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4505" yWindow="75" windowWidth="14310" windowHeight="11130" tabRatio="691" firstSheet="1" activeTab="1"/>
  </bookViews>
  <sheets>
    <sheet name="sconfig" sheetId="1" r:id="rId1"/>
    <sheet name="Entourage" sheetId="2" r:id="rId2"/>
    <sheet name="sconfig1" sheetId="6" r:id="rId3"/>
    <sheet name="EntourageExp" sheetId="5" r:id="rId4"/>
    <sheet name="all" sheetId="3" r:id="rId5"/>
    <sheet name="字段说明" sheetId="4" r:id="rId6"/>
    <sheet name="EntourageTalk" sheetId="7" r:id="rId7"/>
    <sheet name="sconfig2" sheetId="11" r:id="rId8"/>
    <sheet name="filiation" sheetId="9" r:id="rId9"/>
    <sheet name="sconfig3" sheetId="12" r:id="rId10"/>
    <sheet name="filiationLevel" sheetId="10" r:id="rId11"/>
    <sheet name="sconfig4" sheetId="14" r:id="rId12"/>
    <sheet name="soulLinkConfig" sheetId="13" r:id="rId13"/>
    <sheet name="classBaseProp" sheetId="22" r:id="rId14"/>
  </sheets>
  <functionGroups builtInGroupCount="17"/>
  <externalReferences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1" hidden="1">Entourage!$N$1:$N$36</definedName>
    <definedName name="_xlnm._FilterDatabase" localSheetId="8" hidden="1">filiation!$D$1:$D$105</definedName>
    <definedName name="_xlnm._FilterDatabase" localSheetId="10" hidden="1">filiationLevel!$A$1:$I$2081</definedName>
  </definedNames>
  <calcPr calcId="145621" concurrentCalc="0"/>
</workbook>
</file>

<file path=xl/calcChain.xml><?xml version="1.0" encoding="utf-8"?>
<calcChain xmlns="http://schemas.openxmlformats.org/spreadsheetml/2006/main"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2" i="5"/>
  <c r="N27" i="2"/>
  <c r="N24" i="2"/>
  <c r="N23" i="2"/>
  <c r="N18" i="2"/>
  <c r="N16" i="2"/>
  <c r="N36" i="2"/>
  <c r="N35" i="2"/>
  <c r="N34" i="2"/>
  <c r="N33" i="2"/>
  <c r="N32" i="2"/>
  <c r="N31" i="2"/>
  <c r="N30" i="2"/>
  <c r="N29" i="2"/>
  <c r="N28" i="2"/>
  <c r="N26" i="2"/>
  <c r="N25" i="2"/>
  <c r="N22" i="2"/>
  <c r="N21" i="2"/>
  <c r="N20" i="2"/>
  <c r="N19" i="2"/>
  <c r="N17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G401" i="5"/>
  <c r="G400" i="5"/>
  <c r="G399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3" i="5"/>
  <c r="G382" i="5"/>
  <c r="G381" i="5"/>
  <c r="G380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35" i="5"/>
  <c r="G334" i="5"/>
  <c r="G333" i="5"/>
  <c r="G332" i="5"/>
  <c r="G331" i="5"/>
  <c r="G330" i="5"/>
  <c r="G329" i="5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8" i="5"/>
  <c r="G307" i="5"/>
  <c r="G306" i="5"/>
  <c r="G305" i="5"/>
  <c r="G304" i="5"/>
  <c r="G303" i="5"/>
  <c r="G302" i="5"/>
  <c r="G301" i="5"/>
  <c r="G300" i="5"/>
  <c r="G299" i="5"/>
  <c r="G298" i="5"/>
  <c r="G297" i="5"/>
  <c r="G296" i="5"/>
  <c r="G295" i="5"/>
  <c r="G294" i="5"/>
  <c r="G293" i="5"/>
  <c r="G292" i="5"/>
  <c r="G291" i="5"/>
  <c r="G290" i="5"/>
  <c r="G289" i="5"/>
  <c r="G288" i="5"/>
  <c r="G287" i="5"/>
  <c r="G286" i="5"/>
  <c r="G285" i="5"/>
  <c r="G284" i="5"/>
  <c r="G283" i="5"/>
  <c r="G282" i="5"/>
  <c r="G281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8" i="5"/>
  <c r="G267" i="5"/>
  <c r="G266" i="5"/>
  <c r="G265" i="5"/>
  <c r="G264" i="5"/>
  <c r="G263" i="5"/>
  <c r="G262" i="5"/>
  <c r="G261" i="5"/>
  <c r="G260" i="5"/>
  <c r="G259" i="5"/>
  <c r="G258" i="5"/>
  <c r="G257" i="5"/>
  <c r="G256" i="5"/>
  <c r="G255" i="5"/>
  <c r="G25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A2601" i="10"/>
  <c r="M2601" i="10"/>
  <c r="Y2601" i="10"/>
  <c r="J2601" i="10"/>
  <c r="X2601" i="10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A1232" i="10"/>
  <c r="A1233" i="10"/>
  <c r="A1234" i="10"/>
  <c r="A1235" i="10"/>
  <c r="A1236" i="10"/>
  <c r="A1237" i="10"/>
  <c r="A1238" i="10"/>
  <c r="A1239" i="10"/>
  <c r="A1240" i="10"/>
  <c r="A1241" i="10"/>
  <c r="A1242" i="10"/>
  <c r="A1243" i="10"/>
  <c r="A1244" i="10"/>
  <c r="A1245" i="10"/>
  <c r="A1246" i="10"/>
  <c r="A1247" i="10"/>
  <c r="A1248" i="10"/>
  <c r="A1249" i="10"/>
  <c r="A1250" i="10"/>
  <c r="A1251" i="10"/>
  <c r="A1252" i="10"/>
  <c r="A1253" i="10"/>
  <c r="A1254" i="10"/>
  <c r="A1255" i="10"/>
  <c r="A1256" i="10"/>
  <c r="A1257" i="10"/>
  <c r="A1258" i="10"/>
  <c r="A1259" i="10"/>
  <c r="A1260" i="10"/>
  <c r="A1261" i="10"/>
  <c r="A1262" i="10"/>
  <c r="A1263" i="10"/>
  <c r="A1264" i="10"/>
  <c r="A1265" i="10"/>
  <c r="A1266" i="10"/>
  <c r="A1267" i="10"/>
  <c r="A1268" i="10"/>
  <c r="A1269" i="10"/>
  <c r="A1270" i="10"/>
  <c r="A1271" i="10"/>
  <c r="A1272" i="10"/>
  <c r="A1273" i="10"/>
  <c r="A1274" i="10"/>
  <c r="A1275" i="10"/>
  <c r="A1276" i="10"/>
  <c r="A1277" i="10"/>
  <c r="A1278" i="10"/>
  <c r="A1279" i="10"/>
  <c r="A1280" i="10"/>
  <c r="A1281" i="10"/>
  <c r="A1282" i="10"/>
  <c r="A1283" i="10"/>
  <c r="A1284" i="10"/>
  <c r="A1285" i="10"/>
  <c r="A1286" i="10"/>
  <c r="A1287" i="10"/>
  <c r="A1288" i="10"/>
  <c r="A1289" i="10"/>
  <c r="A1290" i="10"/>
  <c r="A1291" i="10"/>
  <c r="A1292" i="10"/>
  <c r="A1293" i="10"/>
  <c r="A1294" i="10"/>
  <c r="A1295" i="10"/>
  <c r="A1296" i="10"/>
  <c r="A1297" i="10"/>
  <c r="A1298" i="10"/>
  <c r="A1299" i="10"/>
  <c r="A1300" i="10"/>
  <c r="A1301" i="10"/>
  <c r="A1302" i="10"/>
  <c r="A1303" i="10"/>
  <c r="A1304" i="10"/>
  <c r="A1305" i="10"/>
  <c r="A1306" i="10"/>
  <c r="A1307" i="10"/>
  <c r="A1308" i="10"/>
  <c r="A1309" i="10"/>
  <c r="A1310" i="10"/>
  <c r="A1311" i="10"/>
  <c r="A1312" i="10"/>
  <c r="A1313" i="10"/>
  <c r="A1314" i="10"/>
  <c r="A1315" i="10"/>
  <c r="A1316" i="10"/>
  <c r="A1317" i="10"/>
  <c r="A1318" i="10"/>
  <c r="A1319" i="10"/>
  <c r="A1320" i="10"/>
  <c r="A1321" i="10"/>
  <c r="A1322" i="10"/>
  <c r="A1323" i="10"/>
  <c r="A1324" i="10"/>
  <c r="A1325" i="10"/>
  <c r="A1326" i="10"/>
  <c r="A1327" i="10"/>
  <c r="A1328" i="10"/>
  <c r="A1329" i="10"/>
  <c r="A1330" i="10"/>
  <c r="A1331" i="10"/>
  <c r="A1332" i="10"/>
  <c r="A1333" i="10"/>
  <c r="A1334" i="10"/>
  <c r="A1335" i="10"/>
  <c r="A1336" i="10"/>
  <c r="A1337" i="10"/>
  <c r="A1338" i="10"/>
  <c r="A1339" i="10"/>
  <c r="A1340" i="10"/>
  <c r="A1341" i="10"/>
  <c r="A1342" i="10"/>
  <c r="A1343" i="10"/>
  <c r="A1344" i="10"/>
  <c r="A1345" i="10"/>
  <c r="A1346" i="10"/>
  <c r="A1347" i="10"/>
  <c r="A1348" i="10"/>
  <c r="A1349" i="10"/>
  <c r="A1350" i="10"/>
  <c r="A1351" i="10"/>
  <c r="A1352" i="10"/>
  <c r="A1353" i="10"/>
  <c r="A1354" i="10"/>
  <c r="A1355" i="10"/>
  <c r="A1356" i="10"/>
  <c r="A1357" i="10"/>
  <c r="A1358" i="10"/>
  <c r="A1359" i="10"/>
  <c r="A1360" i="10"/>
  <c r="A1361" i="10"/>
  <c r="A1362" i="10"/>
  <c r="A1363" i="10"/>
  <c r="A1364" i="10"/>
  <c r="A1365" i="10"/>
  <c r="A1366" i="10"/>
  <c r="A1367" i="10"/>
  <c r="A1368" i="10"/>
  <c r="A1369" i="10"/>
  <c r="A1370" i="10"/>
  <c r="A1371" i="10"/>
  <c r="A1372" i="10"/>
  <c r="A1373" i="10"/>
  <c r="A1374" i="10"/>
  <c r="A1375" i="10"/>
  <c r="A1376" i="10"/>
  <c r="A1377" i="10"/>
  <c r="A1378" i="10"/>
  <c r="A1379" i="10"/>
  <c r="A1380" i="10"/>
  <c r="A1381" i="10"/>
  <c r="A1382" i="10"/>
  <c r="A1383" i="10"/>
  <c r="A1384" i="10"/>
  <c r="A1385" i="10"/>
  <c r="A1386" i="10"/>
  <c r="A1387" i="10"/>
  <c r="A1388" i="10"/>
  <c r="A1389" i="10"/>
  <c r="A1390" i="10"/>
  <c r="A1391" i="10"/>
  <c r="A1392" i="10"/>
  <c r="A1393" i="10"/>
  <c r="A1394" i="10"/>
  <c r="A1395" i="10"/>
  <c r="A1396" i="10"/>
  <c r="A1397" i="10"/>
  <c r="A1398" i="10"/>
  <c r="A1399" i="10"/>
  <c r="A1400" i="10"/>
  <c r="A1401" i="10"/>
  <c r="A1402" i="10"/>
  <c r="A1403" i="10"/>
  <c r="A1404" i="10"/>
  <c r="A1405" i="10"/>
  <c r="A1406" i="10"/>
  <c r="A1407" i="10"/>
  <c r="A1408" i="10"/>
  <c r="A1409" i="10"/>
  <c r="A1410" i="10"/>
  <c r="A1411" i="10"/>
  <c r="A1412" i="10"/>
  <c r="A1413" i="10"/>
  <c r="A1414" i="10"/>
  <c r="A1415" i="10"/>
  <c r="A1416" i="10"/>
  <c r="A1417" i="10"/>
  <c r="A1418" i="10"/>
  <c r="A1419" i="10"/>
  <c r="A1420" i="10"/>
  <c r="A1421" i="10"/>
  <c r="A1422" i="10"/>
  <c r="A1423" i="10"/>
  <c r="A1424" i="10"/>
  <c r="A1425" i="10"/>
  <c r="A1426" i="10"/>
  <c r="A1427" i="10"/>
  <c r="A1428" i="10"/>
  <c r="A1429" i="10"/>
  <c r="A1430" i="10"/>
  <c r="A1431" i="10"/>
  <c r="A1432" i="10"/>
  <c r="A1433" i="10"/>
  <c r="A1434" i="10"/>
  <c r="A1435" i="10"/>
  <c r="A1436" i="10"/>
  <c r="A1437" i="10"/>
  <c r="A1438" i="10"/>
  <c r="A1439" i="10"/>
  <c r="A1440" i="10"/>
  <c r="A1441" i="10"/>
  <c r="A1442" i="10"/>
  <c r="A1443" i="10"/>
  <c r="A1444" i="10"/>
  <c r="A1445" i="10"/>
  <c r="A1446" i="10"/>
  <c r="A1447" i="10"/>
  <c r="A1448" i="10"/>
  <c r="A1449" i="10"/>
  <c r="A1450" i="10"/>
  <c r="A1451" i="10"/>
  <c r="A1452" i="10"/>
  <c r="A1453" i="10"/>
  <c r="A1454" i="10"/>
  <c r="A1455" i="10"/>
  <c r="A1456" i="10"/>
  <c r="A1457" i="10"/>
  <c r="A1458" i="10"/>
  <c r="A1459" i="10"/>
  <c r="A1460" i="10"/>
  <c r="A1461" i="10"/>
  <c r="A1462" i="10"/>
  <c r="A1463" i="10"/>
  <c r="A1464" i="10"/>
  <c r="A1465" i="10"/>
  <c r="A1466" i="10"/>
  <c r="A1467" i="10"/>
  <c r="A1468" i="10"/>
  <c r="A1469" i="10"/>
  <c r="A1470" i="10"/>
  <c r="A1471" i="10"/>
  <c r="A1472" i="10"/>
  <c r="A1473" i="10"/>
  <c r="A1474" i="10"/>
  <c r="A1475" i="10"/>
  <c r="A1476" i="10"/>
  <c r="A1477" i="10"/>
  <c r="A1478" i="10"/>
  <c r="A1479" i="10"/>
  <c r="A1480" i="10"/>
  <c r="A1481" i="10"/>
  <c r="A1482" i="10"/>
  <c r="A1483" i="10"/>
  <c r="A1484" i="10"/>
  <c r="A1485" i="10"/>
  <c r="A1486" i="10"/>
  <c r="A1487" i="10"/>
  <c r="A1488" i="10"/>
  <c r="A1489" i="10"/>
  <c r="A1490" i="10"/>
  <c r="A1491" i="10"/>
  <c r="A1492" i="10"/>
  <c r="A1493" i="10"/>
  <c r="A1494" i="10"/>
  <c r="A1495" i="10"/>
  <c r="A1496" i="10"/>
  <c r="A1497" i="10"/>
  <c r="A1498" i="10"/>
  <c r="A1499" i="10"/>
  <c r="A1500" i="10"/>
  <c r="A1501" i="10"/>
  <c r="A1502" i="10"/>
  <c r="A1503" i="10"/>
  <c r="A1504" i="10"/>
  <c r="A1505" i="10"/>
  <c r="A1506" i="10"/>
  <c r="A1507" i="10"/>
  <c r="A1508" i="10"/>
  <c r="A1509" i="10"/>
  <c r="A1510" i="10"/>
  <c r="A1511" i="10"/>
  <c r="A1512" i="10"/>
  <c r="A1513" i="10"/>
  <c r="A1514" i="10"/>
  <c r="A1515" i="10"/>
  <c r="A1516" i="10"/>
  <c r="A1517" i="10"/>
  <c r="A1518" i="10"/>
  <c r="A1519" i="10"/>
  <c r="A1520" i="10"/>
  <c r="A1521" i="10"/>
  <c r="A1522" i="10"/>
  <c r="A1523" i="10"/>
  <c r="A1524" i="10"/>
  <c r="A1525" i="10"/>
  <c r="A1526" i="10"/>
  <c r="A1527" i="10"/>
  <c r="A1528" i="10"/>
  <c r="A1529" i="10"/>
  <c r="A1530" i="10"/>
  <c r="A1531" i="10"/>
  <c r="A1532" i="10"/>
  <c r="A1533" i="10"/>
  <c r="A1534" i="10"/>
  <c r="A1535" i="10"/>
  <c r="A1536" i="10"/>
  <c r="A1537" i="10"/>
  <c r="A1538" i="10"/>
  <c r="A1539" i="10"/>
  <c r="A1540" i="10"/>
  <c r="A1541" i="10"/>
  <c r="A1542" i="10"/>
  <c r="A1543" i="10"/>
  <c r="A1544" i="10"/>
  <c r="A1545" i="10"/>
  <c r="A1546" i="10"/>
  <c r="A1547" i="10"/>
  <c r="A1548" i="10"/>
  <c r="A1549" i="10"/>
  <c r="A1550" i="10"/>
  <c r="A1551" i="10"/>
  <c r="A1552" i="10"/>
  <c r="A1553" i="10"/>
  <c r="A1554" i="10"/>
  <c r="A1555" i="10"/>
  <c r="A1556" i="10"/>
  <c r="A1557" i="10"/>
  <c r="A1558" i="10"/>
  <c r="A1559" i="10"/>
  <c r="A1560" i="10"/>
  <c r="A1561" i="10"/>
  <c r="A1562" i="10"/>
  <c r="A1563" i="10"/>
  <c r="A1564" i="10"/>
  <c r="A1565" i="10"/>
  <c r="A1566" i="10"/>
  <c r="A1567" i="10"/>
  <c r="A1568" i="10"/>
  <c r="A1569" i="10"/>
  <c r="A1570" i="10"/>
  <c r="A1571" i="10"/>
  <c r="A1572" i="10"/>
  <c r="A1573" i="10"/>
  <c r="A1574" i="10"/>
  <c r="A1575" i="10"/>
  <c r="A1576" i="10"/>
  <c r="A1577" i="10"/>
  <c r="A1578" i="10"/>
  <c r="A1579" i="10"/>
  <c r="A1580" i="10"/>
  <c r="A1581" i="10"/>
  <c r="A1582" i="10"/>
  <c r="A1583" i="10"/>
  <c r="A1584" i="10"/>
  <c r="A1585" i="10"/>
  <c r="A1586" i="10"/>
  <c r="A1587" i="10"/>
  <c r="A1588" i="10"/>
  <c r="A1589" i="10"/>
  <c r="A1590" i="10"/>
  <c r="A1591" i="10"/>
  <c r="A1592" i="10"/>
  <c r="A1593" i="10"/>
  <c r="A1594" i="10"/>
  <c r="A1595" i="10"/>
  <c r="A1596" i="10"/>
  <c r="A1597" i="10"/>
  <c r="A1598" i="10"/>
  <c r="A1599" i="10"/>
  <c r="A1600" i="10"/>
  <c r="A1601" i="10"/>
  <c r="A1602" i="10"/>
  <c r="A1603" i="10"/>
  <c r="A1604" i="10"/>
  <c r="A1605" i="10"/>
  <c r="A1606" i="10"/>
  <c r="A1607" i="10"/>
  <c r="A1608" i="10"/>
  <c r="A1609" i="10"/>
  <c r="A1610" i="10"/>
  <c r="A1611" i="10"/>
  <c r="A1612" i="10"/>
  <c r="A1613" i="10"/>
  <c r="A1614" i="10"/>
  <c r="A1615" i="10"/>
  <c r="A1616" i="10"/>
  <c r="A1617" i="10"/>
  <c r="A1618" i="10"/>
  <c r="A1619" i="10"/>
  <c r="A1620" i="10"/>
  <c r="A1621" i="10"/>
  <c r="A1622" i="10"/>
  <c r="A1623" i="10"/>
  <c r="A1624" i="10"/>
  <c r="A1625" i="10"/>
  <c r="A1626" i="10"/>
  <c r="A1627" i="10"/>
  <c r="A1628" i="10"/>
  <c r="A1629" i="10"/>
  <c r="A1630" i="10"/>
  <c r="A1631" i="10"/>
  <c r="A1632" i="10"/>
  <c r="A1633" i="10"/>
  <c r="A1634" i="10"/>
  <c r="A1635" i="10"/>
  <c r="A1636" i="10"/>
  <c r="A1637" i="10"/>
  <c r="A1638" i="10"/>
  <c r="A1639" i="10"/>
  <c r="A1640" i="10"/>
  <c r="A1641" i="10"/>
  <c r="A1642" i="10"/>
  <c r="A1643" i="10"/>
  <c r="A1644" i="10"/>
  <c r="A1645" i="10"/>
  <c r="A1646" i="10"/>
  <c r="A1647" i="10"/>
  <c r="A1648" i="10"/>
  <c r="A1649" i="10"/>
  <c r="A1650" i="10"/>
  <c r="A1651" i="10"/>
  <c r="A1652" i="10"/>
  <c r="A1653" i="10"/>
  <c r="A1654" i="10"/>
  <c r="A1655" i="10"/>
  <c r="A1656" i="10"/>
  <c r="A1657" i="10"/>
  <c r="A1658" i="10"/>
  <c r="A1659" i="10"/>
  <c r="A1660" i="10"/>
  <c r="A1661" i="10"/>
  <c r="A1662" i="10"/>
  <c r="A1663" i="10"/>
  <c r="A1664" i="10"/>
  <c r="A1665" i="10"/>
  <c r="A1666" i="10"/>
  <c r="A1667" i="10"/>
  <c r="A1668" i="10"/>
  <c r="A1669" i="10"/>
  <c r="A1670" i="10"/>
  <c r="A1671" i="10"/>
  <c r="A1672" i="10"/>
  <c r="A1673" i="10"/>
  <c r="A1674" i="10"/>
  <c r="A1675" i="10"/>
  <c r="A1676" i="10"/>
  <c r="A1677" i="10"/>
  <c r="A1678" i="10"/>
  <c r="A1679" i="10"/>
  <c r="A1680" i="10"/>
  <c r="A1681" i="10"/>
  <c r="A1682" i="10"/>
  <c r="A1683" i="10"/>
  <c r="A1684" i="10"/>
  <c r="A1685" i="10"/>
  <c r="A1686" i="10"/>
  <c r="A1687" i="10"/>
  <c r="A1688" i="10"/>
  <c r="A1689" i="10"/>
  <c r="A1690" i="10"/>
  <c r="A1691" i="10"/>
  <c r="A1692" i="10"/>
  <c r="A1693" i="10"/>
  <c r="A1694" i="10"/>
  <c r="A1695" i="10"/>
  <c r="A1696" i="10"/>
  <c r="A1697" i="10"/>
  <c r="A1698" i="10"/>
  <c r="A1699" i="10"/>
  <c r="A1700" i="10"/>
  <c r="A1701" i="10"/>
  <c r="A1702" i="10"/>
  <c r="A1703" i="10"/>
  <c r="A1704" i="10"/>
  <c r="A1705" i="10"/>
  <c r="A1706" i="10"/>
  <c r="A1707" i="10"/>
  <c r="A1708" i="10"/>
  <c r="A1709" i="10"/>
  <c r="A1710" i="10"/>
  <c r="A1711" i="10"/>
  <c r="A1712" i="10"/>
  <c r="A1713" i="10"/>
  <c r="A1714" i="10"/>
  <c r="A1715" i="10"/>
  <c r="A1716" i="10"/>
  <c r="A1717" i="10"/>
  <c r="A1718" i="10"/>
  <c r="A1719" i="10"/>
  <c r="A1720" i="10"/>
  <c r="A1721" i="10"/>
  <c r="A1722" i="10"/>
  <c r="A1723" i="10"/>
  <c r="A1724" i="10"/>
  <c r="A1725" i="10"/>
  <c r="A1726" i="10"/>
  <c r="A1727" i="10"/>
  <c r="A1728" i="10"/>
  <c r="A1729" i="10"/>
  <c r="A1730" i="10"/>
  <c r="A1731" i="10"/>
  <c r="A1732" i="10"/>
  <c r="A1733" i="10"/>
  <c r="A1734" i="10"/>
  <c r="A1735" i="10"/>
  <c r="A1736" i="10"/>
  <c r="A1737" i="10"/>
  <c r="A1738" i="10"/>
  <c r="A1739" i="10"/>
  <c r="A1740" i="10"/>
  <c r="A1741" i="10"/>
  <c r="A1742" i="10"/>
  <c r="A1743" i="10"/>
  <c r="A1744" i="10"/>
  <c r="A1745" i="10"/>
  <c r="A1746" i="10"/>
  <c r="A1747" i="10"/>
  <c r="A1748" i="10"/>
  <c r="A1749" i="10"/>
  <c r="A1750" i="10"/>
  <c r="A1751" i="10"/>
  <c r="A1752" i="10"/>
  <c r="A1753" i="10"/>
  <c r="A1754" i="10"/>
  <c r="A1755" i="10"/>
  <c r="A1756" i="10"/>
  <c r="A1757" i="10"/>
  <c r="A1758" i="10"/>
  <c r="A1759" i="10"/>
  <c r="A1760" i="10"/>
  <c r="A1761" i="10"/>
  <c r="A1762" i="10"/>
  <c r="A1763" i="10"/>
  <c r="A1764" i="10"/>
  <c r="A1765" i="10"/>
  <c r="A1766" i="10"/>
  <c r="A1767" i="10"/>
  <c r="A1768" i="10"/>
  <c r="A1769" i="10"/>
  <c r="A1770" i="10"/>
  <c r="A1771" i="10"/>
  <c r="A1772" i="10"/>
  <c r="A1773" i="10"/>
  <c r="A1774" i="10"/>
  <c r="A1775" i="10"/>
  <c r="A1776" i="10"/>
  <c r="A1777" i="10"/>
  <c r="A1778" i="10"/>
  <c r="A1779" i="10"/>
  <c r="A1780" i="10"/>
  <c r="A1781" i="10"/>
  <c r="A1782" i="10"/>
  <c r="A1783" i="10"/>
  <c r="A1784" i="10"/>
  <c r="A1785" i="10"/>
  <c r="A1786" i="10"/>
  <c r="A1787" i="10"/>
  <c r="A1788" i="10"/>
  <c r="A1789" i="10"/>
  <c r="A1790" i="10"/>
  <c r="A1791" i="10"/>
  <c r="A1792" i="10"/>
  <c r="A1793" i="10"/>
  <c r="A1794" i="10"/>
  <c r="A1795" i="10"/>
  <c r="A1796" i="10"/>
  <c r="A1797" i="10"/>
  <c r="A1798" i="10"/>
  <c r="A1799" i="10"/>
  <c r="A1800" i="10"/>
  <c r="A1801" i="10"/>
  <c r="A1802" i="10"/>
  <c r="A1803" i="10"/>
  <c r="A1804" i="10"/>
  <c r="A1805" i="10"/>
  <c r="A1806" i="10"/>
  <c r="A1807" i="10"/>
  <c r="A1808" i="10"/>
  <c r="A1809" i="10"/>
  <c r="A1810" i="10"/>
  <c r="A1811" i="10"/>
  <c r="A1812" i="10"/>
  <c r="A1813" i="10"/>
  <c r="A1814" i="10"/>
  <c r="A1815" i="10"/>
  <c r="A1816" i="10"/>
  <c r="A1817" i="10"/>
  <c r="A1818" i="10"/>
  <c r="A1819" i="10"/>
  <c r="A1820" i="10"/>
  <c r="A1821" i="10"/>
  <c r="A1822" i="10"/>
  <c r="A1823" i="10"/>
  <c r="A1824" i="10"/>
  <c r="A1825" i="10"/>
  <c r="A1826" i="10"/>
  <c r="A1827" i="10"/>
  <c r="A1828" i="10"/>
  <c r="A1829" i="10"/>
  <c r="A1830" i="10"/>
  <c r="A1831" i="10"/>
  <c r="A1832" i="10"/>
  <c r="A1833" i="10"/>
  <c r="A1834" i="10"/>
  <c r="A1835" i="10"/>
  <c r="A1836" i="10"/>
  <c r="A1837" i="10"/>
  <c r="A1838" i="10"/>
  <c r="A1839" i="10"/>
  <c r="A1840" i="10"/>
  <c r="A1841" i="10"/>
  <c r="A1842" i="10"/>
  <c r="A1843" i="10"/>
  <c r="A1844" i="10"/>
  <c r="A1845" i="10"/>
  <c r="A1846" i="10"/>
  <c r="A1847" i="10"/>
  <c r="A1848" i="10"/>
  <c r="A1849" i="10"/>
  <c r="A1850" i="10"/>
  <c r="A1851" i="10"/>
  <c r="A1852" i="10"/>
  <c r="A1853" i="10"/>
  <c r="A1854" i="10"/>
  <c r="A1855" i="10"/>
  <c r="A1856" i="10"/>
  <c r="A1857" i="10"/>
  <c r="A1858" i="10"/>
  <c r="A1859" i="10"/>
  <c r="A1860" i="10"/>
  <c r="A1861" i="10"/>
  <c r="A1862" i="10"/>
  <c r="A1863" i="10"/>
  <c r="A1864" i="10"/>
  <c r="A1865" i="10"/>
  <c r="A1866" i="10"/>
  <c r="A1867" i="10"/>
  <c r="A1868" i="10"/>
  <c r="A1869" i="10"/>
  <c r="A1870" i="10"/>
  <c r="A1871" i="10"/>
  <c r="A1872" i="10"/>
  <c r="A1873" i="10"/>
  <c r="A1874" i="10"/>
  <c r="A1875" i="10"/>
  <c r="A1876" i="10"/>
  <c r="A1877" i="10"/>
  <c r="A1878" i="10"/>
  <c r="A1879" i="10"/>
  <c r="A1880" i="10"/>
  <c r="A1881" i="10"/>
  <c r="A1882" i="10"/>
  <c r="A1883" i="10"/>
  <c r="A1884" i="10"/>
  <c r="A1885" i="10"/>
  <c r="A1886" i="10"/>
  <c r="A1887" i="10"/>
  <c r="A1888" i="10"/>
  <c r="A1889" i="10"/>
  <c r="A1890" i="10"/>
  <c r="A1891" i="10"/>
  <c r="A1892" i="10"/>
  <c r="A1893" i="10"/>
  <c r="A1894" i="10"/>
  <c r="A1895" i="10"/>
  <c r="A1896" i="10"/>
  <c r="A1897" i="10"/>
  <c r="A1898" i="10"/>
  <c r="A1899" i="10"/>
  <c r="A1900" i="10"/>
  <c r="A1901" i="10"/>
  <c r="A1902" i="10"/>
  <c r="A1903" i="10"/>
  <c r="A1904" i="10"/>
  <c r="A1905" i="10"/>
  <c r="A1906" i="10"/>
  <c r="A1907" i="10"/>
  <c r="A1908" i="10"/>
  <c r="A1909" i="10"/>
  <c r="A1910" i="10"/>
  <c r="A1911" i="10"/>
  <c r="A1912" i="10"/>
  <c r="A1913" i="10"/>
  <c r="A1914" i="10"/>
  <c r="A1915" i="10"/>
  <c r="A1916" i="10"/>
  <c r="A1917" i="10"/>
  <c r="A1918" i="10"/>
  <c r="A1919" i="10"/>
  <c r="A1920" i="10"/>
  <c r="A1921" i="10"/>
  <c r="A1922" i="10"/>
  <c r="A1923" i="10"/>
  <c r="A1924" i="10"/>
  <c r="A1925" i="10"/>
  <c r="A1926" i="10"/>
  <c r="A1927" i="10"/>
  <c r="A1928" i="10"/>
  <c r="A1929" i="10"/>
  <c r="A1930" i="10"/>
  <c r="A1931" i="10"/>
  <c r="A1932" i="10"/>
  <c r="A1933" i="10"/>
  <c r="A1934" i="10"/>
  <c r="A1935" i="10"/>
  <c r="A1936" i="10"/>
  <c r="A1937" i="10"/>
  <c r="A1938" i="10"/>
  <c r="A1939" i="10"/>
  <c r="A1940" i="10"/>
  <c r="A1941" i="10"/>
  <c r="A1942" i="10"/>
  <c r="A1943" i="10"/>
  <c r="A1944" i="10"/>
  <c r="A1945" i="10"/>
  <c r="A1946" i="10"/>
  <c r="A1947" i="10"/>
  <c r="A1948" i="10"/>
  <c r="A1949" i="10"/>
  <c r="A1950" i="10"/>
  <c r="A1951" i="10"/>
  <c r="A1952" i="10"/>
  <c r="A1953" i="10"/>
  <c r="A1954" i="10"/>
  <c r="A1955" i="10"/>
  <c r="A1956" i="10"/>
  <c r="A1957" i="10"/>
  <c r="A1958" i="10"/>
  <c r="A1959" i="10"/>
  <c r="A1960" i="10"/>
  <c r="A1961" i="10"/>
  <c r="A1962" i="10"/>
  <c r="A1963" i="10"/>
  <c r="A1964" i="10"/>
  <c r="A1965" i="10"/>
  <c r="A1966" i="10"/>
  <c r="A1967" i="10"/>
  <c r="A1968" i="10"/>
  <c r="A1969" i="10"/>
  <c r="A1970" i="10"/>
  <c r="A1971" i="10"/>
  <c r="A1972" i="10"/>
  <c r="A1973" i="10"/>
  <c r="A1974" i="10"/>
  <c r="A1975" i="10"/>
  <c r="A1976" i="10"/>
  <c r="A1977" i="10"/>
  <c r="A1978" i="10"/>
  <c r="A1979" i="10"/>
  <c r="A1980" i="10"/>
  <c r="A1981" i="10"/>
  <c r="A1982" i="10"/>
  <c r="A1983" i="10"/>
  <c r="A1984" i="10"/>
  <c r="A1985" i="10"/>
  <c r="A1986" i="10"/>
  <c r="A1987" i="10"/>
  <c r="A1988" i="10"/>
  <c r="A1989" i="10"/>
  <c r="A1990" i="10"/>
  <c r="A1991" i="10"/>
  <c r="A1992" i="10"/>
  <c r="A1993" i="10"/>
  <c r="A1994" i="10"/>
  <c r="A1995" i="10"/>
  <c r="A1996" i="10"/>
  <c r="A1997" i="10"/>
  <c r="A1998" i="10"/>
  <c r="A1999" i="10"/>
  <c r="A2000" i="10"/>
  <c r="A2001" i="10"/>
  <c r="A2002" i="10"/>
  <c r="A2003" i="10"/>
  <c r="A2004" i="10"/>
  <c r="A2005" i="10"/>
  <c r="A2006" i="10"/>
  <c r="A2007" i="10"/>
  <c r="A2008" i="10"/>
  <c r="A2009" i="10"/>
  <c r="A2010" i="10"/>
  <c r="A2011" i="10"/>
  <c r="A2012" i="10"/>
  <c r="A2013" i="10"/>
  <c r="A2014" i="10"/>
  <c r="A2015" i="10"/>
  <c r="A2016" i="10"/>
  <c r="A2017" i="10"/>
  <c r="A2018" i="10"/>
  <c r="A2019" i="10"/>
  <c r="A2020" i="10"/>
  <c r="A2021" i="10"/>
  <c r="A2022" i="10"/>
  <c r="A2023" i="10"/>
  <c r="A2024" i="10"/>
  <c r="A2025" i="10"/>
  <c r="A2026" i="10"/>
  <c r="A2027" i="10"/>
  <c r="A2028" i="10"/>
  <c r="A2029" i="10"/>
  <c r="A2030" i="10"/>
  <c r="A2031" i="10"/>
  <c r="A2032" i="10"/>
  <c r="A2033" i="10"/>
  <c r="A2034" i="10"/>
  <c r="A2035" i="10"/>
  <c r="A2036" i="10"/>
  <c r="A2037" i="10"/>
  <c r="A2038" i="10"/>
  <c r="A2039" i="10"/>
  <c r="A2040" i="10"/>
  <c r="A2041" i="10"/>
  <c r="A2042" i="10"/>
  <c r="A2043" i="10"/>
  <c r="A2044" i="10"/>
  <c r="A2045" i="10"/>
  <c r="A2046" i="10"/>
  <c r="A2047" i="10"/>
  <c r="A2048" i="10"/>
  <c r="A2049" i="10"/>
  <c r="A2050" i="10"/>
  <c r="A2051" i="10"/>
  <c r="A2052" i="10"/>
  <c r="A2053" i="10"/>
  <c r="A2054" i="10"/>
  <c r="A2055" i="10"/>
  <c r="A2056" i="10"/>
  <c r="A2057" i="10"/>
  <c r="A2058" i="10"/>
  <c r="A2059" i="10"/>
  <c r="A2060" i="10"/>
  <c r="A2061" i="10"/>
  <c r="A2062" i="10"/>
  <c r="A2063" i="10"/>
  <c r="A2064" i="10"/>
  <c r="A2065" i="10"/>
  <c r="A2066" i="10"/>
  <c r="A2067" i="10"/>
  <c r="A2068" i="10"/>
  <c r="A2069" i="10"/>
  <c r="A2070" i="10"/>
  <c r="A2071" i="10"/>
  <c r="A2072" i="10"/>
  <c r="A2073" i="10"/>
  <c r="A2074" i="10"/>
  <c r="A2075" i="10"/>
  <c r="A2076" i="10"/>
  <c r="A2077" i="10"/>
  <c r="A2078" i="10"/>
  <c r="A2079" i="10"/>
  <c r="A2080" i="10"/>
  <c r="A2081" i="10"/>
  <c r="A2082" i="10"/>
  <c r="A2083" i="10"/>
  <c r="A2084" i="10"/>
  <c r="A2085" i="10"/>
  <c r="A2086" i="10"/>
  <c r="A2087" i="10"/>
  <c r="A2088" i="10"/>
  <c r="A2089" i="10"/>
  <c r="A2090" i="10"/>
  <c r="A2091" i="10"/>
  <c r="A2092" i="10"/>
  <c r="A2093" i="10"/>
  <c r="A2094" i="10"/>
  <c r="A2095" i="10"/>
  <c r="A2096" i="10"/>
  <c r="A2097" i="10"/>
  <c r="A2098" i="10"/>
  <c r="A2099" i="10"/>
  <c r="A2100" i="10"/>
  <c r="A2101" i="10"/>
  <c r="A2102" i="10"/>
  <c r="A2103" i="10"/>
  <c r="A2104" i="10"/>
  <c r="A2105" i="10"/>
  <c r="A2106" i="10"/>
  <c r="A2107" i="10"/>
  <c r="A2108" i="10"/>
  <c r="A2109" i="10"/>
  <c r="A2110" i="10"/>
  <c r="A2111" i="10"/>
  <c r="A2112" i="10"/>
  <c r="A2113" i="10"/>
  <c r="A2114" i="10"/>
  <c r="A2115" i="10"/>
  <c r="A2116" i="10"/>
  <c r="A2117" i="10"/>
  <c r="A2118" i="10"/>
  <c r="A2119" i="10"/>
  <c r="A2120" i="10"/>
  <c r="A2121" i="10"/>
  <c r="A2122" i="10"/>
  <c r="A2123" i="10"/>
  <c r="A2124" i="10"/>
  <c r="A2125" i="10"/>
  <c r="A2126" i="10"/>
  <c r="A2127" i="10"/>
  <c r="A2128" i="10"/>
  <c r="A2129" i="10"/>
  <c r="A2130" i="10"/>
  <c r="A2131" i="10"/>
  <c r="A2132" i="10"/>
  <c r="A2133" i="10"/>
  <c r="A2134" i="10"/>
  <c r="A2135" i="10"/>
  <c r="A2136" i="10"/>
  <c r="A2137" i="10"/>
  <c r="A2138" i="10"/>
  <c r="A2139" i="10"/>
  <c r="A2140" i="10"/>
  <c r="A2141" i="10"/>
  <c r="A2142" i="10"/>
  <c r="A2143" i="10"/>
  <c r="A2144" i="10"/>
  <c r="A2145" i="10"/>
  <c r="A2146" i="10"/>
  <c r="A2147" i="10"/>
  <c r="A2148" i="10"/>
  <c r="A2149" i="10"/>
  <c r="A2150" i="10"/>
  <c r="A2151" i="10"/>
  <c r="A2152" i="10"/>
  <c r="A2153" i="10"/>
  <c r="A2154" i="10"/>
  <c r="A2155" i="10"/>
  <c r="A2156" i="10"/>
  <c r="A2157" i="10"/>
  <c r="A2158" i="10"/>
  <c r="A2159" i="10"/>
  <c r="A2160" i="10"/>
  <c r="A2161" i="10"/>
  <c r="A2162" i="10"/>
  <c r="A2163" i="10"/>
  <c r="A2164" i="10"/>
  <c r="A2165" i="10"/>
  <c r="A2166" i="10"/>
  <c r="A2167" i="10"/>
  <c r="A2168" i="10"/>
  <c r="A2169" i="10"/>
  <c r="A2170" i="10"/>
  <c r="A2171" i="10"/>
  <c r="A2172" i="10"/>
  <c r="A2173" i="10"/>
  <c r="A2174" i="10"/>
  <c r="A2175" i="10"/>
  <c r="A2176" i="10"/>
  <c r="A2177" i="10"/>
  <c r="A2178" i="10"/>
  <c r="A2179" i="10"/>
  <c r="A2180" i="10"/>
  <c r="A2181" i="10"/>
  <c r="A2182" i="10"/>
  <c r="A2183" i="10"/>
  <c r="A2184" i="10"/>
  <c r="A2185" i="10"/>
  <c r="A2186" i="10"/>
  <c r="A2187" i="10"/>
  <c r="A2188" i="10"/>
  <c r="A2189" i="10"/>
  <c r="A2190" i="10"/>
  <c r="A2191" i="10"/>
  <c r="A2192" i="10"/>
  <c r="A2193" i="10"/>
  <c r="A2194" i="10"/>
  <c r="A2195" i="10"/>
  <c r="A2196" i="10"/>
  <c r="A2197" i="10"/>
  <c r="A2198" i="10"/>
  <c r="A2199" i="10"/>
  <c r="A2200" i="10"/>
  <c r="A2201" i="10"/>
  <c r="A2202" i="10"/>
  <c r="A2203" i="10"/>
  <c r="A2204" i="10"/>
  <c r="A2205" i="10"/>
  <c r="A2206" i="10"/>
  <c r="A2207" i="10"/>
  <c r="A2208" i="10"/>
  <c r="A2209" i="10"/>
  <c r="A2210" i="10"/>
  <c r="A2211" i="10"/>
  <c r="A2212" i="10"/>
  <c r="A2213" i="10"/>
  <c r="A2214" i="10"/>
  <c r="A2215" i="10"/>
  <c r="A2216" i="10"/>
  <c r="A2217" i="10"/>
  <c r="A2218" i="10"/>
  <c r="A2219" i="10"/>
  <c r="A2220" i="10"/>
  <c r="A2221" i="10"/>
  <c r="A2222" i="10"/>
  <c r="A2223" i="10"/>
  <c r="A2224" i="10"/>
  <c r="A2225" i="10"/>
  <c r="A2226" i="10"/>
  <c r="A2227" i="10"/>
  <c r="A2228" i="10"/>
  <c r="A2229" i="10"/>
  <c r="A2230" i="10"/>
  <c r="A2231" i="10"/>
  <c r="A2232" i="10"/>
  <c r="A2233" i="10"/>
  <c r="A2234" i="10"/>
  <c r="A2235" i="10"/>
  <c r="A2236" i="10"/>
  <c r="A2237" i="10"/>
  <c r="A2238" i="10"/>
  <c r="A2239" i="10"/>
  <c r="A2240" i="10"/>
  <c r="A2241" i="10"/>
  <c r="A2242" i="10"/>
  <c r="A2243" i="10"/>
  <c r="A2244" i="10"/>
  <c r="A2245" i="10"/>
  <c r="A2246" i="10"/>
  <c r="A2247" i="10"/>
  <c r="A2248" i="10"/>
  <c r="A2249" i="10"/>
  <c r="A2250" i="10"/>
  <c r="A2251" i="10"/>
  <c r="A2252" i="10"/>
  <c r="A2253" i="10"/>
  <c r="A2254" i="10"/>
  <c r="A2255" i="10"/>
  <c r="A2256" i="10"/>
  <c r="A2257" i="10"/>
  <c r="A2258" i="10"/>
  <c r="A2259" i="10"/>
  <c r="A2260" i="10"/>
  <c r="A2261" i="10"/>
  <c r="A2262" i="10"/>
  <c r="A2263" i="10"/>
  <c r="A2264" i="10"/>
  <c r="A2265" i="10"/>
  <c r="A2266" i="10"/>
  <c r="A2267" i="10"/>
  <c r="A2268" i="10"/>
  <c r="A2269" i="10"/>
  <c r="A2270" i="10"/>
  <c r="A2271" i="10"/>
  <c r="A2272" i="10"/>
  <c r="A2273" i="10"/>
  <c r="A2274" i="10"/>
  <c r="A2275" i="10"/>
  <c r="A2276" i="10"/>
  <c r="A2277" i="10"/>
  <c r="A2278" i="10"/>
  <c r="A2279" i="10"/>
  <c r="A2280" i="10"/>
  <c r="A2281" i="10"/>
  <c r="A2282" i="10"/>
  <c r="A2283" i="10"/>
  <c r="A2284" i="10"/>
  <c r="A2285" i="10"/>
  <c r="A2286" i="10"/>
  <c r="A2287" i="10"/>
  <c r="A2288" i="10"/>
  <c r="A2289" i="10"/>
  <c r="A2290" i="10"/>
  <c r="A2291" i="10"/>
  <c r="A2292" i="10"/>
  <c r="A2293" i="10"/>
  <c r="A2294" i="10"/>
  <c r="A2295" i="10"/>
  <c r="A2296" i="10"/>
  <c r="A2297" i="10"/>
  <c r="A2298" i="10"/>
  <c r="A2299" i="10"/>
  <c r="A2300" i="10"/>
  <c r="A2301" i="10"/>
  <c r="A2302" i="10"/>
  <c r="A2303" i="10"/>
  <c r="A2304" i="10"/>
  <c r="A2305" i="10"/>
  <c r="A2306" i="10"/>
  <c r="A2307" i="10"/>
  <c r="A2308" i="10"/>
  <c r="A2309" i="10"/>
  <c r="A2310" i="10"/>
  <c r="A2311" i="10"/>
  <c r="A2312" i="10"/>
  <c r="A2313" i="10"/>
  <c r="A2314" i="10"/>
  <c r="A2315" i="10"/>
  <c r="A2316" i="10"/>
  <c r="A2317" i="10"/>
  <c r="A2318" i="10"/>
  <c r="A2319" i="10"/>
  <c r="A2320" i="10"/>
  <c r="A2321" i="10"/>
  <c r="A2322" i="10"/>
  <c r="A2323" i="10"/>
  <c r="A2324" i="10"/>
  <c r="A2325" i="10"/>
  <c r="A2326" i="10"/>
  <c r="A2327" i="10"/>
  <c r="A2328" i="10"/>
  <c r="A2329" i="10"/>
  <c r="A2330" i="10"/>
  <c r="A2331" i="10"/>
  <c r="A2332" i="10"/>
  <c r="A2333" i="10"/>
  <c r="A2334" i="10"/>
  <c r="A2335" i="10"/>
  <c r="A2336" i="10"/>
  <c r="A2337" i="10"/>
  <c r="A2338" i="10"/>
  <c r="A2339" i="10"/>
  <c r="A2340" i="10"/>
  <c r="A2341" i="10"/>
  <c r="A2342" i="10"/>
  <c r="A2343" i="10"/>
  <c r="A2344" i="10"/>
  <c r="A2345" i="10"/>
  <c r="A2346" i="10"/>
  <c r="A2347" i="10"/>
  <c r="A2348" i="10"/>
  <c r="A2349" i="10"/>
  <c r="A2350" i="10"/>
  <c r="A2351" i="10"/>
  <c r="A2352" i="10"/>
  <c r="A2353" i="10"/>
  <c r="A2354" i="10"/>
  <c r="A2355" i="10"/>
  <c r="A2356" i="10"/>
  <c r="A2357" i="10"/>
  <c r="A2358" i="10"/>
  <c r="A2359" i="10"/>
  <c r="A2360" i="10"/>
  <c r="A2361" i="10"/>
  <c r="A2362" i="10"/>
  <c r="A2363" i="10"/>
  <c r="A2364" i="10"/>
  <c r="A2365" i="10"/>
  <c r="A2366" i="10"/>
  <c r="A2367" i="10"/>
  <c r="A2368" i="10"/>
  <c r="A2369" i="10"/>
  <c r="A2370" i="10"/>
  <c r="A2371" i="10"/>
  <c r="A2372" i="10"/>
  <c r="A2373" i="10"/>
  <c r="A2374" i="10"/>
  <c r="A2375" i="10"/>
  <c r="A2376" i="10"/>
  <c r="A2377" i="10"/>
  <c r="A2378" i="10"/>
  <c r="A2379" i="10"/>
  <c r="A2380" i="10"/>
  <c r="A2381" i="10"/>
  <c r="A2382" i="10"/>
  <c r="A2383" i="10"/>
  <c r="A2384" i="10"/>
  <c r="A2385" i="10"/>
  <c r="A2386" i="10"/>
  <c r="A2387" i="10"/>
  <c r="A2388" i="10"/>
  <c r="A2389" i="10"/>
  <c r="A2390" i="10"/>
  <c r="A2391" i="10"/>
  <c r="A2392" i="10"/>
  <c r="A2393" i="10"/>
  <c r="A2394" i="10"/>
  <c r="A2395" i="10"/>
  <c r="A2396" i="10"/>
  <c r="A2397" i="10"/>
  <c r="A2398" i="10"/>
  <c r="A2399" i="10"/>
  <c r="A2400" i="10"/>
  <c r="A2401" i="10"/>
  <c r="A2402" i="10"/>
  <c r="A2403" i="10"/>
  <c r="A2404" i="10"/>
  <c r="A2405" i="10"/>
  <c r="A2406" i="10"/>
  <c r="A2407" i="10"/>
  <c r="A2408" i="10"/>
  <c r="A2409" i="10"/>
  <c r="A2410" i="10"/>
  <c r="A2411" i="10"/>
  <c r="A2412" i="10"/>
  <c r="A2413" i="10"/>
  <c r="A2414" i="10"/>
  <c r="A2415" i="10"/>
  <c r="A2416" i="10"/>
  <c r="A2417" i="10"/>
  <c r="A2418" i="10"/>
  <c r="A2419" i="10"/>
  <c r="A2420" i="10"/>
  <c r="A2421" i="10"/>
  <c r="A2422" i="10"/>
  <c r="A2423" i="10"/>
  <c r="A2424" i="10"/>
  <c r="A2425" i="10"/>
  <c r="A2426" i="10"/>
  <c r="A2427" i="10"/>
  <c r="A2428" i="10"/>
  <c r="A2429" i="10"/>
  <c r="A2430" i="10"/>
  <c r="A2431" i="10"/>
  <c r="A2432" i="10"/>
  <c r="A2433" i="10"/>
  <c r="A2434" i="10"/>
  <c r="A2435" i="10"/>
  <c r="A2436" i="10"/>
  <c r="A2437" i="10"/>
  <c r="A2438" i="10"/>
  <c r="A2439" i="10"/>
  <c r="A2440" i="10"/>
  <c r="A2441" i="10"/>
  <c r="A2442" i="10"/>
  <c r="A2443" i="10"/>
  <c r="A2444" i="10"/>
  <c r="A2445" i="10"/>
  <c r="A2446" i="10"/>
  <c r="A2447" i="10"/>
  <c r="A2448" i="10"/>
  <c r="A2449" i="10"/>
  <c r="A2450" i="10"/>
  <c r="A2451" i="10"/>
  <c r="A2452" i="10"/>
  <c r="A2453" i="10"/>
  <c r="A2454" i="10"/>
  <c r="A2455" i="10"/>
  <c r="A2456" i="10"/>
  <c r="A2457" i="10"/>
  <c r="A2458" i="10"/>
  <c r="A2459" i="10"/>
  <c r="A2460" i="10"/>
  <c r="A2461" i="10"/>
  <c r="A2462" i="10"/>
  <c r="A2463" i="10"/>
  <c r="A2464" i="10"/>
  <c r="A2465" i="10"/>
  <c r="A2466" i="10"/>
  <c r="A2467" i="10"/>
  <c r="A2468" i="10"/>
  <c r="A2469" i="10"/>
  <c r="A2470" i="10"/>
  <c r="A2471" i="10"/>
  <c r="A2472" i="10"/>
  <c r="A2473" i="10"/>
  <c r="A2474" i="10"/>
  <c r="A2475" i="10"/>
  <c r="A2476" i="10"/>
  <c r="A2477" i="10"/>
  <c r="A2478" i="10"/>
  <c r="A2479" i="10"/>
  <c r="A2480" i="10"/>
  <c r="A2481" i="10"/>
  <c r="A2482" i="10"/>
  <c r="A2483" i="10"/>
  <c r="A2484" i="10"/>
  <c r="A2485" i="10"/>
  <c r="A2486" i="10"/>
  <c r="A2487" i="10"/>
  <c r="A2488" i="10"/>
  <c r="A2489" i="10"/>
  <c r="A2490" i="10"/>
  <c r="A2491" i="10"/>
  <c r="A2492" i="10"/>
  <c r="A2493" i="10"/>
  <c r="A2494" i="10"/>
  <c r="A2495" i="10"/>
  <c r="A2496" i="10"/>
  <c r="A2497" i="10"/>
  <c r="A2498" i="10"/>
  <c r="A2499" i="10"/>
  <c r="A2500" i="10"/>
  <c r="A2501" i="10"/>
  <c r="A2502" i="10"/>
  <c r="A2503" i="10"/>
  <c r="A2504" i="10"/>
  <c r="A2505" i="10"/>
  <c r="A2506" i="10"/>
  <c r="A2507" i="10"/>
  <c r="A2508" i="10"/>
  <c r="A2509" i="10"/>
  <c r="A2510" i="10"/>
  <c r="A2511" i="10"/>
  <c r="A2512" i="10"/>
  <c r="A2513" i="10"/>
  <c r="A2514" i="10"/>
  <c r="A2515" i="10"/>
  <c r="A2516" i="10"/>
  <c r="A2517" i="10"/>
  <c r="A2518" i="10"/>
  <c r="A2519" i="10"/>
  <c r="A2520" i="10"/>
  <c r="A2521" i="10"/>
  <c r="A2522" i="10"/>
  <c r="A2523" i="10"/>
  <c r="A2524" i="10"/>
  <c r="A2525" i="10"/>
  <c r="A2526" i="10"/>
  <c r="A2527" i="10"/>
  <c r="A2528" i="10"/>
  <c r="A2529" i="10"/>
  <c r="A2530" i="10"/>
  <c r="A2531" i="10"/>
  <c r="A2532" i="10"/>
  <c r="A2533" i="10"/>
  <c r="A2534" i="10"/>
  <c r="A2535" i="10"/>
  <c r="A2536" i="10"/>
  <c r="A2537" i="10"/>
  <c r="A2538" i="10"/>
  <c r="A2539" i="10"/>
  <c r="A2540" i="10"/>
  <c r="A2541" i="10"/>
  <c r="A2542" i="10"/>
  <c r="A2543" i="10"/>
  <c r="A2544" i="10"/>
  <c r="A2545" i="10"/>
  <c r="A2546" i="10"/>
  <c r="A2547" i="10"/>
  <c r="A2548" i="10"/>
  <c r="A2549" i="10"/>
  <c r="A2550" i="10"/>
  <c r="A2551" i="10"/>
  <c r="A2552" i="10"/>
  <c r="A2553" i="10"/>
  <c r="A2554" i="10"/>
  <c r="A2555" i="10"/>
  <c r="A2556" i="10"/>
  <c r="A2557" i="10"/>
  <c r="A2558" i="10"/>
  <c r="A2559" i="10"/>
  <c r="A2560" i="10"/>
  <c r="A2561" i="10"/>
  <c r="A2562" i="10"/>
  <c r="A2563" i="10"/>
  <c r="A2564" i="10"/>
  <c r="A2565" i="10"/>
  <c r="A2566" i="10"/>
  <c r="A2567" i="10"/>
  <c r="A2568" i="10"/>
  <c r="A2569" i="10"/>
  <c r="A2570" i="10"/>
  <c r="A2571" i="10"/>
  <c r="A2572" i="10"/>
  <c r="A2573" i="10"/>
  <c r="A2574" i="10"/>
  <c r="A2575" i="10"/>
  <c r="A2576" i="10"/>
  <c r="A2577" i="10"/>
  <c r="A2578" i="10"/>
  <c r="A2579" i="10"/>
  <c r="A2580" i="10"/>
  <c r="A2581" i="10"/>
  <c r="A2582" i="10"/>
  <c r="A2583" i="10"/>
  <c r="A2584" i="10"/>
  <c r="A2585" i="10"/>
  <c r="A2586" i="10"/>
  <c r="A2587" i="10"/>
  <c r="A2588" i="10"/>
  <c r="A2589" i="10"/>
  <c r="A2590" i="10"/>
  <c r="A2591" i="10"/>
  <c r="A2592" i="10"/>
  <c r="A2593" i="10"/>
  <c r="A2594" i="10"/>
  <c r="A2595" i="10"/>
  <c r="A2596" i="10"/>
  <c r="A2597" i="10"/>
  <c r="A2598" i="10"/>
  <c r="A2599" i="10"/>
  <c r="A2600" i="10"/>
  <c r="B2601" i="10"/>
  <c r="AH16" i="10"/>
  <c r="AH17" i="10"/>
  <c r="AH18" i="10"/>
  <c r="AH19" i="10"/>
  <c r="AH20" i="10"/>
  <c r="AH21" i="10"/>
  <c r="S2601" i="10"/>
  <c r="M2600" i="10"/>
  <c r="Y2600" i="10"/>
  <c r="J2600" i="10"/>
  <c r="B2600" i="10"/>
  <c r="S2600" i="10"/>
  <c r="M2599" i="10"/>
  <c r="Y2599" i="10"/>
  <c r="J2599" i="10"/>
  <c r="B2599" i="10"/>
  <c r="S2599" i="10"/>
  <c r="M2598" i="10"/>
  <c r="Y2598" i="10"/>
  <c r="J2598" i="10"/>
  <c r="B2598" i="10"/>
  <c r="S2598" i="10"/>
  <c r="M2597" i="10"/>
  <c r="Y2597" i="10"/>
  <c r="J2597" i="10"/>
  <c r="B2597" i="10"/>
  <c r="S2597" i="10"/>
  <c r="M2596" i="10"/>
  <c r="Y2596" i="10"/>
  <c r="J2596" i="10"/>
  <c r="B2596" i="10"/>
  <c r="S2596" i="10"/>
  <c r="M2595" i="10"/>
  <c r="Y2595" i="10"/>
  <c r="J2595" i="10"/>
  <c r="B2595" i="10"/>
  <c r="S2595" i="10"/>
  <c r="M2594" i="10"/>
  <c r="Y2594" i="10"/>
  <c r="J2594" i="10"/>
  <c r="B2594" i="10"/>
  <c r="S2594" i="10"/>
  <c r="M2593" i="10"/>
  <c r="Y2593" i="10"/>
  <c r="J2593" i="10"/>
  <c r="B2593" i="10"/>
  <c r="S2593" i="10"/>
  <c r="M2592" i="10"/>
  <c r="Y2592" i="10"/>
  <c r="J2592" i="10"/>
  <c r="B2592" i="10"/>
  <c r="S2592" i="10"/>
  <c r="M2591" i="10"/>
  <c r="Y2591" i="10"/>
  <c r="J2591" i="10"/>
  <c r="B2591" i="10"/>
  <c r="S2591" i="10"/>
  <c r="M2590" i="10"/>
  <c r="Y2590" i="10"/>
  <c r="J2590" i="10"/>
  <c r="B2590" i="10"/>
  <c r="S2590" i="10"/>
  <c r="M2589" i="10"/>
  <c r="Y2589" i="10"/>
  <c r="J2589" i="10"/>
  <c r="B2589" i="10"/>
  <c r="S2589" i="10"/>
  <c r="M2588" i="10"/>
  <c r="Y2588" i="10"/>
  <c r="J2588" i="10"/>
  <c r="B2588" i="10"/>
  <c r="S2588" i="10"/>
  <c r="M2587" i="10"/>
  <c r="Y2587" i="10"/>
  <c r="J2587" i="10"/>
  <c r="B2587" i="10"/>
  <c r="S2587" i="10"/>
  <c r="M2586" i="10"/>
  <c r="Y2586" i="10"/>
  <c r="J2586" i="10"/>
  <c r="B2586" i="10"/>
  <c r="S2586" i="10"/>
  <c r="M2585" i="10"/>
  <c r="Y2585" i="10"/>
  <c r="J2585" i="10"/>
  <c r="B2585" i="10"/>
  <c r="S2585" i="10"/>
  <c r="M2584" i="10"/>
  <c r="Y2584" i="10"/>
  <c r="J2584" i="10"/>
  <c r="B2584" i="10"/>
  <c r="S2584" i="10"/>
  <c r="M2583" i="10"/>
  <c r="Y2583" i="10"/>
  <c r="J2583" i="10"/>
  <c r="X2583" i="10"/>
  <c r="B2583" i="10"/>
  <c r="S2583" i="10"/>
  <c r="M2582" i="10"/>
  <c r="Y2582" i="10"/>
  <c r="J2582" i="10"/>
  <c r="X2582" i="10"/>
  <c r="B2582" i="10"/>
  <c r="S2582" i="10"/>
  <c r="M2581" i="10"/>
  <c r="Y2581" i="10"/>
  <c r="J2581" i="10"/>
  <c r="X2581" i="10"/>
  <c r="B2581" i="10"/>
  <c r="S2581" i="10"/>
  <c r="M2580" i="10"/>
  <c r="Y2580" i="10"/>
  <c r="J2580" i="10"/>
  <c r="B2580" i="10"/>
  <c r="S2580" i="10"/>
  <c r="M2579" i="10"/>
  <c r="Y2579" i="10"/>
  <c r="J2579" i="10"/>
  <c r="X2579" i="10"/>
  <c r="B2579" i="10"/>
  <c r="S2579" i="10"/>
  <c r="M2578" i="10"/>
  <c r="Y2578" i="10"/>
  <c r="J2578" i="10"/>
  <c r="X2578" i="10"/>
  <c r="B2578" i="10"/>
  <c r="S2578" i="10"/>
  <c r="M2577" i="10"/>
  <c r="Y2577" i="10"/>
  <c r="J2577" i="10"/>
  <c r="X2577" i="10"/>
  <c r="B2577" i="10"/>
  <c r="S2577" i="10"/>
  <c r="M2576" i="10"/>
  <c r="Y2576" i="10"/>
  <c r="J2576" i="10"/>
  <c r="B2576" i="10"/>
  <c r="S2576" i="10"/>
  <c r="M2575" i="10"/>
  <c r="Y2575" i="10"/>
  <c r="J2575" i="10"/>
  <c r="X2575" i="10"/>
  <c r="B2575" i="10"/>
  <c r="S2575" i="10"/>
  <c r="M2574" i="10"/>
  <c r="Y2574" i="10"/>
  <c r="J2574" i="10"/>
  <c r="X2574" i="10"/>
  <c r="B2574" i="10"/>
  <c r="S2574" i="10"/>
  <c r="M2573" i="10"/>
  <c r="Y2573" i="10"/>
  <c r="J2573" i="10"/>
  <c r="B2573" i="10"/>
  <c r="S2573" i="10"/>
  <c r="M2572" i="10"/>
  <c r="Y2572" i="10"/>
  <c r="J2572" i="10"/>
  <c r="X2572" i="10"/>
  <c r="B2572" i="10"/>
  <c r="S2572" i="10"/>
  <c r="M2571" i="10"/>
  <c r="Y2571" i="10"/>
  <c r="J2571" i="10"/>
  <c r="X2571" i="10"/>
  <c r="B2571" i="10"/>
  <c r="S2571" i="10"/>
  <c r="M2570" i="10"/>
  <c r="Y2570" i="10"/>
  <c r="J2570" i="10"/>
  <c r="X2570" i="10"/>
  <c r="B2570" i="10"/>
  <c r="S2570" i="10"/>
  <c r="M2569" i="10"/>
  <c r="Y2569" i="10"/>
  <c r="J2569" i="10"/>
  <c r="B2569" i="10"/>
  <c r="S2569" i="10"/>
  <c r="M2568" i="10"/>
  <c r="Y2568" i="10"/>
  <c r="J2568" i="10"/>
  <c r="X2568" i="10"/>
  <c r="B2568" i="10"/>
  <c r="S2568" i="10"/>
  <c r="J2567" i="10"/>
  <c r="X2567" i="10"/>
  <c r="B2567" i="10"/>
  <c r="S2567" i="10"/>
  <c r="M2567" i="10"/>
  <c r="Y2567" i="10"/>
  <c r="B2566" i="10"/>
  <c r="S2566" i="10"/>
  <c r="M2566" i="10"/>
  <c r="J2566" i="10"/>
  <c r="X2566" i="10"/>
  <c r="J2565" i="10"/>
  <c r="X2565" i="10"/>
  <c r="B2565" i="10"/>
  <c r="S2565" i="10"/>
  <c r="M2565" i="10"/>
  <c r="Y2565" i="10"/>
  <c r="B2564" i="10"/>
  <c r="S2564" i="10"/>
  <c r="M2564" i="10"/>
  <c r="J2564" i="10"/>
  <c r="X2564" i="10"/>
  <c r="J2563" i="10"/>
  <c r="X2563" i="10"/>
  <c r="B2563" i="10"/>
  <c r="S2563" i="10"/>
  <c r="M2563" i="10"/>
  <c r="Y2563" i="10"/>
  <c r="B2562" i="10"/>
  <c r="S2562" i="10"/>
  <c r="M2562" i="10"/>
  <c r="J2562" i="10"/>
  <c r="X2562" i="10"/>
  <c r="J2561" i="10"/>
  <c r="X2561" i="10"/>
  <c r="B2561" i="10"/>
  <c r="S2561" i="10"/>
  <c r="M2561" i="10"/>
  <c r="Y2561" i="10"/>
  <c r="M2560" i="10"/>
  <c r="J2560" i="10"/>
  <c r="B2560" i="10"/>
  <c r="S2560" i="10"/>
  <c r="M2559" i="10"/>
  <c r="Y2559" i="10"/>
  <c r="J2559" i="10"/>
  <c r="X2559" i="10"/>
  <c r="B2559" i="10"/>
  <c r="S2559" i="10"/>
  <c r="M2558" i="10"/>
  <c r="Y2558" i="10"/>
  <c r="J2558" i="10"/>
  <c r="B2558" i="10"/>
  <c r="S2558" i="10"/>
  <c r="M2557" i="10"/>
  <c r="Y2557" i="10"/>
  <c r="J2557" i="10"/>
  <c r="X2557" i="10"/>
  <c r="B2557" i="10"/>
  <c r="S2557" i="10"/>
  <c r="J2556" i="10"/>
  <c r="X2556" i="10"/>
  <c r="M2556" i="10"/>
  <c r="Y2556" i="10"/>
  <c r="B2556" i="10"/>
  <c r="S2556" i="10"/>
  <c r="M2555" i="10"/>
  <c r="Y2555" i="10"/>
  <c r="J2555" i="10"/>
  <c r="X2555" i="10"/>
  <c r="B2555" i="10"/>
  <c r="S2555" i="10"/>
  <c r="M2554" i="10"/>
  <c r="Y2554" i="10"/>
  <c r="J2554" i="10"/>
  <c r="B2554" i="10"/>
  <c r="S2554" i="10"/>
  <c r="M2553" i="10"/>
  <c r="Y2553" i="10"/>
  <c r="J2553" i="10"/>
  <c r="X2553" i="10"/>
  <c r="B2553" i="10"/>
  <c r="S2553" i="10"/>
  <c r="J2552" i="10"/>
  <c r="X2552" i="10"/>
  <c r="M2552" i="10"/>
  <c r="Y2552" i="10"/>
  <c r="B2552" i="10"/>
  <c r="S2552" i="10"/>
  <c r="M2551" i="10"/>
  <c r="Y2551" i="10"/>
  <c r="J2551" i="10"/>
  <c r="X2551" i="10"/>
  <c r="B2551" i="10"/>
  <c r="S2551" i="10"/>
  <c r="M2550" i="10"/>
  <c r="Y2550" i="10"/>
  <c r="J2550" i="10"/>
  <c r="B2550" i="10"/>
  <c r="S2550" i="10"/>
  <c r="M2549" i="10"/>
  <c r="Y2549" i="10"/>
  <c r="J2549" i="10"/>
  <c r="X2549" i="10"/>
  <c r="B2549" i="10"/>
  <c r="S2549" i="10"/>
  <c r="M2548" i="10"/>
  <c r="Y2548" i="10"/>
  <c r="J2548" i="10"/>
  <c r="X2548" i="10"/>
  <c r="B2548" i="10"/>
  <c r="S2548" i="10"/>
  <c r="M2547" i="10"/>
  <c r="Y2547" i="10"/>
  <c r="J2547" i="10"/>
  <c r="X2547" i="10"/>
  <c r="B2547" i="10"/>
  <c r="S2547" i="10"/>
  <c r="M2546" i="10"/>
  <c r="Y2546" i="10"/>
  <c r="J2546" i="10"/>
  <c r="B2546" i="10"/>
  <c r="S2546" i="10"/>
  <c r="M2545" i="10"/>
  <c r="Y2545" i="10"/>
  <c r="J2545" i="10"/>
  <c r="X2545" i="10"/>
  <c r="B2545" i="10"/>
  <c r="S2545" i="10"/>
  <c r="M2544" i="10"/>
  <c r="Y2544" i="10"/>
  <c r="J2544" i="10"/>
  <c r="X2544" i="10"/>
  <c r="B2544" i="10"/>
  <c r="S2544" i="10"/>
  <c r="M2543" i="10"/>
  <c r="Y2543" i="10"/>
  <c r="J2543" i="10"/>
  <c r="X2543" i="10"/>
  <c r="B2543" i="10"/>
  <c r="S2543" i="10"/>
  <c r="M2542" i="10"/>
  <c r="Y2542" i="10"/>
  <c r="J2542" i="10"/>
  <c r="B2542" i="10"/>
  <c r="S2542" i="10"/>
  <c r="M2541" i="10"/>
  <c r="Y2541" i="10"/>
  <c r="J2541" i="10"/>
  <c r="X2541" i="10"/>
  <c r="B2541" i="10"/>
  <c r="S2541" i="10"/>
  <c r="M2540" i="10"/>
  <c r="Y2540" i="10"/>
  <c r="J2540" i="10"/>
  <c r="X2540" i="10"/>
  <c r="B2540" i="10"/>
  <c r="S2540" i="10"/>
  <c r="B2539" i="10"/>
  <c r="S2539" i="10"/>
  <c r="M2539" i="10"/>
  <c r="J2539" i="10"/>
  <c r="X2539" i="10"/>
  <c r="B2538" i="10"/>
  <c r="S2538" i="10"/>
  <c r="M2538" i="10"/>
  <c r="J2538" i="10"/>
  <c r="X2538" i="10"/>
  <c r="F2098" i="10"/>
  <c r="F2118" i="10"/>
  <c r="F2138" i="10"/>
  <c r="F2158" i="10"/>
  <c r="F2178" i="10"/>
  <c r="F2198" i="10"/>
  <c r="F2218" i="10"/>
  <c r="F2238" i="10"/>
  <c r="F2258" i="10"/>
  <c r="F2278" i="10"/>
  <c r="F2298" i="10"/>
  <c r="F2318" i="10"/>
  <c r="F2338" i="10"/>
  <c r="F2358" i="10"/>
  <c r="F2378" i="10"/>
  <c r="F2398" i="10"/>
  <c r="F2418" i="10"/>
  <c r="F2438" i="10"/>
  <c r="F2458" i="10"/>
  <c r="F2478" i="10"/>
  <c r="F2498" i="10"/>
  <c r="F2518" i="10"/>
  <c r="F2538" i="10"/>
  <c r="F2558" i="10"/>
  <c r="F2578" i="10"/>
  <c r="F2598" i="10"/>
  <c r="M2537" i="10"/>
  <c r="Y2537" i="10"/>
  <c r="B2537" i="10"/>
  <c r="S2537" i="10"/>
  <c r="J2537" i="10"/>
  <c r="X2537" i="10"/>
  <c r="M2536" i="10"/>
  <c r="Y2536" i="10"/>
  <c r="J2536" i="10"/>
  <c r="X2536" i="10"/>
  <c r="B2536" i="10"/>
  <c r="S2536" i="10"/>
  <c r="B2535" i="10"/>
  <c r="S2535" i="10"/>
  <c r="M2535" i="10"/>
  <c r="Y2535" i="10"/>
  <c r="J2535" i="10"/>
  <c r="X2535" i="10"/>
  <c r="J2534" i="10"/>
  <c r="X2534" i="10"/>
  <c r="M2534" i="10"/>
  <c r="B2534" i="10"/>
  <c r="S2534" i="10"/>
  <c r="M2533" i="10"/>
  <c r="Y2533" i="10"/>
  <c r="J2533" i="10"/>
  <c r="B2533" i="10"/>
  <c r="S2533" i="10"/>
  <c r="M2532" i="10"/>
  <c r="Y2532" i="10"/>
  <c r="J2532" i="10"/>
  <c r="B2532" i="10"/>
  <c r="S2532" i="10"/>
  <c r="M2531" i="10"/>
  <c r="Y2531" i="10"/>
  <c r="J2531" i="10"/>
  <c r="X2531" i="10"/>
  <c r="B2531" i="10"/>
  <c r="S2531" i="10"/>
  <c r="J2530" i="10"/>
  <c r="X2530" i="10"/>
  <c r="M2530" i="10"/>
  <c r="B2530" i="10"/>
  <c r="S2530" i="10"/>
  <c r="M2529" i="10"/>
  <c r="Y2529" i="10"/>
  <c r="J2529" i="10"/>
  <c r="X2529" i="10"/>
  <c r="B2529" i="10"/>
  <c r="S2529" i="10"/>
  <c r="M2528" i="10"/>
  <c r="Y2528" i="10"/>
  <c r="J2528" i="10"/>
  <c r="B2528" i="10"/>
  <c r="S2528" i="10"/>
  <c r="M2527" i="10"/>
  <c r="Y2527" i="10"/>
  <c r="J2527" i="10"/>
  <c r="X2527" i="10"/>
  <c r="B2527" i="10"/>
  <c r="S2527" i="10"/>
  <c r="M2526" i="10"/>
  <c r="Y2526" i="10"/>
  <c r="J2526" i="10"/>
  <c r="X2526" i="10"/>
  <c r="B2526" i="10"/>
  <c r="S2526" i="10"/>
  <c r="M2525" i="10"/>
  <c r="Y2525" i="10"/>
  <c r="J2525" i="10"/>
  <c r="X2525" i="10"/>
  <c r="B2525" i="10"/>
  <c r="S2525" i="10"/>
  <c r="M2524" i="10"/>
  <c r="Y2524" i="10"/>
  <c r="J2524" i="10"/>
  <c r="B2524" i="10"/>
  <c r="S2524" i="10"/>
  <c r="M2523" i="10"/>
  <c r="Y2523" i="10"/>
  <c r="J2523" i="10"/>
  <c r="X2523" i="10"/>
  <c r="B2523" i="10"/>
  <c r="S2523" i="10"/>
  <c r="M2522" i="10"/>
  <c r="Y2522" i="10"/>
  <c r="J2522" i="10"/>
  <c r="X2522" i="10"/>
  <c r="B2522" i="10"/>
  <c r="S2522" i="10"/>
  <c r="M2521" i="10"/>
  <c r="Y2521" i="10"/>
  <c r="J2521" i="10"/>
  <c r="X2521" i="10"/>
  <c r="H2101" i="10"/>
  <c r="H2121" i="10"/>
  <c r="H2141" i="10"/>
  <c r="H2161" i="10"/>
  <c r="H2181" i="10"/>
  <c r="H2201" i="10"/>
  <c r="H2221" i="10"/>
  <c r="H2241" i="10"/>
  <c r="H2261" i="10"/>
  <c r="H2281" i="10"/>
  <c r="H2301" i="10"/>
  <c r="H2321" i="10"/>
  <c r="H2341" i="10"/>
  <c r="H2361" i="10"/>
  <c r="H2381" i="10"/>
  <c r="H2401" i="10"/>
  <c r="H2421" i="10"/>
  <c r="H2441" i="10"/>
  <c r="H2461" i="10"/>
  <c r="H2481" i="10"/>
  <c r="H2501" i="10"/>
  <c r="H2521" i="10"/>
  <c r="H2541" i="10"/>
  <c r="H2561" i="10"/>
  <c r="H2581" i="10"/>
  <c r="H2601" i="10"/>
  <c r="F2101" i="10"/>
  <c r="F2121" i="10"/>
  <c r="F2141" i="10"/>
  <c r="F2161" i="10"/>
  <c r="F2181" i="10"/>
  <c r="F2201" i="10"/>
  <c r="F2221" i="10"/>
  <c r="F2241" i="10"/>
  <c r="F2261" i="10"/>
  <c r="F2281" i="10"/>
  <c r="F2301" i="10"/>
  <c r="F2321" i="10"/>
  <c r="F2341" i="10"/>
  <c r="F2361" i="10"/>
  <c r="F2381" i="10"/>
  <c r="F2401" i="10"/>
  <c r="F2421" i="10"/>
  <c r="F2441" i="10"/>
  <c r="F2461" i="10"/>
  <c r="F2481" i="10"/>
  <c r="F2501" i="10"/>
  <c r="F2521" i="10"/>
  <c r="F2541" i="10"/>
  <c r="F2561" i="10"/>
  <c r="F2581" i="10"/>
  <c r="F2601" i="10"/>
  <c r="B2521" i="10"/>
  <c r="S2521" i="10"/>
  <c r="M2520" i="10"/>
  <c r="Y2520" i="10"/>
  <c r="J2520" i="10"/>
  <c r="H2100" i="10"/>
  <c r="H2120" i="10"/>
  <c r="H2140" i="10"/>
  <c r="H2160" i="10"/>
  <c r="H2180" i="10"/>
  <c r="H2200" i="10"/>
  <c r="H2220" i="10"/>
  <c r="H2240" i="10"/>
  <c r="H2260" i="10"/>
  <c r="H2280" i="10"/>
  <c r="H2300" i="10"/>
  <c r="H2320" i="10"/>
  <c r="H2340" i="10"/>
  <c r="H2360" i="10"/>
  <c r="H2380" i="10"/>
  <c r="H2400" i="10"/>
  <c r="H2420" i="10"/>
  <c r="H2440" i="10"/>
  <c r="H2460" i="10"/>
  <c r="H2480" i="10"/>
  <c r="H2500" i="10"/>
  <c r="H2520" i="10"/>
  <c r="H2540" i="10"/>
  <c r="H2560" i="10"/>
  <c r="H2580" i="10"/>
  <c r="H2600" i="10"/>
  <c r="F2100" i="10"/>
  <c r="F2120" i="10"/>
  <c r="F2140" i="10"/>
  <c r="F2160" i="10"/>
  <c r="F2180" i="10"/>
  <c r="F2200" i="10"/>
  <c r="F2220" i="10"/>
  <c r="F2240" i="10"/>
  <c r="F2260" i="10"/>
  <c r="F2280" i="10"/>
  <c r="F2300" i="10"/>
  <c r="F2320" i="10"/>
  <c r="F2340" i="10"/>
  <c r="F2360" i="10"/>
  <c r="F2380" i="10"/>
  <c r="F2400" i="10"/>
  <c r="F2420" i="10"/>
  <c r="F2440" i="10"/>
  <c r="F2460" i="10"/>
  <c r="F2480" i="10"/>
  <c r="F2500" i="10"/>
  <c r="F2520" i="10"/>
  <c r="F2540" i="10"/>
  <c r="F2560" i="10"/>
  <c r="F2580" i="10"/>
  <c r="F2600" i="10"/>
  <c r="B2520" i="10"/>
  <c r="S2520" i="10"/>
  <c r="M2519" i="10"/>
  <c r="Y2519" i="10"/>
  <c r="J2519" i="10"/>
  <c r="H2099" i="10"/>
  <c r="H2119" i="10"/>
  <c r="H2139" i="10"/>
  <c r="H2159" i="10"/>
  <c r="H2179" i="10"/>
  <c r="H2199" i="10"/>
  <c r="H2219" i="10"/>
  <c r="H2239" i="10"/>
  <c r="H2259" i="10"/>
  <c r="H2279" i="10"/>
  <c r="H2299" i="10"/>
  <c r="H2319" i="10"/>
  <c r="H2339" i="10"/>
  <c r="H2359" i="10"/>
  <c r="H2379" i="10"/>
  <c r="H2399" i="10"/>
  <c r="H2419" i="10"/>
  <c r="H2439" i="10"/>
  <c r="H2459" i="10"/>
  <c r="H2479" i="10"/>
  <c r="H2499" i="10"/>
  <c r="H2519" i="10"/>
  <c r="H2539" i="10"/>
  <c r="H2559" i="10"/>
  <c r="H2579" i="10"/>
  <c r="H2599" i="10"/>
  <c r="F2099" i="10"/>
  <c r="F2119" i="10"/>
  <c r="F2139" i="10"/>
  <c r="F2159" i="10"/>
  <c r="F2179" i="10"/>
  <c r="F2199" i="10"/>
  <c r="F2219" i="10"/>
  <c r="F2239" i="10"/>
  <c r="F2259" i="10"/>
  <c r="F2279" i="10"/>
  <c r="F2299" i="10"/>
  <c r="F2319" i="10"/>
  <c r="F2339" i="10"/>
  <c r="F2359" i="10"/>
  <c r="F2379" i="10"/>
  <c r="F2399" i="10"/>
  <c r="F2419" i="10"/>
  <c r="F2439" i="10"/>
  <c r="F2459" i="10"/>
  <c r="F2479" i="10"/>
  <c r="F2499" i="10"/>
  <c r="F2519" i="10"/>
  <c r="F2539" i="10"/>
  <c r="F2559" i="10"/>
  <c r="F2579" i="10"/>
  <c r="F2599" i="10"/>
  <c r="B2519" i="10"/>
  <c r="S2519" i="10"/>
  <c r="M2518" i="10"/>
  <c r="J2518" i="10"/>
  <c r="H2098" i="10"/>
  <c r="H2118" i="10"/>
  <c r="H2138" i="10"/>
  <c r="H2158" i="10"/>
  <c r="H2178" i="10"/>
  <c r="H2198" i="10"/>
  <c r="H2218" i="10"/>
  <c r="H2238" i="10"/>
  <c r="H2258" i="10"/>
  <c r="H2278" i="10"/>
  <c r="H2298" i="10"/>
  <c r="H2318" i="10"/>
  <c r="H2338" i="10"/>
  <c r="H2358" i="10"/>
  <c r="H2378" i="10"/>
  <c r="H2398" i="10"/>
  <c r="H2418" i="10"/>
  <c r="H2438" i="10"/>
  <c r="H2458" i="10"/>
  <c r="H2478" i="10"/>
  <c r="H2498" i="10"/>
  <c r="H2518" i="10"/>
  <c r="H2538" i="10"/>
  <c r="H2558" i="10"/>
  <c r="H2578" i="10"/>
  <c r="H2598" i="10"/>
  <c r="B2518" i="10"/>
  <c r="S2518" i="10"/>
  <c r="M2517" i="10"/>
  <c r="Y2517" i="10"/>
  <c r="J2517" i="10"/>
  <c r="X2517" i="10"/>
  <c r="H2097" i="10"/>
  <c r="H2117" i="10"/>
  <c r="H2137" i="10"/>
  <c r="H2157" i="10"/>
  <c r="H2177" i="10"/>
  <c r="H2197" i="10"/>
  <c r="H2217" i="10"/>
  <c r="H2237" i="10"/>
  <c r="H2257" i="10"/>
  <c r="H2277" i="10"/>
  <c r="H2297" i="10"/>
  <c r="H2317" i="10"/>
  <c r="H2337" i="10"/>
  <c r="H2357" i="10"/>
  <c r="H2377" i="10"/>
  <c r="H2397" i="10"/>
  <c r="H2417" i="10"/>
  <c r="H2437" i="10"/>
  <c r="H2457" i="10"/>
  <c r="H2477" i="10"/>
  <c r="H2497" i="10"/>
  <c r="H2517" i="10"/>
  <c r="H2537" i="10"/>
  <c r="H2557" i="10"/>
  <c r="H2577" i="10"/>
  <c r="H2597" i="10"/>
  <c r="F2097" i="10"/>
  <c r="F2117" i="10"/>
  <c r="F2137" i="10"/>
  <c r="F2157" i="10"/>
  <c r="F2177" i="10"/>
  <c r="F2197" i="10"/>
  <c r="F2217" i="10"/>
  <c r="F2237" i="10"/>
  <c r="F2257" i="10"/>
  <c r="F2277" i="10"/>
  <c r="F2297" i="10"/>
  <c r="F2317" i="10"/>
  <c r="F2337" i="10"/>
  <c r="F2357" i="10"/>
  <c r="F2377" i="10"/>
  <c r="F2397" i="10"/>
  <c r="F2417" i="10"/>
  <c r="F2437" i="10"/>
  <c r="F2457" i="10"/>
  <c r="F2477" i="10"/>
  <c r="F2497" i="10"/>
  <c r="F2517" i="10"/>
  <c r="F2537" i="10"/>
  <c r="F2557" i="10"/>
  <c r="F2577" i="10"/>
  <c r="F2597" i="10"/>
  <c r="B2517" i="10"/>
  <c r="S2517" i="10"/>
  <c r="M2516" i="10"/>
  <c r="Y2516" i="10"/>
  <c r="J2516" i="10"/>
  <c r="X2516" i="10"/>
  <c r="H2096" i="10"/>
  <c r="H2116" i="10"/>
  <c r="H2136" i="10"/>
  <c r="H2156" i="10"/>
  <c r="H2176" i="10"/>
  <c r="H2196" i="10"/>
  <c r="H2216" i="10"/>
  <c r="H2236" i="10"/>
  <c r="H2256" i="10"/>
  <c r="H2276" i="10"/>
  <c r="H2296" i="10"/>
  <c r="H2316" i="10"/>
  <c r="H2336" i="10"/>
  <c r="H2356" i="10"/>
  <c r="H2376" i="10"/>
  <c r="H2396" i="10"/>
  <c r="H2416" i="10"/>
  <c r="H2436" i="10"/>
  <c r="H2456" i="10"/>
  <c r="H2476" i="10"/>
  <c r="H2496" i="10"/>
  <c r="H2516" i="10"/>
  <c r="H2536" i="10"/>
  <c r="H2556" i="10"/>
  <c r="H2576" i="10"/>
  <c r="H2596" i="10"/>
  <c r="F2096" i="10"/>
  <c r="F2116" i="10"/>
  <c r="F2136" i="10"/>
  <c r="F2156" i="10"/>
  <c r="F2176" i="10"/>
  <c r="F2196" i="10"/>
  <c r="F2216" i="10"/>
  <c r="F2236" i="10"/>
  <c r="F2256" i="10"/>
  <c r="F2276" i="10"/>
  <c r="F2296" i="10"/>
  <c r="F2316" i="10"/>
  <c r="F2336" i="10"/>
  <c r="F2356" i="10"/>
  <c r="F2376" i="10"/>
  <c r="F2396" i="10"/>
  <c r="F2416" i="10"/>
  <c r="F2436" i="10"/>
  <c r="F2456" i="10"/>
  <c r="F2476" i="10"/>
  <c r="F2496" i="10"/>
  <c r="F2516" i="10"/>
  <c r="F2536" i="10"/>
  <c r="F2556" i="10"/>
  <c r="F2576" i="10"/>
  <c r="F2596" i="10"/>
  <c r="B2516" i="10"/>
  <c r="S2516" i="10"/>
  <c r="M2515" i="10"/>
  <c r="Y2515" i="10"/>
  <c r="J2515" i="10"/>
  <c r="X2515" i="10"/>
  <c r="H2095" i="10"/>
  <c r="H2115" i="10"/>
  <c r="H2135" i="10"/>
  <c r="H2155" i="10"/>
  <c r="H2175" i="10"/>
  <c r="H2195" i="10"/>
  <c r="H2215" i="10"/>
  <c r="H2235" i="10"/>
  <c r="H2255" i="10"/>
  <c r="H2275" i="10"/>
  <c r="H2295" i="10"/>
  <c r="H2315" i="10"/>
  <c r="H2335" i="10"/>
  <c r="H2355" i="10"/>
  <c r="H2375" i="10"/>
  <c r="H2395" i="10"/>
  <c r="H2415" i="10"/>
  <c r="H2435" i="10"/>
  <c r="H2455" i="10"/>
  <c r="H2475" i="10"/>
  <c r="H2495" i="10"/>
  <c r="H2515" i="10"/>
  <c r="H2535" i="10"/>
  <c r="H2555" i="10"/>
  <c r="H2575" i="10"/>
  <c r="H2595" i="10"/>
  <c r="F2095" i="10"/>
  <c r="F2115" i="10"/>
  <c r="F2135" i="10"/>
  <c r="F2155" i="10"/>
  <c r="F2175" i="10"/>
  <c r="F2195" i="10"/>
  <c r="F2215" i="10"/>
  <c r="F2235" i="10"/>
  <c r="F2255" i="10"/>
  <c r="F2275" i="10"/>
  <c r="F2295" i="10"/>
  <c r="F2315" i="10"/>
  <c r="F2335" i="10"/>
  <c r="F2355" i="10"/>
  <c r="F2375" i="10"/>
  <c r="F2395" i="10"/>
  <c r="F2415" i="10"/>
  <c r="F2435" i="10"/>
  <c r="F2455" i="10"/>
  <c r="F2475" i="10"/>
  <c r="F2495" i="10"/>
  <c r="F2515" i="10"/>
  <c r="F2535" i="10"/>
  <c r="F2555" i="10"/>
  <c r="F2575" i="10"/>
  <c r="F2595" i="10"/>
  <c r="B2515" i="10"/>
  <c r="S2515" i="10"/>
  <c r="J2514" i="10"/>
  <c r="X2514" i="10"/>
  <c r="M2514" i="10"/>
  <c r="Y2514" i="10"/>
  <c r="H2094" i="10"/>
  <c r="H2114" i="10"/>
  <c r="H2134" i="10"/>
  <c r="H2154" i="10"/>
  <c r="H2174" i="10"/>
  <c r="H2194" i="10"/>
  <c r="H2214" i="10"/>
  <c r="H2234" i="10"/>
  <c r="H2254" i="10"/>
  <c r="H2274" i="10"/>
  <c r="H2294" i="10"/>
  <c r="H2314" i="10"/>
  <c r="H2334" i="10"/>
  <c r="H2354" i="10"/>
  <c r="H2374" i="10"/>
  <c r="H2394" i="10"/>
  <c r="H2414" i="10"/>
  <c r="H2434" i="10"/>
  <c r="H2454" i="10"/>
  <c r="H2474" i="10"/>
  <c r="H2494" i="10"/>
  <c r="H2514" i="10"/>
  <c r="H2534" i="10"/>
  <c r="H2554" i="10"/>
  <c r="H2574" i="10"/>
  <c r="H2594" i="10"/>
  <c r="F2094" i="10"/>
  <c r="F2114" i="10"/>
  <c r="F2134" i="10"/>
  <c r="F2154" i="10"/>
  <c r="F2174" i="10"/>
  <c r="F2194" i="10"/>
  <c r="F2214" i="10"/>
  <c r="F2234" i="10"/>
  <c r="F2254" i="10"/>
  <c r="F2274" i="10"/>
  <c r="F2294" i="10"/>
  <c r="F2314" i="10"/>
  <c r="F2334" i="10"/>
  <c r="F2354" i="10"/>
  <c r="F2374" i="10"/>
  <c r="F2394" i="10"/>
  <c r="F2414" i="10"/>
  <c r="F2434" i="10"/>
  <c r="F2454" i="10"/>
  <c r="F2474" i="10"/>
  <c r="F2494" i="10"/>
  <c r="F2514" i="10"/>
  <c r="F2534" i="10"/>
  <c r="F2554" i="10"/>
  <c r="F2574" i="10"/>
  <c r="F2594" i="10"/>
  <c r="B2514" i="10"/>
  <c r="S2514" i="10"/>
  <c r="M2513" i="10"/>
  <c r="Y2513" i="10"/>
  <c r="J2513" i="10"/>
  <c r="X2513" i="10"/>
  <c r="H2093" i="10"/>
  <c r="H2113" i="10"/>
  <c r="H2133" i="10"/>
  <c r="H2153" i="10"/>
  <c r="H2173" i="10"/>
  <c r="H2193" i="10"/>
  <c r="H2213" i="10"/>
  <c r="H2233" i="10"/>
  <c r="H2253" i="10"/>
  <c r="H2273" i="10"/>
  <c r="H2293" i="10"/>
  <c r="H2313" i="10"/>
  <c r="H2333" i="10"/>
  <c r="H2353" i="10"/>
  <c r="H2373" i="10"/>
  <c r="H2393" i="10"/>
  <c r="H2413" i="10"/>
  <c r="H2433" i="10"/>
  <c r="H2453" i="10"/>
  <c r="H2473" i="10"/>
  <c r="H2493" i="10"/>
  <c r="H2513" i="10"/>
  <c r="H2533" i="10"/>
  <c r="H2553" i="10"/>
  <c r="H2573" i="10"/>
  <c r="H2593" i="10"/>
  <c r="F2093" i="10"/>
  <c r="F2113" i="10"/>
  <c r="F2133" i="10"/>
  <c r="F2153" i="10"/>
  <c r="F2173" i="10"/>
  <c r="F2193" i="10"/>
  <c r="F2213" i="10"/>
  <c r="F2233" i="10"/>
  <c r="F2253" i="10"/>
  <c r="F2273" i="10"/>
  <c r="F2293" i="10"/>
  <c r="F2313" i="10"/>
  <c r="F2333" i="10"/>
  <c r="F2353" i="10"/>
  <c r="F2373" i="10"/>
  <c r="F2393" i="10"/>
  <c r="F2413" i="10"/>
  <c r="F2433" i="10"/>
  <c r="F2453" i="10"/>
  <c r="F2473" i="10"/>
  <c r="F2493" i="10"/>
  <c r="F2513" i="10"/>
  <c r="F2533" i="10"/>
  <c r="F2553" i="10"/>
  <c r="F2573" i="10"/>
  <c r="F2593" i="10"/>
  <c r="B2513" i="10"/>
  <c r="S2513" i="10"/>
  <c r="M2512" i="10"/>
  <c r="Y2512" i="10"/>
  <c r="J2512" i="10"/>
  <c r="H2092" i="10"/>
  <c r="H2112" i="10"/>
  <c r="H2132" i="10"/>
  <c r="H2152" i="10"/>
  <c r="H2172" i="10"/>
  <c r="H2192" i="10"/>
  <c r="H2212" i="10"/>
  <c r="H2232" i="10"/>
  <c r="H2252" i="10"/>
  <c r="H2272" i="10"/>
  <c r="H2292" i="10"/>
  <c r="H2312" i="10"/>
  <c r="H2332" i="10"/>
  <c r="H2352" i="10"/>
  <c r="H2372" i="10"/>
  <c r="H2392" i="10"/>
  <c r="H2412" i="10"/>
  <c r="H2432" i="10"/>
  <c r="H2452" i="10"/>
  <c r="H2472" i="10"/>
  <c r="H2492" i="10"/>
  <c r="H2512" i="10"/>
  <c r="H2532" i="10"/>
  <c r="H2552" i="10"/>
  <c r="H2572" i="10"/>
  <c r="H2592" i="10"/>
  <c r="F2092" i="10"/>
  <c r="F2112" i="10"/>
  <c r="F2132" i="10"/>
  <c r="F2152" i="10"/>
  <c r="F2172" i="10"/>
  <c r="F2192" i="10"/>
  <c r="F2212" i="10"/>
  <c r="F2232" i="10"/>
  <c r="F2252" i="10"/>
  <c r="F2272" i="10"/>
  <c r="F2292" i="10"/>
  <c r="F2312" i="10"/>
  <c r="F2332" i="10"/>
  <c r="F2352" i="10"/>
  <c r="F2372" i="10"/>
  <c r="F2392" i="10"/>
  <c r="F2412" i="10"/>
  <c r="F2432" i="10"/>
  <c r="F2452" i="10"/>
  <c r="F2472" i="10"/>
  <c r="F2492" i="10"/>
  <c r="F2512" i="10"/>
  <c r="F2532" i="10"/>
  <c r="F2552" i="10"/>
  <c r="F2572" i="10"/>
  <c r="F2592" i="10"/>
  <c r="B2512" i="10"/>
  <c r="S2512" i="10"/>
  <c r="M2511" i="10"/>
  <c r="Y2511" i="10"/>
  <c r="J2511" i="10"/>
  <c r="H2091" i="10"/>
  <c r="H2111" i="10"/>
  <c r="H2131" i="10"/>
  <c r="H2151" i="10"/>
  <c r="H2171" i="10"/>
  <c r="H2191" i="10"/>
  <c r="H2211" i="10"/>
  <c r="H2231" i="10"/>
  <c r="H2251" i="10"/>
  <c r="H2271" i="10"/>
  <c r="H2291" i="10"/>
  <c r="H2311" i="10"/>
  <c r="H2331" i="10"/>
  <c r="H2351" i="10"/>
  <c r="H2371" i="10"/>
  <c r="H2391" i="10"/>
  <c r="H2411" i="10"/>
  <c r="H2431" i="10"/>
  <c r="H2451" i="10"/>
  <c r="H2471" i="10"/>
  <c r="H2491" i="10"/>
  <c r="H2511" i="10"/>
  <c r="H2531" i="10"/>
  <c r="H2551" i="10"/>
  <c r="H2571" i="10"/>
  <c r="H2591" i="10"/>
  <c r="F2091" i="10"/>
  <c r="F2111" i="10"/>
  <c r="F2131" i="10"/>
  <c r="F2151" i="10"/>
  <c r="F2171" i="10"/>
  <c r="F2191" i="10"/>
  <c r="F2211" i="10"/>
  <c r="F2231" i="10"/>
  <c r="F2251" i="10"/>
  <c r="F2271" i="10"/>
  <c r="F2291" i="10"/>
  <c r="F2311" i="10"/>
  <c r="F2331" i="10"/>
  <c r="F2351" i="10"/>
  <c r="F2371" i="10"/>
  <c r="F2391" i="10"/>
  <c r="F2411" i="10"/>
  <c r="F2431" i="10"/>
  <c r="F2451" i="10"/>
  <c r="F2471" i="10"/>
  <c r="F2491" i="10"/>
  <c r="F2511" i="10"/>
  <c r="F2531" i="10"/>
  <c r="F2551" i="10"/>
  <c r="F2571" i="10"/>
  <c r="F2591" i="10"/>
  <c r="B2511" i="10"/>
  <c r="S2511" i="10"/>
  <c r="M2510" i="10"/>
  <c r="J2510" i="10"/>
  <c r="H2090" i="10"/>
  <c r="H2110" i="10"/>
  <c r="H2130" i="10"/>
  <c r="H2150" i="10"/>
  <c r="H2170" i="10"/>
  <c r="H2190" i="10"/>
  <c r="H2210" i="10"/>
  <c r="H2230" i="10"/>
  <c r="H2250" i="10"/>
  <c r="H2270" i="10"/>
  <c r="H2290" i="10"/>
  <c r="H2310" i="10"/>
  <c r="H2330" i="10"/>
  <c r="H2350" i="10"/>
  <c r="H2370" i="10"/>
  <c r="H2390" i="10"/>
  <c r="H2410" i="10"/>
  <c r="H2430" i="10"/>
  <c r="H2450" i="10"/>
  <c r="H2470" i="10"/>
  <c r="H2490" i="10"/>
  <c r="H2510" i="10"/>
  <c r="H2530" i="10"/>
  <c r="H2550" i="10"/>
  <c r="H2570" i="10"/>
  <c r="H2590" i="10"/>
  <c r="F2090" i="10"/>
  <c r="F2110" i="10"/>
  <c r="F2130" i="10"/>
  <c r="F2150" i="10"/>
  <c r="F2170" i="10"/>
  <c r="F2190" i="10"/>
  <c r="F2210" i="10"/>
  <c r="F2230" i="10"/>
  <c r="F2250" i="10"/>
  <c r="F2270" i="10"/>
  <c r="F2290" i="10"/>
  <c r="F2310" i="10"/>
  <c r="F2330" i="10"/>
  <c r="F2350" i="10"/>
  <c r="F2370" i="10"/>
  <c r="F2390" i="10"/>
  <c r="F2410" i="10"/>
  <c r="F2430" i="10"/>
  <c r="F2450" i="10"/>
  <c r="F2470" i="10"/>
  <c r="F2490" i="10"/>
  <c r="F2510" i="10"/>
  <c r="F2530" i="10"/>
  <c r="F2550" i="10"/>
  <c r="F2570" i="10"/>
  <c r="F2590" i="10"/>
  <c r="B2510" i="10"/>
  <c r="S2510" i="10"/>
  <c r="M2509" i="10"/>
  <c r="Y2509" i="10"/>
  <c r="J2509" i="10"/>
  <c r="X2509" i="10"/>
  <c r="H2089" i="10"/>
  <c r="H2109" i="10"/>
  <c r="H2129" i="10"/>
  <c r="H2149" i="10"/>
  <c r="H2169" i="10"/>
  <c r="H2189" i="10"/>
  <c r="H2209" i="10"/>
  <c r="H2229" i="10"/>
  <c r="H2249" i="10"/>
  <c r="H2269" i="10"/>
  <c r="H2289" i="10"/>
  <c r="H2309" i="10"/>
  <c r="H2329" i="10"/>
  <c r="H2349" i="10"/>
  <c r="H2369" i="10"/>
  <c r="H2389" i="10"/>
  <c r="H2409" i="10"/>
  <c r="H2429" i="10"/>
  <c r="H2449" i="10"/>
  <c r="H2469" i="10"/>
  <c r="H2489" i="10"/>
  <c r="H2509" i="10"/>
  <c r="H2529" i="10"/>
  <c r="H2549" i="10"/>
  <c r="H2569" i="10"/>
  <c r="H2589" i="10"/>
  <c r="F2089" i="10"/>
  <c r="F2109" i="10"/>
  <c r="F2129" i="10"/>
  <c r="F2149" i="10"/>
  <c r="F2169" i="10"/>
  <c r="F2189" i="10"/>
  <c r="F2209" i="10"/>
  <c r="F2229" i="10"/>
  <c r="F2249" i="10"/>
  <c r="F2269" i="10"/>
  <c r="F2289" i="10"/>
  <c r="F2309" i="10"/>
  <c r="F2329" i="10"/>
  <c r="F2349" i="10"/>
  <c r="F2369" i="10"/>
  <c r="F2389" i="10"/>
  <c r="F2409" i="10"/>
  <c r="F2429" i="10"/>
  <c r="F2449" i="10"/>
  <c r="F2469" i="10"/>
  <c r="F2489" i="10"/>
  <c r="F2509" i="10"/>
  <c r="F2529" i="10"/>
  <c r="F2549" i="10"/>
  <c r="F2569" i="10"/>
  <c r="F2589" i="10"/>
  <c r="B2509" i="10"/>
  <c r="S2509" i="10"/>
  <c r="M2508" i="10"/>
  <c r="Y2508" i="10"/>
  <c r="J2508" i="10"/>
  <c r="X2508" i="10"/>
  <c r="H2088" i="10"/>
  <c r="H2108" i="10"/>
  <c r="H2128" i="10"/>
  <c r="H2148" i="10"/>
  <c r="H2168" i="10"/>
  <c r="H2188" i="10"/>
  <c r="H2208" i="10"/>
  <c r="H2228" i="10"/>
  <c r="H2248" i="10"/>
  <c r="H2268" i="10"/>
  <c r="H2288" i="10"/>
  <c r="H2308" i="10"/>
  <c r="H2328" i="10"/>
  <c r="H2348" i="10"/>
  <c r="H2368" i="10"/>
  <c r="H2388" i="10"/>
  <c r="H2408" i="10"/>
  <c r="H2428" i="10"/>
  <c r="H2448" i="10"/>
  <c r="H2468" i="10"/>
  <c r="H2488" i="10"/>
  <c r="H2508" i="10"/>
  <c r="H2528" i="10"/>
  <c r="H2548" i="10"/>
  <c r="H2568" i="10"/>
  <c r="H2588" i="10"/>
  <c r="F2088" i="10"/>
  <c r="F2108" i="10"/>
  <c r="F2128" i="10"/>
  <c r="F2148" i="10"/>
  <c r="F2168" i="10"/>
  <c r="F2188" i="10"/>
  <c r="F2208" i="10"/>
  <c r="F2228" i="10"/>
  <c r="F2248" i="10"/>
  <c r="F2268" i="10"/>
  <c r="F2288" i="10"/>
  <c r="F2308" i="10"/>
  <c r="F2328" i="10"/>
  <c r="F2348" i="10"/>
  <c r="F2368" i="10"/>
  <c r="F2388" i="10"/>
  <c r="F2408" i="10"/>
  <c r="F2428" i="10"/>
  <c r="F2448" i="10"/>
  <c r="F2468" i="10"/>
  <c r="F2488" i="10"/>
  <c r="F2508" i="10"/>
  <c r="F2528" i="10"/>
  <c r="F2548" i="10"/>
  <c r="F2568" i="10"/>
  <c r="F2588" i="10"/>
  <c r="B2508" i="10"/>
  <c r="S2508" i="10"/>
  <c r="M2507" i="10"/>
  <c r="Y2507" i="10"/>
  <c r="J2507" i="10"/>
  <c r="H2087" i="10"/>
  <c r="H2107" i="10"/>
  <c r="H2127" i="10"/>
  <c r="H2147" i="10"/>
  <c r="H2167" i="10"/>
  <c r="H2187" i="10"/>
  <c r="H2207" i="10"/>
  <c r="H2227" i="10"/>
  <c r="H2247" i="10"/>
  <c r="H2267" i="10"/>
  <c r="H2287" i="10"/>
  <c r="H2307" i="10"/>
  <c r="H2327" i="10"/>
  <c r="H2347" i="10"/>
  <c r="H2367" i="10"/>
  <c r="H2387" i="10"/>
  <c r="H2407" i="10"/>
  <c r="H2427" i="10"/>
  <c r="H2447" i="10"/>
  <c r="H2467" i="10"/>
  <c r="H2487" i="10"/>
  <c r="H2507" i="10"/>
  <c r="H2527" i="10"/>
  <c r="H2547" i="10"/>
  <c r="H2567" i="10"/>
  <c r="H2587" i="10"/>
  <c r="F2087" i="10"/>
  <c r="F2107" i="10"/>
  <c r="F2127" i="10"/>
  <c r="F2147" i="10"/>
  <c r="F2167" i="10"/>
  <c r="F2187" i="10"/>
  <c r="F2207" i="10"/>
  <c r="F2227" i="10"/>
  <c r="F2247" i="10"/>
  <c r="F2267" i="10"/>
  <c r="F2287" i="10"/>
  <c r="F2307" i="10"/>
  <c r="F2327" i="10"/>
  <c r="F2347" i="10"/>
  <c r="F2367" i="10"/>
  <c r="F2387" i="10"/>
  <c r="F2407" i="10"/>
  <c r="F2427" i="10"/>
  <c r="F2447" i="10"/>
  <c r="F2467" i="10"/>
  <c r="F2487" i="10"/>
  <c r="F2507" i="10"/>
  <c r="F2527" i="10"/>
  <c r="F2547" i="10"/>
  <c r="F2567" i="10"/>
  <c r="F2587" i="10"/>
  <c r="B2507" i="10"/>
  <c r="S2507" i="10"/>
  <c r="J2506" i="10"/>
  <c r="X2506" i="10"/>
  <c r="M2506" i="10"/>
  <c r="Y2506" i="10"/>
  <c r="H2086" i="10"/>
  <c r="H2106" i="10"/>
  <c r="H2126" i="10"/>
  <c r="H2146" i="10"/>
  <c r="H2166" i="10"/>
  <c r="H2186" i="10"/>
  <c r="H2206" i="10"/>
  <c r="H2226" i="10"/>
  <c r="H2246" i="10"/>
  <c r="H2266" i="10"/>
  <c r="H2286" i="10"/>
  <c r="H2306" i="10"/>
  <c r="H2326" i="10"/>
  <c r="H2346" i="10"/>
  <c r="H2366" i="10"/>
  <c r="H2386" i="10"/>
  <c r="H2406" i="10"/>
  <c r="H2426" i="10"/>
  <c r="H2446" i="10"/>
  <c r="H2466" i="10"/>
  <c r="H2486" i="10"/>
  <c r="H2506" i="10"/>
  <c r="H2526" i="10"/>
  <c r="H2546" i="10"/>
  <c r="H2566" i="10"/>
  <c r="H2586" i="10"/>
  <c r="F2086" i="10"/>
  <c r="F2106" i="10"/>
  <c r="F2126" i="10"/>
  <c r="F2146" i="10"/>
  <c r="F2166" i="10"/>
  <c r="F2186" i="10"/>
  <c r="F2206" i="10"/>
  <c r="F2226" i="10"/>
  <c r="F2246" i="10"/>
  <c r="F2266" i="10"/>
  <c r="F2286" i="10"/>
  <c r="F2306" i="10"/>
  <c r="F2326" i="10"/>
  <c r="F2346" i="10"/>
  <c r="F2366" i="10"/>
  <c r="F2386" i="10"/>
  <c r="F2406" i="10"/>
  <c r="F2426" i="10"/>
  <c r="F2446" i="10"/>
  <c r="F2466" i="10"/>
  <c r="F2486" i="10"/>
  <c r="F2506" i="10"/>
  <c r="F2526" i="10"/>
  <c r="F2546" i="10"/>
  <c r="F2566" i="10"/>
  <c r="F2586" i="10"/>
  <c r="B2506" i="10"/>
  <c r="S2506" i="10"/>
  <c r="M2505" i="10"/>
  <c r="Y2505" i="10"/>
  <c r="J2505" i="10"/>
  <c r="X2505" i="10"/>
  <c r="H2085" i="10"/>
  <c r="H2105" i="10"/>
  <c r="H2125" i="10"/>
  <c r="H2145" i="10"/>
  <c r="H2165" i="10"/>
  <c r="H2185" i="10"/>
  <c r="H2205" i="10"/>
  <c r="H2225" i="10"/>
  <c r="H2245" i="10"/>
  <c r="H2265" i="10"/>
  <c r="H2285" i="10"/>
  <c r="H2305" i="10"/>
  <c r="H2325" i="10"/>
  <c r="H2345" i="10"/>
  <c r="H2365" i="10"/>
  <c r="H2385" i="10"/>
  <c r="H2405" i="10"/>
  <c r="H2425" i="10"/>
  <c r="H2445" i="10"/>
  <c r="H2465" i="10"/>
  <c r="H2485" i="10"/>
  <c r="H2505" i="10"/>
  <c r="H2525" i="10"/>
  <c r="H2545" i="10"/>
  <c r="H2565" i="10"/>
  <c r="H2585" i="10"/>
  <c r="F2085" i="10"/>
  <c r="F2105" i="10"/>
  <c r="F2125" i="10"/>
  <c r="F2145" i="10"/>
  <c r="F2165" i="10"/>
  <c r="F2185" i="10"/>
  <c r="F2205" i="10"/>
  <c r="F2225" i="10"/>
  <c r="F2245" i="10"/>
  <c r="F2265" i="10"/>
  <c r="F2285" i="10"/>
  <c r="F2305" i="10"/>
  <c r="F2325" i="10"/>
  <c r="F2345" i="10"/>
  <c r="F2365" i="10"/>
  <c r="F2385" i="10"/>
  <c r="F2405" i="10"/>
  <c r="F2425" i="10"/>
  <c r="F2445" i="10"/>
  <c r="F2465" i="10"/>
  <c r="F2485" i="10"/>
  <c r="F2505" i="10"/>
  <c r="F2525" i="10"/>
  <c r="F2545" i="10"/>
  <c r="F2565" i="10"/>
  <c r="F2585" i="10"/>
  <c r="B2505" i="10"/>
  <c r="S2505" i="10"/>
  <c r="M2504" i="10"/>
  <c r="Y2504" i="10"/>
  <c r="J2504" i="10"/>
  <c r="H2084" i="10"/>
  <c r="H2104" i="10"/>
  <c r="H2124" i="10"/>
  <c r="H2144" i="10"/>
  <c r="H2164" i="10"/>
  <c r="H2184" i="10"/>
  <c r="H2204" i="10"/>
  <c r="H2224" i="10"/>
  <c r="H2244" i="10"/>
  <c r="H2264" i="10"/>
  <c r="H2284" i="10"/>
  <c r="H2304" i="10"/>
  <c r="H2324" i="10"/>
  <c r="H2344" i="10"/>
  <c r="H2364" i="10"/>
  <c r="H2384" i="10"/>
  <c r="H2404" i="10"/>
  <c r="H2424" i="10"/>
  <c r="H2444" i="10"/>
  <c r="H2464" i="10"/>
  <c r="H2484" i="10"/>
  <c r="H2504" i="10"/>
  <c r="H2524" i="10"/>
  <c r="H2544" i="10"/>
  <c r="H2564" i="10"/>
  <c r="H2584" i="10"/>
  <c r="F2084" i="10"/>
  <c r="F2104" i="10"/>
  <c r="F2124" i="10"/>
  <c r="F2144" i="10"/>
  <c r="F2164" i="10"/>
  <c r="F2184" i="10"/>
  <c r="F2204" i="10"/>
  <c r="F2224" i="10"/>
  <c r="F2244" i="10"/>
  <c r="F2264" i="10"/>
  <c r="F2284" i="10"/>
  <c r="F2304" i="10"/>
  <c r="F2324" i="10"/>
  <c r="F2344" i="10"/>
  <c r="F2364" i="10"/>
  <c r="F2384" i="10"/>
  <c r="F2404" i="10"/>
  <c r="F2424" i="10"/>
  <c r="F2444" i="10"/>
  <c r="F2464" i="10"/>
  <c r="F2484" i="10"/>
  <c r="F2504" i="10"/>
  <c r="F2524" i="10"/>
  <c r="F2544" i="10"/>
  <c r="F2564" i="10"/>
  <c r="F2584" i="10"/>
  <c r="B2504" i="10"/>
  <c r="S2504" i="10"/>
  <c r="M2503" i="10"/>
  <c r="J2503" i="10"/>
  <c r="X2503" i="10"/>
  <c r="H2083" i="10"/>
  <c r="H2103" i="10"/>
  <c r="H2123" i="10"/>
  <c r="H2143" i="10"/>
  <c r="H2163" i="10"/>
  <c r="H2183" i="10"/>
  <c r="H2203" i="10"/>
  <c r="H2223" i="10"/>
  <c r="H2243" i="10"/>
  <c r="H2263" i="10"/>
  <c r="H2283" i="10"/>
  <c r="H2303" i="10"/>
  <c r="H2323" i="10"/>
  <c r="H2343" i="10"/>
  <c r="H2363" i="10"/>
  <c r="H2383" i="10"/>
  <c r="H2403" i="10"/>
  <c r="H2423" i="10"/>
  <c r="H2443" i="10"/>
  <c r="H2463" i="10"/>
  <c r="H2483" i="10"/>
  <c r="H2503" i="10"/>
  <c r="H2523" i="10"/>
  <c r="H2543" i="10"/>
  <c r="H2563" i="10"/>
  <c r="H2583" i="10"/>
  <c r="F2083" i="10"/>
  <c r="F2103" i="10"/>
  <c r="F2123" i="10"/>
  <c r="F2143" i="10"/>
  <c r="F2163" i="10"/>
  <c r="F2183" i="10"/>
  <c r="F2203" i="10"/>
  <c r="F2223" i="10"/>
  <c r="F2243" i="10"/>
  <c r="F2263" i="10"/>
  <c r="F2283" i="10"/>
  <c r="F2303" i="10"/>
  <c r="F2323" i="10"/>
  <c r="F2343" i="10"/>
  <c r="F2363" i="10"/>
  <c r="F2383" i="10"/>
  <c r="F2403" i="10"/>
  <c r="F2423" i="10"/>
  <c r="F2443" i="10"/>
  <c r="F2463" i="10"/>
  <c r="F2483" i="10"/>
  <c r="F2503" i="10"/>
  <c r="F2523" i="10"/>
  <c r="F2543" i="10"/>
  <c r="F2563" i="10"/>
  <c r="F2583" i="10"/>
  <c r="B2503" i="10"/>
  <c r="S2503" i="10"/>
  <c r="J2502" i="10"/>
  <c r="X2502" i="10"/>
  <c r="M2502" i="10"/>
  <c r="Y2502" i="10"/>
  <c r="H2082" i="10"/>
  <c r="H2102" i="10"/>
  <c r="H2122" i="10"/>
  <c r="H2142" i="10"/>
  <c r="H2162" i="10"/>
  <c r="H2182" i="10"/>
  <c r="H2202" i="10"/>
  <c r="H2222" i="10"/>
  <c r="H2242" i="10"/>
  <c r="H2262" i="10"/>
  <c r="H2282" i="10"/>
  <c r="H2302" i="10"/>
  <c r="H2322" i="10"/>
  <c r="H2342" i="10"/>
  <c r="H2362" i="10"/>
  <c r="H2382" i="10"/>
  <c r="H2402" i="10"/>
  <c r="H2422" i="10"/>
  <c r="H2442" i="10"/>
  <c r="H2462" i="10"/>
  <c r="H2482" i="10"/>
  <c r="H2502" i="10"/>
  <c r="F2082" i="10"/>
  <c r="F2102" i="10"/>
  <c r="F2122" i="10"/>
  <c r="F2142" i="10"/>
  <c r="F2162" i="10"/>
  <c r="F2182" i="10"/>
  <c r="F2202" i="10"/>
  <c r="F2222" i="10"/>
  <c r="F2242" i="10"/>
  <c r="F2262" i="10"/>
  <c r="F2282" i="10"/>
  <c r="F2302" i="10"/>
  <c r="F2322" i="10"/>
  <c r="F2342" i="10"/>
  <c r="F2362" i="10"/>
  <c r="F2382" i="10"/>
  <c r="F2402" i="10"/>
  <c r="F2422" i="10"/>
  <c r="F2442" i="10"/>
  <c r="F2462" i="10"/>
  <c r="F2482" i="10"/>
  <c r="F2502" i="10"/>
  <c r="F2522" i="10"/>
  <c r="F2542" i="10"/>
  <c r="F2562" i="10"/>
  <c r="F2582" i="10"/>
  <c r="B2502" i="10"/>
  <c r="S2502" i="10"/>
  <c r="L127" i="9"/>
  <c r="CC27" i="2"/>
  <c r="CC28" i="2"/>
  <c r="CC29" i="2"/>
  <c r="CC30" i="2"/>
  <c r="CC31" i="2"/>
  <c r="CC32" i="2"/>
  <c r="CC33" i="2"/>
  <c r="CC34" i="2"/>
  <c r="CC35" i="2"/>
  <c r="CC36" i="2"/>
  <c r="X2507" i="10"/>
  <c r="Y2503" i="10"/>
  <c r="Y2510" i="10"/>
  <c r="Y2518" i="10"/>
  <c r="H2522" i="10"/>
  <c r="X2533" i="10"/>
  <c r="Y2538" i="10"/>
  <c r="X2511" i="10"/>
  <c r="X2519" i="10"/>
  <c r="Y2530" i="10"/>
  <c r="Y2534" i="10"/>
  <c r="X2504" i="10"/>
  <c r="X2512" i="10"/>
  <c r="X2520" i="10"/>
  <c r="X2524" i="10"/>
  <c r="X2528" i="10"/>
  <c r="X2532" i="10"/>
  <c r="Y2539" i="10"/>
  <c r="X2510" i="10"/>
  <c r="X2518" i="10"/>
  <c r="Y2562" i="10"/>
  <c r="Y2560" i="10"/>
  <c r="X2542" i="10"/>
  <c r="X2546" i="10"/>
  <c r="X2550" i="10"/>
  <c r="X2554" i="10"/>
  <c r="X2558" i="10"/>
  <c r="Y2566" i="10"/>
  <c r="Y2564" i="10"/>
  <c r="X2560" i="10"/>
  <c r="X2569" i="10"/>
  <c r="X2573" i="10"/>
  <c r="X2576" i="10"/>
  <c r="X2580" i="10"/>
  <c r="X2584" i="10"/>
  <c r="X2585" i="10"/>
  <c r="X2586" i="10"/>
  <c r="X2587" i="10"/>
  <c r="X2588" i="10"/>
  <c r="X2589" i="10"/>
  <c r="X2590" i="10"/>
  <c r="X2591" i="10"/>
  <c r="X2592" i="10"/>
  <c r="X2593" i="10"/>
  <c r="X2594" i="10"/>
  <c r="X2595" i="10"/>
  <c r="X2596" i="10"/>
  <c r="X2597" i="10"/>
  <c r="X2598" i="10"/>
  <c r="X2599" i="10"/>
  <c r="X2600" i="10"/>
  <c r="H2542" i="10"/>
  <c r="H2562" i="10"/>
  <c r="H2582" i="10"/>
  <c r="BD33" i="2"/>
  <c r="T2505" i="10"/>
  <c r="T2520" i="10"/>
  <c r="T2511" i="10"/>
  <c r="T2504" i="10"/>
  <c r="T2507" i="10"/>
  <c r="T2518" i="10"/>
  <c r="T2521" i="10"/>
  <c r="T2506" i="10"/>
  <c r="T2509" i="10"/>
  <c r="T2517" i="10"/>
  <c r="T2508" i="10"/>
  <c r="T2503" i="10"/>
  <c r="T2519" i="10"/>
  <c r="T2502" i="10"/>
  <c r="T2510" i="10"/>
  <c r="T2515" i="10"/>
  <c r="T2516" i="10"/>
  <c r="T2513" i="10"/>
  <c r="T2514" i="10"/>
  <c r="T2512" i="10"/>
  <c r="T2536" i="10"/>
  <c r="T2531" i="10"/>
  <c r="T2523" i="10"/>
  <c r="T2529" i="10"/>
  <c r="T2540" i="10"/>
  <c r="T2539" i="10"/>
  <c r="T2541" i="10"/>
  <c r="T2528" i="10"/>
  <c r="T2534" i="10"/>
  <c r="T2526" i="10"/>
  <c r="T2537" i="10"/>
  <c r="T2535" i="10"/>
  <c r="T2527" i="10"/>
  <c r="T2533" i="10"/>
  <c r="T2525" i="10"/>
  <c r="T2538" i="10"/>
  <c r="T2532" i="10"/>
  <c r="T2524" i="10"/>
  <c r="T2530" i="10"/>
  <c r="T2522" i="10"/>
  <c r="T2560" i="10"/>
  <c r="T2553" i="10"/>
  <c r="T2556" i="10"/>
  <c r="T2548" i="10"/>
  <c r="T2545" i="10"/>
  <c r="T2561" i="10"/>
  <c r="T2558" i="10"/>
  <c r="T2550" i="10"/>
  <c r="T2555" i="10"/>
  <c r="T2547" i="10"/>
  <c r="T2542" i="10"/>
  <c r="T2559" i="10"/>
  <c r="T2557" i="10"/>
  <c r="T2549" i="10"/>
  <c r="T2552" i="10"/>
  <c r="T2544" i="10"/>
  <c r="T2554" i="10"/>
  <c r="T2546" i="10"/>
  <c r="T2551" i="10"/>
  <c r="T2543" i="10"/>
  <c r="T2575" i="10"/>
  <c r="T2567" i="10"/>
  <c r="T2580" i="10"/>
  <c r="T2569" i="10"/>
  <c r="T2562" i="10"/>
  <c r="T2579" i="10"/>
  <c r="T2574" i="10"/>
  <c r="T2565" i="10"/>
  <c r="T2578" i="10"/>
  <c r="T2568" i="10"/>
  <c r="T2577" i="10"/>
  <c r="T2571" i="10"/>
  <c r="T2563" i="10"/>
  <c r="T2573" i="10"/>
  <c r="T2566" i="10"/>
  <c r="T2576" i="10"/>
  <c r="T2570" i="10"/>
  <c r="T2581" i="10"/>
  <c r="T2572" i="10"/>
  <c r="T2564" i="10"/>
  <c r="T2599" i="10"/>
  <c r="T2595" i="10"/>
  <c r="T2582" i="10"/>
  <c r="T2589" i="10"/>
  <c r="T2590" i="10"/>
  <c r="T2597" i="10"/>
  <c r="T2591" i="10"/>
  <c r="T2592" i="10"/>
  <c r="T2585" i="10"/>
  <c r="T2586" i="10"/>
  <c r="T2601" i="10"/>
  <c r="T2598" i="10"/>
  <c r="T2587" i="10"/>
  <c r="T2588" i="10"/>
  <c r="T2583" i="10"/>
  <c r="T2600" i="10"/>
  <c r="T2596" i="10"/>
  <c r="T2584" i="10"/>
  <c r="T2593" i="10"/>
  <c r="T2594" i="10"/>
  <c r="U2594" i="10"/>
  <c r="U2600" i="10"/>
  <c r="U2598" i="10"/>
  <c r="U2592" i="10"/>
  <c r="U2589" i="10"/>
  <c r="U2564" i="10"/>
  <c r="U2576" i="10"/>
  <c r="U2571" i="10"/>
  <c r="U2565" i="10"/>
  <c r="U2569" i="10"/>
  <c r="U2543" i="10"/>
  <c r="U2544" i="10"/>
  <c r="U2559" i="10"/>
  <c r="U2550" i="10"/>
  <c r="U2548" i="10"/>
  <c r="U2522" i="10"/>
  <c r="U2538" i="10"/>
  <c r="U2535" i="10"/>
  <c r="U2528" i="10"/>
  <c r="U2529" i="10"/>
  <c r="W2529" i="10"/>
  <c r="U2512" i="10"/>
  <c r="U2515" i="10"/>
  <c r="U2503" i="10"/>
  <c r="U2506" i="10"/>
  <c r="U2504" i="10"/>
  <c r="U2593" i="10"/>
  <c r="U2583" i="10"/>
  <c r="U2601" i="10"/>
  <c r="W2601" i="10"/>
  <c r="U2591" i="10"/>
  <c r="U2582" i="10"/>
  <c r="U2572" i="10"/>
  <c r="U2566" i="10"/>
  <c r="W2566" i="10"/>
  <c r="U2577" i="10"/>
  <c r="W2577" i="10"/>
  <c r="U2574" i="10"/>
  <c r="U2580" i="10"/>
  <c r="U2551" i="10"/>
  <c r="W2551" i="10"/>
  <c r="U2552" i="10"/>
  <c r="U2542" i="10"/>
  <c r="U2558" i="10"/>
  <c r="U2556" i="10"/>
  <c r="U2530" i="10"/>
  <c r="U2525" i="10"/>
  <c r="U2537" i="10"/>
  <c r="U2541" i="10"/>
  <c r="U2523" i="10"/>
  <c r="U2514" i="10"/>
  <c r="U2510" i="10"/>
  <c r="U2508" i="10"/>
  <c r="U2521" i="10"/>
  <c r="U2511" i="10"/>
  <c r="W2511" i="10"/>
  <c r="U2584" i="10"/>
  <c r="W2584" i="10"/>
  <c r="U2588" i="10"/>
  <c r="U2586" i="10"/>
  <c r="U2597" i="10"/>
  <c r="U2595" i="10"/>
  <c r="W2595" i="10"/>
  <c r="U2581" i="10"/>
  <c r="W2581" i="10"/>
  <c r="U2573" i="10"/>
  <c r="W2573" i="10"/>
  <c r="U2568" i="10"/>
  <c r="U2579" i="10"/>
  <c r="U2567" i="10"/>
  <c r="W2567" i="10"/>
  <c r="U2546" i="10"/>
  <c r="U2549" i="10"/>
  <c r="W2549" i="10"/>
  <c r="U2547" i="10"/>
  <c r="W2547" i="10"/>
  <c r="U2561" i="10"/>
  <c r="U2553" i="10"/>
  <c r="W2553" i="10"/>
  <c r="U2524" i="10"/>
  <c r="W2524" i="10"/>
  <c r="U2533" i="10"/>
  <c r="U2526" i="10"/>
  <c r="W2526" i="10"/>
  <c r="U2539" i="10"/>
  <c r="W2539" i="10"/>
  <c r="U2531" i="10"/>
  <c r="W2531" i="10"/>
  <c r="U2513" i="10"/>
  <c r="W2513" i="10"/>
  <c r="U2517" i="10"/>
  <c r="U2518" i="10"/>
  <c r="U2520" i="10"/>
  <c r="U2596" i="10"/>
  <c r="W2596" i="10"/>
  <c r="U2587" i="10"/>
  <c r="W2587" i="10"/>
  <c r="U2585" i="10"/>
  <c r="W2585" i="10"/>
  <c r="U2590" i="10"/>
  <c r="W2590" i="10"/>
  <c r="U2599" i="10"/>
  <c r="W2599" i="10"/>
  <c r="U2570" i="10"/>
  <c r="W2570" i="10"/>
  <c r="U2563" i="10"/>
  <c r="U2578" i="10"/>
  <c r="W2578" i="10"/>
  <c r="U2562" i="10"/>
  <c r="U2575" i="10"/>
  <c r="W2575" i="10"/>
  <c r="U2554" i="10"/>
  <c r="W2554" i="10"/>
  <c r="U2557" i="10"/>
  <c r="U2555" i="10"/>
  <c r="U2545" i="10"/>
  <c r="W2545" i="10"/>
  <c r="U2560" i="10"/>
  <c r="W2560" i="10"/>
  <c r="U2532" i="10"/>
  <c r="W2532" i="10"/>
  <c r="U2527" i="10"/>
  <c r="U2534" i="10"/>
  <c r="W2534" i="10"/>
  <c r="U2540" i="10"/>
  <c r="W2540" i="10"/>
  <c r="U2536" i="10"/>
  <c r="W2536" i="10"/>
  <c r="U2516" i="10"/>
  <c r="W2516" i="10"/>
  <c r="U2519" i="10"/>
  <c r="W2519" i="10"/>
  <c r="U2509" i="10"/>
  <c r="U2507" i="10"/>
  <c r="U2505" i="10"/>
  <c r="W2505" i="10"/>
  <c r="W2544" i="10"/>
  <c r="W2565" i="10"/>
  <c r="W2527" i="10"/>
  <c r="W2562" i="10"/>
  <c r="W2572" i="10"/>
  <c r="W2507" i="10"/>
  <c r="W2557" i="10"/>
  <c r="W2593" i="10"/>
  <c r="W2509" i="10"/>
  <c r="W2518" i="10"/>
  <c r="W2523" i="10"/>
  <c r="W2530" i="10"/>
  <c r="W2552" i="10"/>
  <c r="W2504" i="10"/>
  <c r="W2520" i="10"/>
  <c r="W2561" i="10"/>
  <c r="W2597" i="10"/>
  <c r="W2541" i="10"/>
  <c r="W2556" i="10"/>
  <c r="W2574" i="10"/>
  <c r="W2522" i="10"/>
  <c r="W2569" i="10"/>
  <c r="W2571" i="10"/>
  <c r="W2564" i="10"/>
  <c r="W2592" i="10"/>
  <c r="W2568" i="10"/>
  <c r="W2588" i="10"/>
  <c r="W2508" i="10"/>
  <c r="W2514" i="10"/>
  <c r="W2525" i="10"/>
  <c r="W2542" i="10"/>
  <c r="W2582" i="10"/>
  <c r="W2506" i="10"/>
  <c r="W2515" i="10"/>
  <c r="W2535" i="10"/>
  <c r="W2550" i="10"/>
  <c r="W2600" i="10"/>
  <c r="W2546" i="10"/>
  <c r="W2586" i="10"/>
  <c r="W2537" i="10"/>
  <c r="W2558" i="10"/>
  <c r="W2583" i="10"/>
  <c r="W2528" i="10"/>
  <c r="W2538" i="10"/>
  <c r="W2559" i="10"/>
  <c r="W2555" i="10"/>
  <c r="W2563" i="10"/>
  <c r="W2517" i="10"/>
  <c r="W2533" i="10"/>
  <c r="W2579" i="10"/>
  <c r="W2521" i="10"/>
  <c r="W2510" i="10"/>
  <c r="W2580" i="10"/>
  <c r="W2591" i="10"/>
  <c r="W2512" i="10"/>
  <c r="W2548" i="10"/>
  <c r="W2543" i="10"/>
  <c r="W2576" i="10"/>
  <c r="W2589" i="10"/>
  <c r="W2598" i="10"/>
  <c r="W2594" i="10"/>
  <c r="H106" i="9"/>
  <c r="I106" i="9"/>
  <c r="K106" i="9"/>
  <c r="L106" i="9"/>
  <c r="H107" i="9"/>
  <c r="I107" i="9"/>
  <c r="K107" i="9"/>
  <c r="L107" i="9"/>
  <c r="H108" i="9"/>
  <c r="I108" i="9"/>
  <c r="K108" i="9"/>
  <c r="L108" i="9"/>
  <c r="H109" i="9"/>
  <c r="I109" i="9"/>
  <c r="K109" i="9"/>
  <c r="L109" i="9"/>
  <c r="H110" i="9"/>
  <c r="I110" i="9"/>
  <c r="K110" i="9"/>
  <c r="L110" i="9"/>
  <c r="H111" i="9"/>
  <c r="I111" i="9"/>
  <c r="K111" i="9"/>
  <c r="L111" i="9"/>
  <c r="H112" i="9"/>
  <c r="I112" i="9"/>
  <c r="K112" i="9"/>
  <c r="L112" i="9"/>
  <c r="H113" i="9"/>
  <c r="I113" i="9"/>
  <c r="K113" i="9"/>
  <c r="L113" i="9"/>
  <c r="H114" i="9"/>
  <c r="I114" i="9"/>
  <c r="K114" i="9"/>
  <c r="L114" i="9"/>
  <c r="H115" i="9"/>
  <c r="I115" i="9"/>
  <c r="K115" i="9"/>
  <c r="L115" i="9"/>
  <c r="H116" i="9"/>
  <c r="I116" i="9"/>
  <c r="K116" i="9"/>
  <c r="L116" i="9"/>
  <c r="H117" i="9"/>
  <c r="I117" i="9"/>
  <c r="K117" i="9"/>
  <c r="L117" i="9"/>
  <c r="H118" i="9"/>
  <c r="I118" i="9"/>
  <c r="K118" i="9"/>
  <c r="L118" i="9"/>
  <c r="H119" i="9"/>
  <c r="I119" i="9"/>
  <c r="K119" i="9"/>
  <c r="L119" i="9"/>
  <c r="H120" i="9"/>
  <c r="I120" i="9"/>
  <c r="K120" i="9"/>
  <c r="L120" i="9"/>
  <c r="H121" i="9"/>
  <c r="I121" i="9"/>
  <c r="K121" i="9"/>
  <c r="L121" i="9"/>
  <c r="H122" i="9"/>
  <c r="I122" i="9"/>
  <c r="K122" i="9"/>
  <c r="L122" i="9"/>
  <c r="H123" i="9"/>
  <c r="I123" i="9"/>
  <c r="K123" i="9"/>
  <c r="L123" i="9"/>
  <c r="H124" i="9"/>
  <c r="I124" i="9"/>
  <c r="K124" i="9"/>
  <c r="L124" i="9"/>
  <c r="H125" i="9"/>
  <c r="I125" i="9"/>
  <c r="K125" i="9"/>
  <c r="L125" i="9"/>
  <c r="H126" i="9"/>
  <c r="I126" i="9"/>
  <c r="K126" i="9"/>
  <c r="L126" i="9"/>
  <c r="M2083" i="10"/>
  <c r="M2084" i="10"/>
  <c r="Y2084" i="10"/>
  <c r="M2085" i="10"/>
  <c r="M2086" i="10"/>
  <c r="M2087" i="10"/>
  <c r="M2088" i="10"/>
  <c r="M2089" i="10"/>
  <c r="M2090" i="10"/>
  <c r="M2091" i="10"/>
  <c r="M2092" i="10"/>
  <c r="Y2092" i="10"/>
  <c r="M2093" i="10"/>
  <c r="M2094" i="10"/>
  <c r="M2095" i="10"/>
  <c r="M2096" i="10"/>
  <c r="M2097" i="10"/>
  <c r="M2098" i="10"/>
  <c r="M2099" i="10"/>
  <c r="M2100" i="10"/>
  <c r="Y2100" i="10"/>
  <c r="M2101" i="10"/>
  <c r="M2102" i="10"/>
  <c r="Y2102" i="10"/>
  <c r="M2103" i="10"/>
  <c r="M2104" i="10"/>
  <c r="Y2104" i="10"/>
  <c r="M2105" i="10"/>
  <c r="M2106" i="10"/>
  <c r="Y2106" i="10"/>
  <c r="M2107" i="10"/>
  <c r="M2108" i="10"/>
  <c r="M2109" i="10"/>
  <c r="M2110" i="10"/>
  <c r="M2111" i="10"/>
  <c r="M2112" i="10"/>
  <c r="Y2112" i="10"/>
  <c r="M2113" i="10"/>
  <c r="M2114" i="10"/>
  <c r="Y2114" i="10"/>
  <c r="M2115" i="10"/>
  <c r="M2116" i="10"/>
  <c r="Y2116" i="10"/>
  <c r="M2117" i="10"/>
  <c r="M2118" i="10"/>
  <c r="M2119" i="10"/>
  <c r="M2120" i="10"/>
  <c r="M2121" i="10"/>
  <c r="M2122" i="10"/>
  <c r="M2123" i="10"/>
  <c r="M2124" i="10"/>
  <c r="Y2124" i="10"/>
  <c r="M2125" i="10"/>
  <c r="M2126" i="10"/>
  <c r="M2127" i="10"/>
  <c r="M2128" i="10"/>
  <c r="M2129" i="10"/>
  <c r="M2130" i="10"/>
  <c r="M2131" i="10"/>
  <c r="M2132" i="10"/>
  <c r="Y2132" i="10"/>
  <c r="M2133" i="10"/>
  <c r="M2134" i="10"/>
  <c r="M2135" i="10"/>
  <c r="M2136" i="10"/>
  <c r="M2137" i="10"/>
  <c r="M2138" i="10"/>
  <c r="M2139" i="10"/>
  <c r="M2140" i="10"/>
  <c r="M2141" i="10"/>
  <c r="M2142" i="10"/>
  <c r="M2143" i="10"/>
  <c r="M2144" i="10"/>
  <c r="Y2144" i="10"/>
  <c r="M2145" i="10"/>
  <c r="M2146" i="10"/>
  <c r="M2147" i="10"/>
  <c r="M2148" i="10"/>
  <c r="Y2148" i="10"/>
  <c r="M2149" i="10"/>
  <c r="M2150" i="10"/>
  <c r="Y2150" i="10"/>
  <c r="M2151" i="10"/>
  <c r="M2152" i="10"/>
  <c r="Y2152" i="10"/>
  <c r="M2153" i="10"/>
  <c r="M2154" i="10"/>
  <c r="Y2154" i="10"/>
  <c r="M2155" i="10"/>
  <c r="M2156" i="10"/>
  <c r="Y2156" i="10"/>
  <c r="M2157" i="10"/>
  <c r="M2158" i="10"/>
  <c r="Y2158" i="10"/>
  <c r="M2159" i="10"/>
  <c r="M2160" i="10"/>
  <c r="Y2160" i="10"/>
  <c r="M2161" i="10"/>
  <c r="M2162" i="10"/>
  <c r="Y2162" i="10"/>
  <c r="M2163" i="10"/>
  <c r="M2164" i="10"/>
  <c r="Y2164" i="10"/>
  <c r="M2165" i="10"/>
  <c r="M2166" i="10"/>
  <c r="Y2166" i="10"/>
  <c r="M2167" i="10"/>
  <c r="M2168" i="10"/>
  <c r="Y2168" i="10"/>
  <c r="M2169" i="10"/>
  <c r="M2170" i="10"/>
  <c r="M2171" i="10"/>
  <c r="M2172" i="10"/>
  <c r="Y2172" i="10"/>
  <c r="M2173" i="10"/>
  <c r="M2174" i="10"/>
  <c r="Y2174" i="10"/>
  <c r="M2175" i="10"/>
  <c r="M2176" i="10"/>
  <c r="Y2176" i="10"/>
  <c r="M2177" i="10"/>
  <c r="M2178" i="10"/>
  <c r="Y2178" i="10"/>
  <c r="M2179" i="10"/>
  <c r="M2180" i="10"/>
  <c r="Y2180" i="10"/>
  <c r="M2181" i="10"/>
  <c r="M2182" i="10"/>
  <c r="Y2182" i="10"/>
  <c r="M2183" i="10"/>
  <c r="M2184" i="10"/>
  <c r="Y2184" i="10"/>
  <c r="M2185" i="10"/>
  <c r="M2186" i="10"/>
  <c r="Y2186" i="10"/>
  <c r="M2187" i="10"/>
  <c r="M2188" i="10"/>
  <c r="Y2188" i="10"/>
  <c r="M2189" i="10"/>
  <c r="M2190" i="10"/>
  <c r="Y2190" i="10"/>
  <c r="M2191" i="10"/>
  <c r="M2192" i="10"/>
  <c r="Y2192" i="10"/>
  <c r="M2193" i="10"/>
  <c r="M2194" i="10"/>
  <c r="Y2194" i="10"/>
  <c r="M2195" i="10"/>
  <c r="M2196" i="10"/>
  <c r="Y2196" i="10"/>
  <c r="M2197" i="10"/>
  <c r="M2198" i="10"/>
  <c r="Y2198" i="10"/>
  <c r="M2199" i="10"/>
  <c r="M2200" i="10"/>
  <c r="Y2200" i="10"/>
  <c r="M2201" i="10"/>
  <c r="M2202" i="10"/>
  <c r="Y2202" i="10"/>
  <c r="M2203" i="10"/>
  <c r="Y2203" i="10"/>
  <c r="M2204" i="10"/>
  <c r="Y2204" i="10"/>
  <c r="M2205" i="10"/>
  <c r="M2206" i="10"/>
  <c r="Y2206" i="10"/>
  <c r="M2207" i="10"/>
  <c r="M2208" i="10"/>
  <c r="Y2208" i="10"/>
  <c r="M2209" i="10"/>
  <c r="M2210" i="10"/>
  <c r="Y2210" i="10"/>
  <c r="M2211" i="10"/>
  <c r="M2212" i="10"/>
  <c r="Y2212" i="10"/>
  <c r="M2213" i="10"/>
  <c r="Y2213" i="10"/>
  <c r="M2214" i="10"/>
  <c r="Y2214" i="10"/>
  <c r="M2215" i="10"/>
  <c r="Y2215" i="10"/>
  <c r="M2216" i="10"/>
  <c r="Y2216" i="10"/>
  <c r="M2217" i="10"/>
  <c r="M2218" i="10"/>
  <c r="Y2218" i="10"/>
  <c r="M2219" i="10"/>
  <c r="Y2219" i="10"/>
  <c r="M2220" i="10"/>
  <c r="Y2220" i="10"/>
  <c r="M2221" i="10"/>
  <c r="M2222" i="10"/>
  <c r="Y2222" i="10"/>
  <c r="M2223" i="10"/>
  <c r="Y2223" i="10"/>
  <c r="M2224" i="10"/>
  <c r="Y2224" i="10"/>
  <c r="M2225" i="10"/>
  <c r="Y2225" i="10"/>
  <c r="M2226" i="10"/>
  <c r="Y2226" i="10"/>
  <c r="M2227" i="10"/>
  <c r="Y2227" i="10"/>
  <c r="M2228" i="10"/>
  <c r="M2229" i="10"/>
  <c r="Y2229" i="10"/>
  <c r="M2230" i="10"/>
  <c r="Y2230" i="10"/>
  <c r="M2231" i="10"/>
  <c r="Y2231" i="10"/>
  <c r="M2232" i="10"/>
  <c r="Y2232" i="10"/>
  <c r="M2233" i="10"/>
  <c r="Y2233" i="10"/>
  <c r="M2234" i="10"/>
  <c r="Y2234" i="10"/>
  <c r="M2235" i="10"/>
  <c r="Y2235" i="10"/>
  <c r="M2236" i="10"/>
  <c r="Y2236" i="10"/>
  <c r="M2237" i="10"/>
  <c r="Y2237" i="10"/>
  <c r="M2238" i="10"/>
  <c r="Y2238" i="10"/>
  <c r="M2239" i="10"/>
  <c r="Y2239" i="10"/>
  <c r="M2240" i="10"/>
  <c r="Y2240" i="10"/>
  <c r="M2241" i="10"/>
  <c r="M2242" i="10"/>
  <c r="Y2242" i="10"/>
  <c r="M2243" i="10"/>
  <c r="Y2243" i="10"/>
  <c r="M2244" i="10"/>
  <c r="Y2244" i="10"/>
  <c r="M2245" i="10"/>
  <c r="Y2245" i="10"/>
  <c r="M2246" i="10"/>
  <c r="Y2246" i="10"/>
  <c r="M2247" i="10"/>
  <c r="Y2247" i="10"/>
  <c r="M2248" i="10"/>
  <c r="Y2248" i="10"/>
  <c r="M2249" i="10"/>
  <c r="Y2249" i="10"/>
  <c r="M2250" i="10"/>
  <c r="Y2250" i="10"/>
  <c r="M2251" i="10"/>
  <c r="Y2251" i="10"/>
  <c r="M2252" i="10"/>
  <c r="Y2252" i="10"/>
  <c r="M2253" i="10"/>
  <c r="Y2253" i="10"/>
  <c r="M2254" i="10"/>
  <c r="Y2254" i="10"/>
  <c r="M2255" i="10"/>
  <c r="Y2255" i="10"/>
  <c r="M2256" i="10"/>
  <c r="Y2256" i="10"/>
  <c r="M2257" i="10"/>
  <c r="Y2257" i="10"/>
  <c r="M2258" i="10"/>
  <c r="Y2258" i="10"/>
  <c r="M2259" i="10"/>
  <c r="Y2259" i="10"/>
  <c r="M2260" i="10"/>
  <c r="Y2260" i="10"/>
  <c r="M2261" i="10"/>
  <c r="Y2261" i="10"/>
  <c r="M2262" i="10"/>
  <c r="Y2262" i="10"/>
  <c r="M2263" i="10"/>
  <c r="Y2263" i="10"/>
  <c r="M2264" i="10"/>
  <c r="Y2264" i="10"/>
  <c r="M2265" i="10"/>
  <c r="Y2265" i="10"/>
  <c r="M2266" i="10"/>
  <c r="Y2266" i="10"/>
  <c r="M2267" i="10"/>
  <c r="Y2267" i="10"/>
  <c r="M2268" i="10"/>
  <c r="Y2268" i="10"/>
  <c r="M2269" i="10"/>
  <c r="Y2269" i="10"/>
  <c r="M2270" i="10"/>
  <c r="Y2270" i="10"/>
  <c r="M2271" i="10"/>
  <c r="Y2271" i="10"/>
  <c r="M2272" i="10"/>
  <c r="Y2272" i="10"/>
  <c r="M2273" i="10"/>
  <c r="M2274" i="10"/>
  <c r="Y2274" i="10"/>
  <c r="M2275" i="10"/>
  <c r="Y2275" i="10"/>
  <c r="M2276" i="10"/>
  <c r="Y2276" i="10"/>
  <c r="M2277" i="10"/>
  <c r="Y2277" i="10"/>
  <c r="M2278" i="10"/>
  <c r="M2279" i="10"/>
  <c r="Y2279" i="10"/>
  <c r="M2280" i="10"/>
  <c r="M2281" i="10"/>
  <c r="Y2281" i="10"/>
  <c r="M2282" i="10"/>
  <c r="Y2282" i="10"/>
  <c r="M2283" i="10"/>
  <c r="Y2283" i="10"/>
  <c r="M2284" i="10"/>
  <c r="Y2284" i="10"/>
  <c r="M2285" i="10"/>
  <c r="Y2285" i="10"/>
  <c r="M2286" i="10"/>
  <c r="Y2286" i="10"/>
  <c r="M2287" i="10"/>
  <c r="Y2287" i="10"/>
  <c r="M2288" i="10"/>
  <c r="Y2288" i="10"/>
  <c r="M2289" i="10"/>
  <c r="Y2289" i="10"/>
  <c r="M2290" i="10"/>
  <c r="Y2290" i="10"/>
  <c r="M2291" i="10"/>
  <c r="Y2291" i="10"/>
  <c r="M2292" i="10"/>
  <c r="Y2292" i="10"/>
  <c r="M2293" i="10"/>
  <c r="Y2293" i="10"/>
  <c r="M2294" i="10"/>
  <c r="Y2294" i="10"/>
  <c r="M2295" i="10"/>
  <c r="M2296" i="10"/>
  <c r="Y2296" i="10"/>
  <c r="M2297" i="10"/>
  <c r="Y2297" i="10"/>
  <c r="M2298" i="10"/>
  <c r="Y2298" i="10"/>
  <c r="M2299" i="10"/>
  <c r="Y2299" i="10"/>
  <c r="M2300" i="10"/>
  <c r="Y2300" i="10"/>
  <c r="M2301" i="10"/>
  <c r="Y2301" i="10"/>
  <c r="M2302" i="10"/>
  <c r="Y2302" i="10"/>
  <c r="M2303" i="10"/>
  <c r="Y2303" i="10"/>
  <c r="M2304" i="10"/>
  <c r="M2305" i="10"/>
  <c r="Y2305" i="10"/>
  <c r="M2306" i="10"/>
  <c r="Y2306" i="10"/>
  <c r="M2307" i="10"/>
  <c r="Y2307" i="10"/>
  <c r="M2308" i="10"/>
  <c r="M2309" i="10"/>
  <c r="Y2309" i="10"/>
  <c r="M2310" i="10"/>
  <c r="M2311" i="10"/>
  <c r="M2312" i="10"/>
  <c r="Y2312" i="10"/>
  <c r="M2313" i="10"/>
  <c r="Y2313" i="10"/>
  <c r="M2314" i="10"/>
  <c r="Y2314" i="10"/>
  <c r="M2315" i="10"/>
  <c r="M2316" i="10"/>
  <c r="Y2316" i="10"/>
  <c r="M2317" i="10"/>
  <c r="M2318" i="10"/>
  <c r="M2319" i="10"/>
  <c r="Y2319" i="10"/>
  <c r="M2320" i="10"/>
  <c r="Y2320" i="10"/>
  <c r="M2321" i="10"/>
  <c r="Y2321" i="10"/>
  <c r="M2322" i="10"/>
  <c r="Y2322" i="10"/>
  <c r="M2323" i="10"/>
  <c r="Y2323" i="10"/>
  <c r="M2324" i="10"/>
  <c r="Y2324" i="10"/>
  <c r="M2325" i="10"/>
  <c r="Y2325" i="10"/>
  <c r="M2326" i="10"/>
  <c r="Y2326" i="10"/>
  <c r="M2327" i="10"/>
  <c r="Y2327" i="10"/>
  <c r="M2328" i="10"/>
  <c r="Y2328" i="10"/>
  <c r="M2329" i="10"/>
  <c r="Y2329" i="10"/>
  <c r="M2330" i="10"/>
  <c r="Y2330" i="10"/>
  <c r="M2331" i="10"/>
  <c r="Y2331" i="10"/>
  <c r="M2332" i="10"/>
  <c r="Y2332" i="10"/>
  <c r="M2333" i="10"/>
  <c r="Y2333" i="10"/>
  <c r="M2334" i="10"/>
  <c r="Y2334" i="10"/>
  <c r="M2335" i="10"/>
  <c r="Y2335" i="10"/>
  <c r="M2336" i="10"/>
  <c r="Y2336" i="10"/>
  <c r="M2337" i="10"/>
  <c r="Y2337" i="10"/>
  <c r="M2338" i="10"/>
  <c r="Y2338" i="10"/>
  <c r="M2339" i="10"/>
  <c r="Y2339" i="10"/>
  <c r="M2340" i="10"/>
  <c r="Y2340" i="10"/>
  <c r="M2341" i="10"/>
  <c r="M2342" i="10"/>
  <c r="Y2342" i="10"/>
  <c r="M2343" i="10"/>
  <c r="Y2343" i="10"/>
  <c r="M2344" i="10"/>
  <c r="Y2344" i="10"/>
  <c r="M2345" i="10"/>
  <c r="Y2345" i="10"/>
  <c r="M2346" i="10"/>
  <c r="Y2346" i="10"/>
  <c r="M2347" i="10"/>
  <c r="Y2347" i="10"/>
  <c r="M2348" i="10"/>
  <c r="Y2348" i="10"/>
  <c r="M2349" i="10"/>
  <c r="Y2349" i="10"/>
  <c r="M2350" i="10"/>
  <c r="Y2350" i="10"/>
  <c r="M2351" i="10"/>
  <c r="Y2351" i="10"/>
  <c r="M2352" i="10"/>
  <c r="Y2352" i="10"/>
  <c r="M2353" i="10"/>
  <c r="Y2353" i="10"/>
  <c r="M2354" i="10"/>
  <c r="Y2354" i="10"/>
  <c r="M2355" i="10"/>
  <c r="Y2355" i="10"/>
  <c r="M2356" i="10"/>
  <c r="Y2356" i="10"/>
  <c r="M2357" i="10"/>
  <c r="Y2357" i="10"/>
  <c r="M2358" i="10"/>
  <c r="Y2358" i="10"/>
  <c r="M2359" i="10"/>
  <c r="M2360" i="10"/>
  <c r="Y2360" i="10"/>
  <c r="M2361" i="10"/>
  <c r="Y2361" i="10"/>
  <c r="M2362" i="10"/>
  <c r="Y2362" i="10"/>
  <c r="M2363" i="10"/>
  <c r="Y2363" i="10"/>
  <c r="M2364" i="10"/>
  <c r="Y2364" i="10"/>
  <c r="M2365" i="10"/>
  <c r="Y2365" i="10"/>
  <c r="M2366" i="10"/>
  <c r="M2367" i="10"/>
  <c r="M2368" i="10"/>
  <c r="M2369" i="10"/>
  <c r="M2370" i="10"/>
  <c r="Y2370" i="10"/>
  <c r="M2371" i="10"/>
  <c r="Y2371" i="10"/>
  <c r="M2372" i="10"/>
  <c r="M2373" i="10"/>
  <c r="Y2373" i="10"/>
  <c r="M2374" i="10"/>
  <c r="M2375" i="10"/>
  <c r="M2376" i="10"/>
  <c r="Y2376" i="10"/>
  <c r="M2377" i="10"/>
  <c r="M2378" i="10"/>
  <c r="M2379" i="10"/>
  <c r="M2380" i="10"/>
  <c r="Y2380" i="10"/>
  <c r="M2381" i="10"/>
  <c r="Y2381" i="10"/>
  <c r="M2382" i="10"/>
  <c r="Y2382" i="10"/>
  <c r="M2383" i="10"/>
  <c r="M2384" i="10"/>
  <c r="Y2384" i="10"/>
  <c r="M2385" i="10"/>
  <c r="Y2385" i="10"/>
  <c r="M2386" i="10"/>
  <c r="Y2386" i="10"/>
  <c r="M2387" i="10"/>
  <c r="Y2387" i="10"/>
  <c r="M2388" i="10"/>
  <c r="Y2388" i="10"/>
  <c r="M2389" i="10"/>
  <c r="Y2389" i="10"/>
  <c r="M2390" i="10"/>
  <c r="Y2390" i="10"/>
  <c r="M2391" i="10"/>
  <c r="Y2391" i="10"/>
  <c r="M2392" i="10"/>
  <c r="Y2392" i="10"/>
  <c r="M2393" i="10"/>
  <c r="M2394" i="10"/>
  <c r="Y2394" i="10"/>
  <c r="M2395" i="10"/>
  <c r="Y2395" i="10"/>
  <c r="M2396" i="10"/>
  <c r="Y2396" i="10"/>
  <c r="M2397" i="10"/>
  <c r="Y2397" i="10"/>
  <c r="M2398" i="10"/>
  <c r="Y2398" i="10"/>
  <c r="M2399" i="10"/>
  <c r="Y2399" i="10"/>
  <c r="M2400" i="10"/>
  <c r="Y2400" i="10"/>
  <c r="M2401" i="10"/>
  <c r="M2402" i="10"/>
  <c r="Y2402" i="10"/>
  <c r="M2403" i="10"/>
  <c r="Y2403" i="10"/>
  <c r="M2404" i="10"/>
  <c r="Y2404" i="10"/>
  <c r="M2405" i="10"/>
  <c r="M2406" i="10"/>
  <c r="Y2406" i="10"/>
  <c r="M2407" i="10"/>
  <c r="Y2407" i="10"/>
  <c r="M2408" i="10"/>
  <c r="Y2408" i="10"/>
  <c r="M2409" i="10"/>
  <c r="Y2409" i="10"/>
  <c r="M2410" i="10"/>
  <c r="Y2410" i="10"/>
  <c r="M2411" i="10"/>
  <c r="Y2411" i="10"/>
  <c r="M2412" i="10"/>
  <c r="Y2412" i="10"/>
  <c r="M2413" i="10"/>
  <c r="Y2413" i="10"/>
  <c r="M2414" i="10"/>
  <c r="Y2414" i="10"/>
  <c r="M2415" i="10"/>
  <c r="M2416" i="10"/>
  <c r="Y2416" i="10"/>
  <c r="M2417" i="10"/>
  <c r="M2418" i="10"/>
  <c r="Y2418" i="10"/>
  <c r="M2419" i="10"/>
  <c r="Y2419" i="10"/>
  <c r="M2420" i="10"/>
  <c r="Y2420" i="10"/>
  <c r="M2421" i="10"/>
  <c r="Y2421" i="10"/>
  <c r="M2422" i="10"/>
  <c r="Y2422" i="10"/>
  <c r="M2423" i="10"/>
  <c r="Y2423" i="10"/>
  <c r="M2424" i="10"/>
  <c r="Y2424" i="10"/>
  <c r="M2425" i="10"/>
  <c r="Y2425" i="10"/>
  <c r="M2426" i="10"/>
  <c r="Y2426" i="10"/>
  <c r="M2427" i="10"/>
  <c r="Y2427" i="10"/>
  <c r="M2428" i="10"/>
  <c r="Y2428" i="10"/>
  <c r="M2429" i="10"/>
  <c r="Y2429" i="10"/>
  <c r="M2430" i="10"/>
  <c r="Y2430" i="10"/>
  <c r="M2431" i="10"/>
  <c r="Y2431" i="10"/>
  <c r="M2432" i="10"/>
  <c r="M2433" i="10"/>
  <c r="M2434" i="10"/>
  <c r="Y2434" i="10"/>
  <c r="M2435" i="10"/>
  <c r="Y2435" i="10"/>
  <c r="M2436" i="10"/>
  <c r="Y2436" i="10"/>
  <c r="M2437" i="10"/>
  <c r="Y2437" i="10"/>
  <c r="M2438" i="10"/>
  <c r="Y2438" i="10"/>
  <c r="M2439" i="10"/>
  <c r="Y2439" i="10"/>
  <c r="M2440" i="10"/>
  <c r="Y2440" i="10"/>
  <c r="M2441" i="10"/>
  <c r="Y2441" i="10"/>
  <c r="M2442" i="10"/>
  <c r="Y2442" i="10"/>
  <c r="M2443" i="10"/>
  <c r="M2444" i="10"/>
  <c r="M2445" i="10"/>
  <c r="M2446" i="10"/>
  <c r="Y2446" i="10"/>
  <c r="M2447" i="10"/>
  <c r="Y2447" i="10"/>
  <c r="M2448" i="10"/>
  <c r="Y2448" i="10"/>
  <c r="M2449" i="10"/>
  <c r="Y2449" i="10"/>
  <c r="M2450" i="10"/>
  <c r="Y2450" i="10"/>
  <c r="M2451" i="10"/>
  <c r="Y2451" i="10"/>
  <c r="M2452" i="10"/>
  <c r="Y2452" i="10"/>
  <c r="M2453" i="10"/>
  <c r="Y2453" i="10"/>
  <c r="M2454" i="10"/>
  <c r="Y2454" i="10"/>
  <c r="M2455" i="10"/>
  <c r="Y2455" i="10"/>
  <c r="M2456" i="10"/>
  <c r="Y2456" i="10"/>
  <c r="M2457" i="10"/>
  <c r="Y2457" i="10"/>
  <c r="M2458" i="10"/>
  <c r="Y2458" i="10"/>
  <c r="M2459" i="10"/>
  <c r="Y2459" i="10"/>
  <c r="M2460" i="10"/>
  <c r="Y2460" i="10"/>
  <c r="M2461" i="10"/>
  <c r="Y2461" i="10"/>
  <c r="M2462" i="10"/>
  <c r="Y2462" i="10"/>
  <c r="M2463" i="10"/>
  <c r="Y2463" i="10"/>
  <c r="M2464" i="10"/>
  <c r="Y2464" i="10"/>
  <c r="M2465" i="10"/>
  <c r="Y2465" i="10"/>
  <c r="M2466" i="10"/>
  <c r="Y2466" i="10"/>
  <c r="M2467" i="10"/>
  <c r="Y2467" i="10"/>
  <c r="M2468" i="10"/>
  <c r="Y2468" i="10"/>
  <c r="M2469" i="10"/>
  <c r="M2470" i="10"/>
  <c r="Y2470" i="10"/>
  <c r="M2471" i="10"/>
  <c r="Y2471" i="10"/>
  <c r="M2472" i="10"/>
  <c r="Y2472" i="10"/>
  <c r="M2473" i="10"/>
  <c r="M2474" i="10"/>
  <c r="Y2474" i="10"/>
  <c r="M2475" i="10"/>
  <c r="Y2475" i="10"/>
  <c r="M2476" i="10"/>
  <c r="Y2476" i="10"/>
  <c r="M2477" i="10"/>
  <c r="Y2477" i="10"/>
  <c r="M2478" i="10"/>
  <c r="Y2478" i="10"/>
  <c r="M2479" i="10"/>
  <c r="Y2479" i="10"/>
  <c r="M2480" i="10"/>
  <c r="Y2480" i="10"/>
  <c r="M2481" i="10"/>
  <c r="Y2481" i="10"/>
  <c r="M2482" i="10"/>
  <c r="Y2482" i="10"/>
  <c r="M2483" i="10"/>
  <c r="Y2483" i="10"/>
  <c r="M2484" i="10"/>
  <c r="Y2484" i="10"/>
  <c r="M2485" i="10"/>
  <c r="Y2485" i="10"/>
  <c r="M2486" i="10"/>
  <c r="Y2486" i="10"/>
  <c r="M2487" i="10"/>
  <c r="Y2487" i="10"/>
  <c r="M2488" i="10"/>
  <c r="Y2488" i="10"/>
  <c r="M2489" i="10"/>
  <c r="Y2489" i="10"/>
  <c r="M2490" i="10"/>
  <c r="Y2490" i="10"/>
  <c r="M2491" i="10"/>
  <c r="Y2491" i="10"/>
  <c r="M2492" i="10"/>
  <c r="Y2492" i="10"/>
  <c r="M2493" i="10"/>
  <c r="Y2493" i="10"/>
  <c r="M2494" i="10"/>
  <c r="Y2494" i="10"/>
  <c r="M2495" i="10"/>
  <c r="Y2495" i="10"/>
  <c r="M2496" i="10"/>
  <c r="Y2496" i="10"/>
  <c r="M2497" i="10"/>
  <c r="Y2497" i="10"/>
  <c r="M2498" i="10"/>
  <c r="Y2498" i="10"/>
  <c r="M2499" i="10"/>
  <c r="Y2499" i="10"/>
  <c r="M2500" i="10"/>
  <c r="Y2500" i="10"/>
  <c r="M2501" i="10"/>
  <c r="Y2501" i="10"/>
  <c r="M2082" i="10"/>
  <c r="Y2082" i="10"/>
  <c r="J2125" i="10"/>
  <c r="X2125" i="10"/>
  <c r="J2141" i="10"/>
  <c r="J2211" i="10"/>
  <c r="X2211" i="10"/>
  <c r="J2299" i="10"/>
  <c r="J2304" i="10"/>
  <c r="X2304" i="10"/>
  <c r="J2316" i="10"/>
  <c r="J2320" i="10"/>
  <c r="X2320" i="10"/>
  <c r="J2332" i="10"/>
  <c r="J2336" i="10"/>
  <c r="X2336" i="10"/>
  <c r="J2348" i="10"/>
  <c r="J2352" i="10"/>
  <c r="X2352" i="10"/>
  <c r="J2364" i="10"/>
  <c r="J2368" i="10"/>
  <c r="X2368" i="10"/>
  <c r="J2380" i="10"/>
  <c r="J2384" i="10"/>
  <c r="X2384" i="10"/>
  <c r="J2396" i="10"/>
  <c r="X2396" i="10"/>
  <c r="J2400" i="10"/>
  <c r="X2400" i="10"/>
  <c r="J2412" i="10"/>
  <c r="X2412" i="10"/>
  <c r="J2416" i="10"/>
  <c r="X2416" i="10"/>
  <c r="J2428" i="10"/>
  <c r="X2428" i="10"/>
  <c r="J2432" i="10"/>
  <c r="X2432" i="10"/>
  <c r="J2444" i="10"/>
  <c r="X2444" i="10"/>
  <c r="J2448" i="10"/>
  <c r="X2448" i="10"/>
  <c r="J2460" i="10"/>
  <c r="J2464" i="10"/>
  <c r="X2464" i="10"/>
  <c r="J2474" i="10"/>
  <c r="X2474" i="10"/>
  <c r="J2476" i="10"/>
  <c r="X2476" i="10"/>
  <c r="J2488" i="10"/>
  <c r="X2488" i="10"/>
  <c r="J2489" i="10"/>
  <c r="X2489" i="10"/>
  <c r="J2500" i="10"/>
  <c r="X2500" i="10"/>
  <c r="J2501" i="10"/>
  <c r="X2501" i="10"/>
  <c r="J2424" i="10"/>
  <c r="X2424" i="10"/>
  <c r="J2435" i="10"/>
  <c r="X2435" i="10"/>
  <c r="J2468" i="10"/>
  <c r="X2468" i="10"/>
  <c r="J2481" i="10"/>
  <c r="X2481" i="10"/>
  <c r="J2497" i="10"/>
  <c r="X2497" i="10"/>
  <c r="J2322" i="10"/>
  <c r="X2322" i="10"/>
  <c r="J2327" i="10"/>
  <c r="X2327" i="10"/>
  <c r="J2330" i="10"/>
  <c r="X2330" i="10"/>
  <c r="J2340" i="10"/>
  <c r="X2340" i="10"/>
  <c r="J2345" i="10"/>
  <c r="X2345" i="10"/>
  <c r="J2355" i="10"/>
  <c r="X2355" i="10"/>
  <c r="J2371" i="10"/>
  <c r="X2371" i="10"/>
  <c r="J2385" i="10"/>
  <c r="X2385" i="10"/>
  <c r="J2096" i="10"/>
  <c r="X2096" i="10"/>
  <c r="J2149" i="10"/>
  <c r="X2149" i="10"/>
  <c r="J2165" i="10"/>
  <c r="X2165" i="10"/>
  <c r="J2179" i="10"/>
  <c r="X2179" i="10"/>
  <c r="J2197" i="10"/>
  <c r="X2197" i="10"/>
  <c r="J2209" i="10"/>
  <c r="X2209" i="10"/>
  <c r="J2210" i="10"/>
  <c r="X2210" i="10"/>
  <c r="J2243" i="10"/>
  <c r="X2243" i="10"/>
  <c r="J2272" i="10"/>
  <c r="X2272" i="10"/>
  <c r="J2273" i="10"/>
  <c r="X2273" i="10"/>
  <c r="J2275" i="10"/>
  <c r="X2275" i="10"/>
  <c r="J2286" i="10"/>
  <c r="X2286" i="10"/>
  <c r="J2292" i="10"/>
  <c r="X2292" i="10"/>
  <c r="J2276" i="10"/>
  <c r="X2276" i="10"/>
  <c r="J2260" i="10"/>
  <c r="X2260" i="10"/>
  <c r="J2244" i="10"/>
  <c r="X2244" i="10"/>
  <c r="J2228" i="10"/>
  <c r="X2228" i="10"/>
  <c r="J2212" i="10"/>
  <c r="X2212" i="10"/>
  <c r="J2196" i="10"/>
  <c r="X2196" i="10"/>
  <c r="J2180" i="10"/>
  <c r="J2164" i="10"/>
  <c r="X2164" i="10"/>
  <c r="J2148" i="10"/>
  <c r="J2124" i="10"/>
  <c r="X2124" i="10"/>
  <c r="J2108" i="10"/>
  <c r="X2108" i="10"/>
  <c r="J2382" i="10"/>
  <c r="X2382" i="10"/>
  <c r="J2284" i="10"/>
  <c r="X2284" i="10"/>
  <c r="J2268" i="10"/>
  <c r="X2268" i="10"/>
  <c r="J2252" i="10"/>
  <c r="J2236" i="10"/>
  <c r="X2236" i="10"/>
  <c r="J2220" i="10"/>
  <c r="X2220" i="10"/>
  <c r="J2204" i="10"/>
  <c r="X2204" i="10"/>
  <c r="J2188" i="10"/>
  <c r="J2172" i="10"/>
  <c r="X2172" i="10"/>
  <c r="J2156" i="10"/>
  <c r="J2140" i="10"/>
  <c r="X2140" i="10"/>
  <c r="J2132" i="10"/>
  <c r="X2132" i="10"/>
  <c r="J2116" i="10"/>
  <c r="X2116" i="10"/>
  <c r="J2100" i="10"/>
  <c r="X2100" i="10"/>
  <c r="J2092" i="10"/>
  <c r="X2092" i="10"/>
  <c r="J2084" i="10"/>
  <c r="X2084" i="10"/>
  <c r="J2398" i="10"/>
  <c r="X2398" i="10"/>
  <c r="J2390" i="10"/>
  <c r="X2390" i="10"/>
  <c r="J2374" i="10"/>
  <c r="X2374" i="10"/>
  <c r="J2366" i="10"/>
  <c r="X2366" i="10"/>
  <c r="J2358" i="10"/>
  <c r="X2358" i="10"/>
  <c r="J2350" i="10"/>
  <c r="X2350" i="10"/>
  <c r="J2342" i="10"/>
  <c r="X2342" i="10"/>
  <c r="J2334" i="10"/>
  <c r="X2334" i="10"/>
  <c r="J2326" i="10"/>
  <c r="X2326" i="10"/>
  <c r="J2318" i="10"/>
  <c r="X2318" i="10"/>
  <c r="J2310" i="10"/>
  <c r="X2310" i="10"/>
  <c r="J2302" i="10"/>
  <c r="X2302" i="10"/>
  <c r="J2294" i="10"/>
  <c r="X2294" i="10"/>
  <c r="J2495" i="10"/>
  <c r="X2495" i="10"/>
  <c r="J2487" i="10"/>
  <c r="X2487" i="10"/>
  <c r="J2479" i="10"/>
  <c r="X2479" i="10"/>
  <c r="J2471" i="10"/>
  <c r="J2463" i="10"/>
  <c r="X2463" i="10"/>
  <c r="J2455" i="10"/>
  <c r="J2447" i="10"/>
  <c r="X2447" i="10"/>
  <c r="J2439" i="10"/>
  <c r="X2439" i="10"/>
  <c r="J2431" i="10"/>
  <c r="X2431" i="10"/>
  <c r="J2423" i="10"/>
  <c r="X2423" i="10"/>
  <c r="J2415" i="10"/>
  <c r="X2415" i="10"/>
  <c r="J2407" i="10"/>
  <c r="X2407" i="10"/>
  <c r="J2291" i="10"/>
  <c r="X2291" i="10"/>
  <c r="J2283" i="10"/>
  <c r="X2283" i="10"/>
  <c r="J2267" i="10"/>
  <c r="X2267" i="10"/>
  <c r="J2259" i="10"/>
  <c r="X2259" i="10"/>
  <c r="J2251" i="10"/>
  <c r="X2251" i="10"/>
  <c r="J2235" i="10"/>
  <c r="X2235" i="10"/>
  <c r="J2227" i="10"/>
  <c r="X2227" i="10"/>
  <c r="J2219" i="10"/>
  <c r="X2219" i="10"/>
  <c r="J2203" i="10"/>
  <c r="X2203" i="10"/>
  <c r="J2195" i="10"/>
  <c r="X2195" i="10"/>
  <c r="J2187" i="10"/>
  <c r="X2187" i="10"/>
  <c r="J2171" i="10"/>
  <c r="X2171" i="10"/>
  <c r="J2163" i="10"/>
  <c r="X2163" i="10"/>
  <c r="J2155" i="10"/>
  <c r="X2155" i="10"/>
  <c r="J2147" i="10"/>
  <c r="X2147" i="10"/>
  <c r="J2139" i="10"/>
  <c r="J2131" i="10"/>
  <c r="X2131" i="10"/>
  <c r="J2123" i="10"/>
  <c r="J2115" i="10"/>
  <c r="X2115" i="10"/>
  <c r="J2107" i="10"/>
  <c r="X2107" i="10"/>
  <c r="J2099" i="10"/>
  <c r="X2099" i="10"/>
  <c r="J2091" i="10"/>
  <c r="X2091" i="10"/>
  <c r="J2083" i="10"/>
  <c r="X2083" i="10"/>
  <c r="J2397" i="10"/>
  <c r="X2397" i="10"/>
  <c r="J2389" i="10"/>
  <c r="X2389" i="10"/>
  <c r="J2381" i="10"/>
  <c r="J2373" i="10"/>
  <c r="X2373" i="10"/>
  <c r="J2365" i="10"/>
  <c r="X2365" i="10"/>
  <c r="J2357" i="10"/>
  <c r="X2357" i="10"/>
  <c r="J2349" i="10"/>
  <c r="X2349" i="10"/>
  <c r="J2341" i="10"/>
  <c r="X2341" i="10"/>
  <c r="J2333" i="10"/>
  <c r="X2333" i="10"/>
  <c r="J2325" i="10"/>
  <c r="X2325" i="10"/>
  <c r="J2317" i="10"/>
  <c r="X2317" i="10"/>
  <c r="J2309" i="10"/>
  <c r="X2309" i="10"/>
  <c r="J2301" i="10"/>
  <c r="X2301" i="10"/>
  <c r="J2293" i="10"/>
  <c r="X2293" i="10"/>
  <c r="J2494" i="10"/>
  <c r="X2494" i="10"/>
  <c r="J2486" i="10"/>
  <c r="X2486" i="10"/>
  <c r="J2478" i="10"/>
  <c r="X2478" i="10"/>
  <c r="J2470" i="10"/>
  <c r="X2470" i="10"/>
  <c r="J2462" i="10"/>
  <c r="X2462" i="10"/>
  <c r="J2454" i="10"/>
  <c r="X2454" i="10"/>
  <c r="J2446" i="10"/>
  <c r="X2446" i="10"/>
  <c r="J2438" i="10"/>
  <c r="X2438" i="10"/>
  <c r="J2430" i="10"/>
  <c r="X2430" i="10"/>
  <c r="J2422" i="10"/>
  <c r="X2422" i="10"/>
  <c r="J2414" i="10"/>
  <c r="X2414" i="10"/>
  <c r="J2406" i="10"/>
  <c r="X2406" i="10"/>
  <c r="J2266" i="10"/>
  <c r="X2266" i="10"/>
  <c r="J2130" i="10"/>
  <c r="X2130" i="10"/>
  <c r="J2106" i="10"/>
  <c r="X2106" i="10"/>
  <c r="J2090" i="10"/>
  <c r="X2090" i="10"/>
  <c r="J2461" i="10"/>
  <c r="X2461" i="10"/>
  <c r="J2453" i="10"/>
  <c r="X2453" i="10"/>
  <c r="J2445" i="10"/>
  <c r="X2445" i="10"/>
  <c r="J2437" i="10"/>
  <c r="X2437" i="10"/>
  <c r="J2429" i="10"/>
  <c r="J2421" i="10"/>
  <c r="X2421" i="10"/>
  <c r="J2413" i="10"/>
  <c r="X2413" i="10"/>
  <c r="J2405" i="10"/>
  <c r="X2405" i="10"/>
  <c r="J2498" i="10"/>
  <c r="X2498" i="10"/>
  <c r="J2485" i="10"/>
  <c r="X2485" i="10"/>
  <c r="J2473" i="10"/>
  <c r="X2473" i="10"/>
  <c r="J2458" i="10"/>
  <c r="X2458" i="10"/>
  <c r="J2442" i="10"/>
  <c r="J2426" i="10"/>
  <c r="X2426" i="10"/>
  <c r="J2410" i="10"/>
  <c r="X2410" i="10"/>
  <c r="J2394" i="10"/>
  <c r="X2394" i="10"/>
  <c r="J2378" i="10"/>
  <c r="X2378" i="10"/>
  <c r="J2362" i="10"/>
  <c r="X2362" i="10"/>
  <c r="J2346" i="10"/>
  <c r="X2346" i="10"/>
  <c r="J2314" i="10"/>
  <c r="J2262" i="10"/>
  <c r="J2230" i="10"/>
  <c r="J2198" i="10"/>
  <c r="X2198" i="10"/>
  <c r="J2166" i="10"/>
  <c r="X2166" i="10"/>
  <c r="J2117" i="10"/>
  <c r="X2117" i="10"/>
  <c r="J2300" i="10"/>
  <c r="X2300" i="10"/>
  <c r="J2289" i="10"/>
  <c r="X2289" i="10"/>
  <c r="J2281" i="10"/>
  <c r="X2281" i="10"/>
  <c r="J2265" i="10"/>
  <c r="X2265" i="10"/>
  <c r="J2257" i="10"/>
  <c r="X2257" i="10"/>
  <c r="J2249" i="10"/>
  <c r="X2249" i="10"/>
  <c r="J2241" i="10"/>
  <c r="X2241" i="10"/>
  <c r="Y2241" i="10"/>
  <c r="J2233" i="10"/>
  <c r="X2233" i="10"/>
  <c r="J2225" i="10"/>
  <c r="X2225" i="10"/>
  <c r="J2217" i="10"/>
  <c r="X2217" i="10"/>
  <c r="Y2217" i="10"/>
  <c r="J2201" i="10"/>
  <c r="J2185" i="10"/>
  <c r="X2185" i="10"/>
  <c r="J2169" i="10"/>
  <c r="X2169" i="10"/>
  <c r="J2153" i="10"/>
  <c r="X2153" i="10"/>
  <c r="J2137" i="10"/>
  <c r="X2137" i="10"/>
  <c r="J2121" i="10"/>
  <c r="X2121" i="10"/>
  <c r="J2105" i="10"/>
  <c r="X2105" i="10"/>
  <c r="J2089" i="10"/>
  <c r="X2089" i="10"/>
  <c r="J2395" i="10"/>
  <c r="X2395" i="10"/>
  <c r="J2387" i="10"/>
  <c r="X2387" i="10"/>
  <c r="J2379" i="10"/>
  <c r="X2379" i="10"/>
  <c r="J2347" i="10"/>
  <c r="X2347" i="10"/>
  <c r="J2339" i="10"/>
  <c r="X2339" i="10"/>
  <c r="J2331" i="10"/>
  <c r="X2331" i="10"/>
  <c r="J2323" i="10"/>
  <c r="X2323" i="10"/>
  <c r="J2315" i="10"/>
  <c r="X2315" i="10"/>
  <c r="J2307" i="10"/>
  <c r="X2307" i="10"/>
  <c r="J2484" i="10"/>
  <c r="X2484" i="10"/>
  <c r="J2472" i="10"/>
  <c r="X2472" i="10"/>
  <c r="J2457" i="10"/>
  <c r="X2457" i="10"/>
  <c r="J2441" i="10"/>
  <c r="X2441" i="10"/>
  <c r="J2425" i="10"/>
  <c r="X2425" i="10"/>
  <c r="J2409" i="10"/>
  <c r="X2409" i="10"/>
  <c r="J2393" i="10"/>
  <c r="X2393" i="10"/>
  <c r="J2377" i="10"/>
  <c r="X2377" i="10"/>
  <c r="J2361" i="10"/>
  <c r="X2361" i="10"/>
  <c r="J2329" i="10"/>
  <c r="X2329" i="10"/>
  <c r="J2313" i="10"/>
  <c r="X2313" i="10"/>
  <c r="J2261" i="10"/>
  <c r="X2261" i="10"/>
  <c r="J2229" i="10"/>
  <c r="X2229" i="10"/>
  <c r="J2110" i="10"/>
  <c r="X2110" i="10"/>
  <c r="J2282" i="10"/>
  <c r="X2282" i="10"/>
  <c r="J2250" i="10"/>
  <c r="J2234" i="10"/>
  <c r="X2234" i="10"/>
  <c r="J2218" i="10"/>
  <c r="X2218" i="10"/>
  <c r="J2194" i="10"/>
  <c r="X2194" i="10"/>
  <c r="J2178" i="10"/>
  <c r="X2178" i="10"/>
  <c r="J2162" i="10"/>
  <c r="J2146" i="10"/>
  <c r="X2146" i="10"/>
  <c r="J2122" i="10"/>
  <c r="X2122" i="10"/>
  <c r="J2193" i="10"/>
  <c r="X2193" i="10"/>
  <c r="J2177" i="10"/>
  <c r="X2177" i="10"/>
  <c r="J2161" i="10"/>
  <c r="X2161" i="10"/>
  <c r="J2145" i="10"/>
  <c r="X2145" i="10"/>
  <c r="J2129" i="10"/>
  <c r="X2129" i="10"/>
  <c r="J2113" i="10"/>
  <c r="X2113" i="10"/>
  <c r="J2097" i="10"/>
  <c r="X2097" i="10"/>
  <c r="J2403" i="10"/>
  <c r="J2363" i="10"/>
  <c r="X2363" i="10"/>
  <c r="J2288" i="10"/>
  <c r="X2288" i="10"/>
  <c r="J2280" i="10"/>
  <c r="X2280" i="10"/>
  <c r="J2264" i="10"/>
  <c r="X2264" i="10"/>
  <c r="J2256" i="10"/>
  <c r="X2256" i="10"/>
  <c r="J2248" i="10"/>
  <c r="X2248" i="10"/>
  <c r="J2240" i="10"/>
  <c r="X2240" i="10"/>
  <c r="J2232" i="10"/>
  <c r="X2232" i="10"/>
  <c r="J2224" i="10"/>
  <c r="X2224" i="10"/>
  <c r="J2216" i="10"/>
  <c r="J2208" i="10"/>
  <c r="J2200" i="10"/>
  <c r="X2200" i="10"/>
  <c r="J2192" i="10"/>
  <c r="X2192" i="10"/>
  <c r="J2184" i="10"/>
  <c r="X2184" i="10"/>
  <c r="J2176" i="10"/>
  <c r="X2176" i="10"/>
  <c r="J2168" i="10"/>
  <c r="X2168" i="10"/>
  <c r="J2160" i="10"/>
  <c r="X2160" i="10"/>
  <c r="J2152" i="10"/>
  <c r="X2152" i="10"/>
  <c r="J2144" i="10"/>
  <c r="X2144" i="10"/>
  <c r="J2136" i="10"/>
  <c r="X2136" i="10"/>
  <c r="J2128" i="10"/>
  <c r="X2128" i="10"/>
  <c r="J2120" i="10"/>
  <c r="X2120" i="10"/>
  <c r="J2112" i="10"/>
  <c r="X2112" i="10"/>
  <c r="J2104" i="10"/>
  <c r="X2104" i="10"/>
  <c r="J2088" i="10"/>
  <c r="X2088" i="10"/>
  <c r="Y2088" i="10"/>
  <c r="J2298" i="10"/>
  <c r="X2298" i="10"/>
  <c r="J2499" i="10"/>
  <c r="X2499" i="10"/>
  <c r="J2491" i="10"/>
  <c r="X2491" i="10"/>
  <c r="J2483" i="10"/>
  <c r="X2483" i="10"/>
  <c r="J2475" i="10"/>
  <c r="X2475" i="10"/>
  <c r="J2467" i="10"/>
  <c r="X2467" i="10"/>
  <c r="J2459" i="10"/>
  <c r="X2459" i="10"/>
  <c r="J2451" i="10"/>
  <c r="X2451" i="10"/>
  <c r="J2443" i="10"/>
  <c r="X2443" i="10"/>
  <c r="J2427" i="10"/>
  <c r="X2427" i="10"/>
  <c r="J2419" i="10"/>
  <c r="X2419" i="10"/>
  <c r="J2411" i="10"/>
  <c r="X2411" i="10"/>
  <c r="J2496" i="10"/>
  <c r="X2496" i="10"/>
  <c r="J2482" i="10"/>
  <c r="X2482" i="10"/>
  <c r="J2469" i="10"/>
  <c r="X2469" i="10"/>
  <c r="J2456" i="10"/>
  <c r="J2440" i="10"/>
  <c r="X2440" i="10"/>
  <c r="J2408" i="10"/>
  <c r="X2408" i="10"/>
  <c r="J2392" i="10"/>
  <c r="X2392" i="10"/>
  <c r="J2376" i="10"/>
  <c r="X2376" i="10"/>
  <c r="J2360" i="10"/>
  <c r="X2360" i="10"/>
  <c r="J2344" i="10"/>
  <c r="X2344" i="10"/>
  <c r="J2328" i="10"/>
  <c r="X2328" i="10"/>
  <c r="J2312" i="10"/>
  <c r="J2109" i="10"/>
  <c r="X2109" i="10"/>
  <c r="J2290" i="10"/>
  <c r="X2290" i="10"/>
  <c r="J2274" i="10"/>
  <c r="X2274" i="10"/>
  <c r="J2258" i="10"/>
  <c r="X2258" i="10"/>
  <c r="J2242" i="10"/>
  <c r="X2242" i="10"/>
  <c r="J2226" i="10"/>
  <c r="J2202" i="10"/>
  <c r="X2202" i="10"/>
  <c r="J2186" i="10"/>
  <c r="X2186" i="10"/>
  <c r="J2170" i="10"/>
  <c r="X2170" i="10"/>
  <c r="J2138" i="10"/>
  <c r="X2138" i="10"/>
  <c r="J2114" i="10"/>
  <c r="X2114" i="10"/>
  <c r="J2098" i="10"/>
  <c r="X2098" i="10"/>
  <c r="J2082" i="10"/>
  <c r="X2082" i="10"/>
  <c r="J2287" i="10"/>
  <c r="X2287" i="10"/>
  <c r="J2279" i="10"/>
  <c r="X2279" i="10"/>
  <c r="J2271" i="10"/>
  <c r="X2271" i="10"/>
  <c r="J2263" i="10"/>
  <c r="X2263" i="10"/>
  <c r="J2255" i="10"/>
  <c r="X2255" i="10"/>
  <c r="J2247" i="10"/>
  <c r="X2247" i="10"/>
  <c r="J2239" i="10"/>
  <c r="X2239" i="10"/>
  <c r="J2231" i="10"/>
  <c r="X2231" i="10"/>
  <c r="J2223" i="10"/>
  <c r="X2223" i="10"/>
  <c r="J2215" i="10"/>
  <c r="X2215" i="10"/>
  <c r="J2207" i="10"/>
  <c r="X2207" i="10"/>
  <c r="J2199" i="10"/>
  <c r="X2199" i="10"/>
  <c r="J2191" i="10"/>
  <c r="X2191" i="10"/>
  <c r="J2183" i="10"/>
  <c r="X2183" i="10"/>
  <c r="J2175" i="10"/>
  <c r="X2175" i="10"/>
  <c r="J2167" i="10"/>
  <c r="X2167" i="10"/>
  <c r="J2159" i="10"/>
  <c r="X2159" i="10"/>
  <c r="J2151" i="10"/>
  <c r="X2151" i="10"/>
  <c r="J2143" i="10"/>
  <c r="X2143" i="10"/>
  <c r="J2135" i="10"/>
  <c r="X2135" i="10"/>
  <c r="J2127" i="10"/>
  <c r="X2127" i="10"/>
  <c r="J2119" i="10"/>
  <c r="X2119" i="10"/>
  <c r="J2111" i="10"/>
  <c r="X2111" i="10"/>
  <c r="J2103" i="10"/>
  <c r="X2103" i="10"/>
  <c r="J2095" i="10"/>
  <c r="X2095" i="10"/>
  <c r="J2087" i="10"/>
  <c r="X2087" i="10"/>
  <c r="J2297" i="10"/>
  <c r="X2297" i="10"/>
  <c r="J2493" i="10"/>
  <c r="X2493" i="10"/>
  <c r="J2452" i="10"/>
  <c r="J2436" i="10"/>
  <c r="X2436" i="10"/>
  <c r="J2420" i="10"/>
  <c r="J2404" i="10"/>
  <c r="X2404" i="10"/>
  <c r="J2388" i="10"/>
  <c r="X2388" i="10"/>
  <c r="J2372" i="10"/>
  <c r="X2372" i="10"/>
  <c r="J2356" i="10"/>
  <c r="X2356" i="10"/>
  <c r="J2324" i="10"/>
  <c r="X2324" i="10"/>
  <c r="J2308" i="10"/>
  <c r="X2308" i="10"/>
  <c r="J2154" i="10"/>
  <c r="X2154" i="10"/>
  <c r="J2093" i="10"/>
  <c r="X2093" i="10"/>
  <c r="J2270" i="10"/>
  <c r="J2254" i="10"/>
  <c r="X2254" i="10"/>
  <c r="J2238" i="10"/>
  <c r="X2238" i="10"/>
  <c r="J2222" i="10"/>
  <c r="X2222" i="10"/>
  <c r="J2206" i="10"/>
  <c r="J2190" i="10"/>
  <c r="X2190" i="10"/>
  <c r="J2174" i="10"/>
  <c r="X2174" i="10"/>
  <c r="J2158" i="10"/>
  <c r="X2158" i="10"/>
  <c r="J2150" i="10"/>
  <c r="J2134" i="10"/>
  <c r="X2134" i="10"/>
  <c r="J2126" i="10"/>
  <c r="X2126" i="10"/>
  <c r="J2118" i="10"/>
  <c r="X2118" i="10"/>
  <c r="J2102" i="10"/>
  <c r="X2102" i="10"/>
  <c r="J2094" i="10"/>
  <c r="X2094" i="10"/>
  <c r="J2086" i="10"/>
  <c r="X2086" i="10"/>
  <c r="J2296" i="10"/>
  <c r="X2296" i="10"/>
  <c r="J2492" i="10"/>
  <c r="X2492" i="10"/>
  <c r="J2480" i="10"/>
  <c r="X2480" i="10"/>
  <c r="J2466" i="10"/>
  <c r="X2466" i="10"/>
  <c r="J2450" i="10"/>
  <c r="X2450" i="10"/>
  <c r="J2434" i="10"/>
  <c r="X2434" i="10"/>
  <c r="J2418" i="10"/>
  <c r="X2418" i="10"/>
  <c r="J2402" i="10"/>
  <c r="X2402" i="10"/>
  <c r="J2386" i="10"/>
  <c r="X2386" i="10"/>
  <c r="J2370" i="10"/>
  <c r="X2370" i="10"/>
  <c r="J2354" i="10"/>
  <c r="X2354" i="10"/>
  <c r="J2338" i="10"/>
  <c r="X2338" i="10"/>
  <c r="J2306" i="10"/>
  <c r="J2278" i="10"/>
  <c r="X2278" i="10"/>
  <c r="J2246" i="10"/>
  <c r="X2246" i="10"/>
  <c r="J2214" i="10"/>
  <c r="X2214" i="10"/>
  <c r="J2182" i="10"/>
  <c r="X2182" i="10"/>
  <c r="J2085" i="10"/>
  <c r="X2085" i="10"/>
  <c r="J2285" i="10"/>
  <c r="X2285" i="10"/>
  <c r="J2269" i="10"/>
  <c r="X2269" i="10"/>
  <c r="J2253" i="10"/>
  <c r="X2253" i="10"/>
  <c r="J2237" i="10"/>
  <c r="X2237" i="10"/>
  <c r="Y2221" i="10"/>
  <c r="J2221" i="10"/>
  <c r="X2221" i="10"/>
  <c r="J2205" i="10"/>
  <c r="X2205" i="10"/>
  <c r="J2189" i="10"/>
  <c r="X2189" i="10"/>
  <c r="J2173" i="10"/>
  <c r="X2173" i="10"/>
  <c r="J2157" i="10"/>
  <c r="X2157" i="10"/>
  <c r="J2133" i="10"/>
  <c r="X2133" i="10"/>
  <c r="J2101" i="10"/>
  <c r="X2101" i="10"/>
  <c r="J2399" i="10"/>
  <c r="X2399" i="10"/>
  <c r="J2391" i="10"/>
  <c r="X2391" i="10"/>
  <c r="J2383" i="10"/>
  <c r="X2383" i="10"/>
  <c r="J2375" i="10"/>
  <c r="X2375" i="10"/>
  <c r="J2367" i="10"/>
  <c r="J2359" i="10"/>
  <c r="X2359" i="10"/>
  <c r="J2351" i="10"/>
  <c r="X2351" i="10"/>
  <c r="J2343" i="10"/>
  <c r="J2335" i="10"/>
  <c r="X2335" i="10"/>
  <c r="J2319" i="10"/>
  <c r="X2319" i="10"/>
  <c r="J2311" i="10"/>
  <c r="X2311" i="10"/>
  <c r="J2303" i="10"/>
  <c r="J2295" i="10"/>
  <c r="X2295" i="10"/>
  <c r="J2490" i="10"/>
  <c r="J2477" i="10"/>
  <c r="J2465" i="10"/>
  <c r="X2465" i="10"/>
  <c r="J2449" i="10"/>
  <c r="X2449" i="10"/>
  <c r="J2433" i="10"/>
  <c r="J2417" i="10"/>
  <c r="X2417" i="10"/>
  <c r="J2401" i="10"/>
  <c r="X2401" i="10"/>
  <c r="J2369" i="10"/>
  <c r="J2353" i="10"/>
  <c r="X2353" i="10"/>
  <c r="J2337" i="10"/>
  <c r="X2337" i="10"/>
  <c r="J2321" i="10"/>
  <c r="X2321" i="10"/>
  <c r="J2305" i="10"/>
  <c r="X2305" i="10"/>
  <c r="J2277" i="10"/>
  <c r="X2277" i="10"/>
  <c r="J2245" i="10"/>
  <c r="X2245" i="10"/>
  <c r="J2213" i="10"/>
  <c r="X2213" i="10"/>
  <c r="J2181" i="10"/>
  <c r="X2181" i="10"/>
  <c r="J2142" i="10"/>
  <c r="X2142" i="10"/>
  <c r="Y2273" i="10"/>
  <c r="X2380" i="10"/>
  <c r="X2316" i="10"/>
  <c r="X2348" i="10"/>
  <c r="X2332" i="10"/>
  <c r="X2180" i="10"/>
  <c r="X2156" i="10"/>
  <c r="X2148" i="10"/>
  <c r="X2490" i="10"/>
  <c r="X2141" i="10"/>
  <c r="Y2383" i="10"/>
  <c r="Y2191" i="10"/>
  <c r="Y2187" i="10"/>
  <c r="Y2145" i="10"/>
  <c r="Y2115" i="10"/>
  <c r="X2299" i="10"/>
  <c r="Y2295" i="10"/>
  <c r="Y2163" i="10"/>
  <c r="Y2393" i="10"/>
  <c r="Y2155" i="10"/>
  <c r="Y2107" i="10"/>
  <c r="Y2095" i="10"/>
  <c r="X2201" i="10"/>
  <c r="Y2341" i="10"/>
  <c r="Y2181" i="10"/>
  <c r="Y2167" i="10"/>
  <c r="Y2149" i="10"/>
  <c r="Y2189" i="10"/>
  <c r="Y2153" i="10"/>
  <c r="Y2123" i="10"/>
  <c r="Y2379" i="10"/>
  <c r="Y2205" i="10"/>
  <c r="Y2193" i="10"/>
  <c r="Y2171" i="10"/>
  <c r="Y2099" i="10"/>
  <c r="X2230" i="10"/>
  <c r="X2150" i="10"/>
  <c r="Y2317" i="10"/>
  <c r="Y2209" i="10"/>
  <c r="Y2197" i="10"/>
  <c r="Y2175" i="10"/>
  <c r="Y2173" i="10"/>
  <c r="Y2170" i="10"/>
  <c r="Y2111" i="10"/>
  <c r="Y2103" i="10"/>
  <c r="Y2091" i="10"/>
  <c r="Y2207" i="10"/>
  <c r="Y2183" i="10"/>
  <c r="Y2177" i="10"/>
  <c r="Y2159" i="10"/>
  <c r="Y2151" i="10"/>
  <c r="Y2138" i="10"/>
  <c r="Y2122" i="10"/>
  <c r="Y2087" i="10"/>
  <c r="Y2201" i="10"/>
  <c r="Y2169" i="10"/>
  <c r="Y2165" i="10"/>
  <c r="Y2137" i="10"/>
  <c r="Y2133" i="10"/>
  <c r="Y2130" i="10"/>
  <c r="Y2126" i="10"/>
  <c r="Y2110" i="10"/>
  <c r="Y2083" i="10"/>
  <c r="Y2199" i="10"/>
  <c r="Y2179" i="10"/>
  <c r="Y2121" i="10"/>
  <c r="Y2118" i="10"/>
  <c r="Y2211" i="10"/>
  <c r="Y2185" i="10"/>
  <c r="Y2136" i="10"/>
  <c r="Y2129" i="10"/>
  <c r="Y2125" i="10"/>
  <c r="Y2117" i="10"/>
  <c r="Y2109" i="10"/>
  <c r="Y2108" i="10"/>
  <c r="Y2096" i="10"/>
  <c r="Y2157" i="10"/>
  <c r="Y2142" i="10"/>
  <c r="Y2097" i="10"/>
  <c r="Y2094" i="10"/>
  <c r="Y2086" i="10"/>
  <c r="Y2146" i="10"/>
  <c r="Y2139" i="10"/>
  <c r="Y2134" i="10"/>
  <c r="Y2131" i="10"/>
  <c r="Y2119" i="10"/>
  <c r="Y2113" i="10"/>
  <c r="Y2101" i="10"/>
  <c r="Y2093" i="10"/>
  <c r="Y2085" i="10"/>
  <c r="Y2161" i="10"/>
  <c r="Y2143" i="10"/>
  <c r="Y2141" i="10"/>
  <c r="Y2098" i="10"/>
  <c r="Y2090" i="10"/>
  <c r="Y2147" i="10"/>
  <c r="Y2135" i="10"/>
  <c r="Y2127" i="10"/>
  <c r="Y2105" i="10"/>
  <c r="Y2089" i="10"/>
  <c r="Y2128" i="10"/>
  <c r="Y2195" i="10"/>
  <c r="X2188" i="10"/>
  <c r="Y2120" i="10"/>
  <c r="Y2140" i="10"/>
  <c r="BX36" i="2"/>
  <c r="BW36" i="2"/>
  <c r="BX35" i="2"/>
  <c r="BW35" i="2"/>
  <c r="BX34" i="2"/>
  <c r="BW34" i="2"/>
  <c r="BX33" i="2"/>
  <c r="BW33" i="2"/>
  <c r="BX32" i="2"/>
  <c r="BW32" i="2"/>
  <c r="BX31" i="2"/>
  <c r="BW31" i="2"/>
  <c r="BX30" i="2"/>
  <c r="BW30" i="2"/>
  <c r="BX29" i="2"/>
  <c r="BW29" i="2"/>
  <c r="BX28" i="2"/>
  <c r="BW28" i="2"/>
  <c r="BX27" i="2"/>
  <c r="BW27" i="2"/>
  <c r="BX26" i="2"/>
  <c r="BW26" i="2"/>
  <c r="BX25" i="2"/>
  <c r="BW25" i="2"/>
  <c r="BX24" i="2"/>
  <c r="BW24" i="2"/>
  <c r="BX23" i="2"/>
  <c r="BW23" i="2"/>
  <c r="BX22" i="2"/>
  <c r="BW22" i="2"/>
  <c r="BX21" i="2"/>
  <c r="BW21" i="2"/>
  <c r="BX20" i="2"/>
  <c r="BW20" i="2"/>
  <c r="BX19" i="2"/>
  <c r="BW19" i="2"/>
  <c r="BX18" i="2"/>
  <c r="BW18" i="2"/>
  <c r="BX17" i="2"/>
  <c r="BW17" i="2"/>
  <c r="BX16" i="2"/>
  <c r="BW16" i="2"/>
  <c r="BX15" i="2"/>
  <c r="BW15" i="2"/>
  <c r="BX14" i="2"/>
  <c r="BW14" i="2"/>
  <c r="BX13" i="2"/>
  <c r="BW13" i="2"/>
  <c r="BX12" i="2"/>
  <c r="BW12" i="2"/>
  <c r="BX11" i="2"/>
  <c r="BW11" i="2"/>
  <c r="BX10" i="2"/>
  <c r="BW10" i="2"/>
  <c r="BX9" i="2"/>
  <c r="BW9" i="2"/>
  <c r="BX8" i="2"/>
  <c r="BW8" i="2"/>
  <c r="BX7" i="2"/>
  <c r="BW7" i="2"/>
  <c r="BX6" i="2"/>
  <c r="BW6" i="2"/>
  <c r="BX5" i="2"/>
  <c r="BW5" i="2"/>
  <c r="BX4" i="2"/>
  <c r="BW4" i="2"/>
  <c r="BX3" i="2"/>
  <c r="BW3" i="2"/>
  <c r="BX2" i="2"/>
  <c r="BW2" i="2"/>
  <c r="BD36" i="2"/>
  <c r="BD35" i="2"/>
  <c r="BD34" i="2"/>
  <c r="BD32" i="2"/>
  <c r="BD31" i="2"/>
  <c r="BD30" i="2"/>
  <c r="BD29" i="2"/>
  <c r="BD28" i="2"/>
  <c r="BD27" i="2"/>
  <c r="BD26" i="2"/>
  <c r="BD25" i="2"/>
  <c r="BD24" i="2"/>
  <c r="BD23" i="2"/>
  <c r="BD22" i="2"/>
  <c r="BD21" i="2"/>
  <c r="BD20" i="2"/>
  <c r="BD19" i="2"/>
  <c r="BD18" i="2"/>
  <c r="BD17" i="2"/>
  <c r="BD16" i="2"/>
  <c r="BD15" i="2"/>
  <c r="BD14" i="2"/>
  <c r="BD13" i="2"/>
  <c r="BD12" i="2"/>
  <c r="BD11" i="2"/>
  <c r="BD10" i="2"/>
  <c r="BD9" i="2"/>
  <c r="BD8" i="2"/>
  <c r="BD7" i="2"/>
  <c r="BD6" i="2"/>
  <c r="BD5" i="2"/>
  <c r="BD4" i="2"/>
  <c r="BD3" i="2"/>
  <c r="BD2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R36" i="2"/>
  <c r="Q36" i="2"/>
  <c r="P36" i="2"/>
  <c r="O36" i="2"/>
  <c r="R35" i="2"/>
  <c r="Q35" i="2"/>
  <c r="P35" i="2"/>
  <c r="O35" i="2"/>
  <c r="R34" i="2"/>
  <c r="Q34" i="2"/>
  <c r="P34" i="2"/>
  <c r="O34" i="2"/>
  <c r="R33" i="2"/>
  <c r="Q33" i="2"/>
  <c r="P33" i="2"/>
  <c r="O33" i="2"/>
  <c r="R32" i="2"/>
  <c r="Q32" i="2"/>
  <c r="P32" i="2"/>
  <c r="O32" i="2"/>
  <c r="R31" i="2"/>
  <c r="Q31" i="2"/>
  <c r="P31" i="2"/>
  <c r="O31" i="2"/>
  <c r="R30" i="2"/>
  <c r="Q30" i="2"/>
  <c r="P30" i="2"/>
  <c r="O30" i="2"/>
  <c r="R29" i="2"/>
  <c r="Q29" i="2"/>
  <c r="P29" i="2"/>
  <c r="O29" i="2"/>
  <c r="R28" i="2"/>
  <c r="Q28" i="2"/>
  <c r="P28" i="2"/>
  <c r="O28" i="2"/>
  <c r="R27" i="2"/>
  <c r="Q27" i="2"/>
  <c r="P27" i="2"/>
  <c r="O27" i="2"/>
  <c r="R26" i="2"/>
  <c r="Q26" i="2"/>
  <c r="P26" i="2"/>
  <c r="O26" i="2"/>
  <c r="R25" i="2"/>
  <c r="Q25" i="2"/>
  <c r="P25" i="2"/>
  <c r="O25" i="2"/>
  <c r="R24" i="2"/>
  <c r="Q24" i="2"/>
  <c r="P24" i="2"/>
  <c r="O24" i="2"/>
  <c r="R23" i="2"/>
  <c r="Q23" i="2"/>
  <c r="P23" i="2"/>
  <c r="O23" i="2"/>
  <c r="R22" i="2"/>
  <c r="Q22" i="2"/>
  <c r="P22" i="2"/>
  <c r="O22" i="2"/>
  <c r="R21" i="2"/>
  <c r="Q21" i="2"/>
  <c r="P21" i="2"/>
  <c r="O21" i="2"/>
  <c r="R20" i="2"/>
  <c r="Q20" i="2"/>
  <c r="P20" i="2"/>
  <c r="O20" i="2"/>
  <c r="K2380" i="10"/>
  <c r="L2380" i="10"/>
  <c r="R19" i="2"/>
  <c r="Q19" i="2"/>
  <c r="P19" i="2"/>
  <c r="O19" i="2"/>
  <c r="R18" i="2"/>
  <c r="Q18" i="2"/>
  <c r="P18" i="2"/>
  <c r="O18" i="2"/>
  <c r="R17" i="2"/>
  <c r="Q17" i="2"/>
  <c r="P17" i="2"/>
  <c r="O17" i="2"/>
  <c r="K2327" i="10"/>
  <c r="L2327" i="10"/>
  <c r="R16" i="2"/>
  <c r="Q16" i="2"/>
  <c r="P16" i="2"/>
  <c r="O16" i="2"/>
  <c r="K2316" i="10"/>
  <c r="L2316" i="10"/>
  <c r="R15" i="2"/>
  <c r="Q15" i="2"/>
  <c r="P15" i="2"/>
  <c r="O15" i="2"/>
  <c r="R14" i="2"/>
  <c r="Q14" i="2"/>
  <c r="P14" i="2"/>
  <c r="O14" i="2"/>
  <c r="R13" i="2"/>
  <c r="Q13" i="2"/>
  <c r="P13" i="2"/>
  <c r="O13" i="2"/>
  <c r="R12" i="2"/>
  <c r="Q12" i="2"/>
  <c r="P12" i="2"/>
  <c r="O12" i="2"/>
  <c r="R11" i="2"/>
  <c r="Q11" i="2"/>
  <c r="P11" i="2"/>
  <c r="O11" i="2"/>
  <c r="N2225" i="10"/>
  <c r="R10" i="2"/>
  <c r="Q10" i="2"/>
  <c r="P10" i="2"/>
  <c r="O10" i="2"/>
  <c r="N2217" i="10"/>
  <c r="P2217" i="10"/>
  <c r="C2217" i="10"/>
  <c r="R9" i="2"/>
  <c r="Q9" i="2"/>
  <c r="P9" i="2"/>
  <c r="O9" i="2"/>
  <c r="N2182" i="10"/>
  <c r="P2182" i="10"/>
  <c r="C2182" i="10"/>
  <c r="R8" i="2"/>
  <c r="Q8" i="2"/>
  <c r="P8" i="2"/>
  <c r="O8" i="2"/>
  <c r="R7" i="2"/>
  <c r="Q7" i="2"/>
  <c r="P7" i="2"/>
  <c r="O7" i="2"/>
  <c r="K2180" i="10"/>
  <c r="L2180" i="10"/>
  <c r="R6" i="2"/>
  <c r="Q6" i="2"/>
  <c r="P6" i="2"/>
  <c r="O6" i="2"/>
  <c r="R5" i="2"/>
  <c r="Q5" i="2"/>
  <c r="P5" i="2"/>
  <c r="O5" i="2"/>
  <c r="N2123" i="10"/>
  <c r="R4" i="2"/>
  <c r="Q4" i="2"/>
  <c r="P4" i="2"/>
  <c r="O4" i="2"/>
  <c r="R3" i="2"/>
  <c r="Q3" i="2"/>
  <c r="P3" i="2"/>
  <c r="O3" i="2"/>
  <c r="N2116" i="10"/>
  <c r="R2" i="2"/>
  <c r="Q2" i="2"/>
  <c r="P2" i="2"/>
  <c r="O2" i="2"/>
  <c r="N2087" i="10"/>
  <c r="N2180" i="10"/>
  <c r="P2180" i="10"/>
  <c r="C2180" i="10"/>
  <c r="N2175" i="10"/>
  <c r="N2231" i="10"/>
  <c r="P2231" i="10"/>
  <c r="C2231" i="10"/>
  <c r="N2227" i="10"/>
  <c r="P2227" i="10"/>
  <c r="C2227" i="10"/>
  <c r="N2321" i="10"/>
  <c r="P2321" i="10"/>
  <c r="N2307" i="10"/>
  <c r="O2307" i="10"/>
  <c r="K2444" i="10"/>
  <c r="L2444" i="10"/>
  <c r="K2299" i="10"/>
  <c r="L2299" i="10"/>
  <c r="K2424" i="10"/>
  <c r="L2424" i="10"/>
  <c r="K2363" i="10"/>
  <c r="L2363" i="10"/>
  <c r="N2131" i="10"/>
  <c r="O2131" i="10"/>
  <c r="K2332" i="10"/>
  <c r="L2332" i="10"/>
  <c r="N2185" i="10"/>
  <c r="P2185" i="10"/>
  <c r="C2185" i="10"/>
  <c r="N2201" i="10"/>
  <c r="K2475" i="10"/>
  <c r="L2475" i="10"/>
  <c r="K2474" i="10"/>
  <c r="L2474" i="10"/>
  <c r="K2468" i="10"/>
  <c r="L2468" i="10"/>
  <c r="N2208" i="10"/>
  <c r="P2208" i="10"/>
  <c r="C2208" i="10"/>
  <c r="N2215" i="10"/>
  <c r="N2203" i="10"/>
  <c r="P2203" i="10"/>
  <c r="C2203" i="10"/>
  <c r="K2212" i="10"/>
  <c r="L2212" i="10"/>
  <c r="N2219" i="10"/>
  <c r="P2219" i="10"/>
  <c r="C2219" i="10"/>
  <c r="N2209" i="10"/>
  <c r="O2209" i="10"/>
  <c r="N2221" i="10"/>
  <c r="O2221" i="10"/>
  <c r="N2207" i="10"/>
  <c r="O2207" i="10"/>
  <c r="N2211" i="10"/>
  <c r="K2348" i="10"/>
  <c r="L2348" i="10"/>
  <c r="K2412" i="10"/>
  <c r="L2412" i="10"/>
  <c r="N2140" i="10"/>
  <c r="P2140" i="10"/>
  <c r="C2140" i="10"/>
  <c r="B1748" i="10"/>
  <c r="B2071" i="10"/>
  <c r="B1812" i="10"/>
  <c r="B992" i="10"/>
  <c r="B1504" i="10"/>
  <c r="S1504" i="10"/>
  <c r="B1647" i="10"/>
  <c r="B1665" i="10"/>
  <c r="S1665" i="10"/>
  <c r="B1720" i="10"/>
  <c r="B1739" i="10"/>
  <c r="B1793" i="10"/>
  <c r="B1863" i="10"/>
  <c r="S1863" i="10"/>
  <c r="B1879" i="10"/>
  <c r="B1927" i="10"/>
  <c r="B1943" i="10"/>
  <c r="S1943" i="10"/>
  <c r="B1991" i="10"/>
  <c r="B2007" i="10"/>
  <c r="B2055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Y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Y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Y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Y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Y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Y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Y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Y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Y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Y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Y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Y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Y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Y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Y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Y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Y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Y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Y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Y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Y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Y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Y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Y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Y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Y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Y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Y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Y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Y481" i="10"/>
  <c r="M482" i="10"/>
  <c r="M483" i="10"/>
  <c r="M484" i="10"/>
  <c r="M485" i="10"/>
  <c r="M486" i="10"/>
  <c r="M487" i="10"/>
  <c r="M488" i="10"/>
  <c r="M489" i="10"/>
  <c r="M490" i="10"/>
  <c r="M491" i="10"/>
  <c r="M492" i="10"/>
  <c r="M493" i="10"/>
  <c r="M494" i="10"/>
  <c r="M495" i="10"/>
  <c r="M496" i="10"/>
  <c r="M497" i="10"/>
  <c r="Y497" i="10"/>
  <c r="M498" i="10"/>
  <c r="M499" i="10"/>
  <c r="M500" i="10"/>
  <c r="M501" i="10"/>
  <c r="M502" i="10"/>
  <c r="M503" i="10"/>
  <c r="M504" i="10"/>
  <c r="M505" i="10"/>
  <c r="M506" i="10"/>
  <c r="M507" i="10"/>
  <c r="M508" i="10"/>
  <c r="M509" i="10"/>
  <c r="M510" i="10"/>
  <c r="M511" i="10"/>
  <c r="M512" i="10"/>
  <c r="M513" i="10"/>
  <c r="Y513" i="10"/>
  <c r="M514" i="10"/>
  <c r="M515" i="10"/>
  <c r="M516" i="10"/>
  <c r="M517" i="10"/>
  <c r="M518" i="10"/>
  <c r="M519" i="10"/>
  <c r="M520" i="10"/>
  <c r="M521" i="10"/>
  <c r="M522" i="10"/>
  <c r="M523" i="10"/>
  <c r="M524" i="10"/>
  <c r="M525" i="10"/>
  <c r="M526" i="10"/>
  <c r="M527" i="10"/>
  <c r="M528" i="10"/>
  <c r="M529" i="10"/>
  <c r="Y529" i="10"/>
  <c r="M530" i="10"/>
  <c r="M531" i="10"/>
  <c r="M532" i="10"/>
  <c r="M533" i="10"/>
  <c r="M534" i="10"/>
  <c r="M535" i="10"/>
  <c r="M536" i="10"/>
  <c r="M537" i="10"/>
  <c r="M538" i="10"/>
  <c r="M539" i="10"/>
  <c r="M540" i="10"/>
  <c r="M541" i="10"/>
  <c r="M542" i="10"/>
  <c r="M543" i="10"/>
  <c r="M544" i="10"/>
  <c r="M545" i="10"/>
  <c r="Y545" i="10"/>
  <c r="M546" i="10"/>
  <c r="M547" i="10"/>
  <c r="M548" i="10"/>
  <c r="M549" i="10"/>
  <c r="M550" i="10"/>
  <c r="M551" i="10"/>
  <c r="M552" i="10"/>
  <c r="M553" i="10"/>
  <c r="M554" i="10"/>
  <c r="M555" i="10"/>
  <c r="M556" i="10"/>
  <c r="M557" i="10"/>
  <c r="M558" i="10"/>
  <c r="M559" i="10"/>
  <c r="M560" i="10"/>
  <c r="M561" i="10"/>
  <c r="Y561" i="10"/>
  <c r="M562" i="10"/>
  <c r="M563" i="10"/>
  <c r="M564" i="10"/>
  <c r="M565" i="10"/>
  <c r="M566" i="10"/>
  <c r="M567" i="10"/>
  <c r="M568" i="10"/>
  <c r="M569" i="10"/>
  <c r="M570" i="10"/>
  <c r="M571" i="10"/>
  <c r="M572" i="10"/>
  <c r="M573" i="10"/>
  <c r="M574" i="10"/>
  <c r="M575" i="10"/>
  <c r="M576" i="10"/>
  <c r="M577" i="10"/>
  <c r="Y577" i="10"/>
  <c r="M578" i="10"/>
  <c r="M579" i="10"/>
  <c r="M580" i="10"/>
  <c r="M581" i="10"/>
  <c r="M582" i="10"/>
  <c r="M583" i="10"/>
  <c r="M584" i="10"/>
  <c r="M585" i="10"/>
  <c r="M586" i="10"/>
  <c r="M587" i="10"/>
  <c r="M588" i="10"/>
  <c r="M589" i="10"/>
  <c r="M590" i="10"/>
  <c r="M591" i="10"/>
  <c r="M592" i="10"/>
  <c r="M593" i="10"/>
  <c r="Y593" i="10"/>
  <c r="M594" i="10"/>
  <c r="M595" i="10"/>
  <c r="M596" i="10"/>
  <c r="M597" i="10"/>
  <c r="M598" i="10"/>
  <c r="M599" i="10"/>
  <c r="M600" i="10"/>
  <c r="M601" i="10"/>
  <c r="M602" i="10"/>
  <c r="M603" i="10"/>
  <c r="M604" i="10"/>
  <c r="M605" i="10"/>
  <c r="M606" i="10"/>
  <c r="M607" i="10"/>
  <c r="M608" i="10"/>
  <c r="M609" i="10"/>
  <c r="Y609" i="10"/>
  <c r="M610" i="10"/>
  <c r="M611" i="10"/>
  <c r="M612" i="10"/>
  <c r="M613" i="10"/>
  <c r="M614" i="10"/>
  <c r="M615" i="10"/>
  <c r="M616" i="10"/>
  <c r="M617" i="10"/>
  <c r="M618" i="10"/>
  <c r="M619" i="10"/>
  <c r="M620" i="10"/>
  <c r="M621" i="10"/>
  <c r="M622" i="10"/>
  <c r="M623" i="10"/>
  <c r="M624" i="10"/>
  <c r="M625" i="10"/>
  <c r="Y625" i="10"/>
  <c r="M626" i="10"/>
  <c r="M627" i="10"/>
  <c r="M628" i="10"/>
  <c r="M629" i="10"/>
  <c r="M630" i="10"/>
  <c r="M631" i="10"/>
  <c r="M632" i="10"/>
  <c r="M633" i="10"/>
  <c r="M634" i="10"/>
  <c r="M635" i="10"/>
  <c r="M636" i="10"/>
  <c r="M637" i="10"/>
  <c r="M638" i="10"/>
  <c r="M639" i="10"/>
  <c r="M640" i="10"/>
  <c r="M641" i="10"/>
  <c r="Y641" i="10"/>
  <c r="M642" i="10"/>
  <c r="M643" i="10"/>
  <c r="M644" i="10"/>
  <c r="M645" i="10"/>
  <c r="M646" i="10"/>
  <c r="M647" i="10"/>
  <c r="M648" i="10"/>
  <c r="M649" i="10"/>
  <c r="M650" i="10"/>
  <c r="M651" i="10"/>
  <c r="M652" i="10"/>
  <c r="M653" i="10"/>
  <c r="M654" i="10"/>
  <c r="M655" i="10"/>
  <c r="M656" i="10"/>
  <c r="M657" i="10"/>
  <c r="Y657" i="10"/>
  <c r="M658" i="10"/>
  <c r="M659" i="10"/>
  <c r="M660" i="10"/>
  <c r="M661" i="10"/>
  <c r="M662" i="10"/>
  <c r="M663" i="10"/>
  <c r="M664" i="10"/>
  <c r="M665" i="10"/>
  <c r="M666" i="10"/>
  <c r="M667" i="10"/>
  <c r="M668" i="10"/>
  <c r="M669" i="10"/>
  <c r="M670" i="10"/>
  <c r="M671" i="10"/>
  <c r="M672" i="10"/>
  <c r="M673" i="10"/>
  <c r="Y673" i="10"/>
  <c r="M674" i="10"/>
  <c r="M675" i="10"/>
  <c r="M676" i="10"/>
  <c r="M677" i="10"/>
  <c r="M678" i="10"/>
  <c r="M679" i="10"/>
  <c r="M680" i="10"/>
  <c r="M681" i="10"/>
  <c r="M682" i="10"/>
  <c r="M683" i="10"/>
  <c r="M684" i="10"/>
  <c r="M685" i="10"/>
  <c r="M686" i="10"/>
  <c r="M687" i="10"/>
  <c r="M688" i="10"/>
  <c r="M689" i="10"/>
  <c r="Y689" i="10"/>
  <c r="M690" i="10"/>
  <c r="M691" i="10"/>
  <c r="M692" i="10"/>
  <c r="M693" i="10"/>
  <c r="M694" i="10"/>
  <c r="M695" i="10"/>
  <c r="M696" i="10"/>
  <c r="M697" i="10"/>
  <c r="M698" i="10"/>
  <c r="M699" i="10"/>
  <c r="M700" i="10"/>
  <c r="M701" i="10"/>
  <c r="M702" i="10"/>
  <c r="M703" i="10"/>
  <c r="M704" i="10"/>
  <c r="M705" i="10"/>
  <c r="Y705" i="10"/>
  <c r="M706" i="10"/>
  <c r="M707" i="10"/>
  <c r="M708" i="10"/>
  <c r="M709" i="10"/>
  <c r="M710" i="10"/>
  <c r="M711" i="10"/>
  <c r="M712" i="10"/>
  <c r="M713" i="10"/>
  <c r="M714" i="10"/>
  <c r="M715" i="10"/>
  <c r="M716" i="10"/>
  <c r="M717" i="10"/>
  <c r="M718" i="10"/>
  <c r="M719" i="10"/>
  <c r="M720" i="10"/>
  <c r="M721" i="10"/>
  <c r="Y721" i="10"/>
  <c r="M722" i="10"/>
  <c r="M723" i="10"/>
  <c r="M724" i="10"/>
  <c r="M725" i="10"/>
  <c r="M726" i="10"/>
  <c r="M727" i="10"/>
  <c r="M728" i="10"/>
  <c r="M729" i="10"/>
  <c r="M730" i="10"/>
  <c r="M731" i="10"/>
  <c r="M732" i="10"/>
  <c r="M733" i="10"/>
  <c r="M734" i="10"/>
  <c r="M735" i="10"/>
  <c r="M736" i="10"/>
  <c r="M737" i="10"/>
  <c r="Y737" i="10"/>
  <c r="M738" i="10"/>
  <c r="M739" i="10"/>
  <c r="M740" i="10"/>
  <c r="M741" i="10"/>
  <c r="M742" i="10"/>
  <c r="M743" i="10"/>
  <c r="M744" i="10"/>
  <c r="M745" i="10"/>
  <c r="M746" i="10"/>
  <c r="M747" i="10"/>
  <c r="M748" i="10"/>
  <c r="M749" i="10"/>
  <c r="M750" i="10"/>
  <c r="M751" i="10"/>
  <c r="M752" i="10"/>
  <c r="M753" i="10"/>
  <c r="Y753" i="10"/>
  <c r="M754" i="10"/>
  <c r="M755" i="10"/>
  <c r="M756" i="10"/>
  <c r="M757" i="10"/>
  <c r="M758" i="10"/>
  <c r="M759" i="10"/>
  <c r="M760" i="10"/>
  <c r="M761" i="10"/>
  <c r="M762" i="10"/>
  <c r="M763" i="10"/>
  <c r="M764" i="10"/>
  <c r="M765" i="10"/>
  <c r="M766" i="10"/>
  <c r="M767" i="10"/>
  <c r="M768" i="10"/>
  <c r="M769" i="10"/>
  <c r="Y769" i="10"/>
  <c r="M770" i="10"/>
  <c r="M771" i="10"/>
  <c r="M772" i="10"/>
  <c r="M773" i="10"/>
  <c r="M774" i="10"/>
  <c r="M775" i="10"/>
  <c r="M776" i="10"/>
  <c r="M777" i="10"/>
  <c r="M778" i="10"/>
  <c r="M779" i="10"/>
  <c r="M780" i="10"/>
  <c r="M781" i="10"/>
  <c r="M782" i="10"/>
  <c r="M783" i="10"/>
  <c r="M784" i="10"/>
  <c r="M785" i="10"/>
  <c r="Y785" i="10"/>
  <c r="M786" i="10"/>
  <c r="M787" i="10"/>
  <c r="M788" i="10"/>
  <c r="M789" i="10"/>
  <c r="M790" i="10"/>
  <c r="M791" i="10"/>
  <c r="M792" i="10"/>
  <c r="M793" i="10"/>
  <c r="M794" i="10"/>
  <c r="M795" i="10"/>
  <c r="M796" i="10"/>
  <c r="M797" i="10"/>
  <c r="M798" i="10"/>
  <c r="M799" i="10"/>
  <c r="M800" i="10"/>
  <c r="M801" i="10"/>
  <c r="Y801" i="10"/>
  <c r="M802" i="10"/>
  <c r="M803" i="10"/>
  <c r="M804" i="10"/>
  <c r="M805" i="10"/>
  <c r="M806" i="10"/>
  <c r="M807" i="10"/>
  <c r="M808" i="10"/>
  <c r="M809" i="10"/>
  <c r="M810" i="10"/>
  <c r="M811" i="10"/>
  <c r="M812" i="10"/>
  <c r="M813" i="10"/>
  <c r="M814" i="10"/>
  <c r="M815" i="10"/>
  <c r="M816" i="10"/>
  <c r="M817" i="10"/>
  <c r="Y817" i="10"/>
  <c r="M818" i="10"/>
  <c r="M819" i="10"/>
  <c r="M820" i="10"/>
  <c r="M821" i="10"/>
  <c r="M822" i="10"/>
  <c r="M823" i="10"/>
  <c r="M824" i="10"/>
  <c r="M825" i="10"/>
  <c r="M826" i="10"/>
  <c r="M827" i="10"/>
  <c r="M828" i="10"/>
  <c r="M829" i="10"/>
  <c r="M830" i="10"/>
  <c r="M831" i="10"/>
  <c r="M832" i="10"/>
  <c r="M833" i="10"/>
  <c r="Y833" i="10"/>
  <c r="M834" i="10"/>
  <c r="M835" i="10"/>
  <c r="M836" i="10"/>
  <c r="M837" i="10"/>
  <c r="M838" i="10"/>
  <c r="M839" i="10"/>
  <c r="M840" i="10"/>
  <c r="M841" i="10"/>
  <c r="M842" i="10"/>
  <c r="M843" i="10"/>
  <c r="M844" i="10"/>
  <c r="M845" i="10"/>
  <c r="M846" i="10"/>
  <c r="M847" i="10"/>
  <c r="M848" i="10"/>
  <c r="M849" i="10"/>
  <c r="Y849" i="10"/>
  <c r="M850" i="10"/>
  <c r="M851" i="10"/>
  <c r="M852" i="10"/>
  <c r="M853" i="10"/>
  <c r="M854" i="10"/>
  <c r="M855" i="10"/>
  <c r="M856" i="10"/>
  <c r="M857" i="10"/>
  <c r="M858" i="10"/>
  <c r="M859" i="10"/>
  <c r="M860" i="10"/>
  <c r="M861" i="10"/>
  <c r="M862" i="10"/>
  <c r="M863" i="10"/>
  <c r="M864" i="10"/>
  <c r="M865" i="10"/>
  <c r="Y865" i="10"/>
  <c r="M866" i="10"/>
  <c r="M867" i="10"/>
  <c r="M868" i="10"/>
  <c r="M869" i="10"/>
  <c r="M870" i="10"/>
  <c r="M871" i="10"/>
  <c r="M872" i="10"/>
  <c r="M873" i="10"/>
  <c r="M874" i="10"/>
  <c r="M875" i="10"/>
  <c r="M876" i="10"/>
  <c r="M877" i="10"/>
  <c r="M878" i="10"/>
  <c r="M879" i="10"/>
  <c r="M880" i="10"/>
  <c r="M881" i="10"/>
  <c r="Y881" i="10"/>
  <c r="M882" i="10"/>
  <c r="M883" i="10"/>
  <c r="M884" i="10"/>
  <c r="M885" i="10"/>
  <c r="M886" i="10"/>
  <c r="M887" i="10"/>
  <c r="M888" i="10"/>
  <c r="M889" i="10"/>
  <c r="M890" i="10"/>
  <c r="M891" i="10"/>
  <c r="M892" i="10"/>
  <c r="M893" i="10"/>
  <c r="M894" i="10"/>
  <c r="M895" i="10"/>
  <c r="M896" i="10"/>
  <c r="M897" i="10"/>
  <c r="Y897" i="10"/>
  <c r="M898" i="10"/>
  <c r="M899" i="10"/>
  <c r="M900" i="10"/>
  <c r="M901" i="10"/>
  <c r="M902" i="10"/>
  <c r="M903" i="10"/>
  <c r="M904" i="10"/>
  <c r="M905" i="10"/>
  <c r="M906" i="10"/>
  <c r="M907" i="10"/>
  <c r="M908" i="10"/>
  <c r="M909" i="10"/>
  <c r="M910" i="10"/>
  <c r="M911" i="10"/>
  <c r="M912" i="10"/>
  <c r="M913" i="10"/>
  <c r="Y913" i="10"/>
  <c r="M914" i="10"/>
  <c r="M915" i="10"/>
  <c r="M916" i="10"/>
  <c r="M917" i="10"/>
  <c r="M918" i="10"/>
  <c r="M919" i="10"/>
  <c r="M920" i="10"/>
  <c r="M921" i="10"/>
  <c r="M922" i="10"/>
  <c r="M923" i="10"/>
  <c r="M924" i="10"/>
  <c r="M925" i="10"/>
  <c r="M926" i="10"/>
  <c r="M927" i="10"/>
  <c r="M928" i="10"/>
  <c r="M929" i="10"/>
  <c r="Y929" i="10"/>
  <c r="M930" i="10"/>
  <c r="M931" i="10"/>
  <c r="M932" i="10"/>
  <c r="M933" i="10"/>
  <c r="M934" i="10"/>
  <c r="M935" i="10"/>
  <c r="M936" i="10"/>
  <c r="M937" i="10"/>
  <c r="M938" i="10"/>
  <c r="M939" i="10"/>
  <c r="M940" i="10"/>
  <c r="M941" i="10"/>
  <c r="M942" i="10"/>
  <c r="M943" i="10"/>
  <c r="M944" i="10"/>
  <c r="M945" i="10"/>
  <c r="Y945" i="10"/>
  <c r="M946" i="10"/>
  <c r="M947" i="10"/>
  <c r="M948" i="10"/>
  <c r="M949" i="10"/>
  <c r="M950" i="10"/>
  <c r="M951" i="10"/>
  <c r="M952" i="10"/>
  <c r="M953" i="10"/>
  <c r="M954" i="10"/>
  <c r="M955" i="10"/>
  <c r="M956" i="10"/>
  <c r="M957" i="10"/>
  <c r="M958" i="10"/>
  <c r="M959" i="10"/>
  <c r="M960" i="10"/>
  <c r="M961" i="10"/>
  <c r="Y961" i="10"/>
  <c r="M962" i="10"/>
  <c r="M963" i="10"/>
  <c r="M964" i="10"/>
  <c r="M965" i="10"/>
  <c r="M966" i="10"/>
  <c r="M967" i="10"/>
  <c r="M968" i="10"/>
  <c r="M969" i="10"/>
  <c r="M970" i="10"/>
  <c r="M971" i="10"/>
  <c r="M972" i="10"/>
  <c r="M973" i="10"/>
  <c r="M974" i="10"/>
  <c r="M975" i="10"/>
  <c r="M976" i="10"/>
  <c r="M977" i="10"/>
  <c r="Y977" i="10"/>
  <c r="M978" i="10"/>
  <c r="M979" i="10"/>
  <c r="M980" i="10"/>
  <c r="M981" i="10"/>
  <c r="M982" i="10"/>
  <c r="M983" i="10"/>
  <c r="M984" i="10"/>
  <c r="M985" i="10"/>
  <c r="M986" i="10"/>
  <c r="M987" i="10"/>
  <c r="M988" i="10"/>
  <c r="M989" i="10"/>
  <c r="M990" i="10"/>
  <c r="M991" i="10"/>
  <c r="M992" i="10"/>
  <c r="M993" i="10"/>
  <c r="Y993" i="10"/>
  <c r="M994" i="10"/>
  <c r="M995" i="10"/>
  <c r="M996" i="10"/>
  <c r="M997" i="10"/>
  <c r="M998" i="10"/>
  <c r="M999" i="10"/>
  <c r="M1000" i="10"/>
  <c r="M1001" i="10"/>
  <c r="M1002" i="10"/>
  <c r="M1003" i="10"/>
  <c r="M1004" i="10"/>
  <c r="M1005" i="10"/>
  <c r="M1006" i="10"/>
  <c r="M1007" i="10"/>
  <c r="M1008" i="10"/>
  <c r="M1009" i="10"/>
  <c r="Y1009" i="10"/>
  <c r="M1010" i="10"/>
  <c r="M1011" i="10"/>
  <c r="M1012" i="10"/>
  <c r="M1013" i="10"/>
  <c r="M1014" i="10"/>
  <c r="M1015" i="10"/>
  <c r="M1016" i="10"/>
  <c r="M1017" i="10"/>
  <c r="M1018" i="10"/>
  <c r="M1019" i="10"/>
  <c r="M1020" i="10"/>
  <c r="M1021" i="10"/>
  <c r="M1022" i="10"/>
  <c r="M1023" i="10"/>
  <c r="M1024" i="10"/>
  <c r="M1025" i="10"/>
  <c r="Y1025" i="10"/>
  <c r="M1026" i="10"/>
  <c r="M1027" i="10"/>
  <c r="M1028" i="10"/>
  <c r="M1029" i="10"/>
  <c r="M1030" i="10"/>
  <c r="M1031" i="10"/>
  <c r="M1032" i="10"/>
  <c r="M1033" i="10"/>
  <c r="M1034" i="10"/>
  <c r="M1035" i="10"/>
  <c r="M1036" i="10"/>
  <c r="M1037" i="10"/>
  <c r="M1038" i="10"/>
  <c r="M1039" i="10"/>
  <c r="M1040" i="10"/>
  <c r="M1041" i="10"/>
  <c r="Y1041" i="10"/>
  <c r="M1042" i="10"/>
  <c r="M1043" i="10"/>
  <c r="M1044" i="10"/>
  <c r="M1045" i="10"/>
  <c r="M1046" i="10"/>
  <c r="M1047" i="10"/>
  <c r="M1048" i="10"/>
  <c r="M1049" i="10"/>
  <c r="M1050" i="10"/>
  <c r="M1051" i="10"/>
  <c r="M1052" i="10"/>
  <c r="M1053" i="10"/>
  <c r="M1054" i="10"/>
  <c r="M1055" i="10"/>
  <c r="M1056" i="10"/>
  <c r="M1057" i="10"/>
  <c r="Y1057" i="10"/>
  <c r="M1058" i="10"/>
  <c r="M1059" i="10"/>
  <c r="M1060" i="10"/>
  <c r="M1061" i="10"/>
  <c r="M1062" i="10"/>
  <c r="M1063" i="10"/>
  <c r="M1064" i="10"/>
  <c r="M1065" i="10"/>
  <c r="M1066" i="10"/>
  <c r="M1067" i="10"/>
  <c r="M1068" i="10"/>
  <c r="M1069" i="10"/>
  <c r="M1070" i="10"/>
  <c r="M1071" i="10"/>
  <c r="M1072" i="10"/>
  <c r="M1073" i="10"/>
  <c r="Y1073" i="10"/>
  <c r="M1074" i="10"/>
  <c r="M1075" i="10"/>
  <c r="M1076" i="10"/>
  <c r="M1077" i="10"/>
  <c r="M1078" i="10"/>
  <c r="M1079" i="10"/>
  <c r="M1080" i="10"/>
  <c r="M1081" i="10"/>
  <c r="M1082" i="10"/>
  <c r="M1083" i="10"/>
  <c r="M1084" i="10"/>
  <c r="M1085" i="10"/>
  <c r="M1086" i="10"/>
  <c r="M1087" i="10"/>
  <c r="M1088" i="10"/>
  <c r="M1089" i="10"/>
  <c r="Y1089" i="10"/>
  <c r="M1090" i="10"/>
  <c r="M1091" i="10"/>
  <c r="M1092" i="10"/>
  <c r="M1093" i="10"/>
  <c r="M1094" i="10"/>
  <c r="M1095" i="10"/>
  <c r="M1096" i="10"/>
  <c r="M1097" i="10"/>
  <c r="M1098" i="10"/>
  <c r="M1099" i="10"/>
  <c r="M1100" i="10"/>
  <c r="M1101" i="10"/>
  <c r="M1102" i="10"/>
  <c r="M1103" i="10"/>
  <c r="M1104" i="10"/>
  <c r="M1105" i="10"/>
  <c r="Y1105" i="10"/>
  <c r="M1106" i="10"/>
  <c r="M1107" i="10"/>
  <c r="M1108" i="10"/>
  <c r="M1109" i="10"/>
  <c r="M1110" i="10"/>
  <c r="M1111" i="10"/>
  <c r="M1112" i="10"/>
  <c r="M1113" i="10"/>
  <c r="M1114" i="10"/>
  <c r="M1115" i="10"/>
  <c r="M1116" i="10"/>
  <c r="M1117" i="10"/>
  <c r="M1118" i="10"/>
  <c r="M1119" i="10"/>
  <c r="M1120" i="10"/>
  <c r="M1121" i="10"/>
  <c r="Y1121" i="10"/>
  <c r="J3" i="10"/>
  <c r="X3" i="10"/>
  <c r="J4" i="10"/>
  <c r="X4" i="10"/>
  <c r="J5" i="10"/>
  <c r="J6" i="10"/>
  <c r="J7" i="10"/>
  <c r="X7" i="10"/>
  <c r="J8" i="10"/>
  <c r="X8" i="10"/>
  <c r="J9" i="10"/>
  <c r="J10" i="10"/>
  <c r="J11" i="10"/>
  <c r="X11" i="10"/>
  <c r="J12" i="10"/>
  <c r="X12" i="10"/>
  <c r="J13" i="10"/>
  <c r="X13" i="10"/>
  <c r="J14" i="10"/>
  <c r="J15" i="10"/>
  <c r="X15" i="10"/>
  <c r="J16" i="10"/>
  <c r="X16" i="10"/>
  <c r="J17" i="10"/>
  <c r="J18" i="10"/>
  <c r="J19" i="10"/>
  <c r="X19" i="10"/>
  <c r="J20" i="10"/>
  <c r="X20" i="10"/>
  <c r="J21" i="10"/>
  <c r="X21" i="10"/>
  <c r="J22" i="10"/>
  <c r="J23" i="10"/>
  <c r="X23" i="10"/>
  <c r="J24" i="10"/>
  <c r="X24" i="10"/>
  <c r="J25" i="10"/>
  <c r="J26" i="10"/>
  <c r="J27" i="10"/>
  <c r="X27" i="10"/>
  <c r="J28" i="10"/>
  <c r="X28" i="10"/>
  <c r="J29" i="10"/>
  <c r="X29" i="10"/>
  <c r="J30" i="10"/>
  <c r="J31" i="10"/>
  <c r="X31" i="10"/>
  <c r="J32" i="10"/>
  <c r="X32" i="10"/>
  <c r="J33" i="10"/>
  <c r="J34" i="10"/>
  <c r="J35" i="10"/>
  <c r="X35" i="10"/>
  <c r="J36" i="10"/>
  <c r="X36" i="10"/>
  <c r="J37" i="10"/>
  <c r="J38" i="10"/>
  <c r="J39" i="10"/>
  <c r="X39" i="10"/>
  <c r="J40" i="10"/>
  <c r="X40" i="10"/>
  <c r="J41" i="10"/>
  <c r="J42" i="10"/>
  <c r="J43" i="10"/>
  <c r="J44" i="10"/>
  <c r="X44" i="10"/>
  <c r="J45" i="10"/>
  <c r="J46" i="10"/>
  <c r="J47" i="10"/>
  <c r="X47" i="10"/>
  <c r="J48" i="10"/>
  <c r="X48" i="10"/>
  <c r="J49" i="10"/>
  <c r="J50" i="10"/>
  <c r="J51" i="10"/>
  <c r="X51" i="10"/>
  <c r="J52" i="10"/>
  <c r="X52" i="10"/>
  <c r="J53" i="10"/>
  <c r="J54" i="10"/>
  <c r="J55" i="10"/>
  <c r="X55" i="10"/>
  <c r="J56" i="10"/>
  <c r="X56" i="10"/>
  <c r="J57" i="10"/>
  <c r="J58" i="10"/>
  <c r="J59" i="10"/>
  <c r="X59" i="10"/>
  <c r="J60" i="10"/>
  <c r="X60" i="10"/>
  <c r="J61" i="10"/>
  <c r="J62" i="10"/>
  <c r="J63" i="10"/>
  <c r="J64" i="10"/>
  <c r="X64" i="10"/>
  <c r="J65" i="10"/>
  <c r="J66" i="10"/>
  <c r="J67" i="10"/>
  <c r="X67" i="10"/>
  <c r="J68" i="10"/>
  <c r="X68" i="10"/>
  <c r="J69" i="10"/>
  <c r="X69" i="10"/>
  <c r="J70" i="10"/>
  <c r="J71" i="10"/>
  <c r="X71" i="10"/>
  <c r="J72" i="10"/>
  <c r="X72" i="10"/>
  <c r="J73" i="10"/>
  <c r="J74" i="10"/>
  <c r="J75" i="10"/>
  <c r="X75" i="10"/>
  <c r="J76" i="10"/>
  <c r="X76" i="10"/>
  <c r="J77" i="10"/>
  <c r="X77" i="10"/>
  <c r="J78" i="10"/>
  <c r="J79" i="10"/>
  <c r="X79" i="10"/>
  <c r="J80" i="10"/>
  <c r="X80" i="10"/>
  <c r="J81" i="10"/>
  <c r="J82" i="10"/>
  <c r="J83" i="10"/>
  <c r="X83" i="10"/>
  <c r="J84" i="10"/>
  <c r="X84" i="10"/>
  <c r="J85" i="10"/>
  <c r="J86" i="10"/>
  <c r="J87" i="10"/>
  <c r="X87" i="10"/>
  <c r="J88" i="10"/>
  <c r="X88" i="10"/>
  <c r="J89" i="10"/>
  <c r="J90" i="10"/>
  <c r="J91" i="10"/>
  <c r="X91" i="10"/>
  <c r="J92" i="10"/>
  <c r="X92" i="10"/>
  <c r="J93" i="10"/>
  <c r="X93" i="10"/>
  <c r="J94" i="10"/>
  <c r="J95" i="10"/>
  <c r="X95" i="10"/>
  <c r="J96" i="10"/>
  <c r="X96" i="10"/>
  <c r="J97" i="10"/>
  <c r="J98" i="10"/>
  <c r="J99" i="10"/>
  <c r="X99" i="10"/>
  <c r="J100" i="10"/>
  <c r="X100" i="10"/>
  <c r="J101" i="10"/>
  <c r="J102" i="10"/>
  <c r="J103" i="10"/>
  <c r="X103" i="10"/>
  <c r="J104" i="10"/>
  <c r="X104" i="10"/>
  <c r="J105" i="10"/>
  <c r="J106" i="10"/>
  <c r="J107" i="10"/>
  <c r="X107" i="10"/>
  <c r="J108" i="10"/>
  <c r="X108" i="10"/>
  <c r="J109" i="10"/>
  <c r="J110" i="10"/>
  <c r="J111" i="10"/>
  <c r="X111" i="10"/>
  <c r="J112" i="10"/>
  <c r="X112" i="10"/>
  <c r="J113" i="10"/>
  <c r="J114" i="10"/>
  <c r="J115" i="10"/>
  <c r="X115" i="10"/>
  <c r="J116" i="10"/>
  <c r="X116" i="10"/>
  <c r="J117" i="10"/>
  <c r="J118" i="10"/>
  <c r="J119" i="10"/>
  <c r="X119" i="10"/>
  <c r="J120" i="10"/>
  <c r="X120" i="10"/>
  <c r="J121" i="10"/>
  <c r="J122" i="10"/>
  <c r="J123" i="10"/>
  <c r="J124" i="10"/>
  <c r="X124" i="10"/>
  <c r="J125" i="10"/>
  <c r="J126" i="10"/>
  <c r="J127" i="10"/>
  <c r="X127" i="10"/>
  <c r="J128" i="10"/>
  <c r="X128" i="10"/>
  <c r="J129" i="10"/>
  <c r="J130" i="10"/>
  <c r="X130" i="10"/>
  <c r="J131" i="10"/>
  <c r="X131" i="10"/>
  <c r="J132" i="10"/>
  <c r="X132" i="10"/>
  <c r="J133" i="10"/>
  <c r="X133" i="10"/>
  <c r="J134" i="10"/>
  <c r="J135" i="10"/>
  <c r="X135" i="10"/>
  <c r="J136" i="10"/>
  <c r="X136" i="10"/>
  <c r="J137" i="10"/>
  <c r="J138" i="10"/>
  <c r="J139" i="10"/>
  <c r="X139" i="10"/>
  <c r="J140" i="10"/>
  <c r="X140" i="10"/>
  <c r="J141" i="10"/>
  <c r="X141" i="10"/>
  <c r="J142" i="10"/>
  <c r="J143" i="10"/>
  <c r="X143" i="10"/>
  <c r="J144" i="10"/>
  <c r="X144" i="10"/>
  <c r="J145" i="10"/>
  <c r="J146" i="10"/>
  <c r="J147" i="10"/>
  <c r="X147" i="10"/>
  <c r="J148" i="10"/>
  <c r="X148" i="10"/>
  <c r="J149" i="10"/>
  <c r="X149" i="10"/>
  <c r="J150" i="10"/>
  <c r="J151" i="10"/>
  <c r="X151" i="10"/>
  <c r="J152" i="10"/>
  <c r="X152" i="10"/>
  <c r="J153" i="10"/>
  <c r="J154" i="10"/>
  <c r="J155" i="10"/>
  <c r="X155" i="10"/>
  <c r="J156" i="10"/>
  <c r="X156" i="10"/>
  <c r="J157" i="10"/>
  <c r="X157" i="10"/>
  <c r="J158" i="10"/>
  <c r="J159" i="10"/>
  <c r="X159" i="10"/>
  <c r="J160" i="10"/>
  <c r="X160" i="10"/>
  <c r="J161" i="10"/>
  <c r="J162" i="10"/>
  <c r="J163" i="10"/>
  <c r="X163" i="10"/>
  <c r="J164" i="10"/>
  <c r="X164" i="10"/>
  <c r="J165" i="10"/>
  <c r="J166" i="10"/>
  <c r="J167" i="10"/>
  <c r="X167" i="10"/>
  <c r="J168" i="10"/>
  <c r="X168" i="10"/>
  <c r="J169" i="10"/>
  <c r="J170" i="10"/>
  <c r="J171" i="10"/>
  <c r="X171" i="10"/>
  <c r="J172" i="10"/>
  <c r="X172" i="10"/>
  <c r="J173" i="10"/>
  <c r="J174" i="10"/>
  <c r="J175" i="10"/>
  <c r="X175" i="10"/>
  <c r="J176" i="10"/>
  <c r="X176" i="10"/>
  <c r="J177" i="10"/>
  <c r="J178" i="10"/>
  <c r="J179" i="10"/>
  <c r="X179" i="10"/>
  <c r="J180" i="10"/>
  <c r="X180" i="10"/>
  <c r="J181" i="10"/>
  <c r="J182" i="10"/>
  <c r="J183" i="10"/>
  <c r="J184" i="10"/>
  <c r="X184" i="10"/>
  <c r="J185" i="10"/>
  <c r="J186" i="10"/>
  <c r="J187" i="10"/>
  <c r="X187" i="10"/>
  <c r="J188" i="10"/>
  <c r="X188" i="10"/>
  <c r="J189" i="10"/>
  <c r="J190" i="10"/>
  <c r="J191" i="10"/>
  <c r="X191" i="10"/>
  <c r="J192" i="10"/>
  <c r="X192" i="10"/>
  <c r="J193" i="10"/>
  <c r="J194" i="10"/>
  <c r="X194" i="10"/>
  <c r="J195" i="10"/>
  <c r="X195" i="10"/>
  <c r="J196" i="10"/>
  <c r="X196" i="10"/>
  <c r="J197" i="10"/>
  <c r="X197" i="10"/>
  <c r="J198" i="10"/>
  <c r="J199" i="10"/>
  <c r="X199" i="10"/>
  <c r="J200" i="10"/>
  <c r="X200" i="10"/>
  <c r="J201" i="10"/>
  <c r="J202" i="10"/>
  <c r="J203" i="10"/>
  <c r="X203" i="10"/>
  <c r="J204" i="10"/>
  <c r="X204" i="10"/>
  <c r="J205" i="10"/>
  <c r="J206" i="10"/>
  <c r="J207" i="10"/>
  <c r="X207" i="10"/>
  <c r="J208" i="10"/>
  <c r="X208" i="10"/>
  <c r="J209" i="10"/>
  <c r="J210" i="10"/>
  <c r="J211" i="10"/>
  <c r="X211" i="10"/>
  <c r="J212" i="10"/>
  <c r="X212" i="10"/>
  <c r="J213" i="10"/>
  <c r="X213" i="10"/>
  <c r="J214" i="10"/>
  <c r="J215" i="10"/>
  <c r="X215" i="10"/>
  <c r="J216" i="10"/>
  <c r="X216" i="10"/>
  <c r="J217" i="10"/>
  <c r="J218" i="10"/>
  <c r="J219" i="10"/>
  <c r="X219" i="10"/>
  <c r="J220" i="10"/>
  <c r="X220" i="10"/>
  <c r="J221" i="10"/>
  <c r="X221" i="10"/>
  <c r="J222" i="10"/>
  <c r="J223" i="10"/>
  <c r="X223" i="10"/>
  <c r="J224" i="10"/>
  <c r="X224" i="10"/>
  <c r="J225" i="10"/>
  <c r="J226" i="10"/>
  <c r="J227" i="10"/>
  <c r="X227" i="10"/>
  <c r="J228" i="10"/>
  <c r="X228" i="10"/>
  <c r="J229" i="10"/>
  <c r="J230" i="10"/>
  <c r="J231" i="10"/>
  <c r="X231" i="10"/>
  <c r="J232" i="10"/>
  <c r="X232" i="10"/>
  <c r="J233" i="10"/>
  <c r="J234" i="10"/>
  <c r="J235" i="10"/>
  <c r="X235" i="10"/>
  <c r="J236" i="10"/>
  <c r="X236" i="10"/>
  <c r="J237" i="10"/>
  <c r="J238" i="10"/>
  <c r="J239" i="10"/>
  <c r="X239" i="10"/>
  <c r="J240" i="10"/>
  <c r="X240" i="10"/>
  <c r="J241" i="10"/>
  <c r="J242" i="10"/>
  <c r="J243" i="10"/>
  <c r="J244" i="10"/>
  <c r="X244" i="10"/>
  <c r="J245" i="10"/>
  <c r="J246" i="10"/>
  <c r="J247" i="10"/>
  <c r="X247" i="10"/>
  <c r="J248" i="10"/>
  <c r="X248" i="10"/>
  <c r="J249" i="10"/>
  <c r="J250" i="10"/>
  <c r="J251" i="10"/>
  <c r="X251" i="10"/>
  <c r="J252" i="10"/>
  <c r="X252" i="10"/>
  <c r="J253" i="10"/>
  <c r="J254" i="10"/>
  <c r="J255" i="10"/>
  <c r="X255" i="10"/>
  <c r="J256" i="10"/>
  <c r="X256" i="10"/>
  <c r="J257" i="10"/>
  <c r="J258" i="10"/>
  <c r="X258" i="10"/>
  <c r="J259" i="10"/>
  <c r="X259" i="10"/>
  <c r="J260" i="10"/>
  <c r="X260" i="10"/>
  <c r="J261" i="10"/>
  <c r="J262" i="10"/>
  <c r="X262" i="10"/>
  <c r="J263" i="10"/>
  <c r="X263" i="10"/>
  <c r="J264" i="10"/>
  <c r="X264" i="10"/>
  <c r="J265" i="10"/>
  <c r="J266" i="10"/>
  <c r="X266" i="10"/>
  <c r="J267" i="10"/>
  <c r="X267" i="10"/>
  <c r="J268" i="10"/>
  <c r="X268" i="10"/>
  <c r="J269" i="10"/>
  <c r="J270" i="10"/>
  <c r="X270" i="10"/>
  <c r="J271" i="10"/>
  <c r="X271" i="10"/>
  <c r="J272" i="10"/>
  <c r="X272" i="10"/>
  <c r="J273" i="10"/>
  <c r="J274" i="10"/>
  <c r="X274" i="10"/>
  <c r="J275" i="10"/>
  <c r="X275" i="10"/>
  <c r="J276" i="10"/>
  <c r="X276" i="10"/>
  <c r="J277" i="10"/>
  <c r="J278" i="10"/>
  <c r="X278" i="10"/>
  <c r="J279" i="10"/>
  <c r="X279" i="10"/>
  <c r="J280" i="10"/>
  <c r="X280" i="10"/>
  <c r="J281" i="10"/>
  <c r="J282" i="10"/>
  <c r="J283" i="10"/>
  <c r="X283" i="10"/>
  <c r="J284" i="10"/>
  <c r="X284" i="10"/>
  <c r="J285" i="10"/>
  <c r="J286" i="10"/>
  <c r="X286" i="10"/>
  <c r="J287" i="10"/>
  <c r="X287" i="10"/>
  <c r="J288" i="10"/>
  <c r="X288" i="10"/>
  <c r="J289" i="10"/>
  <c r="J290" i="10"/>
  <c r="X290" i="10"/>
  <c r="J291" i="10"/>
  <c r="X291" i="10"/>
  <c r="J292" i="10"/>
  <c r="X292" i="10"/>
  <c r="J293" i="10"/>
  <c r="J294" i="10"/>
  <c r="X294" i="10"/>
  <c r="J295" i="10"/>
  <c r="X295" i="10"/>
  <c r="J296" i="10"/>
  <c r="X296" i="10"/>
  <c r="J297" i="10"/>
  <c r="J298" i="10"/>
  <c r="X298" i="10"/>
  <c r="J299" i="10"/>
  <c r="X299" i="10"/>
  <c r="J300" i="10"/>
  <c r="X300" i="10"/>
  <c r="J301" i="10"/>
  <c r="J302" i="10"/>
  <c r="J303" i="10"/>
  <c r="X303" i="10"/>
  <c r="J304" i="10"/>
  <c r="X304" i="10"/>
  <c r="J305" i="10"/>
  <c r="J306" i="10"/>
  <c r="X306" i="10"/>
  <c r="J307" i="10"/>
  <c r="X307" i="10"/>
  <c r="J308" i="10"/>
  <c r="X308" i="10"/>
  <c r="J309" i="10"/>
  <c r="J310" i="10"/>
  <c r="X310" i="10"/>
  <c r="J311" i="10"/>
  <c r="X311" i="10"/>
  <c r="J312" i="10"/>
  <c r="X312" i="10"/>
  <c r="J313" i="10"/>
  <c r="J314" i="10"/>
  <c r="X314" i="10"/>
  <c r="J315" i="10"/>
  <c r="X315" i="10"/>
  <c r="J316" i="10"/>
  <c r="X316" i="10"/>
  <c r="J317" i="10"/>
  <c r="J318" i="10"/>
  <c r="X318" i="10"/>
  <c r="J319" i="10"/>
  <c r="X319" i="10"/>
  <c r="J320" i="10"/>
  <c r="X320" i="10"/>
  <c r="J321" i="10"/>
  <c r="J322" i="10"/>
  <c r="J323" i="10"/>
  <c r="X323" i="10"/>
  <c r="J324" i="10"/>
  <c r="X324" i="10"/>
  <c r="J325" i="10"/>
  <c r="J326" i="10"/>
  <c r="J327" i="10"/>
  <c r="X327" i="10"/>
  <c r="J328" i="10"/>
  <c r="X328" i="10"/>
  <c r="J329" i="10"/>
  <c r="J330" i="10"/>
  <c r="X330" i="10"/>
  <c r="J331" i="10"/>
  <c r="X331" i="10"/>
  <c r="J332" i="10"/>
  <c r="X332" i="10"/>
  <c r="J333" i="10"/>
  <c r="J334" i="10"/>
  <c r="X334" i="10"/>
  <c r="J335" i="10"/>
  <c r="X335" i="10"/>
  <c r="J336" i="10"/>
  <c r="X336" i="10"/>
  <c r="J337" i="10"/>
  <c r="J338" i="10"/>
  <c r="X338" i="10"/>
  <c r="J339" i="10"/>
  <c r="X339" i="10"/>
  <c r="J340" i="10"/>
  <c r="X340" i="10"/>
  <c r="J341" i="10"/>
  <c r="J342" i="10"/>
  <c r="X342" i="10"/>
  <c r="J343" i="10"/>
  <c r="X343" i="10"/>
  <c r="J344" i="10"/>
  <c r="X344" i="10"/>
  <c r="J345" i="10"/>
  <c r="J346" i="10"/>
  <c r="J347" i="10"/>
  <c r="X347" i="10"/>
  <c r="J348" i="10"/>
  <c r="X348" i="10"/>
  <c r="J349" i="10"/>
  <c r="J350" i="10"/>
  <c r="X350" i="10"/>
  <c r="J351" i="10"/>
  <c r="X351" i="10"/>
  <c r="J352" i="10"/>
  <c r="X352" i="10"/>
  <c r="J353" i="10"/>
  <c r="J354" i="10"/>
  <c r="X354" i="10"/>
  <c r="J355" i="10"/>
  <c r="X355" i="10"/>
  <c r="J356" i="10"/>
  <c r="X356" i="10"/>
  <c r="J357" i="10"/>
  <c r="J358" i="10"/>
  <c r="X358" i="10"/>
  <c r="J359" i="10"/>
  <c r="X359" i="10"/>
  <c r="J360" i="10"/>
  <c r="X360" i="10"/>
  <c r="J361" i="10"/>
  <c r="J362" i="10"/>
  <c r="J363" i="10"/>
  <c r="X363" i="10"/>
  <c r="J364" i="10"/>
  <c r="J365" i="10"/>
  <c r="J366" i="10"/>
  <c r="X366" i="10"/>
  <c r="J367" i="10"/>
  <c r="X367" i="10"/>
  <c r="J368" i="10"/>
  <c r="X368" i="10"/>
  <c r="J369" i="10"/>
  <c r="J370" i="10"/>
  <c r="X370" i="10"/>
  <c r="J371" i="10"/>
  <c r="X371" i="10"/>
  <c r="J372" i="10"/>
  <c r="X372" i="10"/>
  <c r="J373" i="10"/>
  <c r="J374" i="10"/>
  <c r="X374" i="10"/>
  <c r="J375" i="10"/>
  <c r="X375" i="10"/>
  <c r="J376" i="10"/>
  <c r="X376" i="10"/>
  <c r="J377" i="10"/>
  <c r="J378" i="10"/>
  <c r="X378" i="10"/>
  <c r="J379" i="10"/>
  <c r="X379" i="10"/>
  <c r="J380" i="10"/>
  <c r="X380" i="10"/>
  <c r="J381" i="10"/>
  <c r="J382" i="10"/>
  <c r="X382" i="10"/>
  <c r="J383" i="10"/>
  <c r="J384" i="10"/>
  <c r="X384" i="10"/>
  <c r="J385" i="10"/>
  <c r="J386" i="10"/>
  <c r="X386" i="10"/>
  <c r="J387" i="10"/>
  <c r="X387" i="10"/>
  <c r="J388" i="10"/>
  <c r="X388" i="10"/>
  <c r="J389" i="10"/>
  <c r="J390" i="10"/>
  <c r="X390" i="10"/>
  <c r="J391" i="10"/>
  <c r="X391" i="10"/>
  <c r="J392" i="10"/>
  <c r="X392" i="10"/>
  <c r="J393" i="10"/>
  <c r="J394" i="10"/>
  <c r="X394" i="10"/>
  <c r="J395" i="10"/>
  <c r="X395" i="10"/>
  <c r="J396" i="10"/>
  <c r="X396" i="10"/>
  <c r="J397" i="10"/>
  <c r="J398" i="10"/>
  <c r="X398" i="10"/>
  <c r="J399" i="10"/>
  <c r="X399" i="10"/>
  <c r="J400" i="10"/>
  <c r="X400" i="10"/>
  <c r="J401" i="10"/>
  <c r="J402" i="10"/>
  <c r="X402" i="10"/>
  <c r="J403" i="10"/>
  <c r="X403" i="10"/>
  <c r="J404" i="10"/>
  <c r="X404" i="10"/>
  <c r="J405" i="10"/>
  <c r="J406" i="10"/>
  <c r="X406" i="10"/>
  <c r="J407" i="10"/>
  <c r="X407" i="10"/>
  <c r="J408" i="10"/>
  <c r="X408" i="10"/>
  <c r="J409" i="10"/>
  <c r="J410" i="10"/>
  <c r="X410" i="10"/>
  <c r="J411" i="10"/>
  <c r="X411" i="10"/>
  <c r="J412" i="10"/>
  <c r="X412" i="10"/>
  <c r="J413" i="10"/>
  <c r="J414" i="10"/>
  <c r="X414" i="10"/>
  <c r="J415" i="10"/>
  <c r="X415" i="10"/>
  <c r="J416" i="10"/>
  <c r="X416" i="10"/>
  <c r="J417" i="10"/>
  <c r="J418" i="10"/>
  <c r="X418" i="10"/>
  <c r="J419" i="10"/>
  <c r="X419" i="10"/>
  <c r="J420" i="10"/>
  <c r="X420" i="10"/>
  <c r="J421" i="10"/>
  <c r="J422" i="10"/>
  <c r="X422" i="10"/>
  <c r="J423" i="10"/>
  <c r="J424" i="10"/>
  <c r="X424" i="10"/>
  <c r="J425" i="10"/>
  <c r="J426" i="10"/>
  <c r="X426" i="10"/>
  <c r="J427" i="10"/>
  <c r="X427" i="10"/>
  <c r="J428" i="10"/>
  <c r="X428" i="10"/>
  <c r="J429" i="10"/>
  <c r="J430" i="10"/>
  <c r="X430" i="10"/>
  <c r="J431" i="10"/>
  <c r="X431" i="10"/>
  <c r="J432" i="10"/>
  <c r="X432" i="10"/>
  <c r="J433" i="10"/>
  <c r="J434" i="10"/>
  <c r="X434" i="10"/>
  <c r="J435" i="10"/>
  <c r="X435" i="10"/>
  <c r="J436" i="10"/>
  <c r="X436" i="10"/>
  <c r="J437" i="10"/>
  <c r="J438" i="10"/>
  <c r="X438" i="10"/>
  <c r="J439" i="10"/>
  <c r="X439" i="10"/>
  <c r="J440" i="10"/>
  <c r="X440" i="10"/>
  <c r="J441" i="10"/>
  <c r="J442" i="10"/>
  <c r="X442" i="10"/>
  <c r="J443" i="10"/>
  <c r="X443" i="10"/>
  <c r="J444" i="10"/>
  <c r="J445" i="10"/>
  <c r="J446" i="10"/>
  <c r="X446" i="10"/>
  <c r="J447" i="10"/>
  <c r="X447" i="10"/>
  <c r="J448" i="10"/>
  <c r="X448" i="10"/>
  <c r="J449" i="10"/>
  <c r="J450" i="10"/>
  <c r="X450" i="10"/>
  <c r="J451" i="10"/>
  <c r="X451" i="10"/>
  <c r="J452" i="10"/>
  <c r="X452" i="10"/>
  <c r="J453" i="10"/>
  <c r="J454" i="10"/>
  <c r="X454" i="10"/>
  <c r="J455" i="10"/>
  <c r="X455" i="10"/>
  <c r="J456" i="10"/>
  <c r="X456" i="10"/>
  <c r="J457" i="10"/>
  <c r="J458" i="10"/>
  <c r="X458" i="10"/>
  <c r="J459" i="10"/>
  <c r="X459" i="10"/>
  <c r="J460" i="10"/>
  <c r="X460" i="10"/>
  <c r="J461" i="10"/>
  <c r="J462" i="10"/>
  <c r="X462" i="10"/>
  <c r="J463" i="10"/>
  <c r="X463" i="10"/>
  <c r="J464" i="10"/>
  <c r="J465" i="10"/>
  <c r="J466" i="10"/>
  <c r="X466" i="10"/>
  <c r="J467" i="10"/>
  <c r="X467" i="10"/>
  <c r="J468" i="10"/>
  <c r="X468" i="10"/>
  <c r="J469" i="10"/>
  <c r="J470" i="10"/>
  <c r="X470" i="10"/>
  <c r="J471" i="10"/>
  <c r="X471" i="10"/>
  <c r="J472" i="10"/>
  <c r="X472" i="10"/>
  <c r="J473" i="10"/>
  <c r="J474" i="10"/>
  <c r="X474" i="10"/>
  <c r="J475" i="10"/>
  <c r="X475" i="10"/>
  <c r="J476" i="10"/>
  <c r="X476" i="10"/>
  <c r="J477" i="10"/>
  <c r="J478" i="10"/>
  <c r="X478" i="10"/>
  <c r="J479" i="10"/>
  <c r="X479" i="10"/>
  <c r="J480" i="10"/>
  <c r="X480" i="10"/>
  <c r="J481" i="10"/>
  <c r="J482" i="10"/>
  <c r="X482" i="10"/>
  <c r="J483" i="10"/>
  <c r="X483" i="10"/>
  <c r="J484" i="10"/>
  <c r="X484" i="10"/>
  <c r="J485" i="10"/>
  <c r="J486" i="10"/>
  <c r="X486" i="10"/>
  <c r="J487" i="10"/>
  <c r="X487" i="10"/>
  <c r="J488" i="10"/>
  <c r="X488" i="10"/>
  <c r="J489" i="10"/>
  <c r="J490" i="10"/>
  <c r="X490" i="10"/>
  <c r="J491" i="10"/>
  <c r="X491" i="10"/>
  <c r="J492" i="10"/>
  <c r="X492" i="10"/>
  <c r="J493" i="10"/>
  <c r="J494" i="10"/>
  <c r="X494" i="10"/>
  <c r="J495" i="10"/>
  <c r="X495" i="10"/>
  <c r="J496" i="10"/>
  <c r="X496" i="10"/>
  <c r="J497" i="10"/>
  <c r="J498" i="10"/>
  <c r="X498" i="10"/>
  <c r="J499" i="10"/>
  <c r="X499" i="10"/>
  <c r="J500" i="10"/>
  <c r="X500" i="10"/>
  <c r="J501" i="10"/>
  <c r="J502" i="10"/>
  <c r="X502" i="10"/>
  <c r="J503" i="10"/>
  <c r="J504" i="10"/>
  <c r="X504" i="10"/>
  <c r="J505" i="10"/>
  <c r="J506" i="10"/>
  <c r="X506" i="10"/>
  <c r="J507" i="10"/>
  <c r="X507" i="10"/>
  <c r="J508" i="10"/>
  <c r="X508" i="10"/>
  <c r="J509" i="10"/>
  <c r="J510" i="10"/>
  <c r="X510" i="10"/>
  <c r="J511" i="10"/>
  <c r="X511" i="10"/>
  <c r="J512" i="10"/>
  <c r="X512" i="10"/>
  <c r="J513" i="10"/>
  <c r="J514" i="10"/>
  <c r="X514" i="10"/>
  <c r="J515" i="10"/>
  <c r="X515" i="10"/>
  <c r="J516" i="10"/>
  <c r="X516" i="10"/>
  <c r="J517" i="10"/>
  <c r="J518" i="10"/>
  <c r="X518" i="10"/>
  <c r="J519" i="10"/>
  <c r="X519" i="10"/>
  <c r="J520" i="10"/>
  <c r="X520" i="10"/>
  <c r="J521" i="10"/>
  <c r="J522" i="10"/>
  <c r="X522" i="10"/>
  <c r="J523" i="10"/>
  <c r="X523" i="10"/>
  <c r="J524" i="10"/>
  <c r="X524" i="10"/>
  <c r="J525" i="10"/>
  <c r="J526" i="10"/>
  <c r="X526" i="10"/>
  <c r="J527" i="10"/>
  <c r="X527" i="10"/>
  <c r="J528" i="10"/>
  <c r="X528" i="10"/>
  <c r="J529" i="10"/>
  <c r="J530" i="10"/>
  <c r="X530" i="10"/>
  <c r="J531" i="10"/>
  <c r="X531" i="10"/>
  <c r="J532" i="10"/>
  <c r="X532" i="10"/>
  <c r="J533" i="10"/>
  <c r="J534" i="10"/>
  <c r="X534" i="10"/>
  <c r="J535" i="10"/>
  <c r="X535" i="10"/>
  <c r="J536" i="10"/>
  <c r="X536" i="10"/>
  <c r="J537" i="10"/>
  <c r="J538" i="10"/>
  <c r="X538" i="10"/>
  <c r="J539" i="10"/>
  <c r="X539" i="10"/>
  <c r="J540" i="10"/>
  <c r="X540" i="10"/>
  <c r="J541" i="10"/>
  <c r="J542" i="10"/>
  <c r="J543" i="10"/>
  <c r="X543" i="10"/>
  <c r="J544" i="10"/>
  <c r="X544" i="10"/>
  <c r="J545" i="10"/>
  <c r="J546" i="10"/>
  <c r="J547" i="10"/>
  <c r="X547" i="10"/>
  <c r="J548" i="10"/>
  <c r="X548" i="10"/>
  <c r="J549" i="10"/>
  <c r="J550" i="10"/>
  <c r="X550" i="10"/>
  <c r="J551" i="10"/>
  <c r="X551" i="10"/>
  <c r="J552" i="10"/>
  <c r="X552" i="10"/>
  <c r="J553" i="10"/>
  <c r="J554" i="10"/>
  <c r="X554" i="10"/>
  <c r="J555" i="10"/>
  <c r="X555" i="10"/>
  <c r="J556" i="10"/>
  <c r="X556" i="10"/>
  <c r="J557" i="10"/>
  <c r="J558" i="10"/>
  <c r="X558" i="10"/>
  <c r="J559" i="10"/>
  <c r="X559" i="10"/>
  <c r="J560" i="10"/>
  <c r="X560" i="10"/>
  <c r="J561" i="10"/>
  <c r="J562" i="10"/>
  <c r="J563" i="10"/>
  <c r="X563" i="10"/>
  <c r="J564" i="10"/>
  <c r="X564" i="10"/>
  <c r="J565" i="10"/>
  <c r="J566" i="10"/>
  <c r="X566" i="10"/>
  <c r="J567" i="10"/>
  <c r="X567" i="10"/>
  <c r="J568" i="10"/>
  <c r="X568" i="10"/>
  <c r="J569" i="10"/>
  <c r="J570" i="10"/>
  <c r="X570" i="10"/>
  <c r="J571" i="10"/>
  <c r="X571" i="10"/>
  <c r="J572" i="10"/>
  <c r="X572" i="10"/>
  <c r="J573" i="10"/>
  <c r="X573" i="10"/>
  <c r="J574" i="10"/>
  <c r="X574" i="10"/>
  <c r="J575" i="10"/>
  <c r="X575" i="10"/>
  <c r="J576" i="10"/>
  <c r="X576" i="10"/>
  <c r="J577" i="10"/>
  <c r="J578" i="10"/>
  <c r="X578" i="10"/>
  <c r="J579" i="10"/>
  <c r="X579" i="10"/>
  <c r="J580" i="10"/>
  <c r="X580" i="10"/>
  <c r="J581" i="10"/>
  <c r="J582" i="10"/>
  <c r="X582" i="10"/>
  <c r="J583" i="10"/>
  <c r="J584" i="10"/>
  <c r="X584" i="10"/>
  <c r="J585" i="10"/>
  <c r="J586" i="10"/>
  <c r="J587" i="10"/>
  <c r="X587" i="10"/>
  <c r="J588" i="10"/>
  <c r="X588" i="10"/>
  <c r="J589" i="10"/>
  <c r="J590" i="10"/>
  <c r="X590" i="10"/>
  <c r="J591" i="10"/>
  <c r="X591" i="10"/>
  <c r="J592" i="10"/>
  <c r="X592" i="10"/>
  <c r="J593" i="10"/>
  <c r="J594" i="10"/>
  <c r="X594" i="10"/>
  <c r="J595" i="10"/>
  <c r="X595" i="10"/>
  <c r="J596" i="10"/>
  <c r="X596" i="10"/>
  <c r="J597" i="10"/>
  <c r="X597" i="10"/>
  <c r="J598" i="10"/>
  <c r="X598" i="10"/>
  <c r="J599" i="10"/>
  <c r="X599" i="10"/>
  <c r="J600" i="10"/>
  <c r="X600" i="10"/>
  <c r="J601" i="10"/>
  <c r="J602" i="10"/>
  <c r="X602" i="10"/>
  <c r="J603" i="10"/>
  <c r="X603" i="10"/>
  <c r="J604" i="10"/>
  <c r="X604" i="10"/>
  <c r="J605" i="10"/>
  <c r="J606" i="10"/>
  <c r="X606" i="10"/>
  <c r="J607" i="10"/>
  <c r="X607" i="10"/>
  <c r="J608" i="10"/>
  <c r="X608" i="10"/>
  <c r="J609" i="10"/>
  <c r="J610" i="10"/>
  <c r="X610" i="10"/>
  <c r="J611" i="10"/>
  <c r="X611" i="10"/>
  <c r="J612" i="10"/>
  <c r="X612" i="10"/>
  <c r="J613" i="10"/>
  <c r="X613" i="10"/>
  <c r="J614" i="10"/>
  <c r="X614" i="10"/>
  <c r="J615" i="10"/>
  <c r="X615" i="10"/>
  <c r="J616" i="10"/>
  <c r="X616" i="10"/>
  <c r="J617" i="10"/>
  <c r="J618" i="10"/>
  <c r="X618" i="10"/>
  <c r="J619" i="10"/>
  <c r="X619" i="10"/>
  <c r="J620" i="10"/>
  <c r="X620" i="10"/>
  <c r="J621" i="10"/>
  <c r="X621" i="10"/>
  <c r="J622" i="10"/>
  <c r="X622" i="10"/>
  <c r="J623" i="10"/>
  <c r="X623" i="10"/>
  <c r="J624" i="10"/>
  <c r="J625" i="10"/>
  <c r="J626" i="10"/>
  <c r="X626" i="10"/>
  <c r="J627" i="10"/>
  <c r="X627" i="10"/>
  <c r="J628" i="10"/>
  <c r="X628" i="10"/>
  <c r="J629" i="10"/>
  <c r="J630" i="10"/>
  <c r="X630" i="10"/>
  <c r="J631" i="10"/>
  <c r="X631" i="10"/>
  <c r="J632" i="10"/>
  <c r="X632" i="10"/>
  <c r="J633" i="10"/>
  <c r="J634" i="10"/>
  <c r="X634" i="10"/>
  <c r="J635" i="10"/>
  <c r="X635" i="10"/>
  <c r="J636" i="10"/>
  <c r="X636" i="10"/>
  <c r="J637" i="10"/>
  <c r="J638" i="10"/>
  <c r="X638" i="10"/>
  <c r="J639" i="10"/>
  <c r="X639" i="10"/>
  <c r="J640" i="10"/>
  <c r="X640" i="10"/>
  <c r="J641" i="10"/>
  <c r="J642" i="10"/>
  <c r="X642" i="10"/>
  <c r="J643" i="10"/>
  <c r="X643" i="10"/>
  <c r="J644" i="10"/>
  <c r="X644" i="10"/>
  <c r="J645" i="10"/>
  <c r="J646" i="10"/>
  <c r="X646" i="10"/>
  <c r="J647" i="10"/>
  <c r="X647" i="10"/>
  <c r="J648" i="10"/>
  <c r="X648" i="10"/>
  <c r="J649" i="10"/>
  <c r="J650" i="10"/>
  <c r="X650" i="10"/>
  <c r="J651" i="10"/>
  <c r="X651" i="10"/>
  <c r="J652" i="10"/>
  <c r="X652" i="10"/>
  <c r="J653" i="10"/>
  <c r="J654" i="10"/>
  <c r="X654" i="10"/>
  <c r="J655" i="10"/>
  <c r="X655" i="10"/>
  <c r="J656" i="10"/>
  <c r="X656" i="10"/>
  <c r="J657" i="10"/>
  <c r="J658" i="10"/>
  <c r="X658" i="10"/>
  <c r="J659" i="10"/>
  <c r="X659" i="10"/>
  <c r="J660" i="10"/>
  <c r="X660" i="10"/>
  <c r="J661" i="10"/>
  <c r="J662" i="10"/>
  <c r="X662" i="10"/>
  <c r="J663" i="10"/>
  <c r="J664" i="10"/>
  <c r="X664" i="10"/>
  <c r="J665" i="10"/>
  <c r="J666" i="10"/>
  <c r="X666" i="10"/>
  <c r="J667" i="10"/>
  <c r="X667" i="10"/>
  <c r="J668" i="10"/>
  <c r="X668" i="10"/>
  <c r="J669" i="10"/>
  <c r="J670" i="10"/>
  <c r="X670" i="10"/>
  <c r="J671" i="10"/>
  <c r="X671" i="10"/>
  <c r="J672" i="10"/>
  <c r="X672" i="10"/>
  <c r="J673" i="10"/>
  <c r="J674" i="10"/>
  <c r="X674" i="10"/>
  <c r="J675" i="10"/>
  <c r="X675" i="10"/>
  <c r="J676" i="10"/>
  <c r="X676" i="10"/>
  <c r="J677" i="10"/>
  <c r="J678" i="10"/>
  <c r="X678" i="10"/>
  <c r="J679" i="10"/>
  <c r="X679" i="10"/>
  <c r="J680" i="10"/>
  <c r="X680" i="10"/>
  <c r="J681" i="10"/>
  <c r="J682" i="10"/>
  <c r="X682" i="10"/>
  <c r="J683" i="10"/>
  <c r="J684" i="10"/>
  <c r="X684" i="10"/>
  <c r="J685" i="10"/>
  <c r="J686" i="10"/>
  <c r="X686" i="10"/>
  <c r="J687" i="10"/>
  <c r="X687" i="10"/>
  <c r="J688" i="10"/>
  <c r="X688" i="10"/>
  <c r="J689" i="10"/>
  <c r="J690" i="10"/>
  <c r="X690" i="10"/>
  <c r="J691" i="10"/>
  <c r="X691" i="10"/>
  <c r="J692" i="10"/>
  <c r="X692" i="10"/>
  <c r="J693" i="10"/>
  <c r="J694" i="10"/>
  <c r="X694" i="10"/>
  <c r="J695" i="10"/>
  <c r="X695" i="10"/>
  <c r="J696" i="10"/>
  <c r="X696" i="10"/>
  <c r="J697" i="10"/>
  <c r="J698" i="10"/>
  <c r="X698" i="10"/>
  <c r="J699" i="10"/>
  <c r="X699" i="10"/>
  <c r="J700" i="10"/>
  <c r="X700" i="10"/>
  <c r="J701" i="10"/>
  <c r="J702" i="10"/>
  <c r="J703" i="10"/>
  <c r="X703" i="10"/>
  <c r="J704" i="10"/>
  <c r="X704" i="10"/>
  <c r="J705" i="10"/>
  <c r="J706" i="10"/>
  <c r="X706" i="10"/>
  <c r="J707" i="10"/>
  <c r="X707" i="10"/>
  <c r="J708" i="10"/>
  <c r="X708" i="10"/>
  <c r="J709" i="10"/>
  <c r="J710" i="10"/>
  <c r="X710" i="10"/>
  <c r="J711" i="10"/>
  <c r="X711" i="10"/>
  <c r="J712" i="10"/>
  <c r="X712" i="10"/>
  <c r="J713" i="10"/>
  <c r="J714" i="10"/>
  <c r="X714" i="10"/>
  <c r="J715" i="10"/>
  <c r="X715" i="10"/>
  <c r="J716" i="10"/>
  <c r="X716" i="10"/>
  <c r="J717" i="10"/>
  <c r="X717" i="10"/>
  <c r="J718" i="10"/>
  <c r="X718" i="10"/>
  <c r="J719" i="10"/>
  <c r="X719" i="10"/>
  <c r="J720" i="10"/>
  <c r="X720" i="10"/>
  <c r="J721" i="10"/>
  <c r="J722" i="10"/>
  <c r="X722" i="10"/>
  <c r="J723" i="10"/>
  <c r="X723" i="10"/>
  <c r="J724" i="10"/>
  <c r="X724" i="10"/>
  <c r="J725" i="10"/>
  <c r="J726" i="10"/>
  <c r="X726" i="10"/>
  <c r="J727" i="10"/>
  <c r="X727" i="10"/>
  <c r="J728" i="10"/>
  <c r="X728" i="10"/>
  <c r="J729" i="10"/>
  <c r="J730" i="10"/>
  <c r="X730" i="10"/>
  <c r="J731" i="10"/>
  <c r="X731" i="10"/>
  <c r="J732" i="10"/>
  <c r="X732" i="10"/>
  <c r="J733" i="10"/>
  <c r="X733" i="10"/>
  <c r="J734" i="10"/>
  <c r="X734" i="10"/>
  <c r="J735" i="10"/>
  <c r="X735" i="10"/>
  <c r="J736" i="10"/>
  <c r="X736" i="10"/>
  <c r="J737" i="10"/>
  <c r="J738" i="10"/>
  <c r="X738" i="10"/>
  <c r="J739" i="10"/>
  <c r="X739" i="10"/>
  <c r="J740" i="10"/>
  <c r="X740" i="10"/>
  <c r="J741" i="10"/>
  <c r="X741" i="10"/>
  <c r="J742" i="10"/>
  <c r="X742" i="10"/>
  <c r="J743" i="10"/>
  <c r="X743" i="10"/>
  <c r="J744" i="10"/>
  <c r="X744" i="10"/>
  <c r="J745" i="10"/>
  <c r="J746" i="10"/>
  <c r="X746" i="10"/>
  <c r="J747" i="10"/>
  <c r="X747" i="10"/>
  <c r="J748" i="10"/>
  <c r="X748" i="10"/>
  <c r="J749" i="10"/>
  <c r="X749" i="10"/>
  <c r="J750" i="10"/>
  <c r="X750" i="10"/>
  <c r="J751" i="10"/>
  <c r="X751" i="10"/>
  <c r="J752" i="10"/>
  <c r="X752" i="10"/>
  <c r="J753" i="10"/>
  <c r="J754" i="10"/>
  <c r="X754" i="10"/>
  <c r="J755" i="10"/>
  <c r="X755" i="10"/>
  <c r="J756" i="10"/>
  <c r="X756" i="10"/>
  <c r="J757" i="10"/>
  <c r="X757" i="10"/>
  <c r="J758" i="10"/>
  <c r="X758" i="10"/>
  <c r="J759" i="10"/>
  <c r="X759" i="10"/>
  <c r="J760" i="10"/>
  <c r="X760" i="10"/>
  <c r="J761" i="10"/>
  <c r="J762" i="10"/>
  <c r="X762" i="10"/>
  <c r="J763" i="10"/>
  <c r="X763" i="10"/>
  <c r="J764" i="10"/>
  <c r="X764" i="10"/>
  <c r="J765" i="10"/>
  <c r="X765" i="10"/>
  <c r="J766" i="10"/>
  <c r="X766" i="10"/>
  <c r="J767" i="10"/>
  <c r="X767" i="10"/>
  <c r="J768" i="10"/>
  <c r="X768" i="10"/>
  <c r="J769" i="10"/>
  <c r="J770" i="10"/>
  <c r="X770" i="10"/>
  <c r="J771" i="10"/>
  <c r="X771" i="10"/>
  <c r="J772" i="10"/>
  <c r="X772" i="10"/>
  <c r="J773" i="10"/>
  <c r="X773" i="10"/>
  <c r="J774" i="10"/>
  <c r="X774" i="10"/>
  <c r="J775" i="10"/>
  <c r="X775" i="10"/>
  <c r="J776" i="10"/>
  <c r="X776" i="10"/>
  <c r="J777" i="10"/>
  <c r="J778" i="10"/>
  <c r="X778" i="10"/>
  <c r="J779" i="10"/>
  <c r="X779" i="10"/>
  <c r="J780" i="10"/>
  <c r="X780" i="10"/>
  <c r="J781" i="10"/>
  <c r="X781" i="10"/>
  <c r="J782" i="10"/>
  <c r="X782" i="10"/>
  <c r="J783" i="10"/>
  <c r="X783" i="10"/>
  <c r="J784" i="10"/>
  <c r="X784" i="10"/>
  <c r="J785" i="10"/>
  <c r="J786" i="10"/>
  <c r="X786" i="10"/>
  <c r="J787" i="10"/>
  <c r="X787" i="10"/>
  <c r="J788" i="10"/>
  <c r="X788" i="10"/>
  <c r="J789" i="10"/>
  <c r="X789" i="10"/>
  <c r="J790" i="10"/>
  <c r="X790" i="10"/>
  <c r="J791" i="10"/>
  <c r="X791" i="10"/>
  <c r="J792" i="10"/>
  <c r="X792" i="10"/>
  <c r="J793" i="10"/>
  <c r="J794" i="10"/>
  <c r="X794" i="10"/>
  <c r="J795" i="10"/>
  <c r="X795" i="10"/>
  <c r="J796" i="10"/>
  <c r="X796" i="10"/>
  <c r="J797" i="10"/>
  <c r="J798" i="10"/>
  <c r="X798" i="10"/>
  <c r="J799" i="10"/>
  <c r="X799" i="10"/>
  <c r="J800" i="10"/>
  <c r="X800" i="10"/>
  <c r="J801" i="10"/>
  <c r="J802" i="10"/>
  <c r="X802" i="10"/>
  <c r="J803" i="10"/>
  <c r="J804" i="10"/>
  <c r="X804" i="10"/>
  <c r="J805" i="10"/>
  <c r="J806" i="10"/>
  <c r="X806" i="10"/>
  <c r="J807" i="10"/>
  <c r="X807" i="10"/>
  <c r="J808" i="10"/>
  <c r="X808" i="10"/>
  <c r="J809" i="10"/>
  <c r="J810" i="10"/>
  <c r="X810" i="10"/>
  <c r="J811" i="10"/>
  <c r="X811" i="10"/>
  <c r="J812" i="10"/>
  <c r="X812" i="10"/>
  <c r="J813" i="10"/>
  <c r="J814" i="10"/>
  <c r="X814" i="10"/>
  <c r="J815" i="10"/>
  <c r="X815" i="10"/>
  <c r="J816" i="10"/>
  <c r="X816" i="10"/>
  <c r="J817" i="10"/>
  <c r="J818" i="10"/>
  <c r="X818" i="10"/>
  <c r="J819" i="10"/>
  <c r="X819" i="10"/>
  <c r="J820" i="10"/>
  <c r="X820" i="10"/>
  <c r="J821" i="10"/>
  <c r="J822" i="10"/>
  <c r="X822" i="10"/>
  <c r="J823" i="10"/>
  <c r="J824" i="10"/>
  <c r="X824" i="10"/>
  <c r="J825" i="10"/>
  <c r="J826" i="10"/>
  <c r="X826" i="10"/>
  <c r="J827" i="10"/>
  <c r="X827" i="10"/>
  <c r="J828" i="10"/>
  <c r="X828" i="10"/>
  <c r="J829" i="10"/>
  <c r="J830" i="10"/>
  <c r="X830" i="10"/>
  <c r="J831" i="10"/>
  <c r="X831" i="10"/>
  <c r="J832" i="10"/>
  <c r="X832" i="10"/>
  <c r="J833" i="10"/>
  <c r="J834" i="10"/>
  <c r="X834" i="10"/>
  <c r="J835" i="10"/>
  <c r="X835" i="10"/>
  <c r="J836" i="10"/>
  <c r="X836" i="10"/>
  <c r="J837" i="10"/>
  <c r="J838" i="10"/>
  <c r="X838" i="10"/>
  <c r="J839" i="10"/>
  <c r="X839" i="10"/>
  <c r="J840" i="10"/>
  <c r="X840" i="10"/>
  <c r="J841" i="10"/>
  <c r="J842" i="10"/>
  <c r="X842" i="10"/>
  <c r="J843" i="10"/>
  <c r="X843" i="10"/>
  <c r="J844" i="10"/>
  <c r="X844" i="10"/>
  <c r="J845" i="10"/>
  <c r="J846" i="10"/>
  <c r="J847" i="10"/>
  <c r="X847" i="10"/>
  <c r="J848" i="10"/>
  <c r="X848" i="10"/>
  <c r="J849" i="10"/>
  <c r="J850" i="10"/>
  <c r="X850" i="10"/>
  <c r="J851" i="10"/>
  <c r="X851" i="10"/>
  <c r="J852" i="10"/>
  <c r="X852" i="10"/>
  <c r="J853" i="10"/>
  <c r="J854" i="10"/>
  <c r="X854" i="10"/>
  <c r="J855" i="10"/>
  <c r="X855" i="10"/>
  <c r="J856" i="10"/>
  <c r="X856" i="10"/>
  <c r="J857" i="10"/>
  <c r="J858" i="10"/>
  <c r="X858" i="10"/>
  <c r="J859" i="10"/>
  <c r="X859" i="10"/>
  <c r="J860" i="10"/>
  <c r="X860" i="10"/>
  <c r="J861" i="10"/>
  <c r="J862" i="10"/>
  <c r="J863" i="10"/>
  <c r="X863" i="10"/>
  <c r="J864" i="10"/>
  <c r="X864" i="10"/>
  <c r="J865" i="10"/>
  <c r="J866" i="10"/>
  <c r="J867" i="10"/>
  <c r="X867" i="10"/>
  <c r="J868" i="10"/>
  <c r="X868" i="10"/>
  <c r="J869" i="10"/>
  <c r="J870" i="10"/>
  <c r="X870" i="10"/>
  <c r="J871" i="10"/>
  <c r="X871" i="10"/>
  <c r="J872" i="10"/>
  <c r="X872" i="10"/>
  <c r="J873" i="10"/>
  <c r="J874" i="10"/>
  <c r="X874" i="10"/>
  <c r="J875" i="10"/>
  <c r="X875" i="10"/>
  <c r="J876" i="10"/>
  <c r="X876" i="10"/>
  <c r="J877" i="10"/>
  <c r="X877" i="10"/>
  <c r="J878" i="10"/>
  <c r="X878" i="10"/>
  <c r="J879" i="10"/>
  <c r="X879" i="10"/>
  <c r="J880" i="10"/>
  <c r="X880" i="10"/>
  <c r="J881" i="10"/>
  <c r="J882" i="10"/>
  <c r="X882" i="10"/>
  <c r="J883" i="10"/>
  <c r="X883" i="10"/>
  <c r="J884" i="10"/>
  <c r="X884" i="10"/>
  <c r="J885" i="10"/>
  <c r="J886" i="10"/>
  <c r="X886" i="10"/>
  <c r="J887" i="10"/>
  <c r="X887" i="10"/>
  <c r="J888" i="10"/>
  <c r="X888" i="10"/>
  <c r="J889" i="10"/>
  <c r="J890" i="10"/>
  <c r="X890" i="10"/>
  <c r="J891" i="10"/>
  <c r="X891" i="10"/>
  <c r="J892" i="10"/>
  <c r="X892" i="10"/>
  <c r="J893" i="10"/>
  <c r="J894" i="10"/>
  <c r="X894" i="10"/>
  <c r="J895" i="10"/>
  <c r="X895" i="10"/>
  <c r="J896" i="10"/>
  <c r="X896" i="10"/>
  <c r="J897" i="10"/>
  <c r="J898" i="10"/>
  <c r="X898" i="10"/>
  <c r="J899" i="10"/>
  <c r="X899" i="10"/>
  <c r="J900" i="10"/>
  <c r="X900" i="10"/>
  <c r="J901" i="10"/>
  <c r="J902" i="10"/>
  <c r="X902" i="10"/>
  <c r="J903" i="10"/>
  <c r="X903" i="10"/>
  <c r="J904" i="10"/>
  <c r="J905" i="10"/>
  <c r="J906" i="10"/>
  <c r="X906" i="10"/>
  <c r="J907" i="10"/>
  <c r="X907" i="10"/>
  <c r="J908" i="10"/>
  <c r="X908" i="10"/>
  <c r="J909" i="10"/>
  <c r="J910" i="10"/>
  <c r="X910" i="10"/>
  <c r="J911" i="10"/>
  <c r="X911" i="10"/>
  <c r="J912" i="10"/>
  <c r="X912" i="10"/>
  <c r="J913" i="10"/>
  <c r="J914" i="10"/>
  <c r="X914" i="10"/>
  <c r="J915" i="10"/>
  <c r="X915" i="10"/>
  <c r="J916" i="10"/>
  <c r="X916" i="10"/>
  <c r="J917" i="10"/>
  <c r="J918" i="10"/>
  <c r="X918" i="10"/>
  <c r="J919" i="10"/>
  <c r="X919" i="10"/>
  <c r="J920" i="10"/>
  <c r="X920" i="10"/>
  <c r="J921" i="10"/>
  <c r="J922" i="10"/>
  <c r="X922" i="10"/>
  <c r="J923" i="10"/>
  <c r="X923" i="10"/>
  <c r="J924" i="10"/>
  <c r="J925" i="10"/>
  <c r="J926" i="10"/>
  <c r="X926" i="10"/>
  <c r="J927" i="10"/>
  <c r="X927" i="10"/>
  <c r="J928" i="10"/>
  <c r="X928" i="10"/>
  <c r="J929" i="10"/>
  <c r="J930" i="10"/>
  <c r="X930" i="10"/>
  <c r="J931" i="10"/>
  <c r="X931" i="10"/>
  <c r="J932" i="10"/>
  <c r="X932" i="10"/>
  <c r="J933" i="10"/>
  <c r="J934" i="10"/>
  <c r="X934" i="10"/>
  <c r="J935" i="10"/>
  <c r="X935" i="10"/>
  <c r="J936" i="10"/>
  <c r="X936" i="10"/>
  <c r="J937" i="10"/>
  <c r="J938" i="10"/>
  <c r="X938" i="10"/>
  <c r="J939" i="10"/>
  <c r="X939" i="10"/>
  <c r="J940" i="10"/>
  <c r="X940" i="10"/>
  <c r="J941" i="10"/>
  <c r="J942" i="10"/>
  <c r="X942" i="10"/>
  <c r="J943" i="10"/>
  <c r="X943" i="10"/>
  <c r="J944" i="10"/>
  <c r="X944" i="10"/>
  <c r="J945" i="10"/>
  <c r="J946" i="10"/>
  <c r="J947" i="10"/>
  <c r="X947" i="10"/>
  <c r="J948" i="10"/>
  <c r="X948" i="10"/>
  <c r="J949" i="10"/>
  <c r="J950" i="10"/>
  <c r="X950" i="10"/>
  <c r="J951" i="10"/>
  <c r="X951" i="10"/>
  <c r="J952" i="10"/>
  <c r="X952" i="10"/>
  <c r="J953" i="10"/>
  <c r="J954" i="10"/>
  <c r="X954" i="10"/>
  <c r="J955" i="10"/>
  <c r="X955" i="10"/>
  <c r="J956" i="10"/>
  <c r="X956" i="10"/>
  <c r="J957" i="10"/>
  <c r="J958" i="10"/>
  <c r="X958" i="10"/>
  <c r="J959" i="10"/>
  <c r="X959" i="10"/>
  <c r="J960" i="10"/>
  <c r="X960" i="10"/>
  <c r="J961" i="10"/>
  <c r="J962" i="10"/>
  <c r="X962" i="10"/>
  <c r="J963" i="10"/>
  <c r="X963" i="10"/>
  <c r="J964" i="10"/>
  <c r="X964" i="10"/>
  <c r="J965" i="10"/>
  <c r="J966" i="10"/>
  <c r="J967" i="10"/>
  <c r="X967" i="10"/>
  <c r="J968" i="10"/>
  <c r="X968" i="10"/>
  <c r="J969" i="10"/>
  <c r="J970" i="10"/>
  <c r="X970" i="10"/>
  <c r="J971" i="10"/>
  <c r="X971" i="10"/>
  <c r="J972" i="10"/>
  <c r="X972" i="10"/>
  <c r="J973" i="10"/>
  <c r="J974" i="10"/>
  <c r="X974" i="10"/>
  <c r="J975" i="10"/>
  <c r="X975" i="10"/>
  <c r="J976" i="10"/>
  <c r="X976" i="10"/>
  <c r="J977" i="10"/>
  <c r="J978" i="10"/>
  <c r="X978" i="10"/>
  <c r="J979" i="10"/>
  <c r="X979" i="10"/>
  <c r="J980" i="10"/>
  <c r="X980" i="10"/>
  <c r="J981" i="10"/>
  <c r="J982" i="10"/>
  <c r="J983" i="10"/>
  <c r="X983" i="10"/>
  <c r="J984" i="10"/>
  <c r="X984" i="10"/>
  <c r="J985" i="10"/>
  <c r="J986" i="10"/>
  <c r="X986" i="10"/>
  <c r="J987" i="10"/>
  <c r="X987" i="10"/>
  <c r="J988" i="10"/>
  <c r="X988" i="10"/>
  <c r="J989" i="10"/>
  <c r="X989" i="10"/>
  <c r="J990" i="10"/>
  <c r="X990" i="10"/>
  <c r="J991" i="10"/>
  <c r="X991" i="10"/>
  <c r="J992" i="10"/>
  <c r="X992" i="10"/>
  <c r="J993" i="10"/>
  <c r="J994" i="10"/>
  <c r="X994" i="10"/>
  <c r="J995" i="10"/>
  <c r="X995" i="10"/>
  <c r="J996" i="10"/>
  <c r="X996" i="10"/>
  <c r="J997" i="10"/>
  <c r="X997" i="10"/>
  <c r="J998" i="10"/>
  <c r="X998" i="10"/>
  <c r="J999" i="10"/>
  <c r="X999" i="10"/>
  <c r="J1000" i="10"/>
  <c r="X1000" i="10"/>
  <c r="J1001" i="10"/>
  <c r="J1002" i="10"/>
  <c r="X1002" i="10"/>
  <c r="J1003" i="10"/>
  <c r="X1003" i="10"/>
  <c r="J1004" i="10"/>
  <c r="X1004" i="10"/>
  <c r="J1005" i="10"/>
  <c r="X1005" i="10"/>
  <c r="J1006" i="10"/>
  <c r="X1006" i="10"/>
  <c r="J1007" i="10"/>
  <c r="X1007" i="10"/>
  <c r="J1008" i="10"/>
  <c r="X1008" i="10"/>
  <c r="J1009" i="10"/>
  <c r="J1010" i="10"/>
  <c r="X1010" i="10"/>
  <c r="J1011" i="10"/>
  <c r="X1011" i="10"/>
  <c r="J1012" i="10"/>
  <c r="X1012" i="10"/>
  <c r="J1013" i="10"/>
  <c r="X1013" i="10"/>
  <c r="J1014" i="10"/>
  <c r="X1014" i="10"/>
  <c r="J1015" i="10"/>
  <c r="X1015" i="10"/>
  <c r="J1016" i="10"/>
  <c r="X1016" i="10"/>
  <c r="J1017" i="10"/>
  <c r="J1018" i="10"/>
  <c r="X1018" i="10"/>
  <c r="J1019" i="10"/>
  <c r="X1019" i="10"/>
  <c r="J1020" i="10"/>
  <c r="X1020" i="10"/>
  <c r="J1021" i="10"/>
  <c r="X1021" i="10"/>
  <c r="J1022" i="10"/>
  <c r="X1022" i="10"/>
  <c r="J1023" i="10"/>
  <c r="X1023" i="10"/>
  <c r="J1024" i="10"/>
  <c r="X1024" i="10"/>
  <c r="J1025" i="10"/>
  <c r="J1026" i="10"/>
  <c r="X1026" i="10"/>
  <c r="J1027" i="10"/>
  <c r="X1027" i="10"/>
  <c r="J1028" i="10"/>
  <c r="X1028" i="10"/>
  <c r="J1029" i="10"/>
  <c r="X1029" i="10"/>
  <c r="J1030" i="10"/>
  <c r="X1030" i="10"/>
  <c r="J1031" i="10"/>
  <c r="X1031" i="10"/>
  <c r="J1032" i="10"/>
  <c r="X1032" i="10"/>
  <c r="J1033" i="10"/>
  <c r="J1034" i="10"/>
  <c r="X1034" i="10"/>
  <c r="J1035" i="10"/>
  <c r="X1035" i="10"/>
  <c r="J1036" i="10"/>
  <c r="X1036" i="10"/>
  <c r="J1037" i="10"/>
  <c r="J1038" i="10"/>
  <c r="X1038" i="10"/>
  <c r="J1039" i="10"/>
  <c r="X1039" i="10"/>
  <c r="J1040" i="10"/>
  <c r="X1040" i="10"/>
  <c r="J1041" i="10"/>
  <c r="J1042" i="10"/>
  <c r="X1042" i="10"/>
  <c r="J1043" i="10"/>
  <c r="J1044" i="10"/>
  <c r="X1044" i="10"/>
  <c r="J1045" i="10"/>
  <c r="J1046" i="10"/>
  <c r="X1046" i="10"/>
  <c r="J1047" i="10"/>
  <c r="X1047" i="10"/>
  <c r="J1048" i="10"/>
  <c r="X1048" i="10"/>
  <c r="J1049" i="10"/>
  <c r="J1050" i="10"/>
  <c r="X1050" i="10"/>
  <c r="J1051" i="10"/>
  <c r="X1051" i="10"/>
  <c r="J1052" i="10"/>
  <c r="X1052" i="10"/>
  <c r="J1053" i="10"/>
  <c r="J1054" i="10"/>
  <c r="X1054" i="10"/>
  <c r="J1055" i="10"/>
  <c r="X1055" i="10"/>
  <c r="J1056" i="10"/>
  <c r="X1056" i="10"/>
  <c r="J1057" i="10"/>
  <c r="J1058" i="10"/>
  <c r="X1058" i="10"/>
  <c r="J1059" i="10"/>
  <c r="X1059" i="10"/>
  <c r="J1060" i="10"/>
  <c r="X1060" i="10"/>
  <c r="J1061" i="10"/>
  <c r="J1062" i="10"/>
  <c r="X1062" i="10"/>
  <c r="J1063" i="10"/>
  <c r="X1063" i="10"/>
  <c r="J1064" i="10"/>
  <c r="X1064" i="10"/>
  <c r="J1065" i="10"/>
  <c r="J1066" i="10"/>
  <c r="X1066" i="10"/>
  <c r="J1067" i="10"/>
  <c r="X1067" i="10"/>
  <c r="J1068" i="10"/>
  <c r="X1068" i="10"/>
  <c r="J1069" i="10"/>
  <c r="J1070" i="10"/>
  <c r="X1070" i="10"/>
  <c r="J1071" i="10"/>
  <c r="X1071" i="10"/>
  <c r="J1072" i="10"/>
  <c r="X1072" i="10"/>
  <c r="J1073" i="10"/>
  <c r="J1074" i="10"/>
  <c r="X1074" i="10"/>
  <c r="J1075" i="10"/>
  <c r="X1075" i="10"/>
  <c r="J1076" i="10"/>
  <c r="X1076" i="10"/>
  <c r="J1077" i="10"/>
  <c r="J1078" i="10"/>
  <c r="X1078" i="10"/>
  <c r="J1079" i="10"/>
  <c r="X1079" i="10"/>
  <c r="J1080" i="10"/>
  <c r="X1080" i="10"/>
  <c r="J1081" i="10"/>
  <c r="J1082" i="10"/>
  <c r="X1082" i="10"/>
  <c r="J1083" i="10"/>
  <c r="X1083" i="10"/>
  <c r="J1084" i="10"/>
  <c r="X1084" i="10"/>
  <c r="J1085" i="10"/>
  <c r="J1086" i="10"/>
  <c r="X1086" i="10"/>
  <c r="J1087" i="10"/>
  <c r="X1087" i="10"/>
  <c r="J1088" i="10"/>
  <c r="X1088" i="10"/>
  <c r="J1089" i="10"/>
  <c r="X1089" i="10"/>
  <c r="J1090" i="10"/>
  <c r="X1090" i="10"/>
  <c r="J1091" i="10"/>
  <c r="X1091" i="10"/>
  <c r="J1092" i="10"/>
  <c r="X1092" i="10"/>
  <c r="J1093" i="10"/>
  <c r="X1093" i="10"/>
  <c r="J1094" i="10"/>
  <c r="X1094" i="10"/>
  <c r="J1095" i="10"/>
  <c r="X1095" i="10"/>
  <c r="J1096" i="10"/>
  <c r="X1096" i="10"/>
  <c r="J1097" i="10"/>
  <c r="X1097" i="10"/>
  <c r="J1098" i="10"/>
  <c r="X1098" i="10"/>
  <c r="J1099" i="10"/>
  <c r="X1099" i="10"/>
  <c r="J1100" i="10"/>
  <c r="X1100" i="10"/>
  <c r="J1101" i="10"/>
  <c r="X1101" i="10"/>
  <c r="J1102" i="10"/>
  <c r="X1102" i="10"/>
  <c r="J1103" i="10"/>
  <c r="J1104" i="10"/>
  <c r="X1104" i="10"/>
  <c r="J1105" i="10"/>
  <c r="X1105" i="10"/>
  <c r="J1106" i="10"/>
  <c r="X1106" i="10"/>
  <c r="J1107" i="10"/>
  <c r="X1107" i="10"/>
  <c r="J1108" i="10"/>
  <c r="X1108" i="10"/>
  <c r="J1109" i="10"/>
  <c r="X1109" i="10"/>
  <c r="J1110" i="10"/>
  <c r="X1110" i="10"/>
  <c r="J1111" i="10"/>
  <c r="X1111" i="10"/>
  <c r="J1112" i="10"/>
  <c r="X1112" i="10"/>
  <c r="J1113" i="10"/>
  <c r="X1113" i="10"/>
  <c r="J1114" i="10"/>
  <c r="X1114" i="10"/>
  <c r="J1115" i="10"/>
  <c r="X1115" i="10"/>
  <c r="J1116" i="10"/>
  <c r="X1116" i="10"/>
  <c r="J1117" i="10"/>
  <c r="X1117" i="10"/>
  <c r="J1118" i="10"/>
  <c r="X1118" i="10"/>
  <c r="J1119" i="10"/>
  <c r="X1119" i="10"/>
  <c r="J1120" i="10"/>
  <c r="X1120" i="10"/>
  <c r="J1121" i="10"/>
  <c r="X1121" i="10"/>
  <c r="C2321" i="10"/>
  <c r="O2321" i="10"/>
  <c r="P2211" i="10"/>
  <c r="C2211" i="10"/>
  <c r="O2211" i="10"/>
  <c r="P2221" i="10"/>
  <c r="C2221" i="10"/>
  <c r="P2207" i="10"/>
  <c r="C2207" i="10"/>
  <c r="O2203" i="10"/>
  <c r="P2131" i="10"/>
  <c r="C2131" i="10"/>
  <c r="B169" i="10"/>
  <c r="B2144" i="10"/>
  <c r="B2229" i="10"/>
  <c r="B2323" i="10"/>
  <c r="B2386" i="10"/>
  <c r="B2456" i="10"/>
  <c r="B2166" i="10"/>
  <c r="B2239" i="10"/>
  <c r="B2343" i="10"/>
  <c r="B2394" i="10"/>
  <c r="B2448" i="10"/>
  <c r="B2496" i="10"/>
  <c r="B2104" i="10"/>
  <c r="B2208" i="10"/>
  <c r="B2270" i="10"/>
  <c r="B2363" i="10"/>
  <c r="B2409" i="10"/>
  <c r="B2464" i="10"/>
  <c r="B2114" i="10"/>
  <c r="B2218" i="10"/>
  <c r="B2313" i="10"/>
  <c r="B2378" i="10"/>
  <c r="B2425" i="10"/>
  <c r="B2480" i="10"/>
  <c r="B2093" i="10"/>
  <c r="B2176" i="10"/>
  <c r="B2250" i="10"/>
  <c r="B2354" i="10"/>
  <c r="B2401" i="10"/>
  <c r="B2440" i="10"/>
  <c r="B2488" i="10"/>
  <c r="B2408" i="10"/>
  <c r="B2416" i="10"/>
  <c r="B2424" i="10"/>
  <c r="B2432" i="10"/>
  <c r="B2135" i="10"/>
  <c r="B2198" i="10"/>
  <c r="B2281" i="10"/>
  <c r="B2370" i="10"/>
  <c r="B2417" i="10"/>
  <c r="B2472" i="10"/>
  <c r="B2146" i="10"/>
  <c r="B2230" i="10"/>
  <c r="B2314" i="10"/>
  <c r="B2387" i="10"/>
  <c r="B2441" i="10"/>
  <c r="B2272" i="10"/>
  <c r="B2433" i="10"/>
  <c r="B2241" i="10"/>
  <c r="B2324" i="10"/>
  <c r="B2395" i="10"/>
  <c r="B2449" i="10"/>
  <c r="B2355" i="10"/>
  <c r="B2304" i="10"/>
  <c r="B2167" i="10"/>
  <c r="B2402" i="10"/>
  <c r="B2457" i="10"/>
  <c r="B2105" i="10"/>
  <c r="B2418" i="10"/>
  <c r="B2497" i="10"/>
  <c r="B2094" i="10"/>
  <c r="B2178" i="10"/>
  <c r="B2261" i="10"/>
  <c r="B2344" i="10"/>
  <c r="B2410" i="10"/>
  <c r="B2465" i="10"/>
  <c r="B2188" i="10"/>
  <c r="B2473" i="10"/>
  <c r="B2379" i="10"/>
  <c r="B2199" i="10"/>
  <c r="B2282" i="10"/>
  <c r="B2364" i="10"/>
  <c r="B2426" i="10"/>
  <c r="B2481" i="10"/>
  <c r="B2219" i="10"/>
  <c r="B2125" i="10"/>
  <c r="B2209" i="10"/>
  <c r="B2371" i="10"/>
  <c r="B2489" i="10"/>
  <c r="B2136" i="10"/>
  <c r="B2116" i="10"/>
  <c r="B2143" i="10"/>
  <c r="B2174" i="10"/>
  <c r="B2260" i="10"/>
  <c r="B2367" i="10"/>
  <c r="B2390" i="10"/>
  <c r="B2439" i="10"/>
  <c r="B2211" i="10"/>
  <c r="B2123" i="10"/>
  <c r="B2357" i="10"/>
  <c r="B2478" i="10"/>
  <c r="B2351" i="10"/>
  <c r="B2391" i="10"/>
  <c r="B2393" i="10"/>
  <c r="B2154" i="10"/>
  <c r="B2169" i="10"/>
  <c r="B2299" i="10"/>
  <c r="B2321" i="10"/>
  <c r="B2453" i="10"/>
  <c r="B2298" i="10"/>
  <c r="B2194" i="10"/>
  <c r="B2263" i="10"/>
  <c r="B2111" i="10"/>
  <c r="B2484" i="10"/>
  <c r="B2421" i="10"/>
  <c r="B2286" i="10"/>
  <c r="B2182" i="10"/>
  <c r="B2499" i="10"/>
  <c r="B2435" i="10"/>
  <c r="B2327" i="10"/>
  <c r="B2202" i="10"/>
  <c r="B2197" i="10"/>
  <c r="B2141" i="10"/>
  <c r="B2450" i="10"/>
  <c r="B2380" i="10"/>
  <c r="B2253" i="10"/>
  <c r="B2158" i="10"/>
  <c r="B2293" i="10"/>
  <c r="B2474" i="10"/>
  <c r="B2150" i="10"/>
  <c r="B2212" i="10"/>
  <c r="B2252" i="10"/>
  <c r="B2358" i="10"/>
  <c r="B2479" i="10"/>
  <c r="B2415" i="10"/>
  <c r="B2283" i="10"/>
  <c r="B2235" i="10"/>
  <c r="B2187" i="10"/>
  <c r="B2163" i="10"/>
  <c r="B2099" i="10"/>
  <c r="B2397" i="10"/>
  <c r="B2333" i="10"/>
  <c r="B2454" i="10"/>
  <c r="B2430" i="10"/>
  <c r="B2290" i="10"/>
  <c r="B2359" i="10"/>
  <c r="B2130" i="10"/>
  <c r="B2385" i="10"/>
  <c r="B2392" i="10"/>
  <c r="B2300" i="10"/>
  <c r="B2177" i="10"/>
  <c r="B2330" i="10"/>
  <c r="B2445" i="10"/>
  <c r="B2288" i="10"/>
  <c r="B2162" i="10"/>
  <c r="B2087" i="10"/>
  <c r="B2476" i="10"/>
  <c r="B2413" i="10"/>
  <c r="B2265" i="10"/>
  <c r="B2160" i="10"/>
  <c r="B2134" i="10"/>
  <c r="B2491" i="10"/>
  <c r="B2428" i="10"/>
  <c r="B2306" i="10"/>
  <c r="B2191" i="10"/>
  <c r="B2319" i="10"/>
  <c r="B2442" i="10"/>
  <c r="B2356" i="10"/>
  <c r="B2242" i="10"/>
  <c r="B2137" i="10"/>
  <c r="B2112" i="10"/>
  <c r="B2102" i="10"/>
  <c r="B2292" i="10"/>
  <c r="B2164" i="10"/>
  <c r="B2108" i="10"/>
  <c r="B2204" i="10"/>
  <c r="B2084" i="10"/>
  <c r="B2310" i="10"/>
  <c r="B2455" i="10"/>
  <c r="B2259" i="10"/>
  <c r="B2203" i="10"/>
  <c r="B2139" i="10"/>
  <c r="B2373" i="10"/>
  <c r="B2309" i="10"/>
  <c r="B2494" i="10"/>
  <c r="B2406" i="10"/>
  <c r="B2258" i="10"/>
  <c r="B2249" i="10"/>
  <c r="B2377" i="10"/>
  <c r="B2201" i="10"/>
  <c r="B2384" i="10"/>
  <c r="B2289" i="10"/>
  <c r="B2256" i="10"/>
  <c r="B2232" i="10"/>
  <c r="B2501" i="10"/>
  <c r="B2437" i="10"/>
  <c r="B2277" i="10"/>
  <c r="B2110" i="10"/>
  <c r="B2279" i="10"/>
  <c r="B2103" i="10"/>
  <c r="B2468" i="10"/>
  <c r="B2405" i="10"/>
  <c r="B2255" i="10"/>
  <c r="B2129" i="10"/>
  <c r="B2483" i="10"/>
  <c r="B2420" i="10"/>
  <c r="B2296" i="10"/>
  <c r="B2170" i="10"/>
  <c r="B2189" i="10"/>
  <c r="B2165" i="10"/>
  <c r="B2295" i="10"/>
  <c r="B2434" i="10"/>
  <c r="B2346" i="10"/>
  <c r="B2231" i="10"/>
  <c r="B2127" i="10"/>
  <c r="B2247" i="10"/>
  <c r="B2086" i="10"/>
  <c r="B2244" i="10"/>
  <c r="B2284" i="10"/>
  <c r="B2374" i="10"/>
  <c r="B2495" i="10"/>
  <c r="B2431" i="10"/>
  <c r="B2179" i="10"/>
  <c r="B2115" i="10"/>
  <c r="B2349" i="10"/>
  <c r="B2470" i="10"/>
  <c r="B2446" i="10"/>
  <c r="B2334" i="10"/>
  <c r="B2226" i="10"/>
  <c r="B2217" i="10"/>
  <c r="B2362" i="10"/>
  <c r="B2153" i="10"/>
  <c r="B2376" i="10"/>
  <c r="B2278" i="10"/>
  <c r="B2122" i="10"/>
  <c r="B2493" i="10"/>
  <c r="B2368" i="10"/>
  <c r="B2266" i="10"/>
  <c r="B2088" i="10"/>
  <c r="B2353" i="10"/>
  <c r="B2460" i="10"/>
  <c r="B2348" i="10"/>
  <c r="B2245" i="10"/>
  <c r="B2120" i="10"/>
  <c r="B2475" i="10"/>
  <c r="B2412" i="10"/>
  <c r="B2274" i="10"/>
  <c r="B2159" i="10"/>
  <c r="B2498" i="10"/>
  <c r="B2427" i="10"/>
  <c r="B2335" i="10"/>
  <c r="B2221" i="10"/>
  <c r="B2117" i="10"/>
  <c r="B2183" i="10"/>
  <c r="B2215" i="10"/>
  <c r="B2237" i="10"/>
  <c r="B2276" i="10"/>
  <c r="B2382" i="10"/>
  <c r="B2398" i="10"/>
  <c r="B2302" i="10"/>
  <c r="B2447" i="10"/>
  <c r="B2171" i="10"/>
  <c r="B2131" i="10"/>
  <c r="B2365" i="10"/>
  <c r="B2341" i="10"/>
  <c r="B2301" i="10"/>
  <c r="B2486" i="10"/>
  <c r="B2152" i="10"/>
  <c r="B2372" i="10"/>
  <c r="B2332" i="10"/>
  <c r="B2185" i="10"/>
  <c r="B2361" i="10"/>
  <c r="B2121" i="10"/>
  <c r="B2248" i="10"/>
  <c r="B2477" i="10"/>
  <c r="B2339" i="10"/>
  <c r="B2246" i="10"/>
  <c r="B2138" i="10"/>
  <c r="B2271" i="10"/>
  <c r="B2119" i="10"/>
  <c r="B2345" i="10"/>
  <c r="B2444" i="10"/>
  <c r="B2328" i="10"/>
  <c r="B2223" i="10"/>
  <c r="B2098" i="10"/>
  <c r="B2459" i="10"/>
  <c r="B2396" i="10"/>
  <c r="B2254" i="10"/>
  <c r="B2118" i="10"/>
  <c r="B2205" i="10"/>
  <c r="B2482" i="10"/>
  <c r="B2411" i="10"/>
  <c r="B2305" i="10"/>
  <c r="B2200" i="10"/>
  <c r="B2096" i="10"/>
  <c r="B2175" i="10"/>
  <c r="B2238" i="10"/>
  <c r="B2101" i="10"/>
  <c r="B2228" i="10"/>
  <c r="B2180" i="10"/>
  <c r="B2285" i="10"/>
  <c r="B2268" i="10"/>
  <c r="B2366" i="10"/>
  <c r="B2487" i="10"/>
  <c r="B2423" i="10"/>
  <c r="B2291" i="10"/>
  <c r="B2267" i="10"/>
  <c r="B2243" i="10"/>
  <c r="B2195" i="10"/>
  <c r="B2107" i="10"/>
  <c r="B2317" i="10"/>
  <c r="B2462" i="10"/>
  <c r="B2438" i="10"/>
  <c r="B2133" i="10"/>
  <c r="B2156" i="10"/>
  <c r="B2090" i="10"/>
  <c r="B2322" i="10"/>
  <c r="B2340" i="10"/>
  <c r="B2089" i="10"/>
  <c r="B2193" i="10"/>
  <c r="B2469" i="10"/>
  <c r="B2329" i="10"/>
  <c r="B2225" i="10"/>
  <c r="B2095" i="10"/>
  <c r="B2500" i="10"/>
  <c r="B2436" i="10"/>
  <c r="B2308" i="10"/>
  <c r="B2213" i="10"/>
  <c r="B2451" i="10"/>
  <c r="B2347" i="10"/>
  <c r="B2233" i="10"/>
  <c r="B2097" i="10"/>
  <c r="B2149" i="10"/>
  <c r="B2466" i="10"/>
  <c r="B2403" i="10"/>
  <c r="B2273" i="10"/>
  <c r="B2190" i="10"/>
  <c r="B2151" i="10"/>
  <c r="B2206" i="10"/>
  <c r="B2375" i="10"/>
  <c r="B2124" i="10"/>
  <c r="B2399" i="10"/>
  <c r="B2220" i="10"/>
  <c r="B2172" i="10"/>
  <c r="B2132" i="10"/>
  <c r="B2092" i="10"/>
  <c r="B2342" i="10"/>
  <c r="B2318" i="10"/>
  <c r="B2294" i="10"/>
  <c r="B2463" i="10"/>
  <c r="B2147" i="10"/>
  <c r="B2083" i="10"/>
  <c r="B2381" i="10"/>
  <c r="B2414" i="10"/>
  <c r="B2383" i="10"/>
  <c r="B2269" i="10"/>
  <c r="B2400" i="10"/>
  <c r="B2312" i="10"/>
  <c r="B2307" i="10"/>
  <c r="B2331" i="10"/>
  <c r="B2145" i="10"/>
  <c r="B2240" i="10"/>
  <c r="B2216" i="10"/>
  <c r="B2461" i="10"/>
  <c r="B2320" i="10"/>
  <c r="B2214" i="10"/>
  <c r="B2287" i="10"/>
  <c r="B2337" i="10"/>
  <c r="B2492" i="10"/>
  <c r="B2429" i="10"/>
  <c r="B2297" i="10"/>
  <c r="B2192" i="10"/>
  <c r="B2443" i="10"/>
  <c r="B2336" i="10"/>
  <c r="B2222" i="10"/>
  <c r="B2085" i="10"/>
  <c r="B2173" i="10"/>
  <c r="B2303" i="10"/>
  <c r="B2458" i="10"/>
  <c r="B2388" i="10"/>
  <c r="B2262" i="10"/>
  <c r="B2168" i="10"/>
  <c r="B2207" i="10"/>
  <c r="B2236" i="10"/>
  <c r="B2227" i="10"/>
  <c r="B2389" i="10"/>
  <c r="B2369" i="10"/>
  <c r="B2467" i="10"/>
  <c r="B2311" i="10"/>
  <c r="B2210" i="10"/>
  <c r="B2148" i="10"/>
  <c r="B2155" i="10"/>
  <c r="B2325" i="10"/>
  <c r="B2142" i="10"/>
  <c r="B2404" i="10"/>
  <c r="B2106" i="10"/>
  <c r="B2091" i="10"/>
  <c r="B2251" i="10"/>
  <c r="B2264" i="10"/>
  <c r="B2280" i="10"/>
  <c r="B2196" i="10"/>
  <c r="B2186" i="10"/>
  <c r="B2485" i="10"/>
  <c r="B2452" i="10"/>
  <c r="B2128" i="10"/>
  <c r="B2157" i="10"/>
  <c r="B2184" i="10"/>
  <c r="B2100" i="10"/>
  <c r="B2326" i="10"/>
  <c r="B2275" i="10"/>
  <c r="B2113" i="10"/>
  <c r="B2161" i="10"/>
  <c r="B2360" i="10"/>
  <c r="B2338" i="10"/>
  <c r="B2126" i="10"/>
  <c r="B2140" i="10"/>
  <c r="B2350" i="10"/>
  <c r="B2471" i="10"/>
  <c r="B2422" i="10"/>
  <c r="B2352" i="10"/>
  <c r="B2315" i="10"/>
  <c r="B2257" i="10"/>
  <c r="B2082" i="10"/>
  <c r="B2234" i="10"/>
  <c r="B2181" i="10"/>
  <c r="B2490" i="10"/>
  <c r="B2224" i="10"/>
  <c r="B2316" i="10"/>
  <c r="B2407" i="10"/>
  <c r="B2419" i="10"/>
  <c r="B2109" i="10"/>
  <c r="B1620" i="10"/>
  <c r="B2050" i="10"/>
  <c r="B2034" i="10"/>
  <c r="B1994" i="10"/>
  <c r="B1970" i="10"/>
  <c r="B1962" i="10"/>
  <c r="S1962" i="10"/>
  <c r="B1930" i="10"/>
  <c r="B1914" i="10"/>
  <c r="B1890" i="10"/>
  <c r="B1858" i="10"/>
  <c r="B1842" i="10"/>
  <c r="S1842" i="10"/>
  <c r="B2047" i="10"/>
  <c r="B1983" i="10"/>
  <c r="S1983" i="10"/>
  <c r="B1919" i="10"/>
  <c r="B1855" i="10"/>
  <c r="B1784" i="10"/>
  <c r="S1784" i="10"/>
  <c r="B1711" i="10"/>
  <c r="B1638" i="10"/>
  <c r="B1440" i="10"/>
  <c r="B928" i="10"/>
  <c r="B2039" i="10"/>
  <c r="B1975" i="10"/>
  <c r="B1911" i="10"/>
  <c r="B1847" i="10"/>
  <c r="B1775" i="10"/>
  <c r="B1702" i="10"/>
  <c r="S1702" i="10"/>
  <c r="B1629" i="10"/>
  <c r="B1376" i="10"/>
  <c r="B864" i="10"/>
  <c r="S864" i="10"/>
  <c r="B2031" i="10"/>
  <c r="B1967" i="10"/>
  <c r="B1903" i="10"/>
  <c r="S1903" i="10"/>
  <c r="B1839" i="10"/>
  <c r="B1766" i="10"/>
  <c r="B1693" i="10"/>
  <c r="B1312" i="10"/>
  <c r="B800" i="10"/>
  <c r="B2023" i="10"/>
  <c r="S2023" i="10"/>
  <c r="B1959" i="10"/>
  <c r="B1895" i="10"/>
  <c r="B1830" i="10"/>
  <c r="B1757" i="10"/>
  <c r="B1684" i="10"/>
  <c r="S1684" i="10"/>
  <c r="B1611" i="10"/>
  <c r="B1248" i="10"/>
  <c r="B736" i="10"/>
  <c r="B2079" i="10"/>
  <c r="B2015" i="10"/>
  <c r="B1951" i="10"/>
  <c r="B1887" i="10"/>
  <c r="B1821" i="10"/>
  <c r="B1675" i="10"/>
  <c r="B1601" i="10"/>
  <c r="B1184" i="10"/>
  <c r="S1184" i="10"/>
  <c r="B672" i="10"/>
  <c r="B1588" i="10"/>
  <c r="B1120" i="10"/>
  <c r="B608" i="10"/>
  <c r="B2063" i="10"/>
  <c r="S2063" i="10"/>
  <c r="B1999" i="10"/>
  <c r="B1935" i="10"/>
  <c r="B1871" i="10"/>
  <c r="B1803" i="10"/>
  <c r="S1803" i="10"/>
  <c r="B1729" i="10"/>
  <c r="B1656" i="10"/>
  <c r="B1568" i="10"/>
  <c r="B1056" i="10"/>
  <c r="B529" i="10"/>
  <c r="M1818" i="10"/>
  <c r="Y1818" i="10"/>
  <c r="B1818" i="10"/>
  <c r="B1762" i="10"/>
  <c r="S1762" i="10"/>
  <c r="J1698" i="10"/>
  <c r="X1698" i="10"/>
  <c r="B1698" i="10"/>
  <c r="B1562" i="10"/>
  <c r="S1562" i="10"/>
  <c r="B2078" i="10"/>
  <c r="B2070" i="10"/>
  <c r="B2062" i="10"/>
  <c r="S2062" i="10"/>
  <c r="B2054" i="10"/>
  <c r="B2046" i="10"/>
  <c r="B2038" i="10"/>
  <c r="B2030" i="10"/>
  <c r="B2022" i="10"/>
  <c r="S2022" i="10"/>
  <c r="B2014" i="10"/>
  <c r="B2006" i="10"/>
  <c r="B1998" i="10"/>
  <c r="B1990" i="10"/>
  <c r="B1982" i="10"/>
  <c r="S1982" i="10"/>
  <c r="B1974" i="10"/>
  <c r="B1966" i="10"/>
  <c r="B1958" i="10"/>
  <c r="B1950" i="10"/>
  <c r="B1942" i="10"/>
  <c r="S1942" i="10"/>
  <c r="B1934" i="10"/>
  <c r="B1926" i="10"/>
  <c r="B1918" i="10"/>
  <c r="B1910" i="10"/>
  <c r="B1902" i="10"/>
  <c r="S1902" i="10"/>
  <c r="B1894" i="10"/>
  <c r="B1886" i="10"/>
  <c r="B1878" i="10"/>
  <c r="B1870" i="10"/>
  <c r="B1862" i="10"/>
  <c r="S1862" i="10"/>
  <c r="B1854" i="10"/>
  <c r="B1846" i="10"/>
  <c r="B1838" i="10"/>
  <c r="B1829" i="10"/>
  <c r="B1820" i="10"/>
  <c r="B1811" i="10"/>
  <c r="B1801" i="10"/>
  <c r="B1792" i="10"/>
  <c r="B1783" i="10"/>
  <c r="S1783" i="10"/>
  <c r="B1774" i="10"/>
  <c r="B1765" i="10"/>
  <c r="S1765" i="10"/>
  <c r="B1756" i="10"/>
  <c r="B1747" i="10"/>
  <c r="B1737" i="10"/>
  <c r="B1728" i="10"/>
  <c r="B1719" i="10"/>
  <c r="B1710" i="10"/>
  <c r="B1701" i="10"/>
  <c r="B1692" i="10"/>
  <c r="B1683" i="10"/>
  <c r="S1683" i="10"/>
  <c r="B1673" i="10"/>
  <c r="B1664" i="10"/>
  <c r="S1664" i="10"/>
  <c r="B1655" i="10"/>
  <c r="B1646" i="10"/>
  <c r="B1637" i="10"/>
  <c r="B1628" i="10"/>
  <c r="B1619" i="10"/>
  <c r="B1609" i="10"/>
  <c r="B1600" i="10"/>
  <c r="B1587" i="10"/>
  <c r="B1560" i="10"/>
  <c r="B1496" i="10"/>
  <c r="B1432" i="10"/>
  <c r="B1368" i="10"/>
  <c r="B1304" i="10"/>
  <c r="S1304" i="10"/>
  <c r="B1240" i="10"/>
  <c r="B1176" i="10"/>
  <c r="B1112" i="10"/>
  <c r="B1048" i="10"/>
  <c r="B984" i="10"/>
  <c r="S984" i="10"/>
  <c r="B920" i="10"/>
  <c r="B856" i="10"/>
  <c r="B792" i="10"/>
  <c r="B728" i="10"/>
  <c r="B664" i="10"/>
  <c r="S664" i="10"/>
  <c r="B600" i="10"/>
  <c r="B489" i="10"/>
  <c r="M1850" i="10"/>
  <c r="Y1850" i="10"/>
  <c r="M1834" i="10"/>
  <c r="Y1834" i="10"/>
  <c r="B1834" i="10"/>
  <c r="M1802" i="10"/>
  <c r="Y1802" i="10"/>
  <c r="B1802" i="10"/>
  <c r="S1802" i="10"/>
  <c r="B1770" i="10"/>
  <c r="J1738" i="10"/>
  <c r="X1738" i="10"/>
  <c r="B1738" i="10"/>
  <c r="J1722" i="10"/>
  <c r="X1722" i="10"/>
  <c r="B1722" i="10"/>
  <c r="S1722" i="10"/>
  <c r="M1682" i="10"/>
  <c r="Y1682" i="10"/>
  <c r="B1682" i="10"/>
  <c r="S1682" i="10"/>
  <c r="B1666" i="10"/>
  <c r="B1650" i="10"/>
  <c r="B1626" i="10"/>
  <c r="B1610" i="10"/>
  <c r="B1594" i="10"/>
  <c r="B1578" i="10"/>
  <c r="B2077" i="10"/>
  <c r="B2069" i="10"/>
  <c r="B2061" i="10"/>
  <c r="B2053" i="10"/>
  <c r="B2045" i="10"/>
  <c r="S2045" i="10"/>
  <c r="B2037" i="10"/>
  <c r="B2029" i="10"/>
  <c r="B2021" i="10"/>
  <c r="B2013" i="10"/>
  <c r="B2005" i="10"/>
  <c r="S2005" i="10"/>
  <c r="B1997" i="10"/>
  <c r="B1989" i="10"/>
  <c r="B1981" i="10"/>
  <c r="B1973" i="10"/>
  <c r="B1965" i="10"/>
  <c r="S1965" i="10"/>
  <c r="B1957" i="10"/>
  <c r="B1949" i="10"/>
  <c r="B1941" i="10"/>
  <c r="B1933" i="10"/>
  <c r="B1925" i="10"/>
  <c r="S1925" i="10"/>
  <c r="B1917" i="10"/>
  <c r="B1909" i="10"/>
  <c r="B1901" i="10"/>
  <c r="B1893" i="10"/>
  <c r="B1885" i="10"/>
  <c r="S1885" i="10"/>
  <c r="B1877" i="10"/>
  <c r="B1869" i="10"/>
  <c r="B1861" i="10"/>
  <c r="B1853" i="10"/>
  <c r="B1845" i="10"/>
  <c r="S1845" i="10"/>
  <c r="B1837" i="10"/>
  <c r="B1828" i="10"/>
  <c r="B1819" i="10"/>
  <c r="B1809" i="10"/>
  <c r="B1800" i="10"/>
  <c r="B1791" i="10"/>
  <c r="B1782" i="10"/>
  <c r="S1782" i="10"/>
  <c r="B1773" i="10"/>
  <c r="B1764" i="10"/>
  <c r="S1764" i="10"/>
  <c r="B1755" i="10"/>
  <c r="B1745" i="10"/>
  <c r="S1745" i="10"/>
  <c r="B1736" i="10"/>
  <c r="B1727" i="10"/>
  <c r="B1718" i="10"/>
  <c r="B1709" i="10"/>
  <c r="B1700" i="10"/>
  <c r="B1691" i="10"/>
  <c r="B1681" i="10"/>
  <c r="B1672" i="10"/>
  <c r="B1663" i="10"/>
  <c r="S1663" i="10"/>
  <c r="B1654" i="10"/>
  <c r="B1645" i="10"/>
  <c r="S1645" i="10"/>
  <c r="B1636" i="10"/>
  <c r="B1627" i="10"/>
  <c r="B1617" i="10"/>
  <c r="B1608" i="10"/>
  <c r="B1599" i="10"/>
  <c r="B1585" i="10"/>
  <c r="S1585" i="10"/>
  <c r="B1552" i="10"/>
  <c r="B1488" i="10"/>
  <c r="B1424" i="10"/>
  <c r="S1424" i="10"/>
  <c r="B1360" i="10"/>
  <c r="B1296" i="10"/>
  <c r="B1232" i="10"/>
  <c r="B1168" i="10"/>
  <c r="B1104" i="10"/>
  <c r="S1104" i="10"/>
  <c r="B1040" i="10"/>
  <c r="B976" i="10"/>
  <c r="B912" i="10"/>
  <c r="B848" i="10"/>
  <c r="B784" i="10"/>
  <c r="S784" i="10"/>
  <c r="B720" i="10"/>
  <c r="B656" i="10"/>
  <c r="B592" i="10"/>
  <c r="B425" i="10"/>
  <c r="S425" i="10"/>
  <c r="J1706" i="10"/>
  <c r="X1706" i="10"/>
  <c r="B1706" i="10"/>
  <c r="B2076" i="10"/>
  <c r="B2068" i="10"/>
  <c r="B2060" i="10"/>
  <c r="B2052" i="10"/>
  <c r="B2044" i="10"/>
  <c r="S2044" i="10"/>
  <c r="B2036" i="10"/>
  <c r="B2028" i="10"/>
  <c r="B2020" i="10"/>
  <c r="B2012" i="10"/>
  <c r="B2004" i="10"/>
  <c r="S2004" i="10"/>
  <c r="B1996" i="10"/>
  <c r="B1988" i="10"/>
  <c r="B1980" i="10"/>
  <c r="B1972" i="10"/>
  <c r="B1964" i="10"/>
  <c r="S1964" i="10"/>
  <c r="B1956" i="10"/>
  <c r="B1948" i="10"/>
  <c r="B1940" i="10"/>
  <c r="B1932" i="10"/>
  <c r="B1924" i="10"/>
  <c r="S1924" i="10"/>
  <c r="B1916" i="10"/>
  <c r="B1908" i="10"/>
  <c r="B1900" i="10"/>
  <c r="B1892" i="10"/>
  <c r="B1884" i="10"/>
  <c r="S1884" i="10"/>
  <c r="B1876" i="10"/>
  <c r="B1868" i="10"/>
  <c r="B1860" i="10"/>
  <c r="B1852" i="10"/>
  <c r="B1844" i="10"/>
  <c r="S1844" i="10"/>
  <c r="B1836" i="10"/>
  <c r="B1827" i="10"/>
  <c r="B1817" i="10"/>
  <c r="B1808" i="10"/>
  <c r="B1799" i="10"/>
  <c r="B1790" i="10"/>
  <c r="B1781" i="10"/>
  <c r="B1772" i="10"/>
  <c r="B1763" i="10"/>
  <c r="S1763" i="10"/>
  <c r="B1753" i="10"/>
  <c r="B1744" i="10"/>
  <c r="S1744" i="10"/>
  <c r="B1735" i="10"/>
  <c r="B1726" i="10"/>
  <c r="B1717" i="10"/>
  <c r="B1708" i="10"/>
  <c r="B1699" i="10"/>
  <c r="B1689" i="10"/>
  <c r="B1680" i="10"/>
  <c r="B1671" i="10"/>
  <c r="B1662" i="10"/>
  <c r="S1662" i="10"/>
  <c r="B1653" i="10"/>
  <c r="B1644" i="10"/>
  <c r="S1644" i="10"/>
  <c r="B1635" i="10"/>
  <c r="B1625" i="10"/>
  <c r="S1625" i="10"/>
  <c r="B1616" i="10"/>
  <c r="B1607" i="10"/>
  <c r="B1598" i="10"/>
  <c r="B1584" i="10"/>
  <c r="S1584" i="10"/>
  <c r="B1544" i="10"/>
  <c r="S1544" i="10"/>
  <c r="B1480" i="10"/>
  <c r="B1416" i="10"/>
  <c r="B1352" i="10"/>
  <c r="B1288" i="10"/>
  <c r="B1224" i="10"/>
  <c r="S1224" i="10"/>
  <c r="B1160" i="10"/>
  <c r="B1096" i="10"/>
  <c r="B1032" i="10"/>
  <c r="B968" i="10"/>
  <c r="B904" i="10"/>
  <c r="S904" i="10"/>
  <c r="B840" i="10"/>
  <c r="B776" i="10"/>
  <c r="B712" i="10"/>
  <c r="B648" i="10"/>
  <c r="B584" i="10"/>
  <c r="S584" i="10"/>
  <c r="B361" i="10"/>
  <c r="B1786" i="10"/>
  <c r="J1634" i="10"/>
  <c r="X1634" i="10"/>
  <c r="B1634" i="10"/>
  <c r="B2075" i="10"/>
  <c r="B2067" i="10"/>
  <c r="B2059" i="10"/>
  <c r="B2051" i="10"/>
  <c r="B2043" i="10"/>
  <c r="S2043" i="10"/>
  <c r="B2035" i="10"/>
  <c r="B2027" i="10"/>
  <c r="B2019" i="10"/>
  <c r="B2011" i="10"/>
  <c r="B2003" i="10"/>
  <c r="S2003" i="10"/>
  <c r="B1995" i="10"/>
  <c r="B1987" i="10"/>
  <c r="B1979" i="10"/>
  <c r="B1971" i="10"/>
  <c r="B1963" i="10"/>
  <c r="S1963" i="10"/>
  <c r="B1955" i="10"/>
  <c r="B1947" i="10"/>
  <c r="B1939" i="10"/>
  <c r="B1931" i="10"/>
  <c r="B1923" i="10"/>
  <c r="S1923" i="10"/>
  <c r="B1915" i="10"/>
  <c r="B1907" i="10"/>
  <c r="B1899" i="10"/>
  <c r="B1891" i="10"/>
  <c r="B1883" i="10"/>
  <c r="S1883" i="10"/>
  <c r="B1875" i="10"/>
  <c r="B1867" i="10"/>
  <c r="B1859" i="10"/>
  <c r="B1851" i="10"/>
  <c r="B1843" i="10"/>
  <c r="S1843" i="10"/>
  <c r="B1835" i="10"/>
  <c r="B1825" i="10"/>
  <c r="S1825" i="10"/>
  <c r="B1816" i="10"/>
  <c r="B1807" i="10"/>
  <c r="B1798" i="10"/>
  <c r="B1789" i="10"/>
  <c r="B1780" i="10"/>
  <c r="B1771" i="10"/>
  <c r="B1761" i="10"/>
  <c r="B1752" i="10"/>
  <c r="B1743" i="10"/>
  <c r="S1743" i="10"/>
  <c r="B1734" i="10"/>
  <c r="B1725" i="10"/>
  <c r="S1725" i="10"/>
  <c r="B1716" i="10"/>
  <c r="B1707" i="10"/>
  <c r="B1697" i="10"/>
  <c r="B1688" i="10"/>
  <c r="B1679" i="10"/>
  <c r="B1670" i="10"/>
  <c r="B1661" i="10"/>
  <c r="B1652" i="10"/>
  <c r="B1643" i="10"/>
  <c r="S1643" i="10"/>
  <c r="B1633" i="10"/>
  <c r="B1624" i="10"/>
  <c r="S1624" i="10"/>
  <c r="B1615" i="10"/>
  <c r="B1606" i="10"/>
  <c r="B1596" i="10"/>
  <c r="B1580" i="10"/>
  <c r="B1536" i="10"/>
  <c r="B1472" i="10"/>
  <c r="B1408" i="10"/>
  <c r="B1344" i="10"/>
  <c r="S1344" i="10"/>
  <c r="B1280" i="10"/>
  <c r="B1216" i="10"/>
  <c r="B1152" i="10"/>
  <c r="B1088" i="10"/>
  <c r="B1024" i="10"/>
  <c r="S1024" i="10"/>
  <c r="B960" i="10"/>
  <c r="B896" i="10"/>
  <c r="B832" i="10"/>
  <c r="B768" i="10"/>
  <c r="B704" i="10"/>
  <c r="S704" i="10"/>
  <c r="B640" i="10"/>
  <c r="B576" i="10"/>
  <c r="B297" i="10"/>
  <c r="B1778" i="10"/>
  <c r="B1618" i="10"/>
  <c r="B2" i="10"/>
  <c r="B2074" i="10"/>
  <c r="B2066" i="10"/>
  <c r="B2058" i="10"/>
  <c r="B2042" i="10"/>
  <c r="S2042" i="10"/>
  <c r="B2026" i="10"/>
  <c r="B2018" i="10"/>
  <c r="B2010" i="10"/>
  <c r="B2002" i="10"/>
  <c r="S2002" i="10"/>
  <c r="B1986" i="10"/>
  <c r="B1978" i="10"/>
  <c r="B1954" i="10"/>
  <c r="B1946" i="10"/>
  <c r="B1938" i="10"/>
  <c r="B1922" i="10"/>
  <c r="S1922" i="10"/>
  <c r="B1906" i="10"/>
  <c r="B1898" i="10"/>
  <c r="B1882" i="10"/>
  <c r="S1882" i="10"/>
  <c r="B1874" i="10"/>
  <c r="B1866" i="10"/>
  <c r="B1850" i="10"/>
  <c r="B1833" i="10"/>
  <c r="B1824" i="10"/>
  <c r="S1824" i="10"/>
  <c r="B1815" i="10"/>
  <c r="B1806" i="10"/>
  <c r="B1797" i="10"/>
  <c r="B1788" i="10"/>
  <c r="B1779" i="10"/>
  <c r="B1769" i="10"/>
  <c r="B1760" i="10"/>
  <c r="B1751" i="10"/>
  <c r="B1742" i="10"/>
  <c r="S1742" i="10"/>
  <c r="B1733" i="10"/>
  <c r="B1724" i="10"/>
  <c r="S1724" i="10"/>
  <c r="B1715" i="10"/>
  <c r="B1705" i="10"/>
  <c r="S1705" i="10"/>
  <c r="B1696" i="10"/>
  <c r="B1687" i="10"/>
  <c r="B1678" i="10"/>
  <c r="B1669" i="10"/>
  <c r="B1660" i="10"/>
  <c r="B1651" i="10"/>
  <c r="B1641" i="10"/>
  <c r="B1632" i="10"/>
  <c r="B1623" i="10"/>
  <c r="S1623" i="10"/>
  <c r="B1614" i="10"/>
  <c r="B1605" i="10"/>
  <c r="S1605" i="10"/>
  <c r="B1595" i="10"/>
  <c r="B1579" i="10"/>
  <c r="B1528" i="10"/>
  <c r="B1464" i="10"/>
  <c r="S1464" i="10"/>
  <c r="B1400" i="10"/>
  <c r="B1336" i="10"/>
  <c r="B1272" i="10"/>
  <c r="B1208" i="10"/>
  <c r="B1144" i="10"/>
  <c r="S1144" i="10"/>
  <c r="B1080" i="10"/>
  <c r="B1016" i="10"/>
  <c r="B952" i="10"/>
  <c r="B888" i="10"/>
  <c r="B824" i="10"/>
  <c r="S824" i="10"/>
  <c r="B760" i="10"/>
  <c r="B696" i="10"/>
  <c r="B632" i="10"/>
  <c r="B568" i="10"/>
  <c r="B233" i="10"/>
  <c r="M1842" i="10"/>
  <c r="Y1842" i="10"/>
  <c r="M1826" i="10"/>
  <c r="Y1826" i="10"/>
  <c r="B1826" i="10"/>
  <c r="B1794" i="10"/>
  <c r="B1754" i="10"/>
  <c r="B1730" i="10"/>
  <c r="J1714" i="10"/>
  <c r="X1714" i="10"/>
  <c r="B1714" i="10"/>
  <c r="M1674" i="10"/>
  <c r="Y1674" i="10"/>
  <c r="B1674" i="10"/>
  <c r="B1658" i="10"/>
  <c r="B1642" i="10"/>
  <c r="S1642" i="10"/>
  <c r="B1602" i="10"/>
  <c r="S1602" i="10"/>
  <c r="B1570" i="10"/>
  <c r="J2" i="10"/>
  <c r="X2" i="10"/>
  <c r="M2" i="10"/>
  <c r="B2081" i="10"/>
  <c r="B2073" i="10"/>
  <c r="B2065" i="10"/>
  <c r="S2065" i="10"/>
  <c r="B2057" i="10"/>
  <c r="B2049" i="10"/>
  <c r="B2041" i="10"/>
  <c r="B2033" i="10"/>
  <c r="B2025" i="10"/>
  <c r="S2025" i="10"/>
  <c r="B2017" i="10"/>
  <c r="B2009" i="10"/>
  <c r="B2001" i="10"/>
  <c r="B1993" i="10"/>
  <c r="B1985" i="10"/>
  <c r="S1985" i="10"/>
  <c r="B1977" i="10"/>
  <c r="B1969" i="10"/>
  <c r="B1961" i="10"/>
  <c r="B1953" i="10"/>
  <c r="B1945" i="10"/>
  <c r="S1945" i="10"/>
  <c r="B1937" i="10"/>
  <c r="B1929" i="10"/>
  <c r="B1921" i="10"/>
  <c r="B1913" i="10"/>
  <c r="B1905" i="10"/>
  <c r="S1905" i="10"/>
  <c r="B1897" i="10"/>
  <c r="B1889" i="10"/>
  <c r="B1881" i="10"/>
  <c r="B1873" i="10"/>
  <c r="B1865" i="10"/>
  <c r="S1865" i="10"/>
  <c r="B1857" i="10"/>
  <c r="B1849" i="10"/>
  <c r="B1841" i="10"/>
  <c r="B1832" i="10"/>
  <c r="B1823" i="10"/>
  <c r="S1823" i="10"/>
  <c r="B1814" i="10"/>
  <c r="B1805" i="10"/>
  <c r="S1805" i="10"/>
  <c r="B1796" i="10"/>
  <c r="B1787" i="10"/>
  <c r="B1777" i="10"/>
  <c r="B1768" i="10"/>
  <c r="B1759" i="10"/>
  <c r="B1750" i="10"/>
  <c r="B1741" i="10"/>
  <c r="B1732" i="10"/>
  <c r="B1723" i="10"/>
  <c r="S1723" i="10"/>
  <c r="B1713" i="10"/>
  <c r="B1704" i="10"/>
  <c r="S1704" i="10"/>
  <c r="B1695" i="10"/>
  <c r="B1686" i="10"/>
  <c r="B1677" i="10"/>
  <c r="B1668" i="10"/>
  <c r="B1659" i="10"/>
  <c r="B1649" i="10"/>
  <c r="B1640" i="10"/>
  <c r="B1631" i="10"/>
  <c r="B1622" i="10"/>
  <c r="S1622" i="10"/>
  <c r="B1613" i="10"/>
  <c r="B1604" i="10"/>
  <c r="S1604" i="10"/>
  <c r="B1593" i="10"/>
  <c r="B1577" i="10"/>
  <c r="B1520" i="10"/>
  <c r="B1456" i="10"/>
  <c r="B1392" i="10"/>
  <c r="B1328" i="10"/>
  <c r="B1264" i="10"/>
  <c r="S1264" i="10"/>
  <c r="B1200" i="10"/>
  <c r="B1136" i="10"/>
  <c r="B1072" i="10"/>
  <c r="B1008" i="10"/>
  <c r="B944" i="10"/>
  <c r="S944" i="10"/>
  <c r="B880" i="10"/>
  <c r="B816" i="10"/>
  <c r="B752" i="10"/>
  <c r="B688" i="10"/>
  <c r="B624" i="10"/>
  <c r="S624" i="10"/>
  <c r="B560" i="10"/>
  <c r="B16" i="10"/>
  <c r="B35" i="10"/>
  <c r="B4" i="10"/>
  <c r="S4" i="10"/>
  <c r="B48" i="10"/>
  <c r="B58" i="10"/>
  <c r="B66" i="10"/>
  <c r="B74" i="10"/>
  <c r="B82" i="10"/>
  <c r="S82" i="10"/>
  <c r="B90" i="10"/>
  <c r="B98" i="10"/>
  <c r="B106" i="10"/>
  <c r="B114" i="10"/>
  <c r="B122" i="10"/>
  <c r="S122" i="10"/>
  <c r="B130" i="10"/>
  <c r="B138" i="10"/>
  <c r="B146" i="10"/>
  <c r="B154" i="10"/>
  <c r="B162" i="10"/>
  <c r="S162" i="10"/>
  <c r="B170" i="10"/>
  <c r="B178" i="10"/>
  <c r="B186" i="10"/>
  <c r="B194" i="10"/>
  <c r="B202" i="10"/>
  <c r="S202" i="10"/>
  <c r="B210" i="10"/>
  <c r="B218" i="10"/>
  <c r="B226" i="10"/>
  <c r="B234" i="10"/>
  <c r="B242" i="10"/>
  <c r="S242" i="10"/>
  <c r="B250" i="10"/>
  <c r="B258" i="10"/>
  <c r="B266" i="10"/>
  <c r="B274" i="10"/>
  <c r="B282" i="10"/>
  <c r="S282" i="10"/>
  <c r="B290" i="10"/>
  <c r="B298" i="10"/>
  <c r="B306" i="10"/>
  <c r="B314" i="10"/>
  <c r="B322" i="10"/>
  <c r="S322" i="10"/>
  <c r="B330" i="10"/>
  <c r="B338" i="10"/>
  <c r="B346" i="10"/>
  <c r="B354" i="10"/>
  <c r="B362" i="10"/>
  <c r="S362" i="10"/>
  <c r="B370" i="10"/>
  <c r="B378" i="10"/>
  <c r="B386" i="10"/>
  <c r="B394" i="10"/>
  <c r="B402" i="10"/>
  <c r="S402" i="10"/>
  <c r="B410" i="10"/>
  <c r="B418" i="10"/>
  <c r="B426" i="10"/>
  <c r="B434" i="10"/>
  <c r="B442" i="10"/>
  <c r="S442" i="10"/>
  <c r="B450" i="10"/>
  <c r="B458" i="10"/>
  <c r="B466" i="10"/>
  <c r="B474" i="10"/>
  <c r="B482" i="10"/>
  <c r="S482" i="10"/>
  <c r="B490" i="10"/>
  <c r="B498" i="10"/>
  <c r="B506" i="10"/>
  <c r="B514" i="10"/>
  <c r="B522" i="10"/>
  <c r="S522" i="10"/>
  <c r="B530" i="10"/>
  <c r="B538" i="10"/>
  <c r="B546" i="10"/>
  <c r="B20" i="10"/>
  <c r="B50" i="10"/>
  <c r="B59" i="10"/>
  <c r="B67" i="10"/>
  <c r="B75" i="10"/>
  <c r="B83" i="10"/>
  <c r="S83" i="10"/>
  <c r="B91" i="10"/>
  <c r="B99" i="10"/>
  <c r="B107" i="10"/>
  <c r="B115" i="10"/>
  <c r="B123" i="10"/>
  <c r="S123" i="10"/>
  <c r="B131" i="10"/>
  <c r="B139" i="10"/>
  <c r="B147" i="10"/>
  <c r="B155" i="10"/>
  <c r="B163" i="10"/>
  <c r="S163" i="10"/>
  <c r="B171" i="10"/>
  <c r="B179" i="10"/>
  <c r="B187" i="10"/>
  <c r="B195" i="10"/>
  <c r="B203" i="10"/>
  <c r="S203" i="10"/>
  <c r="B211" i="10"/>
  <c r="B219" i="10"/>
  <c r="B227" i="10"/>
  <c r="B235" i="10"/>
  <c r="B243" i="10"/>
  <c r="S243" i="10"/>
  <c r="B251" i="10"/>
  <c r="B259" i="10"/>
  <c r="B267" i="10"/>
  <c r="B275" i="10"/>
  <c r="B283" i="10"/>
  <c r="S283" i="10"/>
  <c r="B291" i="10"/>
  <c r="B299" i="10"/>
  <c r="B307" i="10"/>
  <c r="B315" i="10"/>
  <c r="B323" i="10"/>
  <c r="S323" i="10"/>
  <c r="B331" i="10"/>
  <c r="B339" i="10"/>
  <c r="B347" i="10"/>
  <c r="B355" i="10"/>
  <c r="B363" i="10"/>
  <c r="S363" i="10"/>
  <c r="T363" i="10"/>
  <c r="B371" i="10"/>
  <c r="B379" i="10"/>
  <c r="B387" i="10"/>
  <c r="B395" i="10"/>
  <c r="B403" i="10"/>
  <c r="S403" i="10"/>
  <c r="B411" i="10"/>
  <c r="B419" i="10"/>
  <c r="B427" i="10"/>
  <c r="B435" i="10"/>
  <c r="B443" i="10"/>
  <c r="S443" i="10"/>
  <c r="B451" i="10"/>
  <c r="B459" i="10"/>
  <c r="B467" i="10"/>
  <c r="B475" i="10"/>
  <c r="B483" i="10"/>
  <c r="S483" i="10"/>
  <c r="B491" i="10"/>
  <c r="B499" i="10"/>
  <c r="B507" i="10"/>
  <c r="B515" i="10"/>
  <c r="B523" i="10"/>
  <c r="S523" i="10"/>
  <c r="B24" i="10"/>
  <c r="S24" i="10"/>
  <c r="B51" i="10"/>
  <c r="B60" i="10"/>
  <c r="B68" i="10"/>
  <c r="B76" i="10"/>
  <c r="B84" i="10"/>
  <c r="S84" i="10"/>
  <c r="B92" i="10"/>
  <c r="B100" i="10"/>
  <c r="B108" i="10"/>
  <c r="B116" i="10"/>
  <c r="B124" i="10"/>
  <c r="S124" i="10"/>
  <c r="B132" i="10"/>
  <c r="B140" i="10"/>
  <c r="B148" i="10"/>
  <c r="B156" i="10"/>
  <c r="B164" i="10"/>
  <c r="S164" i="10"/>
  <c r="B172" i="10"/>
  <c r="B180" i="10"/>
  <c r="B188" i="10"/>
  <c r="B196" i="10"/>
  <c r="B204" i="10"/>
  <c r="S204" i="10"/>
  <c r="B212" i="10"/>
  <c r="B220" i="10"/>
  <c r="B228" i="10"/>
  <c r="B236" i="10"/>
  <c r="B244" i="10"/>
  <c r="S244" i="10"/>
  <c r="B252" i="10"/>
  <c r="B260" i="10"/>
  <c r="B268" i="10"/>
  <c r="B276" i="10"/>
  <c r="B284" i="10"/>
  <c r="S284" i="10"/>
  <c r="B292" i="10"/>
  <c r="B300" i="10"/>
  <c r="B308" i="10"/>
  <c r="B316" i="10"/>
  <c r="B324" i="10"/>
  <c r="S324" i="10"/>
  <c r="B332" i="10"/>
  <c r="B340" i="10"/>
  <c r="B348" i="10"/>
  <c r="B356" i="10"/>
  <c r="B364" i="10"/>
  <c r="S364" i="10"/>
  <c r="B372" i="10"/>
  <c r="B380" i="10"/>
  <c r="B388" i="10"/>
  <c r="B396" i="10"/>
  <c r="B404" i="10"/>
  <c r="S404" i="10"/>
  <c r="B412" i="10"/>
  <c r="B420" i="10"/>
  <c r="B428" i="10"/>
  <c r="B436" i="10"/>
  <c r="B444" i="10"/>
  <c r="S444" i="10"/>
  <c r="B452" i="10"/>
  <c r="B460" i="10"/>
  <c r="B468" i="10"/>
  <c r="B476" i="10"/>
  <c r="B484" i="10"/>
  <c r="S484" i="10"/>
  <c r="B492" i="10"/>
  <c r="B500" i="10"/>
  <c r="B508" i="10"/>
  <c r="B516" i="10"/>
  <c r="B524" i="10"/>
  <c r="S524" i="10"/>
  <c r="B532" i="10"/>
  <c r="B540" i="10"/>
  <c r="B548" i="10"/>
  <c r="B29" i="10"/>
  <c r="B52" i="10"/>
  <c r="B61" i="10"/>
  <c r="B69" i="10"/>
  <c r="B77" i="10"/>
  <c r="B85" i="10"/>
  <c r="S85" i="10"/>
  <c r="B93" i="10"/>
  <c r="B101" i="10"/>
  <c r="B109" i="10"/>
  <c r="B117" i="10"/>
  <c r="B125" i="10"/>
  <c r="S125" i="10"/>
  <c r="B133" i="10"/>
  <c r="B141" i="10"/>
  <c r="B149" i="10"/>
  <c r="B157" i="10"/>
  <c r="B165" i="10"/>
  <c r="S165" i="10"/>
  <c r="B173" i="10"/>
  <c r="B181" i="10"/>
  <c r="B189" i="10"/>
  <c r="B197" i="10"/>
  <c r="B205" i="10"/>
  <c r="S205" i="10"/>
  <c r="B213" i="10"/>
  <c r="B221" i="10"/>
  <c r="B229" i="10"/>
  <c r="B237" i="10"/>
  <c r="B245" i="10"/>
  <c r="S245" i="10"/>
  <c r="B253" i="10"/>
  <c r="B261" i="10"/>
  <c r="B269" i="10"/>
  <c r="B277" i="10"/>
  <c r="B285" i="10"/>
  <c r="S285" i="10"/>
  <c r="B293" i="10"/>
  <c r="B301" i="10"/>
  <c r="B309" i="10"/>
  <c r="B317" i="10"/>
  <c r="B325" i="10"/>
  <c r="S325" i="10"/>
  <c r="B333" i="10"/>
  <c r="B341" i="10"/>
  <c r="B349" i="10"/>
  <c r="B357" i="10"/>
  <c r="B365" i="10"/>
  <c r="S365" i="10"/>
  <c r="B373" i="10"/>
  <c r="B381" i="10"/>
  <c r="B389" i="10"/>
  <c r="B397" i="10"/>
  <c r="B405" i="10"/>
  <c r="S405" i="10"/>
  <c r="B413" i="10"/>
  <c r="B421" i="10"/>
  <c r="B429" i="10"/>
  <c r="B437" i="10"/>
  <c r="B445" i="10"/>
  <c r="S445" i="10"/>
  <c r="B453" i="10"/>
  <c r="B461" i="10"/>
  <c r="B469" i="10"/>
  <c r="B477" i="10"/>
  <c r="B485" i="10"/>
  <c r="S485" i="10"/>
  <c r="B493" i="10"/>
  <c r="B501" i="10"/>
  <c r="B40" i="10"/>
  <c r="B54" i="10"/>
  <c r="B62" i="10"/>
  <c r="S62" i="10"/>
  <c r="B70" i="10"/>
  <c r="B78" i="10"/>
  <c r="B86" i="10"/>
  <c r="B94" i="10"/>
  <c r="B102" i="10"/>
  <c r="S102" i="10"/>
  <c r="B110" i="10"/>
  <c r="B118" i="10"/>
  <c r="B126" i="10"/>
  <c r="B134" i="10"/>
  <c r="B142" i="10"/>
  <c r="S142" i="10"/>
  <c r="B150" i="10"/>
  <c r="B158" i="10"/>
  <c r="B166" i="10"/>
  <c r="B174" i="10"/>
  <c r="B182" i="10"/>
  <c r="S182" i="10"/>
  <c r="B190" i="10"/>
  <c r="B198" i="10"/>
  <c r="B206" i="10"/>
  <c r="B214" i="10"/>
  <c r="B222" i="10"/>
  <c r="S222" i="10"/>
  <c r="B230" i="10"/>
  <c r="B238" i="10"/>
  <c r="B246" i="10"/>
  <c r="B254" i="10"/>
  <c r="B262" i="10"/>
  <c r="S262" i="10"/>
  <c r="B270" i="10"/>
  <c r="B278" i="10"/>
  <c r="B286" i="10"/>
  <c r="B294" i="10"/>
  <c r="B302" i="10"/>
  <c r="S302" i="10"/>
  <c r="B310" i="10"/>
  <c r="B318" i="10"/>
  <c r="B326" i="10"/>
  <c r="B334" i="10"/>
  <c r="B342" i="10"/>
  <c r="S342" i="10"/>
  <c r="B350" i="10"/>
  <c r="B358" i="10"/>
  <c r="B366" i="10"/>
  <c r="B374" i="10"/>
  <c r="B382" i="10"/>
  <c r="S382" i="10"/>
  <c r="B390" i="10"/>
  <c r="B398" i="10"/>
  <c r="B406" i="10"/>
  <c r="B414" i="10"/>
  <c r="B422" i="10"/>
  <c r="S422" i="10"/>
  <c r="B430" i="10"/>
  <c r="B438" i="10"/>
  <c r="B446" i="10"/>
  <c r="B454" i="10"/>
  <c r="B462" i="10"/>
  <c r="S462" i="10"/>
  <c r="B470" i="10"/>
  <c r="B478" i="10"/>
  <c r="B486" i="10"/>
  <c r="B494" i="10"/>
  <c r="B502" i="10"/>
  <c r="S502" i="10"/>
  <c r="T502" i="10"/>
  <c r="B510" i="10"/>
  <c r="B518" i="10"/>
  <c r="B526" i="10"/>
  <c r="B534" i="10"/>
  <c r="B542" i="10"/>
  <c r="S542" i="10"/>
  <c r="B550" i="10"/>
  <c r="B41" i="10"/>
  <c r="B55" i="10"/>
  <c r="B63" i="10"/>
  <c r="S63" i="10"/>
  <c r="B71" i="10"/>
  <c r="B79" i="10"/>
  <c r="B87" i="10"/>
  <c r="B95" i="10"/>
  <c r="B103" i="10"/>
  <c r="S103" i="10"/>
  <c r="B111" i="10"/>
  <c r="B119" i="10"/>
  <c r="B127" i="10"/>
  <c r="B135" i="10"/>
  <c r="B143" i="10"/>
  <c r="S143" i="10"/>
  <c r="B151" i="10"/>
  <c r="B159" i="10"/>
  <c r="B167" i="10"/>
  <c r="B175" i="10"/>
  <c r="B183" i="10"/>
  <c r="S183" i="10"/>
  <c r="B191" i="10"/>
  <c r="B199" i="10"/>
  <c r="B207" i="10"/>
  <c r="B215" i="10"/>
  <c r="B223" i="10"/>
  <c r="S223" i="10"/>
  <c r="B231" i="10"/>
  <c r="B239" i="10"/>
  <c r="B247" i="10"/>
  <c r="B255" i="10"/>
  <c r="B263" i="10"/>
  <c r="S263" i="10"/>
  <c r="B271" i="10"/>
  <c r="B279" i="10"/>
  <c r="B287" i="10"/>
  <c r="B295" i="10"/>
  <c r="B303" i="10"/>
  <c r="S303" i="10"/>
  <c r="B311" i="10"/>
  <c r="B319" i="10"/>
  <c r="B327" i="10"/>
  <c r="B335" i="10"/>
  <c r="B343" i="10"/>
  <c r="S343" i="10"/>
  <c r="B351" i="10"/>
  <c r="B359" i="10"/>
  <c r="B367" i="10"/>
  <c r="B375" i="10"/>
  <c r="B383" i="10"/>
  <c r="S383" i="10"/>
  <c r="B391" i="10"/>
  <c r="B399" i="10"/>
  <c r="B407" i="10"/>
  <c r="B415" i="10"/>
  <c r="B423" i="10"/>
  <c r="S423" i="10"/>
  <c r="B431" i="10"/>
  <c r="B439" i="10"/>
  <c r="B447" i="10"/>
  <c r="B455" i="10"/>
  <c r="B463" i="10"/>
  <c r="S463" i="10"/>
  <c r="B471" i="10"/>
  <c r="B479" i="10"/>
  <c r="B487" i="10"/>
  <c r="B495" i="10"/>
  <c r="B503" i="10"/>
  <c r="S503" i="10"/>
  <c r="B511" i="10"/>
  <c r="B519" i="10"/>
  <c r="B527" i="10"/>
  <c r="B535" i="10"/>
  <c r="B543" i="10"/>
  <c r="S543" i="10"/>
  <c r="B551" i="10"/>
  <c r="B45" i="10"/>
  <c r="S45" i="10"/>
  <c r="B56" i="10"/>
  <c r="B64" i="10"/>
  <c r="S64" i="10"/>
  <c r="B72" i="10"/>
  <c r="B80" i="10"/>
  <c r="B88" i="10"/>
  <c r="B96" i="10"/>
  <c r="B104" i="10"/>
  <c r="S104" i="10"/>
  <c r="B112" i="10"/>
  <c r="B120" i="10"/>
  <c r="B128" i="10"/>
  <c r="B136" i="10"/>
  <c r="B144" i="10"/>
  <c r="S144" i="10"/>
  <c r="B152" i="10"/>
  <c r="B160" i="10"/>
  <c r="B168" i="10"/>
  <c r="B176" i="10"/>
  <c r="B184" i="10"/>
  <c r="S184" i="10"/>
  <c r="T184" i="10"/>
  <c r="B192" i="10"/>
  <c r="B200" i="10"/>
  <c r="B208" i="10"/>
  <c r="B216" i="10"/>
  <c r="B224" i="10"/>
  <c r="S224" i="10"/>
  <c r="B232" i="10"/>
  <c r="B240" i="10"/>
  <c r="B248" i="10"/>
  <c r="B256" i="10"/>
  <c r="B264" i="10"/>
  <c r="S264" i="10"/>
  <c r="B272" i="10"/>
  <c r="B280" i="10"/>
  <c r="B288" i="10"/>
  <c r="B296" i="10"/>
  <c r="B304" i="10"/>
  <c r="S304" i="10"/>
  <c r="B312" i="10"/>
  <c r="B320" i="10"/>
  <c r="B328" i="10"/>
  <c r="B336" i="10"/>
  <c r="B344" i="10"/>
  <c r="S344" i="10"/>
  <c r="B352" i="10"/>
  <c r="B360" i="10"/>
  <c r="B368" i="10"/>
  <c r="B376" i="10"/>
  <c r="B384" i="10"/>
  <c r="S384" i="10"/>
  <c r="B392" i="10"/>
  <c r="B400" i="10"/>
  <c r="B408" i="10"/>
  <c r="B416" i="10"/>
  <c r="B424" i="10"/>
  <c r="S424" i="10"/>
  <c r="B432" i="10"/>
  <c r="B440" i="10"/>
  <c r="B448" i="10"/>
  <c r="B456" i="10"/>
  <c r="B464" i="10"/>
  <c r="S464" i="10"/>
  <c r="B472" i="10"/>
  <c r="B480" i="10"/>
  <c r="B488" i="10"/>
  <c r="B496" i="10"/>
  <c r="B504" i="10"/>
  <c r="S504" i="10"/>
  <c r="B512" i="10"/>
  <c r="B520" i="10"/>
  <c r="B528" i="10"/>
  <c r="B536" i="10"/>
  <c r="B544" i="10"/>
  <c r="S544" i="10"/>
  <c r="B552" i="10"/>
  <c r="B46" i="10"/>
  <c r="B113" i="10"/>
  <c r="B177" i="10"/>
  <c r="B241" i="10"/>
  <c r="B305" i="10"/>
  <c r="S305" i="10"/>
  <c r="B369" i="10"/>
  <c r="B433" i="10"/>
  <c r="B497" i="10"/>
  <c r="B531" i="10"/>
  <c r="B553" i="10"/>
  <c r="B561" i="10"/>
  <c r="B569" i="10"/>
  <c r="B577" i="10"/>
  <c r="B585" i="10"/>
  <c r="S585" i="10"/>
  <c r="B593" i="10"/>
  <c r="B601" i="10"/>
  <c r="B609" i="10"/>
  <c r="B617" i="10"/>
  <c r="B625" i="10"/>
  <c r="S625" i="10"/>
  <c r="B633" i="10"/>
  <c r="B641" i="10"/>
  <c r="B649" i="10"/>
  <c r="B657" i="10"/>
  <c r="B665" i="10"/>
  <c r="S665" i="10"/>
  <c r="B673" i="10"/>
  <c r="B681" i="10"/>
  <c r="B689" i="10"/>
  <c r="B697" i="10"/>
  <c r="B705" i="10"/>
  <c r="S705" i="10"/>
  <c r="B713" i="10"/>
  <c r="B721" i="10"/>
  <c r="B729" i="10"/>
  <c r="B737" i="10"/>
  <c r="B745" i="10"/>
  <c r="S745" i="10"/>
  <c r="B753" i="10"/>
  <c r="B761" i="10"/>
  <c r="B769" i="10"/>
  <c r="B777" i="10"/>
  <c r="B785" i="10"/>
  <c r="S785" i="10"/>
  <c r="B793" i="10"/>
  <c r="B801" i="10"/>
  <c r="B809" i="10"/>
  <c r="B817" i="10"/>
  <c r="B825" i="10"/>
  <c r="S825" i="10"/>
  <c r="B833" i="10"/>
  <c r="B841" i="10"/>
  <c r="B849" i="10"/>
  <c r="B857" i="10"/>
  <c r="B865" i="10"/>
  <c r="S865" i="10"/>
  <c r="B873" i="10"/>
  <c r="B881" i="10"/>
  <c r="B889" i="10"/>
  <c r="B897" i="10"/>
  <c r="B905" i="10"/>
  <c r="S905" i="10"/>
  <c r="B913" i="10"/>
  <c r="B921" i="10"/>
  <c r="B929" i="10"/>
  <c r="B937" i="10"/>
  <c r="B945" i="10"/>
  <c r="S945" i="10"/>
  <c r="B953" i="10"/>
  <c r="B961" i="10"/>
  <c r="B969" i="10"/>
  <c r="B977" i="10"/>
  <c r="B985" i="10"/>
  <c r="S985" i="10"/>
  <c r="B993" i="10"/>
  <c r="B1001" i="10"/>
  <c r="B1009" i="10"/>
  <c r="B1017" i="10"/>
  <c r="B1025" i="10"/>
  <c r="S1025" i="10"/>
  <c r="B1033" i="10"/>
  <c r="B1041" i="10"/>
  <c r="B1049" i="10"/>
  <c r="B1057" i="10"/>
  <c r="B1065" i="10"/>
  <c r="S1065" i="10"/>
  <c r="B1073" i="10"/>
  <c r="B1081" i="10"/>
  <c r="B1089" i="10"/>
  <c r="B1097" i="10"/>
  <c r="B1105" i="10"/>
  <c r="S1105" i="10"/>
  <c r="B1113" i="10"/>
  <c r="B1121" i="10"/>
  <c r="B1129" i="10"/>
  <c r="B1137" i="10"/>
  <c r="B1145" i="10"/>
  <c r="S1145" i="10"/>
  <c r="B1153" i="10"/>
  <c r="B1161" i="10"/>
  <c r="B1169" i="10"/>
  <c r="B1177" i="10"/>
  <c r="B1185" i="10"/>
  <c r="S1185" i="10"/>
  <c r="B1193" i="10"/>
  <c r="B1201" i="10"/>
  <c r="B1209" i="10"/>
  <c r="B1217" i="10"/>
  <c r="B1225" i="10"/>
  <c r="S1225" i="10"/>
  <c r="B1233" i="10"/>
  <c r="B1241" i="10"/>
  <c r="B1249" i="10"/>
  <c r="B1257" i="10"/>
  <c r="B1265" i="10"/>
  <c r="S1265" i="10"/>
  <c r="B1273" i="10"/>
  <c r="B1281" i="10"/>
  <c r="B1289" i="10"/>
  <c r="B1297" i="10"/>
  <c r="B1305" i="10"/>
  <c r="S1305" i="10"/>
  <c r="B1313" i="10"/>
  <c r="B1321" i="10"/>
  <c r="B1329" i="10"/>
  <c r="B1337" i="10"/>
  <c r="B1345" i="10"/>
  <c r="S1345" i="10"/>
  <c r="B1353" i="10"/>
  <c r="B1361" i="10"/>
  <c r="B1369" i="10"/>
  <c r="B1377" i="10"/>
  <c r="B1385" i="10"/>
  <c r="S1385" i="10"/>
  <c r="B1393" i="10"/>
  <c r="B1401" i="10"/>
  <c r="B1409" i="10"/>
  <c r="B1417" i="10"/>
  <c r="B1425" i="10"/>
  <c r="S1425" i="10"/>
  <c r="B1433" i="10"/>
  <c r="B1441" i="10"/>
  <c r="B1449" i="10"/>
  <c r="B1457" i="10"/>
  <c r="B1465" i="10"/>
  <c r="S1465" i="10"/>
  <c r="B1473" i="10"/>
  <c r="B1481" i="10"/>
  <c r="B1489" i="10"/>
  <c r="B1497" i="10"/>
  <c r="B1505" i="10"/>
  <c r="S1505" i="10"/>
  <c r="B1513" i="10"/>
  <c r="B1521" i="10"/>
  <c r="B1529" i="10"/>
  <c r="B1537" i="10"/>
  <c r="B1545" i="10"/>
  <c r="S1545" i="10"/>
  <c r="B1553" i="10"/>
  <c r="B1561" i="10"/>
  <c r="B1569" i="10"/>
  <c r="B57" i="10"/>
  <c r="B121" i="10"/>
  <c r="B185" i="10"/>
  <c r="S185" i="10"/>
  <c r="B249" i="10"/>
  <c r="B313" i="10"/>
  <c r="B377" i="10"/>
  <c r="B441" i="10"/>
  <c r="B505" i="10"/>
  <c r="S505" i="10"/>
  <c r="B533" i="10"/>
  <c r="B554" i="10"/>
  <c r="B562" i="10"/>
  <c r="S562" i="10"/>
  <c r="B570" i="10"/>
  <c r="B578" i="10"/>
  <c r="B586" i="10"/>
  <c r="B594" i="10"/>
  <c r="B602" i="10"/>
  <c r="S602" i="10"/>
  <c r="B610" i="10"/>
  <c r="B618" i="10"/>
  <c r="B626" i="10"/>
  <c r="B634" i="10"/>
  <c r="B642" i="10"/>
  <c r="S642" i="10"/>
  <c r="B650" i="10"/>
  <c r="B658" i="10"/>
  <c r="B666" i="10"/>
  <c r="B674" i="10"/>
  <c r="B682" i="10"/>
  <c r="S682" i="10"/>
  <c r="B690" i="10"/>
  <c r="B698" i="10"/>
  <c r="B706" i="10"/>
  <c r="B714" i="10"/>
  <c r="B722" i="10"/>
  <c r="S722" i="10"/>
  <c r="B730" i="10"/>
  <c r="B738" i="10"/>
  <c r="B746" i="10"/>
  <c r="B754" i="10"/>
  <c r="B762" i="10"/>
  <c r="S762" i="10"/>
  <c r="B770" i="10"/>
  <c r="B778" i="10"/>
  <c r="B786" i="10"/>
  <c r="B794" i="10"/>
  <c r="B802" i="10"/>
  <c r="S802" i="10"/>
  <c r="T802" i="10"/>
  <c r="B810" i="10"/>
  <c r="B818" i="10"/>
  <c r="B826" i="10"/>
  <c r="B834" i="10"/>
  <c r="B842" i="10"/>
  <c r="S842" i="10"/>
  <c r="B850" i="10"/>
  <c r="B858" i="10"/>
  <c r="B866" i="10"/>
  <c r="S866" i="10"/>
  <c r="B874" i="10"/>
  <c r="B882" i="10"/>
  <c r="S882" i="10"/>
  <c r="B890" i="10"/>
  <c r="B898" i="10"/>
  <c r="B906" i="10"/>
  <c r="B914" i="10"/>
  <c r="B922" i="10"/>
  <c r="S922" i="10"/>
  <c r="B930" i="10"/>
  <c r="B938" i="10"/>
  <c r="B946" i="10"/>
  <c r="B954" i="10"/>
  <c r="B962" i="10"/>
  <c r="S962" i="10"/>
  <c r="B970" i="10"/>
  <c r="B978" i="10"/>
  <c r="B986" i="10"/>
  <c r="B994" i="10"/>
  <c r="B1002" i="10"/>
  <c r="S1002" i="10"/>
  <c r="T1002" i="10"/>
  <c r="B1010" i="10"/>
  <c r="B1018" i="10"/>
  <c r="B1026" i="10"/>
  <c r="B1034" i="10"/>
  <c r="B1042" i="10"/>
  <c r="S1042" i="10"/>
  <c r="B1050" i="10"/>
  <c r="B1058" i="10"/>
  <c r="B1066" i="10"/>
  <c r="B1074" i="10"/>
  <c r="B1082" i="10"/>
  <c r="S1082" i="10"/>
  <c r="B1090" i="10"/>
  <c r="B1098" i="10"/>
  <c r="B1106" i="10"/>
  <c r="B1114" i="10"/>
  <c r="B1122" i="10"/>
  <c r="S1122" i="10"/>
  <c r="B1130" i="10"/>
  <c r="B1138" i="10"/>
  <c r="B1146" i="10"/>
  <c r="B1154" i="10"/>
  <c r="B1162" i="10"/>
  <c r="S1162" i="10"/>
  <c r="B1170" i="10"/>
  <c r="B1178" i="10"/>
  <c r="B1186" i="10"/>
  <c r="S1186" i="10"/>
  <c r="B1194" i="10"/>
  <c r="B1202" i="10"/>
  <c r="S1202" i="10"/>
  <c r="B1210" i="10"/>
  <c r="B1218" i="10"/>
  <c r="B1226" i="10"/>
  <c r="B1234" i="10"/>
  <c r="B1242" i="10"/>
  <c r="S1242" i="10"/>
  <c r="B1250" i="10"/>
  <c r="B1258" i="10"/>
  <c r="B1266" i="10"/>
  <c r="B1274" i="10"/>
  <c r="B1282" i="10"/>
  <c r="S1282" i="10"/>
  <c r="B1290" i="10"/>
  <c r="B1298" i="10"/>
  <c r="B1306" i="10"/>
  <c r="B1314" i="10"/>
  <c r="B1322" i="10"/>
  <c r="S1322" i="10"/>
  <c r="B1330" i="10"/>
  <c r="B1338" i="10"/>
  <c r="B1346" i="10"/>
  <c r="B1354" i="10"/>
  <c r="B1362" i="10"/>
  <c r="S1362" i="10"/>
  <c r="B1370" i="10"/>
  <c r="B1378" i="10"/>
  <c r="B1386" i="10"/>
  <c r="B1394" i="10"/>
  <c r="B1402" i="10"/>
  <c r="S1402" i="10"/>
  <c r="B1410" i="10"/>
  <c r="B1418" i="10"/>
  <c r="B1426" i="10"/>
  <c r="B1434" i="10"/>
  <c r="B1442" i="10"/>
  <c r="S1442" i="10"/>
  <c r="B1450" i="10"/>
  <c r="B1458" i="10"/>
  <c r="B1466" i="10"/>
  <c r="B1474" i="10"/>
  <c r="B1482" i="10"/>
  <c r="S1482" i="10"/>
  <c r="B1490" i="10"/>
  <c r="B1498" i="10"/>
  <c r="B1506" i="10"/>
  <c r="S1506" i="10"/>
  <c r="B1514" i="10"/>
  <c r="B1522" i="10"/>
  <c r="S1522" i="10"/>
  <c r="B1530" i="10"/>
  <c r="B1538" i="10"/>
  <c r="B1546" i="10"/>
  <c r="B1554" i="10"/>
  <c r="B65" i="10"/>
  <c r="S65" i="10"/>
  <c r="B129" i="10"/>
  <c r="B193" i="10"/>
  <c r="B257" i="10"/>
  <c r="B321" i="10"/>
  <c r="B385" i="10"/>
  <c r="S385" i="10"/>
  <c r="B449" i="10"/>
  <c r="B509" i="10"/>
  <c r="B537" i="10"/>
  <c r="B555" i="10"/>
  <c r="B563" i="10"/>
  <c r="S563" i="10"/>
  <c r="T563" i="10"/>
  <c r="B571" i="10"/>
  <c r="B579" i="10"/>
  <c r="B587" i="10"/>
  <c r="B595" i="10"/>
  <c r="B603" i="10"/>
  <c r="S603" i="10"/>
  <c r="B611" i="10"/>
  <c r="B619" i="10"/>
  <c r="B627" i="10"/>
  <c r="B635" i="10"/>
  <c r="B643" i="10"/>
  <c r="S643" i="10"/>
  <c r="B651" i="10"/>
  <c r="B659" i="10"/>
  <c r="B667" i="10"/>
  <c r="B675" i="10"/>
  <c r="B683" i="10"/>
  <c r="S683" i="10"/>
  <c r="B691" i="10"/>
  <c r="B699" i="10"/>
  <c r="B707" i="10"/>
  <c r="B715" i="10"/>
  <c r="B723" i="10"/>
  <c r="S723" i="10"/>
  <c r="B731" i="10"/>
  <c r="B739" i="10"/>
  <c r="B747" i="10"/>
  <c r="B755" i="10"/>
  <c r="B763" i="10"/>
  <c r="S763" i="10"/>
  <c r="B771" i="10"/>
  <c r="B779" i="10"/>
  <c r="B787" i="10"/>
  <c r="B795" i="10"/>
  <c r="B803" i="10"/>
  <c r="S803" i="10"/>
  <c r="B811" i="10"/>
  <c r="B819" i="10"/>
  <c r="B827" i="10"/>
  <c r="B835" i="10"/>
  <c r="B843" i="10"/>
  <c r="S843" i="10"/>
  <c r="B851" i="10"/>
  <c r="B859" i="10"/>
  <c r="B867" i="10"/>
  <c r="B875" i="10"/>
  <c r="B883" i="10"/>
  <c r="S883" i="10"/>
  <c r="T883" i="10"/>
  <c r="B891" i="10"/>
  <c r="B899" i="10"/>
  <c r="B907" i="10"/>
  <c r="B915" i="10"/>
  <c r="B923" i="10"/>
  <c r="S923" i="10"/>
  <c r="B931" i="10"/>
  <c r="B939" i="10"/>
  <c r="B947" i="10"/>
  <c r="B955" i="10"/>
  <c r="B963" i="10"/>
  <c r="S963" i="10"/>
  <c r="B971" i="10"/>
  <c r="B979" i="10"/>
  <c r="B987" i="10"/>
  <c r="B995" i="10"/>
  <c r="B1003" i="10"/>
  <c r="S1003" i="10"/>
  <c r="T1003" i="10"/>
  <c r="B1011" i="10"/>
  <c r="B1019" i="10"/>
  <c r="B1027" i="10"/>
  <c r="B1035" i="10"/>
  <c r="B1043" i="10"/>
  <c r="S1043" i="10"/>
  <c r="B1051" i="10"/>
  <c r="B1059" i="10"/>
  <c r="B1067" i="10"/>
  <c r="B1075" i="10"/>
  <c r="B1083" i="10"/>
  <c r="S1083" i="10"/>
  <c r="B1091" i="10"/>
  <c r="B1099" i="10"/>
  <c r="B1107" i="10"/>
  <c r="B1115" i="10"/>
  <c r="B1123" i="10"/>
  <c r="S1123" i="10"/>
  <c r="B1131" i="10"/>
  <c r="B1139" i="10"/>
  <c r="B1147" i="10"/>
  <c r="B1155" i="10"/>
  <c r="B1163" i="10"/>
  <c r="S1163" i="10"/>
  <c r="B1171" i="10"/>
  <c r="B1179" i="10"/>
  <c r="B1187" i="10"/>
  <c r="B1195" i="10"/>
  <c r="B1203" i="10"/>
  <c r="S1203" i="10"/>
  <c r="B1211" i="10"/>
  <c r="B1219" i="10"/>
  <c r="B1227" i="10"/>
  <c r="B1235" i="10"/>
  <c r="B1243" i="10"/>
  <c r="S1243" i="10"/>
  <c r="B1251" i="10"/>
  <c r="B1259" i="10"/>
  <c r="B1267" i="10"/>
  <c r="B1275" i="10"/>
  <c r="B1283" i="10"/>
  <c r="S1283" i="10"/>
  <c r="B1291" i="10"/>
  <c r="B1299" i="10"/>
  <c r="B1307" i="10"/>
  <c r="B1315" i="10"/>
  <c r="B1323" i="10"/>
  <c r="S1323" i="10"/>
  <c r="B1331" i="10"/>
  <c r="B1339" i="10"/>
  <c r="B1347" i="10"/>
  <c r="B1355" i="10"/>
  <c r="B1363" i="10"/>
  <c r="S1363" i="10"/>
  <c r="B1371" i="10"/>
  <c r="B1379" i="10"/>
  <c r="B1387" i="10"/>
  <c r="B1395" i="10"/>
  <c r="B1403" i="10"/>
  <c r="S1403" i="10"/>
  <c r="B1411" i="10"/>
  <c r="B1419" i="10"/>
  <c r="B1427" i="10"/>
  <c r="B1435" i="10"/>
  <c r="B1443" i="10"/>
  <c r="S1443" i="10"/>
  <c r="B1451" i="10"/>
  <c r="B1459" i="10"/>
  <c r="B1467" i="10"/>
  <c r="B1475" i="10"/>
  <c r="B1483" i="10"/>
  <c r="S1483" i="10"/>
  <c r="B1491" i="10"/>
  <c r="B1499" i="10"/>
  <c r="B1507" i="10"/>
  <c r="B1515" i="10"/>
  <c r="B1523" i="10"/>
  <c r="S1523" i="10"/>
  <c r="B1531" i="10"/>
  <c r="B1539" i="10"/>
  <c r="B1547" i="10"/>
  <c r="B1555" i="10"/>
  <c r="B1563" i="10"/>
  <c r="S1563" i="10"/>
  <c r="B1571" i="10"/>
  <c r="B73" i="10"/>
  <c r="B137" i="10"/>
  <c r="B201" i="10"/>
  <c r="B265" i="10"/>
  <c r="S265" i="10"/>
  <c r="B329" i="10"/>
  <c r="B393" i="10"/>
  <c r="B457" i="10"/>
  <c r="B513" i="10"/>
  <c r="B539" i="10"/>
  <c r="B556" i="10"/>
  <c r="B564" i="10"/>
  <c r="S564" i="10"/>
  <c r="B572" i="10"/>
  <c r="B580" i="10"/>
  <c r="B588" i="10"/>
  <c r="B596" i="10"/>
  <c r="B604" i="10"/>
  <c r="S604" i="10"/>
  <c r="B612" i="10"/>
  <c r="B620" i="10"/>
  <c r="B628" i="10"/>
  <c r="B636" i="10"/>
  <c r="B644" i="10"/>
  <c r="S644" i="10"/>
  <c r="B652" i="10"/>
  <c r="B660" i="10"/>
  <c r="B668" i="10"/>
  <c r="B676" i="10"/>
  <c r="B684" i="10"/>
  <c r="S684" i="10"/>
  <c r="T684" i="10"/>
  <c r="B692" i="10"/>
  <c r="B700" i="10"/>
  <c r="B708" i="10"/>
  <c r="B716" i="10"/>
  <c r="B724" i="10"/>
  <c r="S724" i="10"/>
  <c r="B732" i="10"/>
  <c r="B740" i="10"/>
  <c r="B748" i="10"/>
  <c r="B756" i="10"/>
  <c r="B764" i="10"/>
  <c r="S764" i="10"/>
  <c r="B772" i="10"/>
  <c r="B780" i="10"/>
  <c r="B788" i="10"/>
  <c r="B796" i="10"/>
  <c r="B804" i="10"/>
  <c r="S804" i="10"/>
  <c r="B812" i="10"/>
  <c r="B820" i="10"/>
  <c r="B828" i="10"/>
  <c r="B836" i="10"/>
  <c r="B844" i="10"/>
  <c r="S844" i="10"/>
  <c r="B852" i="10"/>
  <c r="B860" i="10"/>
  <c r="B868" i="10"/>
  <c r="B876" i="10"/>
  <c r="B884" i="10"/>
  <c r="S884" i="10"/>
  <c r="B892" i="10"/>
  <c r="B900" i="10"/>
  <c r="B908" i="10"/>
  <c r="B916" i="10"/>
  <c r="B924" i="10"/>
  <c r="S924" i="10"/>
  <c r="B932" i="10"/>
  <c r="B940" i="10"/>
  <c r="B948" i="10"/>
  <c r="B956" i="10"/>
  <c r="B964" i="10"/>
  <c r="S964" i="10"/>
  <c r="B972" i="10"/>
  <c r="B980" i="10"/>
  <c r="B988" i="10"/>
  <c r="B996" i="10"/>
  <c r="B1004" i="10"/>
  <c r="S1004" i="10"/>
  <c r="B1012" i="10"/>
  <c r="B1020" i="10"/>
  <c r="B1028" i="10"/>
  <c r="B1036" i="10"/>
  <c r="B1044" i="10"/>
  <c r="S1044" i="10"/>
  <c r="B1052" i="10"/>
  <c r="B1060" i="10"/>
  <c r="B1068" i="10"/>
  <c r="B1076" i="10"/>
  <c r="B1084" i="10"/>
  <c r="S1084" i="10"/>
  <c r="B1092" i="10"/>
  <c r="B1100" i="10"/>
  <c r="B1108" i="10"/>
  <c r="B1116" i="10"/>
  <c r="B1124" i="10"/>
  <c r="S1124" i="10"/>
  <c r="B1132" i="10"/>
  <c r="B1140" i="10"/>
  <c r="B1148" i="10"/>
  <c r="B1156" i="10"/>
  <c r="B1164" i="10"/>
  <c r="S1164" i="10"/>
  <c r="B1172" i="10"/>
  <c r="B1180" i="10"/>
  <c r="B1188" i="10"/>
  <c r="B1196" i="10"/>
  <c r="B1204" i="10"/>
  <c r="S1204" i="10"/>
  <c r="B1212" i="10"/>
  <c r="B1220" i="10"/>
  <c r="B1228" i="10"/>
  <c r="B1236" i="10"/>
  <c r="B1244" i="10"/>
  <c r="S1244" i="10"/>
  <c r="B1252" i="10"/>
  <c r="B1260" i="10"/>
  <c r="B1268" i="10"/>
  <c r="B1276" i="10"/>
  <c r="B1284" i="10"/>
  <c r="S1284" i="10"/>
  <c r="B1292" i="10"/>
  <c r="B1300" i="10"/>
  <c r="B1308" i="10"/>
  <c r="B1316" i="10"/>
  <c r="B1324" i="10"/>
  <c r="S1324" i="10"/>
  <c r="B1332" i="10"/>
  <c r="B1340" i="10"/>
  <c r="B1348" i="10"/>
  <c r="B1356" i="10"/>
  <c r="B1364" i="10"/>
  <c r="S1364" i="10"/>
  <c r="B1372" i="10"/>
  <c r="B1380" i="10"/>
  <c r="B1388" i="10"/>
  <c r="B1396" i="10"/>
  <c r="B1404" i="10"/>
  <c r="S1404" i="10"/>
  <c r="B1412" i="10"/>
  <c r="B1420" i="10"/>
  <c r="B1428" i="10"/>
  <c r="B1436" i="10"/>
  <c r="B1444" i="10"/>
  <c r="S1444" i="10"/>
  <c r="B1452" i="10"/>
  <c r="B1460" i="10"/>
  <c r="B1468" i="10"/>
  <c r="B1476" i="10"/>
  <c r="B1484" i="10"/>
  <c r="S1484" i="10"/>
  <c r="B1492" i="10"/>
  <c r="B1500" i="10"/>
  <c r="B1508" i="10"/>
  <c r="B1516" i="10"/>
  <c r="B1524" i="10"/>
  <c r="S1524" i="10"/>
  <c r="B1532" i="10"/>
  <c r="B1540" i="10"/>
  <c r="B1548" i="10"/>
  <c r="B1556" i="10"/>
  <c r="B1564" i="10"/>
  <c r="S1564" i="10"/>
  <c r="B1572" i="10"/>
  <c r="B81" i="10"/>
  <c r="B145" i="10"/>
  <c r="S145" i="10"/>
  <c r="B209" i="10"/>
  <c r="B273" i="10"/>
  <c r="B337" i="10"/>
  <c r="B401" i="10"/>
  <c r="B465" i="10"/>
  <c r="S465" i="10"/>
  <c r="B517" i="10"/>
  <c r="B541" i="10"/>
  <c r="B557" i="10"/>
  <c r="B565" i="10"/>
  <c r="S565" i="10"/>
  <c r="B573" i="10"/>
  <c r="B581" i="10"/>
  <c r="B589" i="10"/>
  <c r="B597" i="10"/>
  <c r="B605" i="10"/>
  <c r="S605" i="10"/>
  <c r="B613" i="10"/>
  <c r="B621" i="10"/>
  <c r="B629" i="10"/>
  <c r="B637" i="10"/>
  <c r="B645" i="10"/>
  <c r="S645" i="10"/>
  <c r="B653" i="10"/>
  <c r="B661" i="10"/>
  <c r="B669" i="10"/>
  <c r="B677" i="10"/>
  <c r="B685" i="10"/>
  <c r="S685" i="10"/>
  <c r="B693" i="10"/>
  <c r="B701" i="10"/>
  <c r="B709" i="10"/>
  <c r="B717" i="10"/>
  <c r="B725" i="10"/>
  <c r="S725" i="10"/>
  <c r="B733" i="10"/>
  <c r="B741" i="10"/>
  <c r="B749" i="10"/>
  <c r="B757" i="10"/>
  <c r="B765" i="10"/>
  <c r="S765" i="10"/>
  <c r="B773" i="10"/>
  <c r="B781" i="10"/>
  <c r="B789" i="10"/>
  <c r="B797" i="10"/>
  <c r="B805" i="10"/>
  <c r="S805" i="10"/>
  <c r="T805" i="10"/>
  <c r="B813" i="10"/>
  <c r="B821" i="10"/>
  <c r="B829" i="10"/>
  <c r="B837" i="10"/>
  <c r="B845" i="10"/>
  <c r="S845" i="10"/>
  <c r="B853" i="10"/>
  <c r="B861" i="10"/>
  <c r="B869" i="10"/>
  <c r="B877" i="10"/>
  <c r="B885" i="10"/>
  <c r="S885" i="10"/>
  <c r="B893" i="10"/>
  <c r="B901" i="10"/>
  <c r="B909" i="10"/>
  <c r="B917" i="10"/>
  <c r="B925" i="10"/>
  <c r="S925" i="10"/>
  <c r="B933" i="10"/>
  <c r="B941" i="10"/>
  <c r="B949" i="10"/>
  <c r="B957" i="10"/>
  <c r="B965" i="10"/>
  <c r="S965" i="10"/>
  <c r="B973" i="10"/>
  <c r="B981" i="10"/>
  <c r="B989" i="10"/>
  <c r="B997" i="10"/>
  <c r="B1005" i="10"/>
  <c r="S1005" i="10"/>
  <c r="B1013" i="10"/>
  <c r="B1021" i="10"/>
  <c r="B1029" i="10"/>
  <c r="B1037" i="10"/>
  <c r="B1045" i="10"/>
  <c r="S1045" i="10"/>
  <c r="B1053" i="10"/>
  <c r="B1061" i="10"/>
  <c r="B1069" i="10"/>
  <c r="B1077" i="10"/>
  <c r="B1085" i="10"/>
  <c r="S1085" i="10"/>
  <c r="B1093" i="10"/>
  <c r="B1101" i="10"/>
  <c r="B1109" i="10"/>
  <c r="B1117" i="10"/>
  <c r="B1125" i="10"/>
  <c r="S1125" i="10"/>
  <c r="B1133" i="10"/>
  <c r="B1141" i="10"/>
  <c r="B1149" i="10"/>
  <c r="B1157" i="10"/>
  <c r="B1165" i="10"/>
  <c r="S1165" i="10"/>
  <c r="B1173" i="10"/>
  <c r="B1181" i="10"/>
  <c r="B1189" i="10"/>
  <c r="B1197" i="10"/>
  <c r="B1205" i="10"/>
  <c r="S1205" i="10"/>
  <c r="B1213" i="10"/>
  <c r="B1221" i="10"/>
  <c r="B1229" i="10"/>
  <c r="B1237" i="10"/>
  <c r="B1245" i="10"/>
  <c r="S1245" i="10"/>
  <c r="B1253" i="10"/>
  <c r="B1261" i="10"/>
  <c r="B1269" i="10"/>
  <c r="B1277" i="10"/>
  <c r="B1285" i="10"/>
  <c r="S1285" i="10"/>
  <c r="B1293" i="10"/>
  <c r="B1301" i="10"/>
  <c r="B1309" i="10"/>
  <c r="B1317" i="10"/>
  <c r="B1325" i="10"/>
  <c r="S1325" i="10"/>
  <c r="B1333" i="10"/>
  <c r="B1341" i="10"/>
  <c r="B1349" i="10"/>
  <c r="B1357" i="10"/>
  <c r="B1365" i="10"/>
  <c r="S1365" i="10"/>
  <c r="B1373" i="10"/>
  <c r="B1381" i="10"/>
  <c r="B1389" i="10"/>
  <c r="B1397" i="10"/>
  <c r="B1405" i="10"/>
  <c r="S1405" i="10"/>
  <c r="B1413" i="10"/>
  <c r="B1421" i="10"/>
  <c r="B1429" i="10"/>
  <c r="B1437" i="10"/>
  <c r="B1445" i="10"/>
  <c r="S1445" i="10"/>
  <c r="B1453" i="10"/>
  <c r="B1461" i="10"/>
  <c r="B1469" i="10"/>
  <c r="B1477" i="10"/>
  <c r="B1485" i="10"/>
  <c r="S1485" i="10"/>
  <c r="B1493" i="10"/>
  <c r="B1501" i="10"/>
  <c r="B1509" i="10"/>
  <c r="B1517" i="10"/>
  <c r="B1525" i="10"/>
  <c r="S1525" i="10"/>
  <c r="B1533" i="10"/>
  <c r="B1541" i="10"/>
  <c r="B1549" i="10"/>
  <c r="B1557" i="10"/>
  <c r="B1565" i="10"/>
  <c r="S1565" i="10"/>
  <c r="B1573" i="10"/>
  <c r="B1581" i="10"/>
  <c r="B1589" i="10"/>
  <c r="B1597" i="10"/>
  <c r="B89" i="10"/>
  <c r="B153" i="10"/>
  <c r="B217" i="10"/>
  <c r="B281" i="10"/>
  <c r="B345" i="10"/>
  <c r="S345" i="10"/>
  <c r="T345" i="10"/>
  <c r="B409" i="10"/>
  <c r="B473" i="10"/>
  <c r="B521" i="10"/>
  <c r="B545" i="10"/>
  <c r="S545" i="10"/>
  <c r="B558" i="10"/>
  <c r="B566" i="10"/>
  <c r="B574" i="10"/>
  <c r="B582" i="10"/>
  <c r="S582" i="10"/>
  <c r="T582" i="10"/>
  <c r="B590" i="10"/>
  <c r="B598" i="10"/>
  <c r="B606" i="10"/>
  <c r="B614" i="10"/>
  <c r="B622" i="10"/>
  <c r="S622" i="10"/>
  <c r="B630" i="10"/>
  <c r="B638" i="10"/>
  <c r="B646" i="10"/>
  <c r="S646" i="10"/>
  <c r="T646" i="10"/>
  <c r="B654" i="10"/>
  <c r="B662" i="10"/>
  <c r="S662" i="10"/>
  <c r="B670" i="10"/>
  <c r="B678" i="10"/>
  <c r="B686" i="10"/>
  <c r="B694" i="10"/>
  <c r="B702" i="10"/>
  <c r="S702" i="10"/>
  <c r="B710" i="10"/>
  <c r="B718" i="10"/>
  <c r="B726" i="10"/>
  <c r="B734" i="10"/>
  <c r="B742" i="10"/>
  <c r="S742" i="10"/>
  <c r="T742" i="10"/>
  <c r="B750" i="10"/>
  <c r="B758" i="10"/>
  <c r="B766" i="10"/>
  <c r="B774" i="10"/>
  <c r="B782" i="10"/>
  <c r="S782" i="10"/>
  <c r="T782" i="10"/>
  <c r="B790" i="10"/>
  <c r="B798" i="10"/>
  <c r="B806" i="10"/>
  <c r="B814" i="10"/>
  <c r="B822" i="10"/>
  <c r="S822" i="10"/>
  <c r="B830" i="10"/>
  <c r="B838" i="10"/>
  <c r="B846" i="10"/>
  <c r="B854" i="10"/>
  <c r="B862" i="10"/>
  <c r="S862" i="10"/>
  <c r="B870" i="10"/>
  <c r="B878" i="10"/>
  <c r="B886" i="10"/>
  <c r="B894" i="10"/>
  <c r="B902" i="10"/>
  <c r="S902" i="10"/>
  <c r="B910" i="10"/>
  <c r="B918" i="10"/>
  <c r="B926" i="10"/>
  <c r="B934" i="10"/>
  <c r="B942" i="10"/>
  <c r="S942" i="10"/>
  <c r="T942" i="10"/>
  <c r="B950" i="10"/>
  <c r="B958" i="10"/>
  <c r="B966" i="10"/>
  <c r="S966" i="10"/>
  <c r="B974" i="10"/>
  <c r="B982" i="10"/>
  <c r="S982" i="10"/>
  <c r="B990" i="10"/>
  <c r="B998" i="10"/>
  <c r="B1006" i="10"/>
  <c r="B1014" i="10"/>
  <c r="B1022" i="10"/>
  <c r="S1022" i="10"/>
  <c r="B1030" i="10"/>
  <c r="B1038" i="10"/>
  <c r="B1046" i="10"/>
  <c r="B1054" i="10"/>
  <c r="B1062" i="10"/>
  <c r="S1062" i="10"/>
  <c r="B1070" i="10"/>
  <c r="B1078" i="10"/>
  <c r="B1086" i="10"/>
  <c r="B1094" i="10"/>
  <c r="B1102" i="10"/>
  <c r="S1102" i="10"/>
  <c r="B1110" i="10"/>
  <c r="B1118" i="10"/>
  <c r="B1126" i="10"/>
  <c r="B1134" i="10"/>
  <c r="B1142" i="10"/>
  <c r="S1142" i="10"/>
  <c r="B1150" i="10"/>
  <c r="B1158" i="10"/>
  <c r="B1166" i="10"/>
  <c r="B1174" i="10"/>
  <c r="B1182" i="10"/>
  <c r="S1182" i="10"/>
  <c r="B1190" i="10"/>
  <c r="B1198" i="10"/>
  <c r="B1206" i="10"/>
  <c r="B1214" i="10"/>
  <c r="B1222" i="10"/>
  <c r="S1222" i="10"/>
  <c r="B1230" i="10"/>
  <c r="B1238" i="10"/>
  <c r="B1246" i="10"/>
  <c r="B1254" i="10"/>
  <c r="B1262" i="10"/>
  <c r="S1262" i="10"/>
  <c r="B1270" i="10"/>
  <c r="B1278" i="10"/>
  <c r="B1286" i="10"/>
  <c r="S1286" i="10"/>
  <c r="B1294" i="10"/>
  <c r="B1302" i="10"/>
  <c r="S1302" i="10"/>
  <c r="J1302" i="10"/>
  <c r="T1302" i="10"/>
  <c r="B1310" i="10"/>
  <c r="B1318" i="10"/>
  <c r="B1326" i="10"/>
  <c r="B1334" i="10"/>
  <c r="B1342" i="10"/>
  <c r="S1342" i="10"/>
  <c r="J1342" i="10"/>
  <c r="T1342" i="10"/>
  <c r="B1350" i="10"/>
  <c r="B1358" i="10"/>
  <c r="B1366" i="10"/>
  <c r="B1374" i="10"/>
  <c r="B1382" i="10"/>
  <c r="S1382" i="10"/>
  <c r="J1382" i="10"/>
  <c r="T1382" i="10"/>
  <c r="B1390" i="10"/>
  <c r="B1398" i="10"/>
  <c r="B1406" i="10"/>
  <c r="B1414" i="10"/>
  <c r="B1422" i="10"/>
  <c r="S1422" i="10"/>
  <c r="J1422" i="10"/>
  <c r="T1422" i="10"/>
  <c r="B1430" i="10"/>
  <c r="B1438" i="10"/>
  <c r="B1446" i="10"/>
  <c r="B1454" i="10"/>
  <c r="B1462" i="10"/>
  <c r="S1462" i="10"/>
  <c r="J1462" i="10"/>
  <c r="T1462" i="10"/>
  <c r="B1470" i="10"/>
  <c r="B1478" i="10"/>
  <c r="B1486" i="10"/>
  <c r="B1494" i="10"/>
  <c r="B1502" i="10"/>
  <c r="S1502" i="10"/>
  <c r="J1502" i="10"/>
  <c r="T1502" i="10"/>
  <c r="B1510" i="10"/>
  <c r="B1518" i="10"/>
  <c r="B1526" i="10"/>
  <c r="B1534" i="10"/>
  <c r="B1542" i="10"/>
  <c r="S1542" i="10"/>
  <c r="J1542" i="10"/>
  <c r="T1542" i="10"/>
  <c r="B1550" i="10"/>
  <c r="B1558" i="10"/>
  <c r="B1566" i="10"/>
  <c r="B1574" i="10"/>
  <c r="B1582" i="10"/>
  <c r="S1582" i="10"/>
  <c r="J1582" i="10"/>
  <c r="T1582" i="10"/>
  <c r="B1590" i="10"/>
  <c r="B97" i="10"/>
  <c r="B161" i="10"/>
  <c r="B225" i="10"/>
  <c r="S225" i="10"/>
  <c r="B289" i="10"/>
  <c r="B353" i="10"/>
  <c r="B417" i="10"/>
  <c r="B481" i="10"/>
  <c r="B525" i="10"/>
  <c r="S525" i="10"/>
  <c r="B547" i="10"/>
  <c r="B559" i="10"/>
  <c r="B567" i="10"/>
  <c r="B575" i="10"/>
  <c r="B583" i="10"/>
  <c r="S583" i="10"/>
  <c r="B591" i="10"/>
  <c r="B599" i="10"/>
  <c r="B607" i="10"/>
  <c r="B615" i="10"/>
  <c r="B623" i="10"/>
  <c r="S623" i="10"/>
  <c r="T623" i="10"/>
  <c r="B631" i="10"/>
  <c r="B639" i="10"/>
  <c r="B647" i="10"/>
  <c r="B655" i="10"/>
  <c r="B663" i="10"/>
  <c r="S663" i="10"/>
  <c r="B671" i="10"/>
  <c r="B679" i="10"/>
  <c r="B687" i="10"/>
  <c r="B695" i="10"/>
  <c r="B703" i="10"/>
  <c r="S703" i="10"/>
  <c r="T703" i="10"/>
  <c r="B711" i="10"/>
  <c r="B719" i="10"/>
  <c r="B727" i="10"/>
  <c r="B735" i="10"/>
  <c r="B743" i="10"/>
  <c r="S743" i="10"/>
  <c r="T743" i="10"/>
  <c r="U743" i="10"/>
  <c r="B751" i="10"/>
  <c r="B759" i="10"/>
  <c r="B767" i="10"/>
  <c r="B775" i="10"/>
  <c r="B783" i="10"/>
  <c r="S783" i="10"/>
  <c r="T783" i="10"/>
  <c r="B791" i="10"/>
  <c r="B799" i="10"/>
  <c r="B807" i="10"/>
  <c r="B815" i="10"/>
  <c r="B823" i="10"/>
  <c r="S823" i="10"/>
  <c r="B831" i="10"/>
  <c r="B839" i="10"/>
  <c r="B847" i="10"/>
  <c r="B855" i="10"/>
  <c r="B863" i="10"/>
  <c r="S863" i="10"/>
  <c r="T863" i="10"/>
  <c r="B871" i="10"/>
  <c r="B879" i="10"/>
  <c r="B887" i="10"/>
  <c r="B895" i="10"/>
  <c r="B903" i="10"/>
  <c r="S903" i="10"/>
  <c r="B911" i="10"/>
  <c r="B919" i="10"/>
  <c r="B927" i="10"/>
  <c r="B935" i="10"/>
  <c r="B943" i="10"/>
  <c r="S943" i="10"/>
  <c r="B951" i="10"/>
  <c r="B959" i="10"/>
  <c r="B967" i="10"/>
  <c r="B975" i="10"/>
  <c r="B983" i="10"/>
  <c r="S983" i="10"/>
  <c r="B991" i="10"/>
  <c r="B999" i="10"/>
  <c r="B1007" i="10"/>
  <c r="B1015" i="10"/>
  <c r="B1023" i="10"/>
  <c r="S1023" i="10"/>
  <c r="B1031" i="10"/>
  <c r="B1039" i="10"/>
  <c r="B1047" i="10"/>
  <c r="B1055" i="10"/>
  <c r="B1063" i="10"/>
  <c r="S1063" i="10"/>
  <c r="B1071" i="10"/>
  <c r="B1079" i="10"/>
  <c r="B1087" i="10"/>
  <c r="B1095" i="10"/>
  <c r="B1103" i="10"/>
  <c r="S1103" i="10"/>
  <c r="B1111" i="10"/>
  <c r="B1119" i="10"/>
  <c r="B1127" i="10"/>
  <c r="B1135" i="10"/>
  <c r="B1143" i="10"/>
  <c r="S1143" i="10"/>
  <c r="B1151" i="10"/>
  <c r="B1159" i="10"/>
  <c r="B1167" i="10"/>
  <c r="B1175" i="10"/>
  <c r="B1183" i="10"/>
  <c r="S1183" i="10"/>
  <c r="B1191" i="10"/>
  <c r="B1199" i="10"/>
  <c r="B1207" i="10"/>
  <c r="B1215" i="10"/>
  <c r="B1223" i="10"/>
  <c r="S1223" i="10"/>
  <c r="B1231" i="10"/>
  <c r="B1239" i="10"/>
  <c r="B1247" i="10"/>
  <c r="B1255" i="10"/>
  <c r="B1263" i="10"/>
  <c r="S1263" i="10"/>
  <c r="B1271" i="10"/>
  <c r="B1279" i="10"/>
  <c r="B1287" i="10"/>
  <c r="B1295" i="10"/>
  <c r="B1303" i="10"/>
  <c r="S1303" i="10"/>
  <c r="B1311" i="10"/>
  <c r="B1319" i="10"/>
  <c r="B1327" i="10"/>
  <c r="B1335" i="10"/>
  <c r="B1343" i="10"/>
  <c r="S1343" i="10"/>
  <c r="B1351" i="10"/>
  <c r="B1359" i="10"/>
  <c r="B1367" i="10"/>
  <c r="B1375" i="10"/>
  <c r="B1383" i="10"/>
  <c r="S1383" i="10"/>
  <c r="B1391" i="10"/>
  <c r="B1399" i="10"/>
  <c r="B1407" i="10"/>
  <c r="B1415" i="10"/>
  <c r="B1423" i="10"/>
  <c r="S1423" i="10"/>
  <c r="B1431" i="10"/>
  <c r="B1439" i="10"/>
  <c r="B1447" i="10"/>
  <c r="B1455" i="10"/>
  <c r="B1463" i="10"/>
  <c r="S1463" i="10"/>
  <c r="B1471" i="10"/>
  <c r="B1479" i="10"/>
  <c r="B1487" i="10"/>
  <c r="B1495" i="10"/>
  <c r="B1503" i="10"/>
  <c r="S1503" i="10"/>
  <c r="B1511" i="10"/>
  <c r="B1519" i="10"/>
  <c r="B1527" i="10"/>
  <c r="B1535" i="10"/>
  <c r="B1543" i="10"/>
  <c r="S1543" i="10"/>
  <c r="B1551" i="10"/>
  <c r="B1559" i="10"/>
  <c r="B1567" i="10"/>
  <c r="B1575" i="10"/>
  <c r="B1583" i="10"/>
  <c r="S1583" i="10"/>
  <c r="B1591" i="10"/>
  <c r="M1810" i="10"/>
  <c r="Y1810" i="10"/>
  <c r="B1810" i="10"/>
  <c r="B1746" i="10"/>
  <c r="M1690" i="10"/>
  <c r="Y1690" i="10"/>
  <c r="B1690" i="10"/>
  <c r="B1586" i="10"/>
  <c r="S1586" i="10"/>
  <c r="B2080" i="10"/>
  <c r="B2072" i="10"/>
  <c r="B2064" i="10"/>
  <c r="S2064" i="10"/>
  <c r="J2064" i="10"/>
  <c r="T2064" i="10"/>
  <c r="B2056" i="10"/>
  <c r="B2048" i="10"/>
  <c r="B2040" i="10"/>
  <c r="B2032" i="10"/>
  <c r="B2024" i="10"/>
  <c r="S2024" i="10"/>
  <c r="B2016" i="10"/>
  <c r="B2008" i="10"/>
  <c r="B2000" i="10"/>
  <c r="B1992" i="10"/>
  <c r="B1984" i="10"/>
  <c r="S1984" i="10"/>
  <c r="J1984" i="10"/>
  <c r="T1984" i="10"/>
  <c r="B1976" i="10"/>
  <c r="B1968" i="10"/>
  <c r="B1960" i="10"/>
  <c r="B1952" i="10"/>
  <c r="B1944" i="10"/>
  <c r="S1944" i="10"/>
  <c r="B1936" i="10"/>
  <c r="B1928" i="10"/>
  <c r="B1920" i="10"/>
  <c r="B1912" i="10"/>
  <c r="B1904" i="10"/>
  <c r="S1904" i="10"/>
  <c r="J1904" i="10"/>
  <c r="T1904" i="10"/>
  <c r="B1896" i="10"/>
  <c r="B1888" i="10"/>
  <c r="B1880" i="10"/>
  <c r="B1872" i="10"/>
  <c r="B1864" i="10"/>
  <c r="S1864" i="10"/>
  <c r="B1856" i="10"/>
  <c r="B1848" i="10"/>
  <c r="B1840" i="10"/>
  <c r="B1831" i="10"/>
  <c r="B1822" i="10"/>
  <c r="S1822" i="10"/>
  <c r="J1822" i="10"/>
  <c r="T1822" i="10"/>
  <c r="B1813" i="10"/>
  <c r="B1804" i="10"/>
  <c r="S1804" i="10"/>
  <c r="B1795" i="10"/>
  <c r="B1785" i="10"/>
  <c r="S1785" i="10"/>
  <c r="B1776" i="10"/>
  <c r="B1767" i="10"/>
  <c r="B1758" i="10"/>
  <c r="B1749" i="10"/>
  <c r="B1740" i="10"/>
  <c r="B1731" i="10"/>
  <c r="B1721" i="10"/>
  <c r="B1712" i="10"/>
  <c r="B1703" i="10"/>
  <c r="S1703" i="10"/>
  <c r="J1703" i="10"/>
  <c r="T1703" i="10"/>
  <c r="B1694" i="10"/>
  <c r="B1685" i="10"/>
  <c r="S1685" i="10"/>
  <c r="B1676" i="10"/>
  <c r="B1667" i="10"/>
  <c r="B1657" i="10"/>
  <c r="B1648" i="10"/>
  <c r="B1639" i="10"/>
  <c r="B1630" i="10"/>
  <c r="B1621" i="10"/>
  <c r="B1612" i="10"/>
  <c r="B1603" i="10"/>
  <c r="S1603" i="10"/>
  <c r="J1603" i="10"/>
  <c r="T1603" i="10"/>
  <c r="B1592" i="10"/>
  <c r="B1576" i="10"/>
  <c r="B1512" i="10"/>
  <c r="B1448" i="10"/>
  <c r="B1384" i="10"/>
  <c r="S1384" i="10"/>
  <c r="B1320" i="10"/>
  <c r="B1256" i="10"/>
  <c r="B1192" i="10"/>
  <c r="B1128" i="10"/>
  <c r="B1064" i="10"/>
  <c r="S1064" i="10"/>
  <c r="B1000" i="10"/>
  <c r="B936" i="10"/>
  <c r="B872" i="10"/>
  <c r="B808" i="10"/>
  <c r="B744" i="10"/>
  <c r="S744" i="10"/>
  <c r="T744" i="10"/>
  <c r="U744" i="10"/>
  <c r="W744" i="10"/>
  <c r="B680" i="10"/>
  <c r="B616" i="10"/>
  <c r="B549" i="10"/>
  <c r="B105" i="10"/>
  <c r="S105" i="10"/>
  <c r="T105" i="10"/>
  <c r="J2081" i="10"/>
  <c r="X2081" i="10"/>
  <c r="J1966" i="10"/>
  <c r="X1966" i="10"/>
  <c r="J1958" i="10"/>
  <c r="X1958" i="10"/>
  <c r="J1950" i="10"/>
  <c r="X1950" i="10"/>
  <c r="J1942" i="10"/>
  <c r="X1942" i="10"/>
  <c r="J1934" i="10"/>
  <c r="X1934" i="10"/>
  <c r="J1926" i="10"/>
  <c r="X1926" i="10"/>
  <c r="J1918" i="10"/>
  <c r="X1918" i="10"/>
  <c r="J1910" i="10"/>
  <c r="X1910" i="10"/>
  <c r="J1902" i="10"/>
  <c r="X1902" i="10"/>
  <c r="J1894" i="10"/>
  <c r="X1894" i="10"/>
  <c r="J1886" i="10"/>
  <c r="J1878" i="10"/>
  <c r="X1878" i="10"/>
  <c r="J1870" i="10"/>
  <c r="X1870" i="10"/>
  <c r="J1862" i="10"/>
  <c r="X1862" i="10"/>
  <c r="J1798" i="10"/>
  <c r="X1798" i="10"/>
  <c r="J1782" i="10"/>
  <c r="X1782" i="10"/>
  <c r="J1718" i="10"/>
  <c r="X1718" i="10"/>
  <c r="J1710" i="10"/>
  <c r="X1710" i="10"/>
  <c r="J1702" i="10"/>
  <c r="X1702" i="10"/>
  <c r="J1694" i="10"/>
  <c r="X1694" i="10"/>
  <c r="J1662" i="10"/>
  <c r="X1662" i="10"/>
  <c r="J1654" i="10"/>
  <c r="X1654" i="10"/>
  <c r="J1646" i="10"/>
  <c r="M1630" i="10"/>
  <c r="Y1630" i="10"/>
  <c r="M1598" i="10"/>
  <c r="Y1598" i="10"/>
  <c r="J1550" i="10"/>
  <c r="X1550" i="10"/>
  <c r="J1518" i="10"/>
  <c r="X1518" i="10"/>
  <c r="T1102" i="10"/>
  <c r="T1062" i="10"/>
  <c r="M2069" i="10"/>
  <c r="Y2069" i="10"/>
  <c r="M1777" i="10"/>
  <c r="Y1777" i="10"/>
  <c r="M1729" i="10"/>
  <c r="Y1729" i="10"/>
  <c r="M1721" i="10"/>
  <c r="Y1721" i="10"/>
  <c r="M1713" i="10"/>
  <c r="Y1713" i="10"/>
  <c r="M1705" i="10"/>
  <c r="Y1705" i="10"/>
  <c r="M1697" i="10"/>
  <c r="Y1697" i="10"/>
  <c r="J1641" i="10"/>
  <c r="M1633" i="10"/>
  <c r="Y1633" i="10"/>
  <c r="J1625" i="10"/>
  <c r="X1625" i="10"/>
  <c r="M1792" i="10"/>
  <c r="Y1792" i="10"/>
  <c r="J1672" i="10"/>
  <c r="X1672" i="10"/>
  <c r="M2079" i="10"/>
  <c r="Y2079" i="10"/>
  <c r="J2071" i="10"/>
  <c r="X2071" i="10"/>
  <c r="J2063" i="10"/>
  <c r="X2063" i="10"/>
  <c r="J2055" i="10"/>
  <c r="X2055" i="10"/>
  <c r="J2047" i="10"/>
  <c r="X2047" i="10"/>
  <c r="J2039" i="10"/>
  <c r="X2039" i="10"/>
  <c r="J2031" i="10"/>
  <c r="X2031" i="10"/>
  <c r="J2023" i="10"/>
  <c r="X2023" i="10"/>
  <c r="J2015" i="10"/>
  <c r="X2015" i="10"/>
  <c r="J2007" i="10"/>
  <c r="X2007" i="10"/>
  <c r="J1999" i="10"/>
  <c r="X1999" i="10"/>
  <c r="J1991" i="10"/>
  <c r="X1991" i="10"/>
  <c r="J1983" i="10"/>
  <c r="X1983" i="10"/>
  <c r="J1975" i="10"/>
  <c r="X1975" i="10"/>
  <c r="J1967" i="10"/>
  <c r="X1967" i="10"/>
  <c r="J1959" i="10"/>
  <c r="X1959" i="10"/>
  <c r="J1951" i="10"/>
  <c r="X1951" i="10"/>
  <c r="J1943" i="10"/>
  <c r="X1943" i="10"/>
  <c r="J1935" i="10"/>
  <c r="X1935" i="10"/>
  <c r="J1927" i="10"/>
  <c r="X1927" i="10"/>
  <c r="J1919" i="10"/>
  <c r="X1919" i="10"/>
  <c r="J1911" i="10"/>
  <c r="X1911" i="10"/>
  <c r="J1903" i="10"/>
  <c r="X1903" i="10"/>
  <c r="J1895" i="10"/>
  <c r="X1895" i="10"/>
  <c r="J1887" i="10"/>
  <c r="X1887" i="10"/>
  <c r="J1879" i="10"/>
  <c r="X1879" i="10"/>
  <c r="J1871" i="10"/>
  <c r="X1871" i="10"/>
  <c r="J1863" i="10"/>
  <c r="X1863" i="10"/>
  <c r="J1799" i="10"/>
  <c r="X1799" i="10"/>
  <c r="J1767" i="10"/>
  <c r="X1767" i="10"/>
  <c r="J1751" i="10"/>
  <c r="X1751" i="10"/>
  <c r="J1663" i="10"/>
  <c r="X1663" i="10"/>
  <c r="J1655" i="10"/>
  <c r="X1655" i="10"/>
  <c r="J1647" i="10"/>
  <c r="X1647" i="10"/>
  <c r="M1607" i="10"/>
  <c r="Y1607" i="10"/>
  <c r="M1575" i="10"/>
  <c r="Y1575" i="10"/>
  <c r="T662" i="10"/>
  <c r="T622" i="10"/>
  <c r="T462" i="10"/>
  <c r="M2061" i="10"/>
  <c r="M2053" i="10"/>
  <c r="M2045" i="10"/>
  <c r="Y2045" i="10"/>
  <c r="M2037" i="10"/>
  <c r="M2029" i="10"/>
  <c r="Y2029" i="10"/>
  <c r="M2021" i="10"/>
  <c r="M2013" i="10"/>
  <c r="Y2013" i="10"/>
  <c r="M2005" i="10"/>
  <c r="Y2005" i="10"/>
  <c r="M1997" i="10"/>
  <c r="M1989" i="10"/>
  <c r="M1981" i="10"/>
  <c r="Y1981" i="10"/>
  <c r="M1973" i="10"/>
  <c r="M1965" i="10"/>
  <c r="M1957" i="10"/>
  <c r="M1949" i="10"/>
  <c r="Y1949" i="10"/>
  <c r="M1941" i="10"/>
  <c r="Y1941" i="10"/>
  <c r="M1933" i="10"/>
  <c r="M1925" i="10"/>
  <c r="M1917" i="10"/>
  <c r="Y1917" i="10"/>
  <c r="M1909" i="10"/>
  <c r="M1901" i="10"/>
  <c r="M1893" i="10"/>
  <c r="M1885" i="10"/>
  <c r="Y1885" i="10"/>
  <c r="M1877" i="10"/>
  <c r="Y1877" i="10"/>
  <c r="M1869" i="10"/>
  <c r="M1861" i="10"/>
  <c r="J1853" i="10"/>
  <c r="X1853" i="10"/>
  <c r="J1845" i="10"/>
  <c r="X1845" i="10"/>
  <c r="J1837" i="10"/>
  <c r="X1837" i="10"/>
  <c r="J1829" i="10"/>
  <c r="X1829" i="10"/>
  <c r="J1821" i="10"/>
  <c r="X1821" i="10"/>
  <c r="J1813" i="10"/>
  <c r="X1813" i="10"/>
  <c r="J1805" i="10"/>
  <c r="X1805" i="10"/>
  <c r="J1757" i="10"/>
  <c r="X1757" i="10"/>
  <c r="M1725" i="10"/>
  <c r="Y1725" i="10"/>
  <c r="M1717" i="10"/>
  <c r="Y1717" i="10"/>
  <c r="M1709" i="10"/>
  <c r="Y1709" i="10"/>
  <c r="M1701" i="10"/>
  <c r="Y1701" i="10"/>
  <c r="M1693" i="10"/>
  <c r="Y1693" i="10"/>
  <c r="M1685" i="10"/>
  <c r="Y1685" i="10"/>
  <c r="M1677" i="10"/>
  <c r="Y1677" i="10"/>
  <c r="M1669" i="10"/>
  <c r="Y1669" i="10"/>
  <c r="M1661" i="10"/>
  <c r="Y1661" i="10"/>
  <c r="M1653" i="10"/>
  <c r="Y1653" i="10"/>
  <c r="M1645" i="10"/>
  <c r="Y1645" i="10"/>
  <c r="M1541" i="10"/>
  <c r="Y1541" i="10"/>
  <c r="M1509" i="10"/>
  <c r="Y1509" i="10"/>
  <c r="J1820" i="10"/>
  <c r="X1820" i="10"/>
  <c r="J1812" i="10"/>
  <c r="X1812" i="10"/>
  <c r="J1804" i="10"/>
  <c r="X1804" i="10"/>
  <c r="J1772" i="10"/>
  <c r="X1772" i="10"/>
  <c r="M1644" i="10"/>
  <c r="Y1644" i="10"/>
  <c r="M1851" i="10"/>
  <c r="Y1851" i="10"/>
  <c r="M1843" i="10"/>
  <c r="Y1843" i="10"/>
  <c r="M1835" i="10"/>
  <c r="Y1835" i="10"/>
  <c r="M1827" i="10"/>
  <c r="Y1827" i="10"/>
  <c r="M1819" i="10"/>
  <c r="Y1819" i="10"/>
  <c r="M1811" i="10"/>
  <c r="Y1811" i="10"/>
  <c r="M1803" i="10"/>
  <c r="Y1803" i="10"/>
  <c r="M1787" i="10"/>
  <c r="Y1787" i="10"/>
  <c r="M1771" i="10"/>
  <c r="Y1771" i="10"/>
  <c r="M1755" i="10"/>
  <c r="Y1755" i="10"/>
  <c r="J1739" i="10"/>
  <c r="X1739" i="10"/>
  <c r="J1731" i="10"/>
  <c r="X1731" i="10"/>
  <c r="J1691" i="10"/>
  <c r="J1683" i="10"/>
  <c r="T1683" i="10"/>
  <c r="J1675" i="10"/>
  <c r="J1635" i="10"/>
  <c r="X1635" i="10"/>
  <c r="M1413" i="10"/>
  <c r="Y1413" i="10"/>
  <c r="T1085" i="10"/>
  <c r="T1045" i="10"/>
  <c r="T965" i="10"/>
  <c r="T885" i="10"/>
  <c r="T845" i="10"/>
  <c r="T685" i="10"/>
  <c r="M1532" i="10"/>
  <c r="Y1532" i="10"/>
  <c r="T1084" i="10"/>
  <c r="T1044" i="10"/>
  <c r="T964" i="10"/>
  <c r="T1083" i="10"/>
  <c r="T963" i="10"/>
  <c r="T923" i="10"/>
  <c r="J1314" i="10"/>
  <c r="X1314" i="10"/>
  <c r="M1274" i="10"/>
  <c r="Y1274" i="10"/>
  <c r="T1082" i="10"/>
  <c r="T1042" i="10"/>
  <c r="T962" i="10"/>
  <c r="T922" i="10"/>
  <c r="J1593" i="10"/>
  <c r="X1593" i="10"/>
  <c r="J1473" i="10"/>
  <c r="X1473" i="10"/>
  <c r="J1393" i="10"/>
  <c r="X1393" i="10"/>
  <c r="T1105" i="10"/>
  <c r="T1065" i="10"/>
  <c r="T985" i="10"/>
  <c r="T945" i="10"/>
  <c r="J1584" i="10"/>
  <c r="T1104" i="10"/>
  <c r="T1024" i="10"/>
  <c r="T984" i="10"/>
  <c r="T944" i="10"/>
  <c r="J1527" i="10"/>
  <c r="X1527" i="10"/>
  <c r="J1495" i="10"/>
  <c r="X1495" i="10"/>
  <c r="J1431" i="10"/>
  <c r="X1431" i="10"/>
  <c r="J1351" i="10"/>
  <c r="X1351" i="10"/>
  <c r="T1023" i="10"/>
  <c r="T983" i="10"/>
  <c r="T565" i="10"/>
  <c r="T525" i="10"/>
  <c r="T485" i="10"/>
  <c r="T445" i="10"/>
  <c r="T405" i="10"/>
  <c r="T365" i="10"/>
  <c r="T285" i="10"/>
  <c r="T245" i="10"/>
  <c r="T165" i="10"/>
  <c r="T125" i="10"/>
  <c r="T45" i="10"/>
  <c r="T844" i="10"/>
  <c r="T764" i="10"/>
  <c r="T724" i="10"/>
  <c r="T644" i="10"/>
  <c r="T604" i="10"/>
  <c r="T564" i="10"/>
  <c r="T524" i="10"/>
  <c r="T484" i="10"/>
  <c r="T843" i="10"/>
  <c r="T763" i="10"/>
  <c r="T723" i="10"/>
  <c r="T643" i="10"/>
  <c r="T603" i="10"/>
  <c r="T523" i="10"/>
  <c r="T483" i="10"/>
  <c r="T443" i="10"/>
  <c r="T882" i="10"/>
  <c r="T842" i="10"/>
  <c r="T762" i="10"/>
  <c r="T722" i="10"/>
  <c r="T682" i="10"/>
  <c r="T642" i="10"/>
  <c r="T602" i="10"/>
  <c r="T522" i="10"/>
  <c r="T482" i="10"/>
  <c r="T442" i="10"/>
  <c r="T905" i="10"/>
  <c r="T865" i="10"/>
  <c r="T825" i="10"/>
  <c r="T705" i="10"/>
  <c r="T665" i="10"/>
  <c r="T625" i="10"/>
  <c r="T585" i="10"/>
  <c r="T545" i="10"/>
  <c r="T505" i="10"/>
  <c r="T465" i="10"/>
  <c r="T425" i="10"/>
  <c r="T265" i="10"/>
  <c r="T864" i="10"/>
  <c r="T824" i="10"/>
  <c r="T784" i="10"/>
  <c r="T704" i="10"/>
  <c r="T664" i="10"/>
  <c r="T584" i="10"/>
  <c r="T544" i="10"/>
  <c r="T424" i="10"/>
  <c r="T264" i="10"/>
  <c r="T104" i="10"/>
  <c r="T903" i="10"/>
  <c r="T543" i="10"/>
  <c r="T463" i="10"/>
  <c r="T263" i="10"/>
  <c r="T143" i="10"/>
  <c r="T404" i="10"/>
  <c r="T284" i="10"/>
  <c r="T244" i="10"/>
  <c r="T204" i="10"/>
  <c r="T164" i="10"/>
  <c r="T124" i="10"/>
  <c r="T84" i="10"/>
  <c r="T403" i="10"/>
  <c r="T323" i="10"/>
  <c r="T283" i="10"/>
  <c r="T203" i="10"/>
  <c r="T163" i="10"/>
  <c r="T83" i="10"/>
  <c r="T402" i="10"/>
  <c r="T242" i="10"/>
  <c r="T202" i="10"/>
  <c r="T162" i="10"/>
  <c r="T122" i="10"/>
  <c r="T82" i="10"/>
  <c r="T385" i="10"/>
  <c r="T305" i="10"/>
  <c r="T225" i="10"/>
  <c r="T185" i="10"/>
  <c r="T65" i="10"/>
  <c r="T384" i="10"/>
  <c r="T344" i="10"/>
  <c r="T304" i="10"/>
  <c r="T224" i="10"/>
  <c r="T144" i="10"/>
  <c r="T64" i="10"/>
  <c r="T24" i="10"/>
  <c r="T343" i="10"/>
  <c r="T303" i="10"/>
  <c r="T223" i="10"/>
  <c r="T103" i="10"/>
  <c r="T422" i="10"/>
  <c r="T382" i="10"/>
  <c r="T342" i="10"/>
  <c r="T222" i="10"/>
  <c r="T182" i="10"/>
  <c r="T142" i="10"/>
  <c r="T102" i="10"/>
  <c r="T62" i="10"/>
  <c r="U965" i="10"/>
  <c r="B53" i="10"/>
  <c r="B49" i="10"/>
  <c r="B42" i="10"/>
  <c r="S42" i="10"/>
  <c r="T42" i="10"/>
  <c r="B33" i="10"/>
  <c r="B7" i="10"/>
  <c r="B14" i="10"/>
  <c r="B28" i="10"/>
  <c r="B36" i="10"/>
  <c r="B44" i="10"/>
  <c r="S44" i="10"/>
  <c r="T44" i="10"/>
  <c r="U45" i="10"/>
  <c r="S46" i="10"/>
  <c r="T46" i="10"/>
  <c r="S86" i="10"/>
  <c r="T86" i="10"/>
  <c r="S126" i="10"/>
  <c r="T126" i="10"/>
  <c r="S146" i="10"/>
  <c r="T146" i="10"/>
  <c r="S166" i="10"/>
  <c r="T166" i="10"/>
  <c r="S186" i="10"/>
  <c r="T186" i="10"/>
  <c r="U186" i="10"/>
  <c r="S206" i="10"/>
  <c r="T206" i="10"/>
  <c r="S226" i="10"/>
  <c r="T226" i="10"/>
  <c r="U226" i="10"/>
  <c r="S66" i="10"/>
  <c r="S266" i="10"/>
  <c r="T266" i="10"/>
  <c r="S346" i="10"/>
  <c r="S246" i="10"/>
  <c r="T246" i="10"/>
  <c r="S326" i="10"/>
  <c r="S406" i="10"/>
  <c r="T406" i="10"/>
  <c r="S426" i="10"/>
  <c r="T426" i="10"/>
  <c r="S446" i="10"/>
  <c r="T446" i="10"/>
  <c r="S466" i="10"/>
  <c r="T466" i="10"/>
  <c r="S486" i="10"/>
  <c r="T486" i="10"/>
  <c r="U486" i="10"/>
  <c r="S506" i="10"/>
  <c r="T506" i="10"/>
  <c r="S526" i="10"/>
  <c r="T526" i="10"/>
  <c r="U526" i="10"/>
  <c r="S546" i="10"/>
  <c r="S566" i="10"/>
  <c r="T566" i="10"/>
  <c r="S586" i="10"/>
  <c r="S606" i="10"/>
  <c r="T606" i="10"/>
  <c r="S626" i="10"/>
  <c r="T626" i="10"/>
  <c r="U626" i="10"/>
  <c r="S306" i="10"/>
  <c r="T306" i="10"/>
  <c r="S386" i="10"/>
  <c r="T386" i="10"/>
  <c r="S286" i="10"/>
  <c r="T286" i="10"/>
  <c r="S366" i="10"/>
  <c r="T366" i="10"/>
  <c r="S666" i="10"/>
  <c r="T666" i="10"/>
  <c r="S686" i="10"/>
  <c r="T686" i="10"/>
  <c r="S706" i="10"/>
  <c r="T706" i="10"/>
  <c r="S726" i="10"/>
  <c r="T726" i="10"/>
  <c r="S746" i="10"/>
  <c r="T746" i="10"/>
  <c r="S766" i="10"/>
  <c r="T766" i="10"/>
  <c r="S786" i="10"/>
  <c r="T786" i="10"/>
  <c r="S806" i="10"/>
  <c r="T806" i="10"/>
  <c r="U806" i="10"/>
  <c r="S826" i="10"/>
  <c r="T826" i="10"/>
  <c r="S846" i="10"/>
  <c r="S886" i="10"/>
  <c r="T886" i="10"/>
  <c r="S906" i="10"/>
  <c r="T906" i="10"/>
  <c r="U906" i="10"/>
  <c r="S926" i="10"/>
  <c r="T926" i="10"/>
  <c r="S946" i="10"/>
  <c r="S986" i="10"/>
  <c r="T986" i="10"/>
  <c r="S1006" i="10"/>
  <c r="T1006" i="10"/>
  <c r="S1026" i="10"/>
  <c r="T1026" i="10"/>
  <c r="S1046" i="10"/>
  <c r="T1046" i="10"/>
  <c r="S1066" i="10"/>
  <c r="T1066" i="10"/>
  <c r="U1066" i="10"/>
  <c r="S1086" i="10"/>
  <c r="T1086" i="10"/>
  <c r="S1106" i="10"/>
  <c r="T1106" i="10"/>
  <c r="S1126" i="10"/>
  <c r="S1146" i="10"/>
  <c r="S1166" i="10"/>
  <c r="S1206" i="10"/>
  <c r="S1226" i="10"/>
  <c r="S1246" i="10"/>
  <c r="S1266" i="10"/>
  <c r="S1306" i="10"/>
  <c r="S1326" i="10"/>
  <c r="S1346" i="10"/>
  <c r="S1366" i="10"/>
  <c r="S1386" i="10"/>
  <c r="S1406" i="10"/>
  <c r="S1426" i="10"/>
  <c r="S1446" i="10"/>
  <c r="S1466" i="10"/>
  <c r="S1486" i="10"/>
  <c r="S2066" i="10"/>
  <c r="S1526" i="10"/>
  <c r="S1546" i="10"/>
  <c r="S1566" i="10"/>
  <c r="S1606" i="10"/>
  <c r="S1626" i="10"/>
  <c r="S1646" i="10"/>
  <c r="S1666" i="10"/>
  <c r="S1686" i="10"/>
  <c r="S1706" i="10"/>
  <c r="S1726" i="10"/>
  <c r="S1746" i="10"/>
  <c r="S1766" i="10"/>
  <c r="S1786" i="10"/>
  <c r="S1806" i="10"/>
  <c r="S1826" i="10"/>
  <c r="S1846" i="10"/>
  <c r="S1866" i="10"/>
  <c r="S1886" i="10"/>
  <c r="S1906" i="10"/>
  <c r="S1926" i="10"/>
  <c r="S1946" i="10"/>
  <c r="S1966" i="10"/>
  <c r="S1986" i="10"/>
  <c r="S2006" i="10"/>
  <c r="S2026" i="10"/>
  <c r="S2046" i="10"/>
  <c r="B47" i="10"/>
  <c r="B43" i="10"/>
  <c r="S43" i="10"/>
  <c r="B39" i="10"/>
  <c r="B31" i="10"/>
  <c r="B23" i="10"/>
  <c r="S23" i="10"/>
  <c r="T23" i="10"/>
  <c r="B11" i="10"/>
  <c r="B37" i="10"/>
  <c r="B32" i="10"/>
  <c r="B25" i="10"/>
  <c r="S25" i="10"/>
  <c r="B19" i="10"/>
  <c r="B10" i="10"/>
  <c r="B27" i="10"/>
  <c r="B21" i="10"/>
  <c r="B15" i="10"/>
  <c r="B8" i="10"/>
  <c r="J1713" i="10"/>
  <c r="X1713" i="10"/>
  <c r="J1685" i="10"/>
  <c r="M1550" i="10"/>
  <c r="Y1550" i="10"/>
  <c r="M1767" i="10"/>
  <c r="Y1767" i="10"/>
  <c r="M1702" i="10"/>
  <c r="Y1702" i="10"/>
  <c r="M1662" i="10"/>
  <c r="Y1662" i="10"/>
  <c r="M1495" i="10"/>
  <c r="Y1495" i="10"/>
  <c r="J1729" i="10"/>
  <c r="X1729" i="10"/>
  <c r="J1697" i="10"/>
  <c r="X1697" i="10"/>
  <c r="J1653" i="10"/>
  <c r="X1653" i="10"/>
  <c r="M1431" i="10"/>
  <c r="Y1431" i="10"/>
  <c r="B38" i="10"/>
  <c r="B34" i="10"/>
  <c r="B30" i="10"/>
  <c r="B26" i="10"/>
  <c r="S26" i="10"/>
  <c r="T26" i="10"/>
  <c r="B22" i="10"/>
  <c r="S22" i="10"/>
  <c r="T22" i="10"/>
  <c r="B18" i="10"/>
  <c r="B12" i="10"/>
  <c r="M1718" i="10"/>
  <c r="Y1718" i="10"/>
  <c r="M1691" i="10"/>
  <c r="Y1691" i="10"/>
  <c r="M1634" i="10"/>
  <c r="Y1634" i="10"/>
  <c r="M1351" i="10"/>
  <c r="Y1351" i="10"/>
  <c r="B5" i="10"/>
  <c r="S5" i="10"/>
  <c r="H2" i="10"/>
  <c r="B3" i="10"/>
  <c r="S3" i="10"/>
  <c r="B6" i="10"/>
  <c r="M2080" i="10"/>
  <c r="Y2080" i="10"/>
  <c r="J2080" i="10"/>
  <c r="X2080" i="10"/>
  <c r="J2078" i="10"/>
  <c r="X2078" i="10"/>
  <c r="M2078" i="10"/>
  <c r="Y2078" i="10"/>
  <c r="J2076" i="10"/>
  <c r="X2076" i="10"/>
  <c r="M2076" i="10"/>
  <c r="Y2076" i="10"/>
  <c r="M2074" i="10"/>
  <c r="Y2074" i="10"/>
  <c r="J2074" i="10"/>
  <c r="X2074" i="10"/>
  <c r="J2072" i="10"/>
  <c r="X2072" i="10"/>
  <c r="M2072" i="10"/>
  <c r="Y2072" i="10"/>
  <c r="M2070" i="10"/>
  <c r="Y2070" i="10"/>
  <c r="J2070" i="10"/>
  <c r="X2070" i="10"/>
  <c r="M2068" i="10"/>
  <c r="Y2068" i="10"/>
  <c r="J2068" i="10"/>
  <c r="X2068" i="10"/>
  <c r="J2066" i="10"/>
  <c r="X2066" i="10"/>
  <c r="M2066" i="10"/>
  <c r="Y2066" i="10"/>
  <c r="M2064" i="10"/>
  <c r="Y2064" i="10"/>
  <c r="J2062" i="10"/>
  <c r="M2062" i="10"/>
  <c r="Y2062" i="10"/>
  <c r="M2060" i="10"/>
  <c r="Y2060" i="10"/>
  <c r="J2060" i="10"/>
  <c r="X2060" i="10"/>
  <c r="J2058" i="10"/>
  <c r="X2058" i="10"/>
  <c r="M2058" i="10"/>
  <c r="Y2058" i="10"/>
  <c r="J2056" i="10"/>
  <c r="X2056" i="10"/>
  <c r="M2056" i="10"/>
  <c r="Y2056" i="10"/>
  <c r="J2054" i="10"/>
  <c r="X2054" i="10"/>
  <c r="M2054" i="10"/>
  <c r="Y2054" i="10"/>
  <c r="M2052" i="10"/>
  <c r="Y2052" i="10"/>
  <c r="J2052" i="10"/>
  <c r="X2052" i="10"/>
  <c r="J2050" i="10"/>
  <c r="X2050" i="10"/>
  <c r="M2050" i="10"/>
  <c r="Y2050" i="10"/>
  <c r="J2048" i="10"/>
  <c r="X2048" i="10"/>
  <c r="M2048" i="10"/>
  <c r="Y2048" i="10"/>
  <c r="J2046" i="10"/>
  <c r="X2046" i="10"/>
  <c r="M2046" i="10"/>
  <c r="Y2046" i="10"/>
  <c r="M2044" i="10"/>
  <c r="Y2044" i="10"/>
  <c r="J2044" i="10"/>
  <c r="J2042" i="10"/>
  <c r="M2042" i="10"/>
  <c r="Y2042" i="10"/>
  <c r="J2040" i="10"/>
  <c r="X2040" i="10"/>
  <c r="M2040" i="10"/>
  <c r="Y2040" i="10"/>
  <c r="J2038" i="10"/>
  <c r="X2038" i="10"/>
  <c r="M2038" i="10"/>
  <c r="Y2038" i="10"/>
  <c r="M2036" i="10"/>
  <c r="Y2036" i="10"/>
  <c r="J2036" i="10"/>
  <c r="X2036" i="10"/>
  <c r="J2034" i="10"/>
  <c r="X2034" i="10"/>
  <c r="M2034" i="10"/>
  <c r="Y2034" i="10"/>
  <c r="J2032" i="10"/>
  <c r="X2032" i="10"/>
  <c r="M2032" i="10"/>
  <c r="Y2032" i="10"/>
  <c r="J2030" i="10"/>
  <c r="X2030" i="10"/>
  <c r="M2030" i="10"/>
  <c r="Y2030" i="10"/>
  <c r="M2028" i="10"/>
  <c r="Y2028" i="10"/>
  <c r="J2028" i="10"/>
  <c r="X2028" i="10"/>
  <c r="J2026" i="10"/>
  <c r="X2026" i="10"/>
  <c r="M2026" i="10"/>
  <c r="Y2026" i="10"/>
  <c r="J2024" i="10"/>
  <c r="M2024" i="10"/>
  <c r="Y2024" i="10"/>
  <c r="J2022" i="10"/>
  <c r="M2022" i="10"/>
  <c r="Y2022" i="10"/>
  <c r="M2020" i="10"/>
  <c r="Y2020" i="10"/>
  <c r="J2020" i="10"/>
  <c r="X2020" i="10"/>
  <c r="J2018" i="10"/>
  <c r="X2018" i="10"/>
  <c r="M2018" i="10"/>
  <c r="Y2018" i="10"/>
  <c r="J2016" i="10"/>
  <c r="X2016" i="10"/>
  <c r="M2016" i="10"/>
  <c r="Y2016" i="10"/>
  <c r="J2014" i="10"/>
  <c r="X2014" i="10"/>
  <c r="M2014" i="10"/>
  <c r="Y2014" i="10"/>
  <c r="M2012" i="10"/>
  <c r="Y2012" i="10"/>
  <c r="J2012" i="10"/>
  <c r="X2012" i="10"/>
  <c r="J2010" i="10"/>
  <c r="X2010" i="10"/>
  <c r="M2010" i="10"/>
  <c r="Y2010" i="10"/>
  <c r="J2008" i="10"/>
  <c r="X2008" i="10"/>
  <c r="M2008" i="10"/>
  <c r="Y2008" i="10"/>
  <c r="J2006" i="10"/>
  <c r="X2006" i="10"/>
  <c r="M2006" i="10"/>
  <c r="Y2006" i="10"/>
  <c r="M2004" i="10"/>
  <c r="Y2004" i="10"/>
  <c r="J2004" i="10"/>
  <c r="J2002" i="10"/>
  <c r="M2002" i="10"/>
  <c r="Y2002" i="10"/>
  <c r="J2000" i="10"/>
  <c r="X2000" i="10"/>
  <c r="M2000" i="10"/>
  <c r="Y2000" i="10"/>
  <c r="J1998" i="10"/>
  <c r="X1998" i="10"/>
  <c r="M1998" i="10"/>
  <c r="Y1998" i="10"/>
  <c r="M1996" i="10"/>
  <c r="Y1996" i="10"/>
  <c r="J1996" i="10"/>
  <c r="X1996" i="10"/>
  <c r="J1994" i="10"/>
  <c r="X1994" i="10"/>
  <c r="M1994" i="10"/>
  <c r="Y1994" i="10"/>
  <c r="J1992" i="10"/>
  <c r="X1992" i="10"/>
  <c r="M1992" i="10"/>
  <c r="Y1992" i="10"/>
  <c r="J1990" i="10"/>
  <c r="X1990" i="10"/>
  <c r="M1990" i="10"/>
  <c r="Y1990" i="10"/>
  <c r="M1988" i="10"/>
  <c r="Y1988" i="10"/>
  <c r="J1988" i="10"/>
  <c r="X1988" i="10"/>
  <c r="J1986" i="10"/>
  <c r="X1986" i="10"/>
  <c r="M1986" i="10"/>
  <c r="Y1986" i="10"/>
  <c r="M1984" i="10"/>
  <c r="Y1984" i="10"/>
  <c r="J1982" i="10"/>
  <c r="M1982" i="10"/>
  <c r="Y1982" i="10"/>
  <c r="M1980" i="10"/>
  <c r="Y1980" i="10"/>
  <c r="J1980" i="10"/>
  <c r="X1980" i="10"/>
  <c r="J1978" i="10"/>
  <c r="X1978" i="10"/>
  <c r="M1978" i="10"/>
  <c r="Y1978" i="10"/>
  <c r="J1976" i="10"/>
  <c r="X1976" i="10"/>
  <c r="M1976" i="10"/>
  <c r="Y1976" i="10"/>
  <c r="J1974" i="10"/>
  <c r="X1974" i="10"/>
  <c r="M1974" i="10"/>
  <c r="Y1974" i="10"/>
  <c r="M1972" i="10"/>
  <c r="Y1972" i="10"/>
  <c r="J1972" i="10"/>
  <c r="X1972" i="10"/>
  <c r="J1968" i="10"/>
  <c r="X1968" i="10"/>
  <c r="M1968" i="10"/>
  <c r="Y1968" i="10"/>
  <c r="M1964" i="10"/>
  <c r="Y1964" i="10"/>
  <c r="J1964" i="10"/>
  <c r="J1960" i="10"/>
  <c r="X1960" i="10"/>
  <c r="M1960" i="10"/>
  <c r="Y1960" i="10"/>
  <c r="M1956" i="10"/>
  <c r="Y1956" i="10"/>
  <c r="J1956" i="10"/>
  <c r="X1956" i="10"/>
  <c r="J1952" i="10"/>
  <c r="X1952" i="10"/>
  <c r="M1952" i="10"/>
  <c r="Y1952" i="10"/>
  <c r="M1948" i="10"/>
  <c r="Y1948" i="10"/>
  <c r="J1948" i="10"/>
  <c r="X1948" i="10"/>
  <c r="J1944" i="10"/>
  <c r="M1944" i="10"/>
  <c r="Y1944" i="10"/>
  <c r="M1940" i="10"/>
  <c r="Y1940" i="10"/>
  <c r="J1940" i="10"/>
  <c r="X1940" i="10"/>
  <c r="J1936" i="10"/>
  <c r="X1936" i="10"/>
  <c r="M1936" i="10"/>
  <c r="Y1936" i="10"/>
  <c r="M1932" i="10"/>
  <c r="Y1932" i="10"/>
  <c r="J1932" i="10"/>
  <c r="X1932" i="10"/>
  <c r="J1928" i="10"/>
  <c r="X1928" i="10"/>
  <c r="M1928" i="10"/>
  <c r="Y1928" i="10"/>
  <c r="M1924" i="10"/>
  <c r="Y1924" i="10"/>
  <c r="J1924" i="10"/>
  <c r="J1920" i="10"/>
  <c r="X1920" i="10"/>
  <c r="M1920" i="10"/>
  <c r="Y1920" i="10"/>
  <c r="M1916" i="10"/>
  <c r="Y1916" i="10"/>
  <c r="J1916" i="10"/>
  <c r="X1916" i="10"/>
  <c r="J1912" i="10"/>
  <c r="X1912" i="10"/>
  <c r="M1912" i="10"/>
  <c r="Y1912" i="10"/>
  <c r="M1908" i="10"/>
  <c r="Y1908" i="10"/>
  <c r="J1908" i="10"/>
  <c r="X1908" i="10"/>
  <c r="M1904" i="10"/>
  <c r="Y1904" i="10"/>
  <c r="M1900" i="10"/>
  <c r="Y1900" i="10"/>
  <c r="J1900" i="10"/>
  <c r="X1900" i="10"/>
  <c r="J1896" i="10"/>
  <c r="X1896" i="10"/>
  <c r="M1896" i="10"/>
  <c r="Y1896" i="10"/>
  <c r="M1892" i="10"/>
  <c r="Y1892" i="10"/>
  <c r="J1892" i="10"/>
  <c r="X1892" i="10"/>
  <c r="J1888" i="10"/>
  <c r="X1888" i="10"/>
  <c r="M1888" i="10"/>
  <c r="Y1888" i="10"/>
  <c r="M1884" i="10"/>
  <c r="Y1884" i="10"/>
  <c r="J1884" i="10"/>
  <c r="J1880" i="10"/>
  <c r="X1880" i="10"/>
  <c r="M1880" i="10"/>
  <c r="Y1880" i="10"/>
  <c r="M1876" i="10"/>
  <c r="Y1876" i="10"/>
  <c r="J1876" i="10"/>
  <c r="X1876" i="10"/>
  <c r="J1872" i="10"/>
  <c r="X1872" i="10"/>
  <c r="M1872" i="10"/>
  <c r="Y1872" i="10"/>
  <c r="M1868" i="10"/>
  <c r="Y1868" i="10"/>
  <c r="J1868" i="10"/>
  <c r="X1868" i="10"/>
  <c r="J1864" i="10"/>
  <c r="M1864" i="10"/>
  <c r="Y1864" i="10"/>
  <c r="M1860" i="10"/>
  <c r="Y1860" i="10"/>
  <c r="J1860" i="10"/>
  <c r="X1860" i="10"/>
  <c r="J1856" i="10"/>
  <c r="X1856" i="10"/>
  <c r="M1856" i="10"/>
  <c r="Y1856" i="10"/>
  <c r="M1852" i="10"/>
  <c r="Y1852" i="10"/>
  <c r="J1852" i="10"/>
  <c r="X1852" i="10"/>
  <c r="J1848" i="10"/>
  <c r="X1848" i="10"/>
  <c r="M1848" i="10"/>
  <c r="Y1848" i="10"/>
  <c r="J1844" i="10"/>
  <c r="M1844" i="10"/>
  <c r="Y1844" i="10"/>
  <c r="J1840" i="10"/>
  <c r="X1840" i="10"/>
  <c r="M1840" i="10"/>
  <c r="Y1840" i="10"/>
  <c r="J1836" i="10"/>
  <c r="X1836" i="10"/>
  <c r="M1836" i="10"/>
  <c r="Y1836" i="10"/>
  <c r="J1832" i="10"/>
  <c r="X1832" i="10"/>
  <c r="M1832" i="10"/>
  <c r="Y1832" i="10"/>
  <c r="J1828" i="10"/>
  <c r="X1828" i="10"/>
  <c r="M1828" i="10"/>
  <c r="Y1828" i="10"/>
  <c r="J1824" i="10"/>
  <c r="M1824" i="10"/>
  <c r="Y1824" i="10"/>
  <c r="J1970" i="10"/>
  <c r="X1970" i="10"/>
  <c r="M1970" i="10"/>
  <c r="Y1970" i="10"/>
  <c r="J1962" i="10"/>
  <c r="M1962" i="10"/>
  <c r="Y1962" i="10"/>
  <c r="J1954" i="10"/>
  <c r="X1954" i="10"/>
  <c r="M1954" i="10"/>
  <c r="Y1954" i="10"/>
  <c r="J1946" i="10"/>
  <c r="X1946" i="10"/>
  <c r="M1946" i="10"/>
  <c r="Y1946" i="10"/>
  <c r="J1938" i="10"/>
  <c r="X1938" i="10"/>
  <c r="M1938" i="10"/>
  <c r="Y1938" i="10"/>
  <c r="J1930" i="10"/>
  <c r="X1930" i="10"/>
  <c r="M1930" i="10"/>
  <c r="Y1930" i="10"/>
  <c r="J1922" i="10"/>
  <c r="M1922" i="10"/>
  <c r="Y1922" i="10"/>
  <c r="J1914" i="10"/>
  <c r="X1914" i="10"/>
  <c r="M1914" i="10"/>
  <c r="Y1914" i="10"/>
  <c r="J1906" i="10"/>
  <c r="X1906" i="10"/>
  <c r="M1906" i="10"/>
  <c r="Y1906" i="10"/>
  <c r="J1898" i="10"/>
  <c r="X1898" i="10"/>
  <c r="M1898" i="10"/>
  <c r="Y1898" i="10"/>
  <c r="J1890" i="10"/>
  <c r="X1890" i="10"/>
  <c r="M1890" i="10"/>
  <c r="Y1890" i="10"/>
  <c r="J1882" i="10"/>
  <c r="M1882" i="10"/>
  <c r="Y1882" i="10"/>
  <c r="J1874" i="10"/>
  <c r="X1874" i="10"/>
  <c r="M1874" i="10"/>
  <c r="Y1874" i="10"/>
  <c r="J1866" i="10"/>
  <c r="X1866" i="10"/>
  <c r="M1866" i="10"/>
  <c r="Y1866" i="10"/>
  <c r="J1858" i="10"/>
  <c r="X1858" i="10"/>
  <c r="M1858" i="10"/>
  <c r="Y1858" i="10"/>
  <c r="J1854" i="10"/>
  <c r="X1854" i="10"/>
  <c r="M1854" i="10"/>
  <c r="Y1854" i="10"/>
  <c r="J1846" i="10"/>
  <c r="X1846" i="10"/>
  <c r="M1846" i="10"/>
  <c r="Y1846" i="10"/>
  <c r="J1838" i="10"/>
  <c r="X1838" i="10"/>
  <c r="M1838" i="10"/>
  <c r="Y1838" i="10"/>
  <c r="J1830" i="10"/>
  <c r="X1830" i="10"/>
  <c r="M1830" i="10"/>
  <c r="Y1830" i="10"/>
  <c r="M1822" i="10"/>
  <c r="Y1822" i="10"/>
  <c r="J1814" i="10"/>
  <c r="X1814" i="10"/>
  <c r="M1814" i="10"/>
  <c r="Y1814" i="10"/>
  <c r="J1806" i="10"/>
  <c r="X1806" i="10"/>
  <c r="M1806" i="10"/>
  <c r="Y1806" i="10"/>
  <c r="J1794" i="10"/>
  <c r="X1794" i="10"/>
  <c r="M1794" i="10"/>
  <c r="Y1794" i="10"/>
  <c r="J1790" i="10"/>
  <c r="X1790" i="10"/>
  <c r="M1790" i="10"/>
  <c r="Y1790" i="10"/>
  <c r="M1786" i="10"/>
  <c r="Y1786" i="10"/>
  <c r="J1786" i="10"/>
  <c r="X1786" i="10"/>
  <c r="J1778" i="10"/>
  <c r="X1778" i="10"/>
  <c r="M1778" i="10"/>
  <c r="Y1778" i="10"/>
  <c r="J1774" i="10"/>
  <c r="X1774" i="10"/>
  <c r="M1774" i="10"/>
  <c r="Y1774" i="10"/>
  <c r="M1770" i="10"/>
  <c r="Y1770" i="10"/>
  <c r="J1770" i="10"/>
  <c r="X1770" i="10"/>
  <c r="J1766" i="10"/>
  <c r="X1766" i="10"/>
  <c r="M1766" i="10"/>
  <c r="Y1766" i="10"/>
  <c r="J1762" i="10"/>
  <c r="M1762" i="10"/>
  <c r="Y1762" i="10"/>
  <c r="J1758" i="10"/>
  <c r="X1758" i="10"/>
  <c r="M1758" i="10"/>
  <c r="Y1758" i="10"/>
  <c r="M1754" i="10"/>
  <c r="Y1754" i="10"/>
  <c r="J1754" i="10"/>
  <c r="X1754" i="10"/>
  <c r="J1750" i="10"/>
  <c r="X1750" i="10"/>
  <c r="M1750" i="10"/>
  <c r="Y1750" i="10"/>
  <c r="J1746" i="10"/>
  <c r="X1746" i="10"/>
  <c r="M1746" i="10"/>
  <c r="Y1746" i="10"/>
  <c r="J1742" i="10"/>
  <c r="M1742" i="10"/>
  <c r="Y1742" i="10"/>
  <c r="J1734" i="10"/>
  <c r="X1734" i="10"/>
  <c r="M1734" i="10"/>
  <c r="Y1734" i="10"/>
  <c r="J1730" i="10"/>
  <c r="X1730" i="10"/>
  <c r="M1730" i="10"/>
  <c r="Y1730" i="10"/>
  <c r="J1726" i="10"/>
  <c r="X1726" i="10"/>
  <c r="M1726" i="10"/>
  <c r="Y1726" i="10"/>
  <c r="M2081" i="10"/>
  <c r="Y2081" i="10"/>
  <c r="M2071" i="10"/>
  <c r="Y2071" i="10"/>
  <c r="J2053" i="10"/>
  <c r="X2053" i="10"/>
  <c r="M2039" i="10"/>
  <c r="Y2039" i="10"/>
  <c r="J2021" i="10"/>
  <c r="X2021" i="10"/>
  <c r="M2007" i="10"/>
  <c r="Y2007" i="10"/>
  <c r="J1989" i="10"/>
  <c r="X1989" i="10"/>
  <c r="M1975" i="10"/>
  <c r="Y1975" i="10"/>
  <c r="M1966" i="10"/>
  <c r="Y1966" i="10"/>
  <c r="J1957" i="10"/>
  <c r="X1957" i="10"/>
  <c r="M1943" i="10"/>
  <c r="Y1943" i="10"/>
  <c r="M1934" i="10"/>
  <c r="Y1934" i="10"/>
  <c r="J1925" i="10"/>
  <c r="M1911" i="10"/>
  <c r="Y1911" i="10"/>
  <c r="M1902" i="10"/>
  <c r="Y1902" i="10"/>
  <c r="J1893" i="10"/>
  <c r="X1893" i="10"/>
  <c r="M1879" i="10"/>
  <c r="Y1879" i="10"/>
  <c r="M1870" i="10"/>
  <c r="Y1870" i="10"/>
  <c r="J1861" i="10"/>
  <c r="X1861" i="10"/>
  <c r="J1843" i="10"/>
  <c r="J1834" i="10"/>
  <c r="X1834" i="10"/>
  <c r="M1829" i="10"/>
  <c r="Y1829" i="10"/>
  <c r="M1820" i="10"/>
  <c r="Y1820" i="10"/>
  <c r="J1811" i="10"/>
  <c r="X1811" i="10"/>
  <c r="J1802" i="10"/>
  <c r="M1782" i="10"/>
  <c r="Y1782" i="10"/>
  <c r="M1584" i="10"/>
  <c r="Y1584" i="10"/>
  <c r="J2077" i="10"/>
  <c r="X2077" i="10"/>
  <c r="M2077" i="10"/>
  <c r="Y2077" i="10"/>
  <c r="J2073" i="10"/>
  <c r="X2073" i="10"/>
  <c r="M2073" i="10"/>
  <c r="Y2073" i="10"/>
  <c r="J2065" i="10"/>
  <c r="M2065" i="10"/>
  <c r="Y2065" i="10"/>
  <c r="J2057" i="10"/>
  <c r="X2057" i="10"/>
  <c r="M2057" i="10"/>
  <c r="Y2057" i="10"/>
  <c r="J2049" i="10"/>
  <c r="X2049" i="10"/>
  <c r="M2049" i="10"/>
  <c r="Y2049" i="10"/>
  <c r="J2041" i="10"/>
  <c r="X2041" i="10"/>
  <c r="M2041" i="10"/>
  <c r="Y2041" i="10"/>
  <c r="J2033" i="10"/>
  <c r="X2033" i="10"/>
  <c r="M2033" i="10"/>
  <c r="Y2033" i="10"/>
  <c r="J2025" i="10"/>
  <c r="M2025" i="10"/>
  <c r="Y2025" i="10"/>
  <c r="J2017" i="10"/>
  <c r="X2017" i="10"/>
  <c r="M2017" i="10"/>
  <c r="Y2017" i="10"/>
  <c r="J2009" i="10"/>
  <c r="X2009" i="10"/>
  <c r="M2009" i="10"/>
  <c r="Y2009" i="10"/>
  <c r="J2001" i="10"/>
  <c r="X2001" i="10"/>
  <c r="M2001" i="10"/>
  <c r="Y2001" i="10"/>
  <c r="J1993" i="10"/>
  <c r="X1993" i="10"/>
  <c r="M1993" i="10"/>
  <c r="Y1993" i="10"/>
  <c r="J1985" i="10"/>
  <c r="M1985" i="10"/>
  <c r="Y1985" i="10"/>
  <c r="J1977" i="10"/>
  <c r="X1977" i="10"/>
  <c r="M1977" i="10"/>
  <c r="Y1977" i="10"/>
  <c r="J1969" i="10"/>
  <c r="X1969" i="10"/>
  <c r="M1969" i="10"/>
  <c r="Y1969" i="10"/>
  <c r="J1961" i="10"/>
  <c r="X1961" i="10"/>
  <c r="M1961" i="10"/>
  <c r="Y1961" i="10"/>
  <c r="J1953" i="10"/>
  <c r="X1953" i="10"/>
  <c r="M1953" i="10"/>
  <c r="Y1953" i="10"/>
  <c r="J1945" i="10"/>
  <c r="M1945" i="10"/>
  <c r="Y1945" i="10"/>
  <c r="J1937" i="10"/>
  <c r="X1937" i="10"/>
  <c r="M1937" i="10"/>
  <c r="Y1937" i="10"/>
  <c r="J1929" i="10"/>
  <c r="X1929" i="10"/>
  <c r="M1929" i="10"/>
  <c r="Y1929" i="10"/>
  <c r="J1921" i="10"/>
  <c r="X1921" i="10"/>
  <c r="M1921" i="10"/>
  <c r="Y1921" i="10"/>
  <c r="J1913" i="10"/>
  <c r="X1913" i="10"/>
  <c r="M1913" i="10"/>
  <c r="Y1913" i="10"/>
  <c r="J1905" i="10"/>
  <c r="M1905" i="10"/>
  <c r="Y1905" i="10"/>
  <c r="J1897" i="10"/>
  <c r="X1897" i="10"/>
  <c r="M1897" i="10"/>
  <c r="Y1897" i="10"/>
  <c r="J1889" i="10"/>
  <c r="X1889" i="10"/>
  <c r="M1889" i="10"/>
  <c r="Y1889" i="10"/>
  <c r="J1881" i="10"/>
  <c r="X1881" i="10"/>
  <c r="M1881" i="10"/>
  <c r="Y1881" i="10"/>
  <c r="J1873" i="10"/>
  <c r="X1873" i="10"/>
  <c r="M1873" i="10"/>
  <c r="Y1873" i="10"/>
  <c r="J1865" i="10"/>
  <c r="M1865" i="10"/>
  <c r="Y1865" i="10"/>
  <c r="J1857" i="10"/>
  <c r="X1857" i="10"/>
  <c r="M1857" i="10"/>
  <c r="Y1857" i="10"/>
  <c r="J1849" i="10"/>
  <c r="X1849" i="10"/>
  <c r="M1849" i="10"/>
  <c r="Y1849" i="10"/>
  <c r="J1841" i="10"/>
  <c r="X1841" i="10"/>
  <c r="M1841" i="10"/>
  <c r="Y1841" i="10"/>
  <c r="J1833" i="10"/>
  <c r="X1833" i="10"/>
  <c r="M1833" i="10"/>
  <c r="Y1833" i="10"/>
  <c r="J1825" i="10"/>
  <c r="M1825" i="10"/>
  <c r="Y1825" i="10"/>
  <c r="J1817" i="10"/>
  <c r="X1817" i="10"/>
  <c r="M1817" i="10"/>
  <c r="Y1817" i="10"/>
  <c r="J1809" i="10"/>
  <c r="X1809" i="10"/>
  <c r="M1809" i="10"/>
  <c r="Y1809" i="10"/>
  <c r="J1801" i="10"/>
  <c r="X1801" i="10"/>
  <c r="M1801" i="10"/>
  <c r="Y1801" i="10"/>
  <c r="J1797" i="10"/>
  <c r="X1797" i="10"/>
  <c r="M1797" i="10"/>
  <c r="Y1797" i="10"/>
  <c r="M1793" i="10"/>
  <c r="Y1793" i="10"/>
  <c r="J1793" i="10"/>
  <c r="X1793" i="10"/>
  <c r="J1789" i="10"/>
  <c r="X1789" i="10"/>
  <c r="M1789" i="10"/>
  <c r="Y1789" i="10"/>
  <c r="J1785" i="10"/>
  <c r="T1785" i="10"/>
  <c r="M1785" i="10"/>
  <c r="Y1785" i="10"/>
  <c r="J1781" i="10"/>
  <c r="X1781" i="10"/>
  <c r="M1781" i="10"/>
  <c r="Y1781" i="10"/>
  <c r="J1773" i="10"/>
  <c r="X1773" i="10"/>
  <c r="M1773" i="10"/>
  <c r="Y1773" i="10"/>
  <c r="J1769" i="10"/>
  <c r="X1769" i="10"/>
  <c r="M1769" i="10"/>
  <c r="Y1769" i="10"/>
  <c r="J1765" i="10"/>
  <c r="T1765" i="10"/>
  <c r="M1765" i="10"/>
  <c r="Y1765" i="10"/>
  <c r="M1761" i="10"/>
  <c r="Y1761" i="10"/>
  <c r="J1761" i="10"/>
  <c r="X1761" i="10"/>
  <c r="J1753" i="10"/>
  <c r="X1753" i="10"/>
  <c r="M1753" i="10"/>
  <c r="Y1753" i="10"/>
  <c r="J1749" i="10"/>
  <c r="X1749" i="10"/>
  <c r="M1749" i="10"/>
  <c r="Y1749" i="10"/>
  <c r="M1745" i="10"/>
  <c r="Y1745" i="10"/>
  <c r="J1745" i="10"/>
  <c r="T1745" i="10"/>
  <c r="J1741" i="10"/>
  <c r="X1741" i="10"/>
  <c r="M1741" i="10"/>
  <c r="Y1741" i="10"/>
  <c r="M1737" i="10"/>
  <c r="Y1737" i="10"/>
  <c r="J1737" i="10"/>
  <c r="X1737" i="10"/>
  <c r="J1733" i="10"/>
  <c r="X1733" i="10"/>
  <c r="M1733" i="10"/>
  <c r="Y1733" i="10"/>
  <c r="J2061" i="10"/>
  <c r="X2061" i="10"/>
  <c r="M2047" i="10"/>
  <c r="Y2047" i="10"/>
  <c r="J2029" i="10"/>
  <c r="X2029" i="10"/>
  <c r="M2015" i="10"/>
  <c r="Y2015" i="10"/>
  <c r="J1997" i="10"/>
  <c r="X1997" i="10"/>
  <c r="M1983" i="10"/>
  <c r="Y1983" i="10"/>
  <c r="J1965" i="10"/>
  <c r="M1951" i="10"/>
  <c r="Y1951" i="10"/>
  <c r="M1942" i="10"/>
  <c r="Y1942" i="10"/>
  <c r="J1933" i="10"/>
  <c r="X1933" i="10"/>
  <c r="M1919" i="10"/>
  <c r="Y1919" i="10"/>
  <c r="M1910" i="10"/>
  <c r="Y1910" i="10"/>
  <c r="J1901" i="10"/>
  <c r="X1901" i="10"/>
  <c r="M1887" i="10"/>
  <c r="Y1887" i="10"/>
  <c r="M1878" i="10"/>
  <c r="Y1878" i="10"/>
  <c r="J1869" i="10"/>
  <c r="X1869" i="10"/>
  <c r="J1851" i="10"/>
  <c r="X1851" i="10"/>
  <c r="J1842" i="10"/>
  <c r="M1837" i="10"/>
  <c r="Y1837" i="10"/>
  <c r="J1819" i="10"/>
  <c r="X1819" i="10"/>
  <c r="J1810" i="10"/>
  <c r="X1810" i="10"/>
  <c r="M1805" i="10"/>
  <c r="Y1805" i="10"/>
  <c r="J1777" i="10"/>
  <c r="X1777" i="10"/>
  <c r="M1757" i="10"/>
  <c r="Y1757" i="10"/>
  <c r="M1738" i="10"/>
  <c r="Y1738" i="10"/>
  <c r="M1672" i="10"/>
  <c r="Y1672" i="10"/>
  <c r="J1816" i="10"/>
  <c r="X1816" i="10"/>
  <c r="M1816" i="10"/>
  <c r="Y1816" i="10"/>
  <c r="J1808" i="10"/>
  <c r="X1808" i="10"/>
  <c r="M1808" i="10"/>
  <c r="Y1808" i="10"/>
  <c r="J1800" i="10"/>
  <c r="X1800" i="10"/>
  <c r="M1800" i="10"/>
  <c r="Y1800" i="10"/>
  <c r="J1796" i="10"/>
  <c r="X1796" i="10"/>
  <c r="M1796" i="10"/>
  <c r="Y1796" i="10"/>
  <c r="J1788" i="10"/>
  <c r="X1788" i="10"/>
  <c r="M1788" i="10"/>
  <c r="Y1788" i="10"/>
  <c r="J1784" i="10"/>
  <c r="M1784" i="10"/>
  <c r="Y1784" i="10"/>
  <c r="J1780" i="10"/>
  <c r="X1780" i="10"/>
  <c r="M1780" i="10"/>
  <c r="Y1780" i="10"/>
  <c r="M1776" i="10"/>
  <c r="Y1776" i="10"/>
  <c r="J1776" i="10"/>
  <c r="X1776" i="10"/>
  <c r="J1768" i="10"/>
  <c r="X1768" i="10"/>
  <c r="M1768" i="10"/>
  <c r="Y1768" i="10"/>
  <c r="J1764" i="10"/>
  <c r="M1764" i="10"/>
  <c r="Y1764" i="10"/>
  <c r="M1760" i="10"/>
  <c r="Y1760" i="10"/>
  <c r="J1760" i="10"/>
  <c r="X1760" i="10"/>
  <c r="J1756" i="10"/>
  <c r="X1756" i="10"/>
  <c r="M1756" i="10"/>
  <c r="Y1756" i="10"/>
  <c r="J1752" i="10"/>
  <c r="X1752" i="10"/>
  <c r="M1752" i="10"/>
  <c r="Y1752" i="10"/>
  <c r="J1748" i="10"/>
  <c r="X1748" i="10"/>
  <c r="M1748" i="10"/>
  <c r="Y1748" i="10"/>
  <c r="M1744" i="10"/>
  <c r="Y1744" i="10"/>
  <c r="J1744" i="10"/>
  <c r="J1740" i="10"/>
  <c r="X1740" i="10"/>
  <c r="M1740" i="10"/>
  <c r="Y1740" i="10"/>
  <c r="M1736" i="10"/>
  <c r="Y1736" i="10"/>
  <c r="J1736" i="10"/>
  <c r="X1736" i="10"/>
  <c r="J1732" i="10"/>
  <c r="X1732" i="10"/>
  <c r="M1732" i="10"/>
  <c r="Y1732" i="10"/>
  <c r="J1728" i="10"/>
  <c r="X1728" i="10"/>
  <c r="M1728" i="10"/>
  <c r="Y1728" i="10"/>
  <c r="J1724" i="10"/>
  <c r="M1724" i="10"/>
  <c r="Y1724" i="10"/>
  <c r="J1720" i="10"/>
  <c r="X1720" i="10"/>
  <c r="M1720" i="10"/>
  <c r="Y1720" i="10"/>
  <c r="J1716" i="10"/>
  <c r="X1716" i="10"/>
  <c r="M1716" i="10"/>
  <c r="Y1716" i="10"/>
  <c r="J1712" i="10"/>
  <c r="X1712" i="10"/>
  <c r="M1712" i="10"/>
  <c r="Y1712" i="10"/>
  <c r="J1708" i="10"/>
  <c r="X1708" i="10"/>
  <c r="M1708" i="10"/>
  <c r="Y1708" i="10"/>
  <c r="J1704" i="10"/>
  <c r="M1704" i="10"/>
  <c r="Y1704" i="10"/>
  <c r="J1700" i="10"/>
  <c r="X1700" i="10"/>
  <c r="M1700" i="10"/>
  <c r="Y1700" i="10"/>
  <c r="J1696" i="10"/>
  <c r="X1696" i="10"/>
  <c r="M1696" i="10"/>
  <c r="Y1696" i="10"/>
  <c r="J1692" i="10"/>
  <c r="X1692" i="10"/>
  <c r="M1692" i="10"/>
  <c r="Y1692" i="10"/>
  <c r="J1688" i="10"/>
  <c r="X1688" i="10"/>
  <c r="M1688" i="10"/>
  <c r="Y1688" i="10"/>
  <c r="J1684" i="10"/>
  <c r="M1684" i="10"/>
  <c r="Y1684" i="10"/>
  <c r="J1680" i="10"/>
  <c r="X1680" i="10"/>
  <c r="M1680" i="10"/>
  <c r="Y1680" i="10"/>
  <c r="J1676" i="10"/>
  <c r="X1676" i="10"/>
  <c r="M1676" i="10"/>
  <c r="Y1676" i="10"/>
  <c r="M1668" i="10"/>
  <c r="Y1668" i="10"/>
  <c r="J1668" i="10"/>
  <c r="X1668" i="10"/>
  <c r="J1664" i="10"/>
  <c r="M1664" i="10"/>
  <c r="Y1664" i="10"/>
  <c r="M1660" i="10"/>
  <c r="Y1660" i="10"/>
  <c r="J1660" i="10"/>
  <c r="X1660" i="10"/>
  <c r="J1656" i="10"/>
  <c r="X1656" i="10"/>
  <c r="M1656" i="10"/>
  <c r="Y1656" i="10"/>
  <c r="M1652" i="10"/>
  <c r="Y1652" i="10"/>
  <c r="J1652" i="10"/>
  <c r="X1652" i="10"/>
  <c r="J1648" i="10"/>
  <c r="X1648" i="10"/>
  <c r="M1648" i="10"/>
  <c r="Y1648" i="10"/>
  <c r="J1640" i="10"/>
  <c r="X1640" i="10"/>
  <c r="M1640" i="10"/>
  <c r="Y1640" i="10"/>
  <c r="J1636" i="10"/>
  <c r="X1636" i="10"/>
  <c r="M1636" i="10"/>
  <c r="Y1636" i="10"/>
  <c r="J1632" i="10"/>
  <c r="X1632" i="10"/>
  <c r="M1632" i="10"/>
  <c r="Y1632" i="10"/>
  <c r="J1628" i="10"/>
  <c r="X1628" i="10"/>
  <c r="M1628" i="10"/>
  <c r="Y1628" i="10"/>
  <c r="J1624" i="10"/>
  <c r="M1624" i="10"/>
  <c r="Y1624" i="10"/>
  <c r="J1620" i="10"/>
  <c r="X1620" i="10"/>
  <c r="M1620" i="10"/>
  <c r="Y1620" i="10"/>
  <c r="J1616" i="10"/>
  <c r="X1616" i="10"/>
  <c r="M1616" i="10"/>
  <c r="Y1616" i="10"/>
  <c r="J1612" i="10"/>
  <c r="X1612" i="10"/>
  <c r="M1612" i="10"/>
  <c r="Y1612" i="10"/>
  <c r="J1608" i="10"/>
  <c r="X1608" i="10"/>
  <c r="M1608" i="10"/>
  <c r="Y1608" i="10"/>
  <c r="J1604" i="10"/>
  <c r="M1604" i="10"/>
  <c r="Y1604" i="10"/>
  <c r="J1600" i="10"/>
  <c r="X1600" i="10"/>
  <c r="M1600" i="10"/>
  <c r="Y1600" i="10"/>
  <c r="J1596" i="10"/>
  <c r="X1596" i="10"/>
  <c r="M1596" i="10"/>
  <c r="Y1596" i="10"/>
  <c r="J1592" i="10"/>
  <c r="X1592" i="10"/>
  <c r="M1592" i="10"/>
  <c r="Y1592" i="10"/>
  <c r="J1588" i="10"/>
  <c r="X1588" i="10"/>
  <c r="M1588" i="10"/>
  <c r="Y1588" i="10"/>
  <c r="J1580" i="10"/>
  <c r="X1580" i="10"/>
  <c r="M1580" i="10"/>
  <c r="Y1580" i="10"/>
  <c r="J1576" i="10"/>
  <c r="X1576" i="10"/>
  <c r="M1576" i="10"/>
  <c r="Y1576" i="10"/>
  <c r="J1572" i="10"/>
  <c r="X1572" i="10"/>
  <c r="M1572" i="10"/>
  <c r="Y1572" i="10"/>
  <c r="J1568" i="10"/>
  <c r="X1568" i="10"/>
  <c r="M1568" i="10"/>
  <c r="Y1568" i="10"/>
  <c r="J1564" i="10"/>
  <c r="M1564" i="10"/>
  <c r="Y1564" i="10"/>
  <c r="J1560" i="10"/>
  <c r="X1560" i="10"/>
  <c r="M1560" i="10"/>
  <c r="Y1560" i="10"/>
  <c r="J1556" i="10"/>
  <c r="X1556" i="10"/>
  <c r="M1556" i="10"/>
  <c r="Y1556" i="10"/>
  <c r="J1552" i="10"/>
  <c r="X1552" i="10"/>
  <c r="M1552" i="10"/>
  <c r="Y1552" i="10"/>
  <c r="M1548" i="10"/>
  <c r="Y1548" i="10"/>
  <c r="J1548" i="10"/>
  <c r="X1548" i="10"/>
  <c r="J1544" i="10"/>
  <c r="M1544" i="10"/>
  <c r="Y1544" i="10"/>
  <c r="M1540" i="10"/>
  <c r="Y1540" i="10"/>
  <c r="J1540" i="10"/>
  <c r="X1540" i="10"/>
  <c r="J1536" i="10"/>
  <c r="X1536" i="10"/>
  <c r="M1536" i="10"/>
  <c r="Y1536" i="10"/>
  <c r="J1528" i="10"/>
  <c r="X1528" i="10"/>
  <c r="M1528" i="10"/>
  <c r="Y1528" i="10"/>
  <c r="M1524" i="10"/>
  <c r="Y1524" i="10"/>
  <c r="J1524" i="10"/>
  <c r="J1520" i="10"/>
  <c r="X1520" i="10"/>
  <c r="M1520" i="10"/>
  <c r="Y1520" i="10"/>
  <c r="M1516" i="10"/>
  <c r="Y1516" i="10"/>
  <c r="J1516" i="10"/>
  <c r="X1516" i="10"/>
  <c r="J1512" i="10"/>
  <c r="X1512" i="10"/>
  <c r="M1512" i="10"/>
  <c r="Y1512" i="10"/>
  <c r="M1508" i="10"/>
  <c r="Y1508" i="10"/>
  <c r="J1508" i="10"/>
  <c r="X1508" i="10"/>
  <c r="J1504" i="10"/>
  <c r="M1504" i="10"/>
  <c r="Y1504" i="10"/>
  <c r="M1500" i="10"/>
  <c r="Y1500" i="10"/>
  <c r="J1500" i="10"/>
  <c r="X1500" i="10"/>
  <c r="J1496" i="10"/>
  <c r="X1496" i="10"/>
  <c r="M1496" i="10"/>
  <c r="Y1496" i="10"/>
  <c r="M1492" i="10"/>
  <c r="Y1492" i="10"/>
  <c r="J1492" i="10"/>
  <c r="X1492" i="10"/>
  <c r="J1488" i="10"/>
  <c r="X1488" i="10"/>
  <c r="M1488" i="10"/>
  <c r="Y1488" i="10"/>
  <c r="J1484" i="10"/>
  <c r="T1484" i="10"/>
  <c r="M1484" i="10"/>
  <c r="Y1484" i="10"/>
  <c r="J1480" i="10"/>
  <c r="X1480" i="10"/>
  <c r="M1480" i="10"/>
  <c r="Y1480" i="10"/>
  <c r="J1476" i="10"/>
  <c r="X1476" i="10"/>
  <c r="M1476" i="10"/>
  <c r="Y1476" i="10"/>
  <c r="J1472" i="10"/>
  <c r="X1472" i="10"/>
  <c r="M1472" i="10"/>
  <c r="Y1472" i="10"/>
  <c r="J1468" i="10"/>
  <c r="X1468" i="10"/>
  <c r="M1468" i="10"/>
  <c r="Y1468" i="10"/>
  <c r="J1464" i="10"/>
  <c r="M1464" i="10"/>
  <c r="Y1464" i="10"/>
  <c r="J1460" i="10"/>
  <c r="X1460" i="10"/>
  <c r="M1460" i="10"/>
  <c r="Y1460" i="10"/>
  <c r="J1456" i="10"/>
  <c r="X1456" i="10"/>
  <c r="M1456" i="10"/>
  <c r="Y1456" i="10"/>
  <c r="J1452" i="10"/>
  <c r="X1452" i="10"/>
  <c r="M1452" i="10"/>
  <c r="Y1452" i="10"/>
  <c r="J1448" i="10"/>
  <c r="X1448" i="10"/>
  <c r="M1448" i="10"/>
  <c r="Y1448" i="10"/>
  <c r="J1444" i="10"/>
  <c r="M1444" i="10"/>
  <c r="Y1444" i="10"/>
  <c r="J1440" i="10"/>
  <c r="X1440" i="10"/>
  <c r="M1440" i="10"/>
  <c r="Y1440" i="10"/>
  <c r="J1436" i="10"/>
  <c r="X1436" i="10"/>
  <c r="M1436" i="10"/>
  <c r="Y1436" i="10"/>
  <c r="J1432" i="10"/>
  <c r="X1432" i="10"/>
  <c r="M1432" i="10"/>
  <c r="Y1432" i="10"/>
  <c r="J1428" i="10"/>
  <c r="X1428" i="10"/>
  <c r="M1428" i="10"/>
  <c r="Y1428" i="10"/>
  <c r="J1424" i="10"/>
  <c r="M1424" i="10"/>
  <c r="Y1424" i="10"/>
  <c r="J1420" i="10"/>
  <c r="X1420" i="10"/>
  <c r="M1420" i="10"/>
  <c r="Y1420" i="10"/>
  <c r="J1416" i="10"/>
  <c r="X1416" i="10"/>
  <c r="M1416" i="10"/>
  <c r="Y1416" i="10"/>
  <c r="J1412" i="10"/>
  <c r="X1412" i="10"/>
  <c r="M1412" i="10"/>
  <c r="Y1412" i="10"/>
  <c r="J1408" i="10"/>
  <c r="X1408" i="10"/>
  <c r="M1408" i="10"/>
  <c r="Y1408" i="10"/>
  <c r="J1404" i="10"/>
  <c r="M1404" i="10"/>
  <c r="Y1404" i="10"/>
  <c r="J1400" i="10"/>
  <c r="X1400" i="10"/>
  <c r="M1400" i="10"/>
  <c r="Y1400" i="10"/>
  <c r="M1396" i="10"/>
  <c r="Y1396" i="10"/>
  <c r="J1396" i="10"/>
  <c r="X1396" i="10"/>
  <c r="M1392" i="10"/>
  <c r="Y1392" i="10"/>
  <c r="J1392" i="10"/>
  <c r="X1392" i="10"/>
  <c r="J1388" i="10"/>
  <c r="X1388" i="10"/>
  <c r="M1388" i="10"/>
  <c r="Y1388" i="10"/>
  <c r="J1384" i="10"/>
  <c r="M1384" i="10"/>
  <c r="Y1384" i="10"/>
  <c r="M1380" i="10"/>
  <c r="Y1380" i="10"/>
  <c r="J1380" i="10"/>
  <c r="X1380" i="10"/>
  <c r="M1376" i="10"/>
  <c r="Y1376" i="10"/>
  <c r="J1376" i="10"/>
  <c r="X1376" i="10"/>
  <c r="M1372" i="10"/>
  <c r="Y1372" i="10"/>
  <c r="J1372" i="10"/>
  <c r="X1372" i="10"/>
  <c r="M1368" i="10"/>
  <c r="Y1368" i="10"/>
  <c r="J1368" i="10"/>
  <c r="X1368" i="10"/>
  <c r="J1364" i="10"/>
  <c r="M1364" i="10"/>
  <c r="Y1364" i="10"/>
  <c r="J1360" i="10"/>
  <c r="X1360" i="10"/>
  <c r="M1360" i="10"/>
  <c r="Y1360" i="10"/>
  <c r="J1356" i="10"/>
  <c r="X1356" i="10"/>
  <c r="M1356" i="10"/>
  <c r="Y1356" i="10"/>
  <c r="J1352" i="10"/>
  <c r="X1352" i="10"/>
  <c r="M1352" i="10"/>
  <c r="Y1352" i="10"/>
  <c r="J1348" i="10"/>
  <c r="X1348" i="10"/>
  <c r="M1348" i="10"/>
  <c r="Y1348" i="10"/>
  <c r="M1344" i="10"/>
  <c r="Y1344" i="10"/>
  <c r="J1344" i="10"/>
  <c r="J1340" i="10"/>
  <c r="X1340" i="10"/>
  <c r="M1340" i="10"/>
  <c r="Y1340" i="10"/>
  <c r="M1336" i="10"/>
  <c r="Y1336" i="10"/>
  <c r="J1336" i="10"/>
  <c r="X1336" i="10"/>
  <c r="J1332" i="10"/>
  <c r="X1332" i="10"/>
  <c r="M1332" i="10"/>
  <c r="Y1332" i="10"/>
  <c r="M1328" i="10"/>
  <c r="Y1328" i="10"/>
  <c r="J1328" i="10"/>
  <c r="X1328" i="10"/>
  <c r="J1324" i="10"/>
  <c r="M1324" i="10"/>
  <c r="Y1324" i="10"/>
  <c r="M1320" i="10"/>
  <c r="Y1320" i="10"/>
  <c r="J1320" i="10"/>
  <c r="X1320" i="10"/>
  <c r="J1316" i="10"/>
  <c r="X1316" i="10"/>
  <c r="M1316" i="10"/>
  <c r="Y1316" i="10"/>
  <c r="J1312" i="10"/>
  <c r="X1312" i="10"/>
  <c r="M1312" i="10"/>
  <c r="Y1312" i="10"/>
  <c r="J1308" i="10"/>
  <c r="X1308" i="10"/>
  <c r="M1308" i="10"/>
  <c r="Y1308" i="10"/>
  <c r="J1304" i="10"/>
  <c r="X1304" i="10"/>
  <c r="M1304" i="10"/>
  <c r="Y1304" i="10"/>
  <c r="M1300" i="10"/>
  <c r="Y1300" i="10"/>
  <c r="J1300" i="10"/>
  <c r="X1300" i="10"/>
  <c r="J1296" i="10"/>
  <c r="X1296" i="10"/>
  <c r="M1296" i="10"/>
  <c r="Y1296" i="10"/>
  <c r="J1292" i="10"/>
  <c r="X1292" i="10"/>
  <c r="M1292" i="10"/>
  <c r="Y1292" i="10"/>
  <c r="M1288" i="10"/>
  <c r="Y1288" i="10"/>
  <c r="J1288" i="10"/>
  <c r="X1288" i="10"/>
  <c r="M1284" i="10"/>
  <c r="Y1284" i="10"/>
  <c r="J1284" i="10"/>
  <c r="J1280" i="10"/>
  <c r="X1280" i="10"/>
  <c r="M1280" i="10"/>
  <c r="Y1280" i="10"/>
  <c r="J1276" i="10"/>
  <c r="X1276" i="10"/>
  <c r="M1276" i="10"/>
  <c r="Y1276" i="10"/>
  <c r="J1272" i="10"/>
  <c r="X1272" i="10"/>
  <c r="M1272" i="10"/>
  <c r="Y1272" i="10"/>
  <c r="J1268" i="10"/>
  <c r="X1268" i="10"/>
  <c r="M1268" i="10"/>
  <c r="Y1268" i="10"/>
  <c r="J1264" i="10"/>
  <c r="M1264" i="10"/>
  <c r="Y1264" i="10"/>
  <c r="J1260" i="10"/>
  <c r="X1260" i="10"/>
  <c r="M1260" i="10"/>
  <c r="Y1260" i="10"/>
  <c r="J1256" i="10"/>
  <c r="X1256" i="10"/>
  <c r="M1256" i="10"/>
  <c r="Y1256" i="10"/>
  <c r="M1252" i="10"/>
  <c r="Y1252" i="10"/>
  <c r="J1252" i="10"/>
  <c r="X1252" i="10"/>
  <c r="J1248" i="10"/>
  <c r="X1248" i="10"/>
  <c r="M1248" i="10"/>
  <c r="Y1248" i="10"/>
  <c r="M1244" i="10"/>
  <c r="Y1244" i="10"/>
  <c r="J1244" i="10"/>
  <c r="J1240" i="10"/>
  <c r="X1240" i="10"/>
  <c r="M1240" i="10"/>
  <c r="Y1240" i="10"/>
  <c r="M1236" i="10"/>
  <c r="Y1236" i="10"/>
  <c r="J1236" i="10"/>
  <c r="X1236" i="10"/>
  <c r="J1232" i="10"/>
  <c r="X1232" i="10"/>
  <c r="M1232" i="10"/>
  <c r="Y1232" i="10"/>
  <c r="M1228" i="10"/>
  <c r="Y1228" i="10"/>
  <c r="J1228" i="10"/>
  <c r="X1228" i="10"/>
  <c r="J1224" i="10"/>
  <c r="M1224" i="10"/>
  <c r="Y1224" i="10"/>
  <c r="M1220" i="10"/>
  <c r="Y1220" i="10"/>
  <c r="J1220" i="10"/>
  <c r="X1220" i="10"/>
  <c r="J1216" i="10"/>
  <c r="X1216" i="10"/>
  <c r="M1216" i="10"/>
  <c r="Y1216" i="10"/>
  <c r="M1212" i="10"/>
  <c r="Y1212" i="10"/>
  <c r="J1212" i="10"/>
  <c r="X1212" i="10"/>
  <c r="J1208" i="10"/>
  <c r="X1208" i="10"/>
  <c r="M1208" i="10"/>
  <c r="Y1208" i="10"/>
  <c r="M1204" i="10"/>
  <c r="Y1204" i="10"/>
  <c r="J1204" i="10"/>
  <c r="J1200" i="10"/>
  <c r="X1200" i="10"/>
  <c r="M1200" i="10"/>
  <c r="Y1200" i="10"/>
  <c r="M1196" i="10"/>
  <c r="Y1196" i="10"/>
  <c r="J1196" i="10"/>
  <c r="X1196" i="10"/>
  <c r="J1192" i="10"/>
  <c r="X1192" i="10"/>
  <c r="M1192" i="10"/>
  <c r="Y1192" i="10"/>
  <c r="J1188" i="10"/>
  <c r="X1188" i="10"/>
  <c r="M1188" i="10"/>
  <c r="Y1188" i="10"/>
  <c r="J1184" i="10"/>
  <c r="M1184" i="10"/>
  <c r="Y1184" i="10"/>
  <c r="J1180" i="10"/>
  <c r="X1180" i="10"/>
  <c r="M1180" i="10"/>
  <c r="Y1180" i="10"/>
  <c r="J1176" i="10"/>
  <c r="X1176" i="10"/>
  <c r="M1176" i="10"/>
  <c r="Y1176" i="10"/>
  <c r="J1172" i="10"/>
  <c r="X1172" i="10"/>
  <c r="M1172" i="10"/>
  <c r="Y1172" i="10"/>
  <c r="J1168" i="10"/>
  <c r="X1168" i="10"/>
  <c r="M1168" i="10"/>
  <c r="Y1168" i="10"/>
  <c r="M1164" i="10"/>
  <c r="Y1164" i="10"/>
  <c r="J1164" i="10"/>
  <c r="M1160" i="10"/>
  <c r="Y1160" i="10"/>
  <c r="J1160" i="10"/>
  <c r="X1160" i="10"/>
  <c r="M1156" i="10"/>
  <c r="Y1156" i="10"/>
  <c r="J1156" i="10"/>
  <c r="X1156" i="10"/>
  <c r="M1152" i="10"/>
  <c r="Y1152" i="10"/>
  <c r="J1152" i="10"/>
  <c r="X1152" i="10"/>
  <c r="M1148" i="10"/>
  <c r="Y1148" i="10"/>
  <c r="J1148" i="10"/>
  <c r="X1148" i="10"/>
  <c r="J1144" i="10"/>
  <c r="M1144" i="10"/>
  <c r="Y1144" i="10"/>
  <c r="M1140" i="10"/>
  <c r="Y1140" i="10"/>
  <c r="J1140" i="10"/>
  <c r="X1140" i="10"/>
  <c r="J1136" i="10"/>
  <c r="X1136" i="10"/>
  <c r="M1136" i="10"/>
  <c r="Y1136" i="10"/>
  <c r="M1132" i="10"/>
  <c r="Y1132" i="10"/>
  <c r="J1132" i="10"/>
  <c r="X1132" i="10"/>
  <c r="J1128" i="10"/>
  <c r="X1128" i="10"/>
  <c r="M1128" i="10"/>
  <c r="Y1128" i="10"/>
  <c r="M1124" i="10"/>
  <c r="Y1124" i="10"/>
  <c r="J1124" i="10"/>
  <c r="J2079" i="10"/>
  <c r="X2079" i="10"/>
  <c r="J2069" i="10"/>
  <c r="X2069" i="10"/>
  <c r="M2055" i="10"/>
  <c r="Y2055" i="10"/>
  <c r="J2037" i="10"/>
  <c r="X2037" i="10"/>
  <c r="M2023" i="10"/>
  <c r="Y2023" i="10"/>
  <c r="J2005" i="10"/>
  <c r="M1991" i="10"/>
  <c r="Y1991" i="10"/>
  <c r="J1973" i="10"/>
  <c r="X1973" i="10"/>
  <c r="M1959" i="10"/>
  <c r="Y1959" i="10"/>
  <c r="M1950" i="10"/>
  <c r="Y1950" i="10"/>
  <c r="J1941" i="10"/>
  <c r="X1941" i="10"/>
  <c r="M1927" i="10"/>
  <c r="Y1927" i="10"/>
  <c r="M1918" i="10"/>
  <c r="Y1918" i="10"/>
  <c r="J1909" i="10"/>
  <c r="X1909" i="10"/>
  <c r="M1895" i="10"/>
  <c r="Y1895" i="10"/>
  <c r="M1886" i="10"/>
  <c r="Y1886" i="10"/>
  <c r="J1877" i="10"/>
  <c r="X1877" i="10"/>
  <c r="M1863" i="10"/>
  <c r="Y1863" i="10"/>
  <c r="J1850" i="10"/>
  <c r="X1850" i="10"/>
  <c r="M1845" i="10"/>
  <c r="Y1845" i="10"/>
  <c r="J1827" i="10"/>
  <c r="X1827" i="10"/>
  <c r="J1818" i="10"/>
  <c r="X1818" i="10"/>
  <c r="M1813" i="10"/>
  <c r="Y1813" i="10"/>
  <c r="M1804" i="10"/>
  <c r="Y1804" i="10"/>
  <c r="M1799" i="10"/>
  <c r="Y1799" i="10"/>
  <c r="J1792" i="10"/>
  <c r="X1792" i="10"/>
  <c r="M1772" i="10"/>
  <c r="Y1772" i="10"/>
  <c r="J2075" i="10"/>
  <c r="X2075" i="10"/>
  <c r="M2075" i="10"/>
  <c r="Y2075" i="10"/>
  <c r="J2067" i="10"/>
  <c r="X2067" i="10"/>
  <c r="M2067" i="10"/>
  <c r="Y2067" i="10"/>
  <c r="J2059" i="10"/>
  <c r="X2059" i="10"/>
  <c r="M2059" i="10"/>
  <c r="Y2059" i="10"/>
  <c r="J2051" i="10"/>
  <c r="X2051" i="10"/>
  <c r="M2051" i="10"/>
  <c r="Y2051" i="10"/>
  <c r="J2043" i="10"/>
  <c r="M2043" i="10"/>
  <c r="Y2043" i="10"/>
  <c r="J2035" i="10"/>
  <c r="X2035" i="10"/>
  <c r="M2035" i="10"/>
  <c r="Y2035" i="10"/>
  <c r="J2027" i="10"/>
  <c r="X2027" i="10"/>
  <c r="M2027" i="10"/>
  <c r="Y2027" i="10"/>
  <c r="J2019" i="10"/>
  <c r="X2019" i="10"/>
  <c r="M2019" i="10"/>
  <c r="Y2019" i="10"/>
  <c r="J2011" i="10"/>
  <c r="X2011" i="10"/>
  <c r="M2011" i="10"/>
  <c r="Y2011" i="10"/>
  <c r="J2003" i="10"/>
  <c r="M2003" i="10"/>
  <c r="Y2003" i="10"/>
  <c r="J1995" i="10"/>
  <c r="X1995" i="10"/>
  <c r="M1995" i="10"/>
  <c r="Y1995" i="10"/>
  <c r="J1987" i="10"/>
  <c r="X1987" i="10"/>
  <c r="M1987" i="10"/>
  <c r="Y1987" i="10"/>
  <c r="J1979" i="10"/>
  <c r="X1979" i="10"/>
  <c r="M1979" i="10"/>
  <c r="Y1979" i="10"/>
  <c r="J1971" i="10"/>
  <c r="X1971" i="10"/>
  <c r="M1971" i="10"/>
  <c r="Y1971" i="10"/>
  <c r="J1963" i="10"/>
  <c r="M1963" i="10"/>
  <c r="Y1963" i="10"/>
  <c r="J1955" i="10"/>
  <c r="X1955" i="10"/>
  <c r="M1955" i="10"/>
  <c r="Y1955" i="10"/>
  <c r="J1947" i="10"/>
  <c r="X1947" i="10"/>
  <c r="M1947" i="10"/>
  <c r="Y1947" i="10"/>
  <c r="J1939" i="10"/>
  <c r="X1939" i="10"/>
  <c r="M1939" i="10"/>
  <c r="Y1939" i="10"/>
  <c r="J1931" i="10"/>
  <c r="X1931" i="10"/>
  <c r="M1931" i="10"/>
  <c r="Y1931" i="10"/>
  <c r="J1923" i="10"/>
  <c r="M1923" i="10"/>
  <c r="Y1923" i="10"/>
  <c r="J1915" i="10"/>
  <c r="X1915" i="10"/>
  <c r="M1915" i="10"/>
  <c r="Y1915" i="10"/>
  <c r="J1907" i="10"/>
  <c r="X1907" i="10"/>
  <c r="M1907" i="10"/>
  <c r="Y1907" i="10"/>
  <c r="J1899" i="10"/>
  <c r="X1899" i="10"/>
  <c r="M1899" i="10"/>
  <c r="Y1899" i="10"/>
  <c r="J1891" i="10"/>
  <c r="X1891" i="10"/>
  <c r="M1891" i="10"/>
  <c r="Y1891" i="10"/>
  <c r="J1883" i="10"/>
  <c r="M1883" i="10"/>
  <c r="Y1883" i="10"/>
  <c r="J1875" i="10"/>
  <c r="X1875" i="10"/>
  <c r="M1875" i="10"/>
  <c r="Y1875" i="10"/>
  <c r="J1867" i="10"/>
  <c r="X1867" i="10"/>
  <c r="M1867" i="10"/>
  <c r="Y1867" i="10"/>
  <c r="J1859" i="10"/>
  <c r="X1859" i="10"/>
  <c r="M1859" i="10"/>
  <c r="Y1859" i="10"/>
  <c r="J1855" i="10"/>
  <c r="X1855" i="10"/>
  <c r="M1855" i="10"/>
  <c r="Y1855" i="10"/>
  <c r="J1847" i="10"/>
  <c r="X1847" i="10"/>
  <c r="M1847" i="10"/>
  <c r="Y1847" i="10"/>
  <c r="J1839" i="10"/>
  <c r="X1839" i="10"/>
  <c r="M1839" i="10"/>
  <c r="Y1839" i="10"/>
  <c r="J1831" i="10"/>
  <c r="X1831" i="10"/>
  <c r="M1831" i="10"/>
  <c r="Y1831" i="10"/>
  <c r="J1823" i="10"/>
  <c r="M1823" i="10"/>
  <c r="Y1823" i="10"/>
  <c r="J1815" i="10"/>
  <c r="X1815" i="10"/>
  <c r="M1815" i="10"/>
  <c r="Y1815" i="10"/>
  <c r="J1807" i="10"/>
  <c r="X1807" i="10"/>
  <c r="M1807" i="10"/>
  <c r="Y1807" i="10"/>
  <c r="J1795" i="10"/>
  <c r="X1795" i="10"/>
  <c r="M1795" i="10"/>
  <c r="Y1795" i="10"/>
  <c r="J1791" i="10"/>
  <c r="X1791" i="10"/>
  <c r="M1791" i="10"/>
  <c r="Y1791" i="10"/>
  <c r="J1783" i="10"/>
  <c r="M1783" i="10"/>
  <c r="Y1783" i="10"/>
  <c r="M2063" i="10"/>
  <c r="Y2063" i="10"/>
  <c r="J2045" i="10"/>
  <c r="M2031" i="10"/>
  <c r="Y2031" i="10"/>
  <c r="J2013" i="10"/>
  <c r="X2013" i="10"/>
  <c r="M1999" i="10"/>
  <c r="Y1999" i="10"/>
  <c r="J1981" i="10"/>
  <c r="X1981" i="10"/>
  <c r="M1967" i="10"/>
  <c r="Y1967" i="10"/>
  <c r="M1958" i="10"/>
  <c r="Y1958" i="10"/>
  <c r="J1949" i="10"/>
  <c r="X1949" i="10"/>
  <c r="M1935" i="10"/>
  <c r="Y1935" i="10"/>
  <c r="M1926" i="10"/>
  <c r="Y1926" i="10"/>
  <c r="J1917" i="10"/>
  <c r="X1917" i="10"/>
  <c r="M1903" i="10"/>
  <c r="Y1903" i="10"/>
  <c r="M1894" i="10"/>
  <c r="Y1894" i="10"/>
  <c r="J1885" i="10"/>
  <c r="M1871" i="10"/>
  <c r="Y1871" i="10"/>
  <c r="M1862" i="10"/>
  <c r="Y1862" i="10"/>
  <c r="M1853" i="10"/>
  <c r="Y1853" i="10"/>
  <c r="J1835" i="10"/>
  <c r="X1835" i="10"/>
  <c r="J1826" i="10"/>
  <c r="X1826" i="10"/>
  <c r="M1821" i="10"/>
  <c r="Y1821" i="10"/>
  <c r="M1812" i="10"/>
  <c r="Y1812" i="10"/>
  <c r="J1803" i="10"/>
  <c r="M1798" i="10"/>
  <c r="Y1798" i="10"/>
  <c r="J1787" i="10"/>
  <c r="X1787" i="10"/>
  <c r="J1644" i="10"/>
  <c r="J1532" i="10"/>
  <c r="X1532" i="10"/>
  <c r="J1779" i="10"/>
  <c r="X1779" i="10"/>
  <c r="M1779" i="10"/>
  <c r="Y1779" i="10"/>
  <c r="J1775" i="10"/>
  <c r="X1775" i="10"/>
  <c r="M1775" i="10"/>
  <c r="Y1775" i="10"/>
  <c r="J1763" i="10"/>
  <c r="M1763" i="10"/>
  <c r="Y1763" i="10"/>
  <c r="J1759" i="10"/>
  <c r="X1759" i="10"/>
  <c r="M1759" i="10"/>
  <c r="Y1759" i="10"/>
  <c r="J1747" i="10"/>
  <c r="X1747" i="10"/>
  <c r="M1747" i="10"/>
  <c r="Y1747" i="10"/>
  <c r="J1743" i="10"/>
  <c r="M1743" i="10"/>
  <c r="Y1743" i="10"/>
  <c r="J1735" i="10"/>
  <c r="X1735" i="10"/>
  <c r="M1735" i="10"/>
  <c r="Y1735" i="10"/>
  <c r="J1727" i="10"/>
  <c r="X1727" i="10"/>
  <c r="M1727" i="10"/>
  <c r="Y1727" i="10"/>
  <c r="J1723" i="10"/>
  <c r="M1723" i="10"/>
  <c r="Y1723" i="10"/>
  <c r="J1719" i="10"/>
  <c r="X1719" i="10"/>
  <c r="M1719" i="10"/>
  <c r="Y1719" i="10"/>
  <c r="J1715" i="10"/>
  <c r="X1715" i="10"/>
  <c r="M1715" i="10"/>
  <c r="Y1715" i="10"/>
  <c r="J1711" i="10"/>
  <c r="X1711" i="10"/>
  <c r="M1711" i="10"/>
  <c r="Y1711" i="10"/>
  <c r="J1707" i="10"/>
  <c r="X1707" i="10"/>
  <c r="M1707" i="10"/>
  <c r="Y1707" i="10"/>
  <c r="M1703" i="10"/>
  <c r="Y1703" i="10"/>
  <c r="J1699" i="10"/>
  <c r="X1699" i="10"/>
  <c r="M1699" i="10"/>
  <c r="Y1699" i="10"/>
  <c r="J1695" i="10"/>
  <c r="X1695" i="10"/>
  <c r="M1695" i="10"/>
  <c r="Y1695" i="10"/>
  <c r="J1687" i="10"/>
  <c r="X1687" i="10"/>
  <c r="M1687" i="10"/>
  <c r="Y1687" i="10"/>
  <c r="J1679" i="10"/>
  <c r="X1679" i="10"/>
  <c r="M1679" i="10"/>
  <c r="Y1679" i="10"/>
  <c r="J1671" i="10"/>
  <c r="X1671" i="10"/>
  <c r="M1671" i="10"/>
  <c r="Y1671" i="10"/>
  <c r="J1667" i="10"/>
  <c r="X1667" i="10"/>
  <c r="M1667" i="10"/>
  <c r="Y1667" i="10"/>
  <c r="J1659" i="10"/>
  <c r="X1659" i="10"/>
  <c r="M1659" i="10"/>
  <c r="Y1659" i="10"/>
  <c r="J1651" i="10"/>
  <c r="X1651" i="10"/>
  <c r="M1651" i="10"/>
  <c r="Y1651" i="10"/>
  <c r="J1643" i="10"/>
  <c r="M1643" i="10"/>
  <c r="Y1643" i="10"/>
  <c r="J1639" i="10"/>
  <c r="X1639" i="10"/>
  <c r="M1639" i="10"/>
  <c r="Y1639" i="10"/>
  <c r="M1631" i="10"/>
  <c r="Y1631" i="10"/>
  <c r="J1631" i="10"/>
  <c r="X1631" i="10"/>
  <c r="J1627" i="10"/>
  <c r="X1627" i="10"/>
  <c r="M1627" i="10"/>
  <c r="Y1627" i="10"/>
  <c r="M1623" i="10"/>
  <c r="Y1623" i="10"/>
  <c r="J1623" i="10"/>
  <c r="J1619" i="10"/>
  <c r="X1619" i="10"/>
  <c r="M1619" i="10"/>
  <c r="Y1619" i="10"/>
  <c r="M1615" i="10"/>
  <c r="Y1615" i="10"/>
  <c r="J1615" i="10"/>
  <c r="X1615" i="10"/>
  <c r="J1611" i="10"/>
  <c r="X1611" i="10"/>
  <c r="M1611" i="10"/>
  <c r="Y1611" i="10"/>
  <c r="M1603" i="10"/>
  <c r="Y1603" i="10"/>
  <c r="M1599" i="10"/>
  <c r="Y1599" i="10"/>
  <c r="J1599" i="10"/>
  <c r="X1599" i="10"/>
  <c r="J1595" i="10"/>
  <c r="X1595" i="10"/>
  <c r="M1595" i="10"/>
  <c r="Y1595" i="10"/>
  <c r="M1591" i="10"/>
  <c r="Y1591" i="10"/>
  <c r="J1591" i="10"/>
  <c r="X1591" i="10"/>
  <c r="J1587" i="10"/>
  <c r="X1587" i="10"/>
  <c r="M1587" i="10"/>
  <c r="Y1587" i="10"/>
  <c r="M1583" i="10"/>
  <c r="Y1583" i="10"/>
  <c r="J1583" i="10"/>
  <c r="J1579" i="10"/>
  <c r="X1579" i="10"/>
  <c r="M1579" i="10"/>
  <c r="Y1579" i="10"/>
  <c r="J1571" i="10"/>
  <c r="X1571" i="10"/>
  <c r="M1571" i="10"/>
  <c r="Y1571" i="10"/>
  <c r="J1567" i="10"/>
  <c r="X1567" i="10"/>
  <c r="M1567" i="10"/>
  <c r="Y1567" i="10"/>
  <c r="J1563" i="10"/>
  <c r="M1563" i="10"/>
  <c r="Y1563" i="10"/>
  <c r="J1559" i="10"/>
  <c r="X1559" i="10"/>
  <c r="M1559" i="10"/>
  <c r="Y1559" i="10"/>
  <c r="J1555" i="10"/>
  <c r="X1555" i="10"/>
  <c r="M1555" i="10"/>
  <c r="Y1555" i="10"/>
  <c r="J1551" i="10"/>
  <c r="X1551" i="10"/>
  <c r="M1551" i="10"/>
  <c r="Y1551" i="10"/>
  <c r="J1547" i="10"/>
  <c r="X1547" i="10"/>
  <c r="M1547" i="10"/>
  <c r="Y1547" i="10"/>
  <c r="J1543" i="10"/>
  <c r="M1543" i="10"/>
  <c r="Y1543" i="10"/>
  <c r="J1539" i="10"/>
  <c r="X1539" i="10"/>
  <c r="M1539" i="10"/>
  <c r="Y1539" i="10"/>
  <c r="J1535" i="10"/>
  <c r="X1535" i="10"/>
  <c r="M1535" i="10"/>
  <c r="Y1535" i="10"/>
  <c r="J1531" i="10"/>
  <c r="X1531" i="10"/>
  <c r="M1531" i="10"/>
  <c r="Y1531" i="10"/>
  <c r="J1523" i="10"/>
  <c r="M1523" i="10"/>
  <c r="Y1523" i="10"/>
  <c r="J1519" i="10"/>
  <c r="X1519" i="10"/>
  <c r="M1519" i="10"/>
  <c r="Y1519" i="10"/>
  <c r="J1515" i="10"/>
  <c r="X1515" i="10"/>
  <c r="M1515" i="10"/>
  <c r="Y1515" i="10"/>
  <c r="J1511" i="10"/>
  <c r="X1511" i="10"/>
  <c r="M1511" i="10"/>
  <c r="Y1511" i="10"/>
  <c r="J1507" i="10"/>
  <c r="X1507" i="10"/>
  <c r="M1507" i="10"/>
  <c r="Y1507" i="10"/>
  <c r="J1503" i="10"/>
  <c r="M1503" i="10"/>
  <c r="Y1503" i="10"/>
  <c r="J1499" i="10"/>
  <c r="X1499" i="10"/>
  <c r="M1499" i="10"/>
  <c r="Y1499" i="10"/>
  <c r="J1491" i="10"/>
  <c r="X1491" i="10"/>
  <c r="M1491" i="10"/>
  <c r="Y1491" i="10"/>
  <c r="J1487" i="10"/>
  <c r="X1487" i="10"/>
  <c r="M1487" i="10"/>
  <c r="Y1487" i="10"/>
  <c r="M1483" i="10"/>
  <c r="Y1483" i="10"/>
  <c r="J1483" i="10"/>
  <c r="J1479" i="10"/>
  <c r="X1479" i="10"/>
  <c r="M1479" i="10"/>
  <c r="Y1479" i="10"/>
  <c r="M1475" i="10"/>
  <c r="Y1475" i="10"/>
  <c r="J1475" i="10"/>
  <c r="X1475" i="10"/>
  <c r="J1471" i="10"/>
  <c r="X1471" i="10"/>
  <c r="M1471" i="10"/>
  <c r="Y1471" i="10"/>
  <c r="M1467" i="10"/>
  <c r="Y1467" i="10"/>
  <c r="J1467" i="10"/>
  <c r="X1467" i="10"/>
  <c r="J1463" i="10"/>
  <c r="T1463" i="10"/>
  <c r="M1463" i="10"/>
  <c r="Y1463" i="10"/>
  <c r="J1459" i="10"/>
  <c r="X1459" i="10"/>
  <c r="M1459" i="10"/>
  <c r="Y1459" i="10"/>
  <c r="J1455" i="10"/>
  <c r="X1455" i="10"/>
  <c r="M1455" i="10"/>
  <c r="Y1455" i="10"/>
  <c r="J1451" i="10"/>
  <c r="X1451" i="10"/>
  <c r="M1451" i="10"/>
  <c r="Y1451" i="10"/>
  <c r="J1447" i="10"/>
  <c r="X1447" i="10"/>
  <c r="M1447" i="10"/>
  <c r="Y1447" i="10"/>
  <c r="J1443" i="10"/>
  <c r="T1443" i="10"/>
  <c r="M1443" i="10"/>
  <c r="Y1443" i="10"/>
  <c r="J1439" i="10"/>
  <c r="X1439" i="10"/>
  <c r="M1439" i="10"/>
  <c r="Y1439" i="10"/>
  <c r="J1435" i="10"/>
  <c r="X1435" i="10"/>
  <c r="M1435" i="10"/>
  <c r="Y1435" i="10"/>
  <c r="J1427" i="10"/>
  <c r="X1427" i="10"/>
  <c r="M1427" i="10"/>
  <c r="Y1427" i="10"/>
  <c r="J1423" i="10"/>
  <c r="M1423" i="10"/>
  <c r="Y1423" i="10"/>
  <c r="J1419" i="10"/>
  <c r="X1419" i="10"/>
  <c r="M1419" i="10"/>
  <c r="Y1419" i="10"/>
  <c r="J1415" i="10"/>
  <c r="X1415" i="10"/>
  <c r="M1415" i="10"/>
  <c r="Y1415" i="10"/>
  <c r="J1411" i="10"/>
  <c r="X1411" i="10"/>
  <c r="M1411" i="10"/>
  <c r="Y1411" i="10"/>
  <c r="J1407" i="10"/>
  <c r="X1407" i="10"/>
  <c r="M1407" i="10"/>
  <c r="Y1407" i="10"/>
  <c r="J1403" i="10"/>
  <c r="M1403" i="10"/>
  <c r="Y1403" i="10"/>
  <c r="J1399" i="10"/>
  <c r="X1399" i="10"/>
  <c r="M1399" i="10"/>
  <c r="Y1399" i="10"/>
  <c r="J1395" i="10"/>
  <c r="X1395" i="10"/>
  <c r="M1395" i="10"/>
  <c r="Y1395" i="10"/>
  <c r="M1391" i="10"/>
  <c r="Y1391" i="10"/>
  <c r="J1391" i="10"/>
  <c r="X1391" i="10"/>
  <c r="J1387" i="10"/>
  <c r="X1387" i="10"/>
  <c r="M1387" i="10"/>
  <c r="Y1387" i="10"/>
  <c r="J1383" i="10"/>
  <c r="T1383" i="10"/>
  <c r="M1383" i="10"/>
  <c r="Y1383" i="10"/>
  <c r="M1379" i="10"/>
  <c r="Y1379" i="10"/>
  <c r="J1379" i="10"/>
  <c r="X1379" i="10"/>
  <c r="M1375" i="10"/>
  <c r="Y1375" i="10"/>
  <c r="J1375" i="10"/>
  <c r="X1375" i="10"/>
  <c r="M1371" i="10"/>
  <c r="Y1371" i="10"/>
  <c r="J1371" i="10"/>
  <c r="X1371" i="10"/>
  <c r="M1367" i="10"/>
  <c r="Y1367" i="10"/>
  <c r="J1367" i="10"/>
  <c r="X1367" i="10"/>
  <c r="M1363" i="10"/>
  <c r="Y1363" i="10"/>
  <c r="J1363" i="10"/>
  <c r="M1359" i="10"/>
  <c r="Y1359" i="10"/>
  <c r="J1359" i="10"/>
  <c r="X1359" i="10"/>
  <c r="M1355" i="10"/>
  <c r="Y1355" i="10"/>
  <c r="J1355" i="10"/>
  <c r="X1355" i="10"/>
  <c r="J1347" i="10"/>
  <c r="X1347" i="10"/>
  <c r="M1347" i="10"/>
  <c r="Y1347" i="10"/>
  <c r="M1343" i="10"/>
  <c r="Y1343" i="10"/>
  <c r="J1343" i="10"/>
  <c r="J1339" i="10"/>
  <c r="X1339" i="10"/>
  <c r="M1339" i="10"/>
  <c r="Y1339" i="10"/>
  <c r="M1335" i="10"/>
  <c r="Y1335" i="10"/>
  <c r="J1335" i="10"/>
  <c r="X1335" i="10"/>
  <c r="J1331" i="10"/>
  <c r="X1331" i="10"/>
  <c r="M1331" i="10"/>
  <c r="Y1331" i="10"/>
  <c r="M1327" i="10"/>
  <c r="Y1327" i="10"/>
  <c r="J1327" i="10"/>
  <c r="X1327" i="10"/>
  <c r="J1323" i="10"/>
  <c r="M1323" i="10"/>
  <c r="Y1323" i="10"/>
  <c r="M1319" i="10"/>
  <c r="Y1319" i="10"/>
  <c r="J1319" i="10"/>
  <c r="X1319" i="10"/>
  <c r="J1315" i="10"/>
  <c r="X1315" i="10"/>
  <c r="M1315" i="10"/>
  <c r="Y1315" i="10"/>
  <c r="J1311" i="10"/>
  <c r="X1311" i="10"/>
  <c r="M1311" i="10"/>
  <c r="Y1311" i="10"/>
  <c r="J1307" i="10"/>
  <c r="X1307" i="10"/>
  <c r="M1307" i="10"/>
  <c r="Y1307" i="10"/>
  <c r="J1303" i="10"/>
  <c r="X1303" i="10"/>
  <c r="M1303" i="10"/>
  <c r="Y1303" i="10"/>
  <c r="M1299" i="10"/>
  <c r="Y1299" i="10"/>
  <c r="J1299" i="10"/>
  <c r="X1299" i="10"/>
  <c r="J1295" i="10"/>
  <c r="X1295" i="10"/>
  <c r="M1295" i="10"/>
  <c r="Y1295" i="10"/>
  <c r="J1291" i="10"/>
  <c r="X1291" i="10"/>
  <c r="M1291" i="10"/>
  <c r="Y1291" i="10"/>
  <c r="M1287" i="10"/>
  <c r="Y1287" i="10"/>
  <c r="J1287" i="10"/>
  <c r="X1287" i="10"/>
  <c r="M1283" i="10"/>
  <c r="Y1283" i="10"/>
  <c r="J1283" i="10"/>
  <c r="J1279" i="10"/>
  <c r="X1279" i="10"/>
  <c r="M1279" i="10"/>
  <c r="Y1279" i="10"/>
  <c r="J1275" i="10"/>
  <c r="X1275" i="10"/>
  <c r="M1275" i="10"/>
  <c r="Y1275" i="10"/>
  <c r="J1271" i="10"/>
  <c r="X1271" i="10"/>
  <c r="M1271" i="10"/>
  <c r="Y1271" i="10"/>
  <c r="J1267" i="10"/>
  <c r="X1267" i="10"/>
  <c r="M1267" i="10"/>
  <c r="Y1267" i="10"/>
  <c r="J1263" i="10"/>
  <c r="M1263" i="10"/>
  <c r="Y1263" i="10"/>
  <c r="J1259" i="10"/>
  <c r="X1259" i="10"/>
  <c r="M1259" i="10"/>
  <c r="Y1259" i="10"/>
  <c r="J1255" i="10"/>
  <c r="X1255" i="10"/>
  <c r="M1255" i="10"/>
  <c r="Y1255" i="10"/>
  <c r="M1251" i="10"/>
  <c r="Y1251" i="10"/>
  <c r="J1251" i="10"/>
  <c r="X1251" i="10"/>
  <c r="J1247" i="10"/>
  <c r="X1247" i="10"/>
  <c r="M1247" i="10"/>
  <c r="Y1247" i="10"/>
  <c r="M1243" i="10"/>
  <c r="Y1243" i="10"/>
  <c r="J1243" i="10"/>
  <c r="J1239" i="10"/>
  <c r="X1239" i="10"/>
  <c r="M1239" i="10"/>
  <c r="Y1239" i="10"/>
  <c r="M1235" i="10"/>
  <c r="Y1235" i="10"/>
  <c r="J1235" i="10"/>
  <c r="X1235" i="10"/>
  <c r="J1231" i="10"/>
  <c r="X1231" i="10"/>
  <c r="M1231" i="10"/>
  <c r="Y1231" i="10"/>
  <c r="M1227" i="10"/>
  <c r="Y1227" i="10"/>
  <c r="J1227" i="10"/>
  <c r="X1227" i="10"/>
  <c r="J1223" i="10"/>
  <c r="M1223" i="10"/>
  <c r="Y1223" i="10"/>
  <c r="M1219" i="10"/>
  <c r="Y1219" i="10"/>
  <c r="J1219" i="10"/>
  <c r="X1219" i="10"/>
  <c r="J1215" i="10"/>
  <c r="X1215" i="10"/>
  <c r="M1215" i="10"/>
  <c r="Y1215" i="10"/>
  <c r="M1211" i="10"/>
  <c r="Y1211" i="10"/>
  <c r="J1211" i="10"/>
  <c r="X1211" i="10"/>
  <c r="J1207" i="10"/>
  <c r="X1207" i="10"/>
  <c r="M1207" i="10"/>
  <c r="Y1207" i="10"/>
  <c r="M1203" i="10"/>
  <c r="Y1203" i="10"/>
  <c r="J1203" i="10"/>
  <c r="J1199" i="10"/>
  <c r="X1199" i="10"/>
  <c r="M1199" i="10"/>
  <c r="Y1199" i="10"/>
  <c r="M1195" i="10"/>
  <c r="Y1195" i="10"/>
  <c r="J1195" i="10"/>
  <c r="X1195" i="10"/>
  <c r="J1191" i="10"/>
  <c r="X1191" i="10"/>
  <c r="M1191" i="10"/>
  <c r="Y1191" i="10"/>
  <c r="J1187" i="10"/>
  <c r="X1187" i="10"/>
  <c r="M1187" i="10"/>
  <c r="Y1187" i="10"/>
  <c r="J1183" i="10"/>
  <c r="M1183" i="10"/>
  <c r="Y1183" i="10"/>
  <c r="J1179" i="10"/>
  <c r="X1179" i="10"/>
  <c r="M1179" i="10"/>
  <c r="Y1179" i="10"/>
  <c r="J1175" i="10"/>
  <c r="X1175" i="10"/>
  <c r="M1175" i="10"/>
  <c r="Y1175" i="10"/>
  <c r="J1171" i="10"/>
  <c r="X1171" i="10"/>
  <c r="M1171" i="10"/>
  <c r="Y1171" i="10"/>
  <c r="J1167" i="10"/>
  <c r="X1167" i="10"/>
  <c r="M1167" i="10"/>
  <c r="Y1167" i="10"/>
  <c r="J1163" i="10"/>
  <c r="M1163" i="10"/>
  <c r="Y1163" i="10"/>
  <c r="J1159" i="10"/>
  <c r="X1159" i="10"/>
  <c r="M1159" i="10"/>
  <c r="Y1159" i="10"/>
  <c r="J1155" i="10"/>
  <c r="X1155" i="10"/>
  <c r="M1155" i="10"/>
  <c r="Y1155" i="10"/>
  <c r="J1151" i="10"/>
  <c r="X1151" i="10"/>
  <c r="M1151" i="10"/>
  <c r="Y1151" i="10"/>
  <c r="M1147" i="10"/>
  <c r="Y1147" i="10"/>
  <c r="J1147" i="10"/>
  <c r="X1147" i="10"/>
  <c r="J1143" i="10"/>
  <c r="M1143" i="10"/>
  <c r="Y1143" i="10"/>
  <c r="M1139" i="10"/>
  <c r="Y1139" i="10"/>
  <c r="J1139" i="10"/>
  <c r="X1139" i="10"/>
  <c r="J1135" i="10"/>
  <c r="X1135" i="10"/>
  <c r="M1135" i="10"/>
  <c r="Y1135" i="10"/>
  <c r="M1131" i="10"/>
  <c r="Y1131" i="10"/>
  <c r="J1131" i="10"/>
  <c r="X1131" i="10"/>
  <c r="J1127" i="10"/>
  <c r="X1127" i="10"/>
  <c r="M1127" i="10"/>
  <c r="Y1127" i="10"/>
  <c r="M1123" i="10"/>
  <c r="Y1123" i="10"/>
  <c r="J1123" i="10"/>
  <c r="J1771" i="10"/>
  <c r="X1771" i="10"/>
  <c r="M1751" i="10"/>
  <c r="Y1751" i="10"/>
  <c r="M1722" i="10"/>
  <c r="Y1722" i="10"/>
  <c r="J1717" i="10"/>
  <c r="X1717" i="10"/>
  <c r="M1706" i="10"/>
  <c r="Y1706" i="10"/>
  <c r="J1701" i="10"/>
  <c r="X1701" i="10"/>
  <c r="J1690" i="10"/>
  <c r="X1690" i="10"/>
  <c r="M1683" i="10"/>
  <c r="Y1683" i="10"/>
  <c r="J1677" i="10"/>
  <c r="X1677" i="10"/>
  <c r="J1661" i="10"/>
  <c r="X1661" i="10"/>
  <c r="M1647" i="10"/>
  <c r="Y1647" i="10"/>
  <c r="J1633" i="10"/>
  <c r="X1633" i="10"/>
  <c r="J1598" i="10"/>
  <c r="X1598" i="10"/>
  <c r="M1527" i="10"/>
  <c r="Y1527" i="10"/>
  <c r="J1509" i="10"/>
  <c r="X1509" i="10"/>
  <c r="J1413" i="10"/>
  <c r="X1413" i="10"/>
  <c r="J1686" i="10"/>
  <c r="X1686" i="10"/>
  <c r="M1686" i="10"/>
  <c r="Y1686" i="10"/>
  <c r="J1678" i="10"/>
  <c r="X1678" i="10"/>
  <c r="M1678" i="10"/>
  <c r="Y1678" i="10"/>
  <c r="J1670" i="10"/>
  <c r="X1670" i="10"/>
  <c r="M1670" i="10"/>
  <c r="Y1670" i="10"/>
  <c r="J1666" i="10"/>
  <c r="X1666" i="10"/>
  <c r="M1666" i="10"/>
  <c r="Y1666" i="10"/>
  <c r="J1658" i="10"/>
  <c r="X1658" i="10"/>
  <c r="M1658" i="10"/>
  <c r="Y1658" i="10"/>
  <c r="J1650" i="10"/>
  <c r="X1650" i="10"/>
  <c r="M1650" i="10"/>
  <c r="Y1650" i="10"/>
  <c r="J1642" i="10"/>
  <c r="M1642" i="10"/>
  <c r="Y1642" i="10"/>
  <c r="J1638" i="10"/>
  <c r="X1638" i="10"/>
  <c r="M1638" i="10"/>
  <c r="Y1638" i="10"/>
  <c r="J1626" i="10"/>
  <c r="X1626" i="10"/>
  <c r="M1626" i="10"/>
  <c r="Y1626" i="10"/>
  <c r="M1622" i="10"/>
  <c r="Y1622" i="10"/>
  <c r="J1622" i="10"/>
  <c r="J1618" i="10"/>
  <c r="X1618" i="10"/>
  <c r="M1618" i="10"/>
  <c r="Y1618" i="10"/>
  <c r="M1614" i="10"/>
  <c r="Y1614" i="10"/>
  <c r="J1614" i="10"/>
  <c r="X1614" i="10"/>
  <c r="J1610" i="10"/>
  <c r="X1610" i="10"/>
  <c r="M1610" i="10"/>
  <c r="Y1610" i="10"/>
  <c r="M1606" i="10"/>
  <c r="Y1606" i="10"/>
  <c r="J1606" i="10"/>
  <c r="X1606" i="10"/>
  <c r="J1602" i="10"/>
  <c r="M1602" i="10"/>
  <c r="Y1602" i="10"/>
  <c r="J1594" i="10"/>
  <c r="X1594" i="10"/>
  <c r="M1594" i="10"/>
  <c r="Y1594" i="10"/>
  <c r="M1590" i="10"/>
  <c r="Y1590" i="10"/>
  <c r="J1590" i="10"/>
  <c r="X1590" i="10"/>
  <c r="J1586" i="10"/>
  <c r="X1586" i="10"/>
  <c r="M1586" i="10"/>
  <c r="Y1586" i="10"/>
  <c r="M1582" i="10"/>
  <c r="Y1582" i="10"/>
  <c r="J1578" i="10"/>
  <c r="X1578" i="10"/>
  <c r="M1578" i="10"/>
  <c r="Y1578" i="10"/>
  <c r="M1574" i="10"/>
  <c r="Y1574" i="10"/>
  <c r="J1574" i="10"/>
  <c r="X1574" i="10"/>
  <c r="J1570" i="10"/>
  <c r="X1570" i="10"/>
  <c r="M1570" i="10"/>
  <c r="Y1570" i="10"/>
  <c r="J1566" i="10"/>
  <c r="X1566" i="10"/>
  <c r="M1566" i="10"/>
  <c r="Y1566" i="10"/>
  <c r="J1562" i="10"/>
  <c r="M1562" i="10"/>
  <c r="Y1562" i="10"/>
  <c r="J1558" i="10"/>
  <c r="X1558" i="10"/>
  <c r="M1558" i="10"/>
  <c r="Y1558" i="10"/>
  <c r="J1554" i="10"/>
  <c r="X1554" i="10"/>
  <c r="M1554" i="10"/>
  <c r="Y1554" i="10"/>
  <c r="J1546" i="10"/>
  <c r="X1546" i="10"/>
  <c r="M1546" i="10"/>
  <c r="Y1546" i="10"/>
  <c r="M1542" i="10"/>
  <c r="Y1542" i="10"/>
  <c r="J1538" i="10"/>
  <c r="X1538" i="10"/>
  <c r="M1538" i="10"/>
  <c r="Y1538" i="10"/>
  <c r="J1534" i="10"/>
  <c r="X1534" i="10"/>
  <c r="M1534" i="10"/>
  <c r="Y1534" i="10"/>
  <c r="J1530" i="10"/>
  <c r="X1530" i="10"/>
  <c r="M1530" i="10"/>
  <c r="Y1530" i="10"/>
  <c r="J1526" i="10"/>
  <c r="X1526" i="10"/>
  <c r="M1526" i="10"/>
  <c r="Y1526" i="10"/>
  <c r="J1522" i="10"/>
  <c r="M1522" i="10"/>
  <c r="Y1522" i="10"/>
  <c r="J1514" i="10"/>
  <c r="X1514" i="10"/>
  <c r="M1514" i="10"/>
  <c r="Y1514" i="10"/>
  <c r="J1510" i="10"/>
  <c r="X1510" i="10"/>
  <c r="M1510" i="10"/>
  <c r="Y1510" i="10"/>
  <c r="J1506" i="10"/>
  <c r="X1506" i="10"/>
  <c r="M1506" i="10"/>
  <c r="Y1506" i="10"/>
  <c r="M1502" i="10"/>
  <c r="Y1502" i="10"/>
  <c r="J1498" i="10"/>
  <c r="X1498" i="10"/>
  <c r="M1498" i="10"/>
  <c r="Y1498" i="10"/>
  <c r="J1494" i="10"/>
  <c r="X1494" i="10"/>
  <c r="M1494" i="10"/>
  <c r="Y1494" i="10"/>
  <c r="J1490" i="10"/>
  <c r="X1490" i="10"/>
  <c r="M1490" i="10"/>
  <c r="Y1490" i="10"/>
  <c r="M1486" i="10"/>
  <c r="Y1486" i="10"/>
  <c r="J1486" i="10"/>
  <c r="X1486" i="10"/>
  <c r="J1482" i="10"/>
  <c r="T1482" i="10"/>
  <c r="M1482" i="10"/>
  <c r="Y1482" i="10"/>
  <c r="M1478" i="10"/>
  <c r="Y1478" i="10"/>
  <c r="J1478" i="10"/>
  <c r="X1478" i="10"/>
  <c r="J1474" i="10"/>
  <c r="X1474" i="10"/>
  <c r="M1474" i="10"/>
  <c r="Y1474" i="10"/>
  <c r="M1470" i="10"/>
  <c r="Y1470" i="10"/>
  <c r="J1470" i="10"/>
  <c r="X1470" i="10"/>
  <c r="J1466" i="10"/>
  <c r="X1466" i="10"/>
  <c r="M1466" i="10"/>
  <c r="Y1466" i="10"/>
  <c r="M1462" i="10"/>
  <c r="Y1462" i="10"/>
  <c r="J1458" i="10"/>
  <c r="X1458" i="10"/>
  <c r="M1458" i="10"/>
  <c r="Y1458" i="10"/>
  <c r="J1454" i="10"/>
  <c r="X1454" i="10"/>
  <c r="M1454" i="10"/>
  <c r="Y1454" i="10"/>
  <c r="J1450" i="10"/>
  <c r="X1450" i="10"/>
  <c r="M1450" i="10"/>
  <c r="Y1450" i="10"/>
  <c r="J1446" i="10"/>
  <c r="X1446" i="10"/>
  <c r="M1446" i="10"/>
  <c r="Y1446" i="10"/>
  <c r="J1442" i="10"/>
  <c r="M1442" i="10"/>
  <c r="Y1442" i="10"/>
  <c r="J1438" i="10"/>
  <c r="X1438" i="10"/>
  <c r="M1438" i="10"/>
  <c r="Y1438" i="10"/>
  <c r="J1434" i="10"/>
  <c r="X1434" i="10"/>
  <c r="M1434" i="10"/>
  <c r="Y1434" i="10"/>
  <c r="M1430" i="10"/>
  <c r="Y1430" i="10"/>
  <c r="J1430" i="10"/>
  <c r="X1430" i="10"/>
  <c r="J1426" i="10"/>
  <c r="X1426" i="10"/>
  <c r="M1426" i="10"/>
  <c r="Y1426" i="10"/>
  <c r="M1422" i="10"/>
  <c r="Y1422" i="10"/>
  <c r="J1418" i="10"/>
  <c r="X1418" i="10"/>
  <c r="M1418" i="10"/>
  <c r="Y1418" i="10"/>
  <c r="M1414" i="10"/>
  <c r="Y1414" i="10"/>
  <c r="J1414" i="10"/>
  <c r="X1414" i="10"/>
  <c r="J1410" i="10"/>
  <c r="X1410" i="10"/>
  <c r="M1410" i="10"/>
  <c r="Y1410" i="10"/>
  <c r="M1406" i="10"/>
  <c r="Y1406" i="10"/>
  <c r="J1406" i="10"/>
  <c r="X1406" i="10"/>
  <c r="J1402" i="10"/>
  <c r="M1402" i="10"/>
  <c r="Y1402" i="10"/>
  <c r="J1398" i="10"/>
  <c r="X1398" i="10"/>
  <c r="M1398" i="10"/>
  <c r="Y1398" i="10"/>
  <c r="J1394" i="10"/>
  <c r="X1394" i="10"/>
  <c r="M1394" i="10"/>
  <c r="Y1394" i="10"/>
  <c r="J1390" i="10"/>
  <c r="X1390" i="10"/>
  <c r="M1390" i="10"/>
  <c r="Y1390" i="10"/>
  <c r="J1386" i="10"/>
  <c r="X1386" i="10"/>
  <c r="M1386" i="10"/>
  <c r="Y1386" i="10"/>
  <c r="M1382" i="10"/>
  <c r="Y1382" i="10"/>
  <c r="J1378" i="10"/>
  <c r="X1378" i="10"/>
  <c r="M1378" i="10"/>
  <c r="Y1378" i="10"/>
  <c r="J1374" i="10"/>
  <c r="X1374" i="10"/>
  <c r="M1374" i="10"/>
  <c r="Y1374" i="10"/>
  <c r="J1370" i="10"/>
  <c r="X1370" i="10"/>
  <c r="M1370" i="10"/>
  <c r="Y1370" i="10"/>
  <c r="J1366" i="10"/>
  <c r="X1366" i="10"/>
  <c r="M1366" i="10"/>
  <c r="Y1366" i="10"/>
  <c r="J1362" i="10"/>
  <c r="T1362" i="10"/>
  <c r="M1362" i="10"/>
  <c r="Y1362" i="10"/>
  <c r="J1358" i="10"/>
  <c r="X1358" i="10"/>
  <c r="M1358" i="10"/>
  <c r="Y1358" i="10"/>
  <c r="J1354" i="10"/>
  <c r="X1354" i="10"/>
  <c r="M1354" i="10"/>
  <c r="Y1354" i="10"/>
  <c r="M1350" i="10"/>
  <c r="Y1350" i="10"/>
  <c r="J1350" i="10"/>
  <c r="X1350" i="10"/>
  <c r="J1346" i="10"/>
  <c r="X1346" i="10"/>
  <c r="M1346" i="10"/>
  <c r="Y1346" i="10"/>
  <c r="M1342" i="10"/>
  <c r="Y1342" i="10"/>
  <c r="J1338" i="10"/>
  <c r="X1338" i="10"/>
  <c r="M1338" i="10"/>
  <c r="Y1338" i="10"/>
  <c r="J1334" i="10"/>
  <c r="X1334" i="10"/>
  <c r="M1334" i="10"/>
  <c r="Y1334" i="10"/>
  <c r="J1330" i="10"/>
  <c r="X1330" i="10"/>
  <c r="M1330" i="10"/>
  <c r="Y1330" i="10"/>
  <c r="J1326" i="10"/>
  <c r="X1326" i="10"/>
  <c r="M1326" i="10"/>
  <c r="Y1326" i="10"/>
  <c r="J1322" i="10"/>
  <c r="M1322" i="10"/>
  <c r="Y1322" i="10"/>
  <c r="J1318" i="10"/>
  <c r="X1318" i="10"/>
  <c r="M1318" i="10"/>
  <c r="Y1318" i="10"/>
  <c r="M1310" i="10"/>
  <c r="Y1310" i="10"/>
  <c r="J1310" i="10"/>
  <c r="X1310" i="10"/>
  <c r="M1306" i="10"/>
  <c r="Y1306" i="10"/>
  <c r="J1306" i="10"/>
  <c r="X1306" i="10"/>
  <c r="M1302" i="10"/>
  <c r="Y1302" i="10"/>
  <c r="J1298" i="10"/>
  <c r="X1298" i="10"/>
  <c r="M1298" i="10"/>
  <c r="Y1298" i="10"/>
  <c r="J1294" i="10"/>
  <c r="X1294" i="10"/>
  <c r="M1294" i="10"/>
  <c r="Y1294" i="10"/>
  <c r="J1290" i="10"/>
  <c r="X1290" i="10"/>
  <c r="M1290" i="10"/>
  <c r="Y1290" i="10"/>
  <c r="J1286" i="10"/>
  <c r="X1286" i="10"/>
  <c r="M1286" i="10"/>
  <c r="Y1286" i="10"/>
  <c r="J1282" i="10"/>
  <c r="T1282" i="10"/>
  <c r="M1282" i="10"/>
  <c r="Y1282" i="10"/>
  <c r="J1278" i="10"/>
  <c r="X1278" i="10"/>
  <c r="M1278" i="10"/>
  <c r="Y1278" i="10"/>
  <c r="M1270" i="10"/>
  <c r="Y1270" i="10"/>
  <c r="J1270" i="10"/>
  <c r="X1270" i="10"/>
  <c r="M1266" i="10"/>
  <c r="Y1266" i="10"/>
  <c r="J1266" i="10"/>
  <c r="X1266" i="10"/>
  <c r="M1262" i="10"/>
  <c r="Y1262" i="10"/>
  <c r="J1262" i="10"/>
  <c r="M1258" i="10"/>
  <c r="Y1258" i="10"/>
  <c r="J1258" i="10"/>
  <c r="X1258" i="10"/>
  <c r="J1254" i="10"/>
  <c r="X1254" i="10"/>
  <c r="M1254" i="10"/>
  <c r="Y1254" i="10"/>
  <c r="J1250" i="10"/>
  <c r="X1250" i="10"/>
  <c r="M1250" i="10"/>
  <c r="Y1250" i="10"/>
  <c r="J1246" i="10"/>
  <c r="X1246" i="10"/>
  <c r="M1246" i="10"/>
  <c r="Y1246" i="10"/>
  <c r="J1242" i="10"/>
  <c r="M1242" i="10"/>
  <c r="Y1242" i="10"/>
  <c r="J1238" i="10"/>
  <c r="X1238" i="10"/>
  <c r="M1238" i="10"/>
  <c r="Y1238" i="10"/>
  <c r="J1234" i="10"/>
  <c r="X1234" i="10"/>
  <c r="M1234" i="10"/>
  <c r="Y1234" i="10"/>
  <c r="J1230" i="10"/>
  <c r="X1230" i="10"/>
  <c r="M1230" i="10"/>
  <c r="Y1230" i="10"/>
  <c r="J1226" i="10"/>
  <c r="X1226" i="10"/>
  <c r="M1226" i="10"/>
  <c r="Y1226" i="10"/>
  <c r="J1222" i="10"/>
  <c r="M1222" i="10"/>
  <c r="Y1222" i="10"/>
  <c r="J1218" i="10"/>
  <c r="X1218" i="10"/>
  <c r="M1218" i="10"/>
  <c r="Y1218" i="10"/>
  <c r="J1214" i="10"/>
  <c r="X1214" i="10"/>
  <c r="M1214" i="10"/>
  <c r="Y1214" i="10"/>
  <c r="J1210" i="10"/>
  <c r="X1210" i="10"/>
  <c r="M1210" i="10"/>
  <c r="Y1210" i="10"/>
  <c r="J1206" i="10"/>
  <c r="X1206" i="10"/>
  <c r="M1206" i="10"/>
  <c r="Y1206" i="10"/>
  <c r="J1202" i="10"/>
  <c r="M1202" i="10"/>
  <c r="Y1202" i="10"/>
  <c r="J1198" i="10"/>
  <c r="X1198" i="10"/>
  <c r="M1198" i="10"/>
  <c r="Y1198" i="10"/>
  <c r="J1194" i="10"/>
  <c r="X1194" i="10"/>
  <c r="M1194" i="10"/>
  <c r="Y1194" i="10"/>
  <c r="J1190" i="10"/>
  <c r="X1190" i="10"/>
  <c r="M1190" i="10"/>
  <c r="Y1190" i="10"/>
  <c r="M1186" i="10"/>
  <c r="Y1186" i="10"/>
  <c r="J1186" i="10"/>
  <c r="X1186" i="10"/>
  <c r="J1182" i="10"/>
  <c r="M1182" i="10"/>
  <c r="Y1182" i="10"/>
  <c r="M1178" i="10"/>
  <c r="Y1178" i="10"/>
  <c r="J1178" i="10"/>
  <c r="X1178" i="10"/>
  <c r="M1174" i="10"/>
  <c r="Y1174" i="10"/>
  <c r="J1174" i="10"/>
  <c r="X1174" i="10"/>
  <c r="J1170" i="10"/>
  <c r="X1170" i="10"/>
  <c r="M1170" i="10"/>
  <c r="Y1170" i="10"/>
  <c r="J1166" i="10"/>
  <c r="X1166" i="10"/>
  <c r="M1166" i="10"/>
  <c r="Y1166" i="10"/>
  <c r="J1162" i="10"/>
  <c r="M1162" i="10"/>
  <c r="Y1162" i="10"/>
  <c r="J1158" i="10"/>
  <c r="X1158" i="10"/>
  <c r="M1158" i="10"/>
  <c r="Y1158" i="10"/>
  <c r="J1154" i="10"/>
  <c r="X1154" i="10"/>
  <c r="M1154" i="10"/>
  <c r="Y1154" i="10"/>
  <c r="J1150" i="10"/>
  <c r="X1150" i="10"/>
  <c r="M1150" i="10"/>
  <c r="Y1150" i="10"/>
  <c r="J1146" i="10"/>
  <c r="X1146" i="10"/>
  <c r="M1146" i="10"/>
  <c r="Y1146" i="10"/>
  <c r="J1142" i="10"/>
  <c r="M1142" i="10"/>
  <c r="Y1142" i="10"/>
  <c r="J1138" i="10"/>
  <c r="X1138" i="10"/>
  <c r="M1138" i="10"/>
  <c r="Y1138" i="10"/>
  <c r="J1134" i="10"/>
  <c r="X1134" i="10"/>
  <c r="M1134" i="10"/>
  <c r="Y1134" i="10"/>
  <c r="J1130" i="10"/>
  <c r="X1130" i="10"/>
  <c r="M1130" i="10"/>
  <c r="Y1130" i="10"/>
  <c r="J1126" i="10"/>
  <c r="X1126" i="10"/>
  <c r="M1126" i="10"/>
  <c r="Y1126" i="10"/>
  <c r="J1122" i="10"/>
  <c r="M1122" i="10"/>
  <c r="Y1122" i="10"/>
  <c r="J1755" i="10"/>
  <c r="X1755" i="10"/>
  <c r="M1731" i="10"/>
  <c r="Y1731" i="10"/>
  <c r="J1721" i="10"/>
  <c r="X1721" i="10"/>
  <c r="M1710" i="10"/>
  <c r="Y1710" i="10"/>
  <c r="J1705" i="10"/>
  <c r="M1694" i="10"/>
  <c r="Y1694" i="10"/>
  <c r="J1682" i="10"/>
  <c r="M1675" i="10"/>
  <c r="Y1675" i="10"/>
  <c r="J1669" i="10"/>
  <c r="X1669" i="10"/>
  <c r="M1655" i="10"/>
  <c r="Y1655" i="10"/>
  <c r="M1646" i="10"/>
  <c r="Y1646" i="10"/>
  <c r="M1641" i="10"/>
  <c r="Y1641" i="10"/>
  <c r="J1630" i="10"/>
  <c r="X1630" i="10"/>
  <c r="M1593" i="10"/>
  <c r="Y1593" i="10"/>
  <c r="J1575" i="10"/>
  <c r="X1575" i="10"/>
  <c r="J1541" i="10"/>
  <c r="X1541" i="10"/>
  <c r="M1473" i="10"/>
  <c r="Y1473" i="10"/>
  <c r="M1393" i="10"/>
  <c r="Y1393" i="10"/>
  <c r="M1314" i="10"/>
  <c r="Y1314" i="10"/>
  <c r="J1689" i="10"/>
  <c r="X1689" i="10"/>
  <c r="M1689" i="10"/>
  <c r="Y1689" i="10"/>
  <c r="J1681" i="10"/>
  <c r="X1681" i="10"/>
  <c r="M1681" i="10"/>
  <c r="Y1681" i="10"/>
  <c r="J1673" i="10"/>
  <c r="X1673" i="10"/>
  <c r="M1673" i="10"/>
  <c r="Y1673" i="10"/>
  <c r="J1665" i="10"/>
  <c r="M1665" i="10"/>
  <c r="Y1665" i="10"/>
  <c r="J1657" i="10"/>
  <c r="X1657" i="10"/>
  <c r="M1657" i="10"/>
  <c r="Y1657" i="10"/>
  <c r="J1649" i="10"/>
  <c r="X1649" i="10"/>
  <c r="M1649" i="10"/>
  <c r="Y1649" i="10"/>
  <c r="J1637" i="10"/>
  <c r="X1637" i="10"/>
  <c r="M1637" i="10"/>
  <c r="Y1637" i="10"/>
  <c r="J1629" i="10"/>
  <c r="X1629" i="10"/>
  <c r="M1629" i="10"/>
  <c r="Y1629" i="10"/>
  <c r="J1621" i="10"/>
  <c r="X1621" i="10"/>
  <c r="M1621" i="10"/>
  <c r="Y1621" i="10"/>
  <c r="J1617" i="10"/>
  <c r="X1617" i="10"/>
  <c r="M1617" i="10"/>
  <c r="Y1617" i="10"/>
  <c r="J1613" i="10"/>
  <c r="X1613" i="10"/>
  <c r="M1613" i="10"/>
  <c r="Y1613" i="10"/>
  <c r="J1609" i="10"/>
  <c r="X1609" i="10"/>
  <c r="M1609" i="10"/>
  <c r="Y1609" i="10"/>
  <c r="J1605" i="10"/>
  <c r="M1605" i="10"/>
  <c r="Y1605" i="10"/>
  <c r="J1601" i="10"/>
  <c r="X1601" i="10"/>
  <c r="M1601" i="10"/>
  <c r="Y1601" i="10"/>
  <c r="J1597" i="10"/>
  <c r="X1597" i="10"/>
  <c r="M1597" i="10"/>
  <c r="Y1597" i="10"/>
  <c r="J1589" i="10"/>
  <c r="X1589" i="10"/>
  <c r="M1589" i="10"/>
  <c r="Y1589" i="10"/>
  <c r="J1585" i="10"/>
  <c r="M1585" i="10"/>
  <c r="Y1585" i="10"/>
  <c r="J1581" i="10"/>
  <c r="X1581" i="10"/>
  <c r="M1581" i="10"/>
  <c r="Y1581" i="10"/>
  <c r="J1577" i="10"/>
  <c r="X1577" i="10"/>
  <c r="M1577" i="10"/>
  <c r="Y1577" i="10"/>
  <c r="J1573" i="10"/>
  <c r="X1573" i="10"/>
  <c r="M1573" i="10"/>
  <c r="Y1573" i="10"/>
  <c r="J1569" i="10"/>
  <c r="X1569" i="10"/>
  <c r="M1569" i="10"/>
  <c r="Y1569" i="10"/>
  <c r="J1565" i="10"/>
  <c r="M1565" i="10"/>
  <c r="Y1565" i="10"/>
  <c r="J1561" i="10"/>
  <c r="X1561" i="10"/>
  <c r="M1561" i="10"/>
  <c r="Y1561" i="10"/>
  <c r="J1557" i="10"/>
  <c r="X1557" i="10"/>
  <c r="M1557" i="10"/>
  <c r="Y1557" i="10"/>
  <c r="J1553" i="10"/>
  <c r="X1553" i="10"/>
  <c r="M1553" i="10"/>
  <c r="Y1553" i="10"/>
  <c r="M1549" i="10"/>
  <c r="Y1549" i="10"/>
  <c r="J1549" i="10"/>
  <c r="X1549" i="10"/>
  <c r="J1545" i="10"/>
  <c r="M1545" i="10"/>
  <c r="Y1545" i="10"/>
  <c r="J1537" i="10"/>
  <c r="X1537" i="10"/>
  <c r="M1537" i="10"/>
  <c r="Y1537" i="10"/>
  <c r="M1533" i="10"/>
  <c r="Y1533" i="10"/>
  <c r="J1533" i="10"/>
  <c r="X1533" i="10"/>
  <c r="J1529" i="10"/>
  <c r="X1529" i="10"/>
  <c r="M1529" i="10"/>
  <c r="Y1529" i="10"/>
  <c r="M1525" i="10"/>
  <c r="Y1525" i="10"/>
  <c r="J1525" i="10"/>
  <c r="J1521" i="10"/>
  <c r="X1521" i="10"/>
  <c r="M1521" i="10"/>
  <c r="Y1521" i="10"/>
  <c r="M1517" i="10"/>
  <c r="Y1517" i="10"/>
  <c r="J1517" i="10"/>
  <c r="X1517" i="10"/>
  <c r="J1513" i="10"/>
  <c r="X1513" i="10"/>
  <c r="M1513" i="10"/>
  <c r="Y1513" i="10"/>
  <c r="J1505" i="10"/>
  <c r="M1505" i="10"/>
  <c r="Y1505" i="10"/>
  <c r="M1501" i="10"/>
  <c r="Y1501" i="10"/>
  <c r="J1501" i="10"/>
  <c r="X1501" i="10"/>
  <c r="J1497" i="10"/>
  <c r="X1497" i="10"/>
  <c r="M1497" i="10"/>
  <c r="Y1497" i="10"/>
  <c r="M1493" i="10"/>
  <c r="Y1493" i="10"/>
  <c r="J1493" i="10"/>
  <c r="X1493" i="10"/>
  <c r="J1489" i="10"/>
  <c r="X1489" i="10"/>
  <c r="M1489" i="10"/>
  <c r="Y1489" i="10"/>
  <c r="J1485" i="10"/>
  <c r="M1485" i="10"/>
  <c r="Y1485" i="10"/>
  <c r="J1481" i="10"/>
  <c r="X1481" i="10"/>
  <c r="M1481" i="10"/>
  <c r="Y1481" i="10"/>
  <c r="J1477" i="10"/>
  <c r="X1477" i="10"/>
  <c r="M1477" i="10"/>
  <c r="Y1477" i="10"/>
  <c r="J1469" i="10"/>
  <c r="X1469" i="10"/>
  <c r="M1469" i="10"/>
  <c r="Y1469" i="10"/>
  <c r="J1465" i="10"/>
  <c r="M1465" i="10"/>
  <c r="Y1465" i="10"/>
  <c r="M1461" i="10"/>
  <c r="Y1461" i="10"/>
  <c r="J1461" i="10"/>
  <c r="X1461" i="10"/>
  <c r="M1457" i="10"/>
  <c r="Y1457" i="10"/>
  <c r="J1457" i="10"/>
  <c r="X1457" i="10"/>
  <c r="M1453" i="10"/>
  <c r="Y1453" i="10"/>
  <c r="J1453" i="10"/>
  <c r="X1453" i="10"/>
  <c r="M1449" i="10"/>
  <c r="Y1449" i="10"/>
  <c r="J1449" i="10"/>
  <c r="X1449" i="10"/>
  <c r="M1445" i="10"/>
  <c r="Y1445" i="10"/>
  <c r="J1445" i="10"/>
  <c r="M1441" i="10"/>
  <c r="Y1441" i="10"/>
  <c r="J1441" i="10"/>
  <c r="X1441" i="10"/>
  <c r="M1437" i="10"/>
  <c r="Y1437" i="10"/>
  <c r="J1437" i="10"/>
  <c r="X1437" i="10"/>
  <c r="J1433" i="10"/>
  <c r="X1433" i="10"/>
  <c r="M1433" i="10"/>
  <c r="Y1433" i="10"/>
  <c r="M1429" i="10"/>
  <c r="Y1429" i="10"/>
  <c r="J1429" i="10"/>
  <c r="X1429" i="10"/>
  <c r="J1425" i="10"/>
  <c r="M1425" i="10"/>
  <c r="Y1425" i="10"/>
  <c r="M1421" i="10"/>
  <c r="Y1421" i="10"/>
  <c r="J1421" i="10"/>
  <c r="X1421" i="10"/>
  <c r="J1417" i="10"/>
  <c r="X1417" i="10"/>
  <c r="M1417" i="10"/>
  <c r="Y1417" i="10"/>
  <c r="J1409" i="10"/>
  <c r="X1409" i="10"/>
  <c r="M1409" i="10"/>
  <c r="Y1409" i="10"/>
  <c r="M1405" i="10"/>
  <c r="Y1405" i="10"/>
  <c r="J1405" i="10"/>
  <c r="M1401" i="10"/>
  <c r="Y1401" i="10"/>
  <c r="J1401" i="10"/>
  <c r="X1401" i="10"/>
  <c r="J1397" i="10"/>
  <c r="X1397" i="10"/>
  <c r="M1397" i="10"/>
  <c r="Y1397" i="10"/>
  <c r="J1389" i="10"/>
  <c r="X1389" i="10"/>
  <c r="M1389" i="10"/>
  <c r="Y1389" i="10"/>
  <c r="M1385" i="10"/>
  <c r="Y1385" i="10"/>
  <c r="J1385" i="10"/>
  <c r="J1381" i="10"/>
  <c r="X1381" i="10"/>
  <c r="M1381" i="10"/>
  <c r="Y1381" i="10"/>
  <c r="J1377" i="10"/>
  <c r="X1377" i="10"/>
  <c r="M1377" i="10"/>
  <c r="Y1377" i="10"/>
  <c r="J1373" i="10"/>
  <c r="X1373" i="10"/>
  <c r="M1373" i="10"/>
  <c r="Y1373" i="10"/>
  <c r="J1369" i="10"/>
  <c r="X1369" i="10"/>
  <c r="M1369" i="10"/>
  <c r="Y1369" i="10"/>
  <c r="J1365" i="10"/>
  <c r="M1365" i="10"/>
  <c r="Y1365" i="10"/>
  <c r="J1361" i="10"/>
  <c r="X1361" i="10"/>
  <c r="M1361" i="10"/>
  <c r="Y1361" i="10"/>
  <c r="J1357" i="10"/>
  <c r="X1357" i="10"/>
  <c r="M1357" i="10"/>
  <c r="Y1357" i="10"/>
  <c r="J1353" i="10"/>
  <c r="X1353" i="10"/>
  <c r="M1353" i="10"/>
  <c r="Y1353" i="10"/>
  <c r="J1349" i="10"/>
  <c r="X1349" i="10"/>
  <c r="M1349" i="10"/>
  <c r="Y1349" i="10"/>
  <c r="J1345" i="10"/>
  <c r="M1345" i="10"/>
  <c r="Y1345" i="10"/>
  <c r="J1341" i="10"/>
  <c r="X1341" i="10"/>
  <c r="M1341" i="10"/>
  <c r="Y1341" i="10"/>
  <c r="J1337" i="10"/>
  <c r="X1337" i="10"/>
  <c r="M1337" i="10"/>
  <c r="Y1337" i="10"/>
  <c r="J1333" i="10"/>
  <c r="X1333" i="10"/>
  <c r="M1333" i="10"/>
  <c r="Y1333" i="10"/>
  <c r="J1329" i="10"/>
  <c r="X1329" i="10"/>
  <c r="M1329" i="10"/>
  <c r="Y1329" i="10"/>
  <c r="J1325" i="10"/>
  <c r="M1325" i="10"/>
  <c r="Y1325" i="10"/>
  <c r="J1321" i="10"/>
  <c r="X1321" i="10"/>
  <c r="M1321" i="10"/>
  <c r="Y1321" i="10"/>
  <c r="J1317" i="10"/>
  <c r="X1317" i="10"/>
  <c r="M1317" i="10"/>
  <c r="Y1317" i="10"/>
  <c r="J1313" i="10"/>
  <c r="X1313" i="10"/>
  <c r="M1313" i="10"/>
  <c r="Y1313" i="10"/>
  <c r="J1309" i="10"/>
  <c r="X1309" i="10"/>
  <c r="M1309" i="10"/>
  <c r="Y1309" i="10"/>
  <c r="M1305" i="10"/>
  <c r="Y1305" i="10"/>
  <c r="J1305" i="10"/>
  <c r="J1301" i="10"/>
  <c r="X1301" i="10"/>
  <c r="M1301" i="10"/>
  <c r="Y1301" i="10"/>
  <c r="J1297" i="10"/>
  <c r="X1297" i="10"/>
  <c r="M1297" i="10"/>
  <c r="Y1297" i="10"/>
  <c r="J1293" i="10"/>
  <c r="X1293" i="10"/>
  <c r="M1293" i="10"/>
  <c r="Y1293" i="10"/>
  <c r="J1289" i="10"/>
  <c r="X1289" i="10"/>
  <c r="M1289" i="10"/>
  <c r="Y1289" i="10"/>
  <c r="J1285" i="10"/>
  <c r="M1285" i="10"/>
  <c r="Y1285" i="10"/>
  <c r="J1281" i="10"/>
  <c r="X1281" i="10"/>
  <c r="M1281" i="10"/>
  <c r="Y1281" i="10"/>
  <c r="J1277" i="10"/>
  <c r="X1277" i="10"/>
  <c r="M1277" i="10"/>
  <c r="Y1277" i="10"/>
  <c r="J1273" i="10"/>
  <c r="X1273" i="10"/>
  <c r="M1273" i="10"/>
  <c r="Y1273" i="10"/>
  <c r="J1269" i="10"/>
  <c r="X1269" i="10"/>
  <c r="M1269" i="10"/>
  <c r="Y1269" i="10"/>
  <c r="J1265" i="10"/>
  <c r="M1265" i="10"/>
  <c r="Y1265" i="10"/>
  <c r="J1261" i="10"/>
  <c r="X1261" i="10"/>
  <c r="M1261" i="10"/>
  <c r="Y1261" i="10"/>
  <c r="J1257" i="10"/>
  <c r="X1257" i="10"/>
  <c r="M1257" i="10"/>
  <c r="Y1257" i="10"/>
  <c r="J1253" i="10"/>
  <c r="X1253" i="10"/>
  <c r="M1253" i="10"/>
  <c r="Y1253" i="10"/>
  <c r="J1249" i="10"/>
  <c r="X1249" i="10"/>
  <c r="M1249" i="10"/>
  <c r="Y1249" i="10"/>
  <c r="J1245" i="10"/>
  <c r="M1245" i="10"/>
  <c r="Y1245" i="10"/>
  <c r="J1241" i="10"/>
  <c r="X1241" i="10"/>
  <c r="M1241" i="10"/>
  <c r="Y1241" i="10"/>
  <c r="J1237" i="10"/>
  <c r="X1237" i="10"/>
  <c r="M1237" i="10"/>
  <c r="Y1237" i="10"/>
  <c r="J1233" i="10"/>
  <c r="X1233" i="10"/>
  <c r="M1233" i="10"/>
  <c r="Y1233" i="10"/>
  <c r="J1229" i="10"/>
  <c r="X1229" i="10"/>
  <c r="M1229" i="10"/>
  <c r="Y1229" i="10"/>
  <c r="J1225" i="10"/>
  <c r="M1225" i="10"/>
  <c r="Y1225" i="10"/>
  <c r="J1221" i="10"/>
  <c r="X1221" i="10"/>
  <c r="M1221" i="10"/>
  <c r="Y1221" i="10"/>
  <c r="J1217" i="10"/>
  <c r="X1217" i="10"/>
  <c r="M1217" i="10"/>
  <c r="Y1217" i="10"/>
  <c r="J1213" i="10"/>
  <c r="X1213" i="10"/>
  <c r="M1213" i="10"/>
  <c r="Y1213" i="10"/>
  <c r="J1209" i="10"/>
  <c r="X1209" i="10"/>
  <c r="M1209" i="10"/>
  <c r="Y1209" i="10"/>
  <c r="J1205" i="10"/>
  <c r="M1205" i="10"/>
  <c r="Y1205" i="10"/>
  <c r="J1201" i="10"/>
  <c r="X1201" i="10"/>
  <c r="M1201" i="10"/>
  <c r="Y1201" i="10"/>
  <c r="J1197" i="10"/>
  <c r="X1197" i="10"/>
  <c r="M1197" i="10"/>
  <c r="Y1197" i="10"/>
  <c r="J1193" i="10"/>
  <c r="X1193" i="10"/>
  <c r="M1193" i="10"/>
  <c r="Y1193" i="10"/>
  <c r="J1189" i="10"/>
  <c r="X1189" i="10"/>
  <c r="M1189" i="10"/>
  <c r="Y1189" i="10"/>
  <c r="M1185" i="10"/>
  <c r="Y1185" i="10"/>
  <c r="J1185" i="10"/>
  <c r="J1181" i="10"/>
  <c r="X1181" i="10"/>
  <c r="M1181" i="10"/>
  <c r="Y1181" i="10"/>
  <c r="M1177" i="10"/>
  <c r="Y1177" i="10"/>
  <c r="J1177" i="10"/>
  <c r="X1177" i="10"/>
  <c r="M1173" i="10"/>
  <c r="Y1173" i="10"/>
  <c r="J1173" i="10"/>
  <c r="X1173" i="10"/>
  <c r="J1169" i="10"/>
  <c r="X1169" i="10"/>
  <c r="M1169" i="10"/>
  <c r="Y1169" i="10"/>
  <c r="J1165" i="10"/>
  <c r="M1165" i="10"/>
  <c r="Y1165" i="10"/>
  <c r="J1161" i="10"/>
  <c r="X1161" i="10"/>
  <c r="M1161" i="10"/>
  <c r="Y1161" i="10"/>
  <c r="J1157" i="10"/>
  <c r="X1157" i="10"/>
  <c r="M1157" i="10"/>
  <c r="Y1157" i="10"/>
  <c r="J1153" i="10"/>
  <c r="X1153" i="10"/>
  <c r="M1153" i="10"/>
  <c r="Y1153" i="10"/>
  <c r="J1149" i="10"/>
  <c r="X1149" i="10"/>
  <c r="M1149" i="10"/>
  <c r="Y1149" i="10"/>
  <c r="J1145" i="10"/>
  <c r="M1145" i="10"/>
  <c r="Y1145" i="10"/>
  <c r="J1141" i="10"/>
  <c r="X1141" i="10"/>
  <c r="M1141" i="10"/>
  <c r="Y1141" i="10"/>
  <c r="J1137" i="10"/>
  <c r="X1137" i="10"/>
  <c r="M1137" i="10"/>
  <c r="Y1137" i="10"/>
  <c r="J1133" i="10"/>
  <c r="X1133" i="10"/>
  <c r="M1133" i="10"/>
  <c r="Y1133" i="10"/>
  <c r="J1129" i="10"/>
  <c r="X1129" i="10"/>
  <c r="M1129" i="10"/>
  <c r="Y1129" i="10"/>
  <c r="J1125" i="10"/>
  <c r="M1125" i="10"/>
  <c r="Y1125" i="10"/>
  <c r="M1739" i="10"/>
  <c r="Y1739" i="10"/>
  <c r="J1725" i="10"/>
  <c r="M1714" i="10"/>
  <c r="Y1714" i="10"/>
  <c r="J1709" i="10"/>
  <c r="X1709" i="10"/>
  <c r="M1698" i="10"/>
  <c r="Y1698" i="10"/>
  <c r="J1693" i="10"/>
  <c r="X1693" i="10"/>
  <c r="J1674" i="10"/>
  <c r="X1674" i="10"/>
  <c r="M1663" i="10"/>
  <c r="Y1663" i="10"/>
  <c r="M1654" i="10"/>
  <c r="Y1654" i="10"/>
  <c r="J1645" i="10"/>
  <c r="M1635" i="10"/>
  <c r="Y1635" i="10"/>
  <c r="M1625" i="10"/>
  <c r="Y1625" i="10"/>
  <c r="J1607" i="10"/>
  <c r="X1607" i="10"/>
  <c r="M1518" i="10"/>
  <c r="Y1518" i="10"/>
  <c r="J1274" i="10"/>
  <c r="X1274" i="10"/>
  <c r="Y2061" i="10"/>
  <c r="Y2053" i="10"/>
  <c r="Y2037" i="10"/>
  <c r="Y2021" i="10"/>
  <c r="Y1997" i="10"/>
  <c r="Y1989" i="10"/>
  <c r="Y1973" i="10"/>
  <c r="Y1965" i="10"/>
  <c r="Y1957" i="10"/>
  <c r="Y1933" i="10"/>
  <c r="Y1925" i="10"/>
  <c r="Y1909" i="10"/>
  <c r="Y1901" i="10"/>
  <c r="Y1893" i="10"/>
  <c r="Y1869" i="10"/>
  <c r="Y1861" i="10"/>
  <c r="X1691" i="10"/>
  <c r="X1675" i="10"/>
  <c r="X1641" i="10"/>
  <c r="B17" i="10"/>
  <c r="B13" i="10"/>
  <c r="B9" i="10"/>
  <c r="T4" i="10"/>
  <c r="Y2" i="10"/>
  <c r="X254" i="10"/>
  <c r="X250" i="10"/>
  <c r="X246" i="10"/>
  <c r="X242" i="10"/>
  <c r="X238" i="10"/>
  <c r="X234" i="10"/>
  <c r="X230" i="10"/>
  <c r="X226" i="10"/>
  <c r="X222" i="10"/>
  <c r="X218" i="10"/>
  <c r="X214" i="10"/>
  <c r="X210" i="10"/>
  <c r="X206" i="10"/>
  <c r="X202" i="10"/>
  <c r="X198" i="10"/>
  <c r="X190" i="10"/>
  <c r="X186" i="10"/>
  <c r="X182" i="10"/>
  <c r="X178" i="10"/>
  <c r="X174" i="10"/>
  <c r="X170" i="10"/>
  <c r="X166" i="10"/>
  <c r="X162" i="10"/>
  <c r="X158" i="10"/>
  <c r="X154" i="10"/>
  <c r="X150" i="10"/>
  <c r="X146" i="10"/>
  <c r="X142" i="10"/>
  <c r="X138" i="10"/>
  <c r="X134" i="10"/>
  <c r="X126" i="10"/>
  <c r="X122" i="10"/>
  <c r="X118" i="10"/>
  <c r="X114" i="10"/>
  <c r="X110" i="10"/>
  <c r="X106" i="10"/>
  <c r="X102" i="10"/>
  <c r="X98" i="10"/>
  <c r="X94" i="10"/>
  <c r="X90" i="10"/>
  <c r="X86" i="10"/>
  <c r="X82" i="10"/>
  <c r="X78" i="10"/>
  <c r="X74" i="10"/>
  <c r="X70" i="10"/>
  <c r="X62" i="10"/>
  <c r="X58" i="10"/>
  <c r="X54" i="10"/>
  <c r="X50" i="10"/>
  <c r="X46" i="10"/>
  <c r="X42" i="10"/>
  <c r="X38" i="10"/>
  <c r="X34" i="10"/>
  <c r="X30" i="10"/>
  <c r="X26" i="10"/>
  <c r="X22" i="10"/>
  <c r="X18" i="10"/>
  <c r="X14" i="10"/>
  <c r="X10" i="10"/>
  <c r="X6" i="10"/>
  <c r="Y1120" i="10"/>
  <c r="Y1116" i="10"/>
  <c r="X1085" i="10"/>
  <c r="X1081" i="10"/>
  <c r="X1077" i="10"/>
  <c r="X1073" i="10"/>
  <c r="X1069" i="10"/>
  <c r="X1065" i="10"/>
  <c r="X1061" i="10"/>
  <c r="X1057" i="10"/>
  <c r="X1053" i="10"/>
  <c r="X1049" i="10"/>
  <c r="X1045" i="10"/>
  <c r="X1041" i="10"/>
  <c r="X1037" i="10"/>
  <c r="X1033" i="10"/>
  <c r="X1025" i="10"/>
  <c r="X1017" i="10"/>
  <c r="X1009" i="10"/>
  <c r="X1001" i="10"/>
  <c r="X993" i="10"/>
  <c r="X985" i="10"/>
  <c r="X981" i="10"/>
  <c r="X977" i="10"/>
  <c r="X973" i="10"/>
  <c r="X969" i="10"/>
  <c r="X965" i="10"/>
  <c r="X961" i="10"/>
  <c r="X957" i="10"/>
  <c r="X953" i="10"/>
  <c r="X949" i="10"/>
  <c r="X945" i="10"/>
  <c r="X941" i="10"/>
  <c r="X937" i="10"/>
  <c r="X933" i="10"/>
  <c r="X929" i="10"/>
  <c r="X925" i="10"/>
  <c r="X921" i="10"/>
  <c r="X917" i="10"/>
  <c r="X913" i="10"/>
  <c r="X909" i="10"/>
  <c r="X905" i="10"/>
  <c r="X901" i="10"/>
  <c r="X897" i="10"/>
  <c r="X893" i="10"/>
  <c r="X889" i="10"/>
  <c r="X885" i="10"/>
  <c r="X881" i="10"/>
  <c r="X873" i="10"/>
  <c r="X869" i="10"/>
  <c r="X865" i="10"/>
  <c r="X861" i="10"/>
  <c r="X857" i="10"/>
  <c r="X853" i="10"/>
  <c r="X849" i="10"/>
  <c r="X845" i="10"/>
  <c r="X841" i="10"/>
  <c r="X837" i="10"/>
  <c r="X833" i="10"/>
  <c r="X829" i="10"/>
  <c r="X825" i="10"/>
  <c r="X821" i="10"/>
  <c r="X817" i="10"/>
  <c r="X813" i="10"/>
  <c r="X809" i="10"/>
  <c r="X805" i="10"/>
  <c r="X801" i="10"/>
  <c r="X797" i="10"/>
  <c r="X793" i="10"/>
  <c r="X785" i="10"/>
  <c r="X777" i="10"/>
  <c r="X769" i="10"/>
  <c r="X761" i="10"/>
  <c r="X753" i="10"/>
  <c r="X745" i="10"/>
  <c r="X737" i="10"/>
  <c r="X729" i="10"/>
  <c r="X721" i="10"/>
  <c r="X713" i="10"/>
  <c r="X709" i="10"/>
  <c r="X705" i="10"/>
  <c r="X701" i="10"/>
  <c r="X697" i="10"/>
  <c r="X693" i="10"/>
  <c r="X689" i="10"/>
  <c r="X685" i="10"/>
  <c r="X681" i="10"/>
  <c r="X677" i="10"/>
  <c r="X673" i="10"/>
  <c r="X669" i="10"/>
  <c r="X665" i="10"/>
  <c r="X661" i="10"/>
  <c r="X657" i="10"/>
  <c r="X653" i="10"/>
  <c r="X649" i="10"/>
  <c r="X641" i="10"/>
  <c r="X637" i="10"/>
  <c r="X633" i="10"/>
  <c r="X629" i="10"/>
  <c r="X625" i="10"/>
  <c r="X617" i="10"/>
  <c r="X609" i="10"/>
  <c r="X601" i="10"/>
  <c r="X593" i="10"/>
  <c r="X589" i="10"/>
  <c r="X585" i="10"/>
  <c r="X581" i="10"/>
  <c r="X577" i="10"/>
  <c r="X569" i="10"/>
  <c r="X565" i="10"/>
  <c r="X561" i="10"/>
  <c r="X557" i="10"/>
  <c r="X553" i="10"/>
  <c r="X549" i="10"/>
  <c r="X545" i="10"/>
  <c r="X541" i="10"/>
  <c r="X537" i="10"/>
  <c r="X533" i="10"/>
  <c r="X529" i="10"/>
  <c r="X525" i="10"/>
  <c r="X521" i="10"/>
  <c r="X517" i="10"/>
  <c r="X513" i="10"/>
  <c r="X509" i="10"/>
  <c r="X505" i="10"/>
  <c r="X501" i="10"/>
  <c r="X497" i="10"/>
  <c r="X493" i="10"/>
  <c r="X489" i="10"/>
  <c r="X485" i="10"/>
  <c r="X481" i="10"/>
  <c r="X477" i="10"/>
  <c r="X473" i="10"/>
  <c r="X469" i="10"/>
  <c r="X465" i="10"/>
  <c r="X461" i="10"/>
  <c r="X457" i="10"/>
  <c r="X453" i="10"/>
  <c r="X449" i="10"/>
  <c r="X445" i="10"/>
  <c r="X441" i="10"/>
  <c r="X437" i="10"/>
  <c r="X433" i="10"/>
  <c r="X429" i="10"/>
  <c r="X425" i="10"/>
  <c r="X421" i="10"/>
  <c r="X417" i="10"/>
  <c r="X413" i="10"/>
  <c r="X409" i="10"/>
  <c r="X405" i="10"/>
  <c r="X401" i="10"/>
  <c r="X397" i="10"/>
  <c r="X393" i="10"/>
  <c r="X389" i="10"/>
  <c r="X385" i="10"/>
  <c r="X381" i="10"/>
  <c r="X377" i="10"/>
  <c r="X373" i="10"/>
  <c r="X369" i="10"/>
  <c r="X365" i="10"/>
  <c r="X361" i="10"/>
  <c r="X357" i="10"/>
  <c r="X353" i="10"/>
  <c r="X349" i="10"/>
  <c r="X345" i="10"/>
  <c r="X341" i="10"/>
  <c r="X337" i="10"/>
  <c r="X333" i="10"/>
  <c r="X329" i="10"/>
  <c r="X325" i="10"/>
  <c r="X321" i="10"/>
  <c r="X317" i="10"/>
  <c r="X313" i="10"/>
  <c r="X309" i="10"/>
  <c r="X305" i="10"/>
  <c r="X301" i="10"/>
  <c r="X297" i="10"/>
  <c r="X293" i="10"/>
  <c r="X289" i="10"/>
  <c r="X285" i="10"/>
  <c r="X281" i="10"/>
  <c r="X277" i="10"/>
  <c r="X273" i="10"/>
  <c r="X269" i="10"/>
  <c r="X265" i="10"/>
  <c r="X261" i="10"/>
  <c r="X257" i="10"/>
  <c r="X253" i="10"/>
  <c r="X249" i="10"/>
  <c r="X245" i="10"/>
  <c r="X241" i="10"/>
  <c r="X237" i="10"/>
  <c r="X233" i="10"/>
  <c r="X229" i="10"/>
  <c r="X225" i="10"/>
  <c r="X217" i="10"/>
  <c r="X209" i="10"/>
  <c r="X201" i="10"/>
  <c r="X193" i="10"/>
  <c r="X189" i="10"/>
  <c r="X185" i="10"/>
  <c r="X181" i="10"/>
  <c r="X177" i="10"/>
  <c r="X173" i="10"/>
  <c r="X169" i="10"/>
  <c r="X165" i="10"/>
  <c r="X161" i="10"/>
  <c r="X153" i="10"/>
  <c r="X145" i="10"/>
  <c r="X137" i="10"/>
  <c r="X129" i="10"/>
  <c r="X125" i="10"/>
  <c r="X121" i="10"/>
  <c r="X117" i="10"/>
  <c r="X113" i="10"/>
  <c r="X109" i="10"/>
  <c r="X105" i="10"/>
  <c r="X101" i="10"/>
  <c r="X97" i="10"/>
  <c r="X89" i="10"/>
  <c r="X81" i="10"/>
  <c r="X73" i="10"/>
  <c r="X65" i="10"/>
  <c r="X61" i="10"/>
  <c r="X57" i="10"/>
  <c r="X53" i="10"/>
  <c r="X49" i="10"/>
  <c r="X45" i="10"/>
  <c r="X41" i="10"/>
  <c r="X37" i="10"/>
  <c r="X33" i="10"/>
  <c r="X25" i="10"/>
  <c r="X17" i="10"/>
  <c r="X9" i="10"/>
  <c r="X5" i="10"/>
  <c r="Y1119" i="10"/>
  <c r="Y1115" i="10"/>
  <c r="Y1111" i="10"/>
  <c r="Y1107" i="10"/>
  <c r="Y1103" i="10"/>
  <c r="Y1112" i="10"/>
  <c r="Y1108" i="10"/>
  <c r="Y1104" i="10"/>
  <c r="Y1100" i="10"/>
  <c r="Y1096" i="10"/>
  <c r="Y1092" i="10"/>
  <c r="Y1088" i="10"/>
  <c r="Y1084" i="10"/>
  <c r="Y1080" i="10"/>
  <c r="Y1076" i="10"/>
  <c r="Y1072" i="10"/>
  <c r="Y1068" i="10"/>
  <c r="Y1064" i="10"/>
  <c r="Y1060" i="10"/>
  <c r="Y1056" i="10"/>
  <c r="Y1052" i="10"/>
  <c r="Y1048" i="10"/>
  <c r="Y1044" i="10"/>
  <c r="Y1040" i="10"/>
  <c r="Y1036" i="10"/>
  <c r="Y1032" i="10"/>
  <c r="Y1028" i="10"/>
  <c r="Y1024" i="10"/>
  <c r="Y1020" i="10"/>
  <c r="Y1016" i="10"/>
  <c r="Y1012" i="10"/>
  <c r="Y1008" i="10"/>
  <c r="Y1004" i="10"/>
  <c r="Y1000" i="10"/>
  <c r="Y996" i="10"/>
  <c r="Y992" i="10"/>
  <c r="Y988" i="10"/>
  <c r="Y984" i="10"/>
  <c r="Y980" i="10"/>
  <c r="Y976" i="10"/>
  <c r="Y972" i="10"/>
  <c r="Y968" i="10"/>
  <c r="Y964" i="10"/>
  <c r="Y960" i="10"/>
  <c r="Y956" i="10"/>
  <c r="Y952" i="10"/>
  <c r="Y948" i="10"/>
  <c r="Y944" i="10"/>
  <c r="Y940" i="10"/>
  <c r="Y936" i="10"/>
  <c r="Y932" i="10"/>
  <c r="Y928" i="10"/>
  <c r="Y924" i="10"/>
  <c r="Y920" i="10"/>
  <c r="Y916" i="10"/>
  <c r="Y912" i="10"/>
  <c r="Y908" i="10"/>
  <c r="Y904" i="10"/>
  <c r="Y900" i="10"/>
  <c r="Y896" i="10"/>
  <c r="Y892" i="10"/>
  <c r="Y888" i="10"/>
  <c r="Y884" i="10"/>
  <c r="Y880" i="10"/>
  <c r="Y876" i="10"/>
  <c r="Y872" i="10"/>
  <c r="Y868" i="10"/>
  <c r="Y864" i="10"/>
  <c r="Y860" i="10"/>
  <c r="Y856" i="10"/>
  <c r="Y852" i="10"/>
  <c r="Y848" i="10"/>
  <c r="Y844" i="10"/>
  <c r="Y840" i="10"/>
  <c r="Y836" i="10"/>
  <c r="Y832" i="10"/>
  <c r="Y828" i="10"/>
  <c r="Y824" i="10"/>
  <c r="Y820" i="10"/>
  <c r="Y816" i="10"/>
  <c r="Y812" i="10"/>
  <c r="Y808" i="10"/>
  <c r="Y804" i="10"/>
  <c r="Y800" i="10"/>
  <c r="Y796" i="10"/>
  <c r="Y792" i="10"/>
  <c r="Y788" i="10"/>
  <c r="Y784" i="10"/>
  <c r="Y780" i="10"/>
  <c r="Y776" i="10"/>
  <c r="Y772" i="10"/>
  <c r="Y768" i="10"/>
  <c r="Y764" i="10"/>
  <c r="Y760" i="10"/>
  <c r="Y756" i="10"/>
  <c r="Y752" i="10"/>
  <c r="Y748" i="10"/>
  <c r="Y744" i="10"/>
  <c r="Y740" i="10"/>
  <c r="Y736" i="10"/>
  <c r="Y732" i="10"/>
  <c r="Y728" i="10"/>
  <c r="Y724" i="10"/>
  <c r="Y720" i="10"/>
  <c r="Y716" i="10"/>
  <c r="Y712" i="10"/>
  <c r="Y708" i="10"/>
  <c r="Y704" i="10"/>
  <c r="Y700" i="10"/>
  <c r="Y696" i="10"/>
  <c r="Y692" i="10"/>
  <c r="Y688" i="10"/>
  <c r="Y684" i="10"/>
  <c r="Y680" i="10"/>
  <c r="Y676" i="10"/>
  <c r="Y672" i="10"/>
  <c r="Y668" i="10"/>
  <c r="Y664" i="10"/>
  <c r="Y660" i="10"/>
  <c r="Y656" i="10"/>
  <c r="Y652" i="10"/>
  <c r="Y648" i="10"/>
  <c r="Y644" i="10"/>
  <c r="Y640" i="10"/>
  <c r="Y636" i="10"/>
  <c r="Y632" i="10"/>
  <c r="Y628" i="10"/>
  <c r="Y624" i="10"/>
  <c r="Y620" i="10"/>
  <c r="Y616" i="10"/>
  <c r="Y612" i="10"/>
  <c r="Y608" i="10"/>
  <c r="Y604" i="10"/>
  <c r="Y600" i="10"/>
  <c r="Y596" i="10"/>
  <c r="Y592" i="10"/>
  <c r="Y588" i="10"/>
  <c r="Y584" i="10"/>
  <c r="Y580" i="10"/>
  <c r="Y576" i="10"/>
  <c r="Y572" i="10"/>
  <c r="Y568" i="10"/>
  <c r="Y564" i="10"/>
  <c r="Y560" i="10"/>
  <c r="Y556" i="10"/>
  <c r="Y552" i="10"/>
  <c r="Y548" i="10"/>
  <c r="Y544" i="10"/>
  <c r="Y540" i="10"/>
  <c r="Y536" i="10"/>
  <c r="Y532" i="10"/>
  <c r="Y528" i="10"/>
  <c r="Y524" i="10"/>
  <c r="Y520" i="10"/>
  <c r="Y516" i="10"/>
  <c r="Y512" i="10"/>
  <c r="Y508" i="10"/>
  <c r="Y504" i="10"/>
  <c r="Y500" i="10"/>
  <c r="Y496" i="10"/>
  <c r="Y492" i="10"/>
  <c r="Y488" i="10"/>
  <c r="Y484" i="10"/>
  <c r="Y480" i="10"/>
  <c r="Y476" i="10"/>
  <c r="Y472" i="10"/>
  <c r="Y468" i="10"/>
  <c r="Y464" i="10"/>
  <c r="Y460" i="10"/>
  <c r="Y456" i="10"/>
  <c r="Y452" i="10"/>
  <c r="Y448" i="10"/>
  <c r="Y444" i="10"/>
  <c r="Y440" i="10"/>
  <c r="Y436" i="10"/>
  <c r="Y432" i="10"/>
  <c r="Y428" i="10"/>
  <c r="Y424" i="10"/>
  <c r="Y420" i="10"/>
  <c r="Y416" i="10"/>
  <c r="Y412" i="10"/>
  <c r="Y408" i="10"/>
  <c r="Y404" i="10"/>
  <c r="Y400" i="10"/>
  <c r="Y396" i="10"/>
  <c r="Y392" i="10"/>
  <c r="Y388" i="10"/>
  <c r="Y384" i="10"/>
  <c r="Y380" i="10"/>
  <c r="Y376" i="10"/>
  <c r="Y372" i="10"/>
  <c r="Y368" i="10"/>
  <c r="Y364" i="10"/>
  <c r="Y360" i="10"/>
  <c r="Y356" i="10"/>
  <c r="Y352" i="10"/>
  <c r="Y348" i="10"/>
  <c r="Y344" i="10"/>
  <c r="Y340" i="10"/>
  <c r="Y336" i="10"/>
  <c r="Y332" i="10"/>
  <c r="Y328" i="10"/>
  <c r="Y324" i="10"/>
  <c r="Y320" i="10"/>
  <c r="Y316" i="10"/>
  <c r="Y312" i="10"/>
  <c r="Y308" i="10"/>
  <c r="Y304" i="10"/>
  <c r="Y300" i="10"/>
  <c r="Y296" i="10"/>
  <c r="Y292" i="10"/>
  <c r="Y288" i="10"/>
  <c r="Y284" i="10"/>
  <c r="Y280" i="10"/>
  <c r="Y276" i="10"/>
  <c r="Y272" i="10"/>
  <c r="Y268" i="10"/>
  <c r="Y264" i="10"/>
  <c r="Y260" i="10"/>
  <c r="Y256" i="10"/>
  <c r="Y252" i="10"/>
  <c r="Y248" i="10"/>
  <c r="Y244" i="10"/>
  <c r="Y240" i="10"/>
  <c r="Y236" i="10"/>
  <c r="Y232" i="10"/>
  <c r="Y228" i="10"/>
  <c r="Y224" i="10"/>
  <c r="Y220" i="10"/>
  <c r="Y216" i="10"/>
  <c r="Y212" i="10"/>
  <c r="Y208" i="10"/>
  <c r="Y204" i="10"/>
  <c r="Y200" i="10"/>
  <c r="Y196" i="10"/>
  <c r="Y192" i="10"/>
  <c r="Y188" i="10"/>
  <c r="Y184" i="10"/>
  <c r="Y180" i="10"/>
  <c r="Y176" i="10"/>
  <c r="Y172" i="10"/>
  <c r="Y168" i="10"/>
  <c r="Y164" i="10"/>
  <c r="Y160" i="10"/>
  <c r="Y156" i="10"/>
  <c r="Y152" i="10"/>
  <c r="Y148" i="10"/>
  <c r="Y144" i="10"/>
  <c r="Y140" i="10"/>
  <c r="Y136" i="10"/>
  <c r="Y132" i="10"/>
  <c r="Y128" i="10"/>
  <c r="Y124" i="10"/>
  <c r="Y120" i="10"/>
  <c r="Y116" i="10"/>
  <c r="Y112" i="10"/>
  <c r="Y108" i="10"/>
  <c r="Y104" i="10"/>
  <c r="Y100" i="10"/>
  <c r="Y96" i="10"/>
  <c r="Y92" i="10"/>
  <c r="Y88" i="10"/>
  <c r="Y84" i="10"/>
  <c r="Y80" i="10"/>
  <c r="Y76" i="10"/>
  <c r="Y72" i="10"/>
  <c r="Y68" i="10"/>
  <c r="Y64" i="10"/>
  <c r="Y60" i="10"/>
  <c r="Y56" i="10"/>
  <c r="Y52" i="10"/>
  <c r="Y48" i="10"/>
  <c r="Y44" i="10"/>
  <c r="Y40" i="10"/>
  <c r="Y36" i="10"/>
  <c r="Y32" i="10"/>
  <c r="Y28" i="10"/>
  <c r="Y24" i="10"/>
  <c r="Y20" i="10"/>
  <c r="Y16" i="10"/>
  <c r="Y12" i="10"/>
  <c r="Y8" i="10"/>
  <c r="Y4" i="10"/>
  <c r="Y1099" i="10"/>
  <c r="Y1095" i="10"/>
  <c r="Y1091" i="10"/>
  <c r="Y1087" i="10"/>
  <c r="Y1083" i="10"/>
  <c r="Y1079" i="10"/>
  <c r="Y1075" i="10"/>
  <c r="Y1071" i="10"/>
  <c r="Y1067" i="10"/>
  <c r="Y1063" i="10"/>
  <c r="Y1059" i="10"/>
  <c r="Y1055" i="10"/>
  <c r="Y1051" i="10"/>
  <c r="Y1047" i="10"/>
  <c r="Y1043" i="10"/>
  <c r="Y1039" i="10"/>
  <c r="Y1035" i="10"/>
  <c r="Y1031" i="10"/>
  <c r="Y1027" i="10"/>
  <c r="Y1023" i="10"/>
  <c r="Y1019" i="10"/>
  <c r="Y1015" i="10"/>
  <c r="Y1011" i="10"/>
  <c r="Y1007" i="10"/>
  <c r="Y1003" i="10"/>
  <c r="Y999" i="10"/>
  <c r="Y995" i="10"/>
  <c r="Y991" i="10"/>
  <c r="Y987" i="10"/>
  <c r="Y983" i="10"/>
  <c r="Y979" i="10"/>
  <c r="Y975" i="10"/>
  <c r="Y971" i="10"/>
  <c r="Y967" i="10"/>
  <c r="Y963" i="10"/>
  <c r="Y959" i="10"/>
  <c r="Y955" i="10"/>
  <c r="Y951" i="10"/>
  <c r="Y947" i="10"/>
  <c r="Y943" i="10"/>
  <c r="Y939" i="10"/>
  <c r="Y935" i="10"/>
  <c r="Y931" i="10"/>
  <c r="Y927" i="10"/>
  <c r="Y923" i="10"/>
  <c r="Y919" i="10"/>
  <c r="Y915" i="10"/>
  <c r="Y911" i="10"/>
  <c r="Y907" i="10"/>
  <c r="Y903" i="10"/>
  <c r="Y899" i="10"/>
  <c r="Y895" i="10"/>
  <c r="Y891" i="10"/>
  <c r="Y887" i="10"/>
  <c r="Y883" i="10"/>
  <c r="Y879" i="10"/>
  <c r="Y875" i="10"/>
  <c r="Y871" i="10"/>
  <c r="Y867" i="10"/>
  <c r="Y863" i="10"/>
  <c r="Y859" i="10"/>
  <c r="Y855" i="10"/>
  <c r="Y851" i="10"/>
  <c r="Y847" i="10"/>
  <c r="Y843" i="10"/>
  <c r="Y839" i="10"/>
  <c r="Y835" i="10"/>
  <c r="Y831" i="10"/>
  <c r="Y827" i="10"/>
  <c r="Y823" i="10"/>
  <c r="Y819" i="10"/>
  <c r="Y815" i="10"/>
  <c r="Y811" i="10"/>
  <c r="Y807" i="10"/>
  <c r="Y803" i="10"/>
  <c r="Y799" i="10"/>
  <c r="Y795" i="10"/>
  <c r="Y791" i="10"/>
  <c r="Y787" i="10"/>
  <c r="Y783" i="10"/>
  <c r="Y779" i="10"/>
  <c r="Y775" i="10"/>
  <c r="Y771" i="10"/>
  <c r="Y767" i="10"/>
  <c r="Y763" i="10"/>
  <c r="Y759" i="10"/>
  <c r="Y755" i="10"/>
  <c r="Y751" i="10"/>
  <c r="Y747" i="10"/>
  <c r="Y743" i="10"/>
  <c r="Y739" i="10"/>
  <c r="Y735" i="10"/>
  <c r="Y731" i="10"/>
  <c r="Y727" i="10"/>
  <c r="Y723" i="10"/>
  <c r="Y719" i="10"/>
  <c r="Y715" i="10"/>
  <c r="Y711" i="10"/>
  <c r="Y707" i="10"/>
  <c r="Y703" i="10"/>
  <c r="Y699" i="10"/>
  <c r="Y695" i="10"/>
  <c r="Y691" i="10"/>
  <c r="Y687" i="10"/>
  <c r="Y683" i="10"/>
  <c r="Y679" i="10"/>
  <c r="Y675" i="10"/>
  <c r="Y671" i="10"/>
  <c r="Y667" i="10"/>
  <c r="Y663" i="10"/>
  <c r="Y659" i="10"/>
  <c r="Y655" i="10"/>
  <c r="Y651" i="10"/>
  <c r="Y647" i="10"/>
  <c r="Y643" i="10"/>
  <c r="Y639" i="10"/>
  <c r="Y635" i="10"/>
  <c r="Y631" i="10"/>
  <c r="Y627" i="10"/>
  <c r="Y623" i="10"/>
  <c r="Y619" i="10"/>
  <c r="Y615" i="10"/>
  <c r="Y611" i="10"/>
  <c r="Y607" i="10"/>
  <c r="Y603" i="10"/>
  <c r="Y599" i="10"/>
  <c r="Y595" i="10"/>
  <c r="Y591" i="10"/>
  <c r="Y587" i="10"/>
  <c r="Y583" i="10"/>
  <c r="Y579" i="10"/>
  <c r="Y575" i="10"/>
  <c r="Y571" i="10"/>
  <c r="Y567" i="10"/>
  <c r="Y563" i="10"/>
  <c r="Y559" i="10"/>
  <c r="Y555" i="10"/>
  <c r="Y551" i="10"/>
  <c r="Y547" i="10"/>
  <c r="Y543" i="10"/>
  <c r="Y539" i="10"/>
  <c r="Y535" i="10"/>
  <c r="Y531" i="10"/>
  <c r="Y527" i="10"/>
  <c r="Y523" i="10"/>
  <c r="Y519" i="10"/>
  <c r="Y515" i="10"/>
  <c r="Y511" i="10"/>
  <c r="Y507" i="10"/>
  <c r="Y503" i="10"/>
  <c r="Y499" i="10"/>
  <c r="Y495" i="10"/>
  <c r="Y491" i="10"/>
  <c r="Y487" i="10"/>
  <c r="Y483" i="10"/>
  <c r="Y479" i="10"/>
  <c r="Y475" i="10"/>
  <c r="Y471" i="10"/>
  <c r="Y467" i="10"/>
  <c r="Y463" i="10"/>
  <c r="Y459" i="10"/>
  <c r="Y455" i="10"/>
  <c r="Y451" i="10"/>
  <c r="Y447" i="10"/>
  <c r="Y443" i="10"/>
  <c r="Y439" i="10"/>
  <c r="Y435" i="10"/>
  <c r="Y431" i="10"/>
  <c r="Y427" i="10"/>
  <c r="Y423" i="10"/>
  <c r="Y419" i="10"/>
  <c r="Y415" i="10"/>
  <c r="Y411" i="10"/>
  <c r="Y407" i="10"/>
  <c r="Y403" i="10"/>
  <c r="Y399" i="10"/>
  <c r="Y395" i="10"/>
  <c r="Y391" i="10"/>
  <c r="Y387" i="10"/>
  <c r="Y383" i="10"/>
  <c r="Y379" i="10"/>
  <c r="Y375" i="10"/>
  <c r="Y371" i="10"/>
  <c r="Y367" i="10"/>
  <c r="Y363" i="10"/>
  <c r="Y359" i="10"/>
  <c r="Y355" i="10"/>
  <c r="Y351" i="10"/>
  <c r="Y347" i="10"/>
  <c r="Y343" i="10"/>
  <c r="Y339" i="10"/>
  <c r="Y335" i="10"/>
  <c r="Y331" i="10"/>
  <c r="Y327" i="10"/>
  <c r="Y323" i="10"/>
  <c r="Y319" i="10"/>
  <c r="Y315" i="10"/>
  <c r="Y311" i="10"/>
  <c r="Y307" i="10"/>
  <c r="Y303" i="10"/>
  <c r="Y299" i="10"/>
  <c r="Y295" i="10"/>
  <c r="Y291" i="10"/>
  <c r="Y287" i="10"/>
  <c r="Y283" i="10"/>
  <c r="Y279" i="10"/>
  <c r="Y275" i="10"/>
  <c r="Y271" i="10"/>
  <c r="Y267" i="10"/>
  <c r="Y263" i="10"/>
  <c r="Y259" i="10"/>
  <c r="Y255" i="10"/>
  <c r="Y251" i="10"/>
  <c r="Y247" i="10"/>
  <c r="Y243" i="10"/>
  <c r="Y239" i="10"/>
  <c r="Y235" i="10"/>
  <c r="Y231" i="10"/>
  <c r="Y227" i="10"/>
  <c r="Y223" i="10"/>
  <c r="Y219" i="10"/>
  <c r="Y215" i="10"/>
  <c r="Y211" i="10"/>
  <c r="Y207" i="10"/>
  <c r="Y203" i="10"/>
  <c r="Y199" i="10"/>
  <c r="Y195" i="10"/>
  <c r="Y191" i="10"/>
  <c r="Y187" i="10"/>
  <c r="Y183" i="10"/>
  <c r="Y179" i="10"/>
  <c r="Y175" i="10"/>
  <c r="Y171" i="10"/>
  <c r="Y167" i="10"/>
  <c r="Y163" i="10"/>
  <c r="Y159" i="10"/>
  <c r="Y155" i="10"/>
  <c r="Y151" i="10"/>
  <c r="Y147" i="10"/>
  <c r="Y143" i="10"/>
  <c r="Y139" i="10"/>
  <c r="Y135" i="10"/>
  <c r="Y131" i="10"/>
  <c r="Y127" i="10"/>
  <c r="Y123" i="10"/>
  <c r="Y119" i="10"/>
  <c r="Y115" i="10"/>
  <c r="Y111" i="10"/>
  <c r="Y107" i="10"/>
  <c r="Y103" i="10"/>
  <c r="Y99" i="10"/>
  <c r="Y95" i="10"/>
  <c r="Y91" i="10"/>
  <c r="Y87" i="10"/>
  <c r="Y83" i="10"/>
  <c r="Y79" i="10"/>
  <c r="Y75" i="10"/>
  <c r="Y71" i="10"/>
  <c r="Y67" i="10"/>
  <c r="Y63" i="10"/>
  <c r="Y59" i="10"/>
  <c r="Y55" i="10"/>
  <c r="Y51" i="10"/>
  <c r="Y47" i="10"/>
  <c r="Y43" i="10"/>
  <c r="Y39" i="10"/>
  <c r="Y35" i="10"/>
  <c r="Y31" i="10"/>
  <c r="Y27" i="10"/>
  <c r="Y23" i="10"/>
  <c r="Y19" i="10"/>
  <c r="Y15" i="10"/>
  <c r="Y11" i="10"/>
  <c r="Y7" i="10"/>
  <c r="Y3" i="10"/>
  <c r="Y1118" i="10"/>
  <c r="Y1114" i="10"/>
  <c r="Y1110" i="10"/>
  <c r="Y1106" i="10"/>
  <c r="Y1102" i="10"/>
  <c r="Y1098" i="10"/>
  <c r="Y1094" i="10"/>
  <c r="Y1090" i="10"/>
  <c r="Y1086" i="10"/>
  <c r="Y1082" i="10"/>
  <c r="Y1078" i="10"/>
  <c r="Y1074" i="10"/>
  <c r="Y1070" i="10"/>
  <c r="Y1066" i="10"/>
  <c r="Y1062" i="10"/>
  <c r="Y1058" i="10"/>
  <c r="Y1054" i="10"/>
  <c r="Y1050" i="10"/>
  <c r="Y1046" i="10"/>
  <c r="Y1042" i="10"/>
  <c r="Y1038" i="10"/>
  <c r="Y1034" i="10"/>
  <c r="Y1030" i="10"/>
  <c r="Y1026" i="10"/>
  <c r="Y1022" i="10"/>
  <c r="Y1018" i="10"/>
  <c r="Y1014" i="10"/>
  <c r="Y1010" i="10"/>
  <c r="Y1006" i="10"/>
  <c r="Y1002" i="10"/>
  <c r="Y998" i="10"/>
  <c r="Y994" i="10"/>
  <c r="Y990" i="10"/>
  <c r="Y986" i="10"/>
  <c r="Y982" i="10"/>
  <c r="Y978" i="10"/>
  <c r="Y974" i="10"/>
  <c r="Y970" i="10"/>
  <c r="Y966" i="10"/>
  <c r="Y962" i="10"/>
  <c r="Y958" i="10"/>
  <c r="Y954" i="10"/>
  <c r="Y950" i="10"/>
  <c r="Y946" i="10"/>
  <c r="Y942" i="10"/>
  <c r="Y938" i="10"/>
  <c r="Y934" i="10"/>
  <c r="Y930" i="10"/>
  <c r="Y926" i="10"/>
  <c r="Y922" i="10"/>
  <c r="Y918" i="10"/>
  <c r="Y914" i="10"/>
  <c r="Y910" i="10"/>
  <c r="Y906" i="10"/>
  <c r="Y902" i="10"/>
  <c r="Y898" i="10"/>
  <c r="Y894" i="10"/>
  <c r="Y890" i="10"/>
  <c r="Y886" i="10"/>
  <c r="Y882" i="10"/>
  <c r="Y878" i="10"/>
  <c r="Y874" i="10"/>
  <c r="Y870" i="10"/>
  <c r="Y866" i="10"/>
  <c r="Y862" i="10"/>
  <c r="Y858" i="10"/>
  <c r="Y854" i="10"/>
  <c r="Y850" i="10"/>
  <c r="Y846" i="10"/>
  <c r="Y842" i="10"/>
  <c r="Y838" i="10"/>
  <c r="Y834" i="10"/>
  <c r="Y830" i="10"/>
  <c r="Y826" i="10"/>
  <c r="Y822" i="10"/>
  <c r="Y818" i="10"/>
  <c r="Y814" i="10"/>
  <c r="Y810" i="10"/>
  <c r="Y806" i="10"/>
  <c r="Y802" i="10"/>
  <c r="Y798" i="10"/>
  <c r="Y794" i="10"/>
  <c r="Y790" i="10"/>
  <c r="Y786" i="10"/>
  <c r="Y782" i="10"/>
  <c r="Y778" i="10"/>
  <c r="Y774" i="10"/>
  <c r="Y770" i="10"/>
  <c r="Y766" i="10"/>
  <c r="Y762" i="10"/>
  <c r="Y758" i="10"/>
  <c r="Y754" i="10"/>
  <c r="Y750" i="10"/>
  <c r="Y746" i="10"/>
  <c r="Y742" i="10"/>
  <c r="Y738" i="10"/>
  <c r="Y734" i="10"/>
  <c r="Y730" i="10"/>
  <c r="Y726" i="10"/>
  <c r="Y722" i="10"/>
  <c r="Y718" i="10"/>
  <c r="Y714" i="10"/>
  <c r="Y710" i="10"/>
  <c r="Y706" i="10"/>
  <c r="Y702" i="10"/>
  <c r="Y698" i="10"/>
  <c r="Y694" i="10"/>
  <c r="Y690" i="10"/>
  <c r="Y686" i="10"/>
  <c r="Y682" i="10"/>
  <c r="Y678" i="10"/>
  <c r="Y674" i="10"/>
  <c r="Y670" i="10"/>
  <c r="Y666" i="10"/>
  <c r="Y662" i="10"/>
  <c r="Y658" i="10"/>
  <c r="Y654" i="10"/>
  <c r="Y650" i="10"/>
  <c r="Y646" i="10"/>
  <c r="Y642" i="10"/>
  <c r="Y638" i="10"/>
  <c r="Y634" i="10"/>
  <c r="Y630" i="10"/>
  <c r="Y626" i="10"/>
  <c r="Y622" i="10"/>
  <c r="Y618" i="10"/>
  <c r="Y614" i="10"/>
  <c r="Y610" i="10"/>
  <c r="Y606" i="10"/>
  <c r="Y602" i="10"/>
  <c r="Y598" i="10"/>
  <c r="Y594" i="10"/>
  <c r="Y590" i="10"/>
  <c r="Y586" i="10"/>
  <c r="Y582" i="10"/>
  <c r="Y578" i="10"/>
  <c r="Y574" i="10"/>
  <c r="Y570" i="10"/>
  <c r="Y566" i="10"/>
  <c r="Y562" i="10"/>
  <c r="Y558" i="10"/>
  <c r="Y554" i="10"/>
  <c r="Y550" i="10"/>
  <c r="Y546" i="10"/>
  <c r="Y542" i="10"/>
  <c r="Y538" i="10"/>
  <c r="Y534" i="10"/>
  <c r="Y530" i="10"/>
  <c r="Y526" i="10"/>
  <c r="Y522" i="10"/>
  <c r="Y518" i="10"/>
  <c r="Y514" i="10"/>
  <c r="Y510" i="10"/>
  <c r="Y506" i="10"/>
  <c r="Y502" i="10"/>
  <c r="Y498" i="10"/>
  <c r="Y494" i="10"/>
  <c r="Y490" i="10"/>
  <c r="Y486" i="10"/>
  <c r="Y482" i="10"/>
  <c r="Y478" i="10"/>
  <c r="Y474" i="10"/>
  <c r="Y470" i="10"/>
  <c r="Y466" i="10"/>
  <c r="Y462" i="10"/>
  <c r="Y458" i="10"/>
  <c r="Y454" i="10"/>
  <c r="Y450" i="10"/>
  <c r="Y446" i="10"/>
  <c r="Y442" i="10"/>
  <c r="Y438" i="10"/>
  <c r="Y434" i="10"/>
  <c r="Y430" i="10"/>
  <c r="Y426" i="10"/>
  <c r="Y422" i="10"/>
  <c r="Y418" i="10"/>
  <c r="Y414" i="10"/>
  <c r="Y410" i="10"/>
  <c r="Y406" i="10"/>
  <c r="Y402" i="10"/>
  <c r="Y398" i="10"/>
  <c r="Y394" i="10"/>
  <c r="Y390" i="10"/>
  <c r="Y386" i="10"/>
  <c r="Y382" i="10"/>
  <c r="Y378" i="10"/>
  <c r="Y374" i="10"/>
  <c r="Y370" i="10"/>
  <c r="Y366" i="10"/>
  <c r="Y362" i="10"/>
  <c r="Y358" i="10"/>
  <c r="Y354" i="10"/>
  <c r="Y350" i="10"/>
  <c r="Y346" i="10"/>
  <c r="Y342" i="10"/>
  <c r="Y338" i="10"/>
  <c r="Y334" i="10"/>
  <c r="Y330" i="10"/>
  <c r="Y326" i="10"/>
  <c r="Y322" i="10"/>
  <c r="Y318" i="10"/>
  <c r="Y314" i="10"/>
  <c r="Y310" i="10"/>
  <c r="Y306" i="10"/>
  <c r="Y302" i="10"/>
  <c r="Y298" i="10"/>
  <c r="Y294" i="10"/>
  <c r="Y290" i="10"/>
  <c r="Y286" i="10"/>
  <c r="Y282" i="10"/>
  <c r="Y278" i="10"/>
  <c r="Y274" i="10"/>
  <c r="Y270" i="10"/>
  <c r="Y266" i="10"/>
  <c r="Y262" i="10"/>
  <c r="Y258" i="10"/>
  <c r="Y254" i="10"/>
  <c r="Y250" i="10"/>
  <c r="Y246" i="10"/>
  <c r="Y242" i="10"/>
  <c r="Y238" i="10"/>
  <c r="Y234" i="10"/>
  <c r="Y230" i="10"/>
  <c r="Y226" i="10"/>
  <c r="Y222" i="10"/>
  <c r="Y218" i="10"/>
  <c r="Y214" i="10"/>
  <c r="Y210" i="10"/>
  <c r="Y206" i="10"/>
  <c r="Y202" i="10"/>
  <c r="Y198" i="10"/>
  <c r="Y194" i="10"/>
  <c r="Y190" i="10"/>
  <c r="Y186" i="10"/>
  <c r="Y182" i="10"/>
  <c r="Y178" i="10"/>
  <c r="Y174" i="10"/>
  <c r="Y170" i="10"/>
  <c r="Y166" i="10"/>
  <c r="Y162" i="10"/>
  <c r="Y158" i="10"/>
  <c r="Y154" i="10"/>
  <c r="Y150" i="10"/>
  <c r="Y146" i="10"/>
  <c r="Y142" i="10"/>
  <c r="Y138" i="10"/>
  <c r="Y134" i="10"/>
  <c r="Y130" i="10"/>
  <c r="Y126" i="10"/>
  <c r="Y122" i="10"/>
  <c r="Y118" i="10"/>
  <c r="Y114" i="10"/>
  <c r="Y110" i="10"/>
  <c r="Y106" i="10"/>
  <c r="Y102" i="10"/>
  <c r="Y98" i="10"/>
  <c r="Y94" i="10"/>
  <c r="Y90" i="10"/>
  <c r="Y86" i="10"/>
  <c r="Y82" i="10"/>
  <c r="Y78" i="10"/>
  <c r="Y74" i="10"/>
  <c r="Y70" i="10"/>
  <c r="Y66" i="10"/>
  <c r="Y62" i="10"/>
  <c r="Y58" i="10"/>
  <c r="Y54" i="10"/>
  <c r="Y50" i="10"/>
  <c r="Y46" i="10"/>
  <c r="Y42" i="10"/>
  <c r="Y38" i="10"/>
  <c r="Y34" i="10"/>
  <c r="Y30" i="10"/>
  <c r="Y26" i="10"/>
  <c r="Y22" i="10"/>
  <c r="Y18" i="10"/>
  <c r="Y14" i="10"/>
  <c r="Y10" i="10"/>
  <c r="Y6" i="10"/>
  <c r="Y1117" i="10"/>
  <c r="Y1113" i="10"/>
  <c r="Y1109" i="10"/>
  <c r="Y1101" i="10"/>
  <c r="Y1097" i="10"/>
  <c r="Y1093" i="10"/>
  <c r="Y1085" i="10"/>
  <c r="Y1081" i="10"/>
  <c r="Y1077" i="10"/>
  <c r="Y1069" i="10"/>
  <c r="Y1065" i="10"/>
  <c r="Y1061" i="10"/>
  <c r="Y1053" i="10"/>
  <c r="Y1049" i="10"/>
  <c r="Y1045" i="10"/>
  <c r="Y1037" i="10"/>
  <c r="Y1033" i="10"/>
  <c r="Y1029" i="10"/>
  <c r="Y1021" i="10"/>
  <c r="Y1017" i="10"/>
  <c r="Y1013" i="10"/>
  <c r="Y1005" i="10"/>
  <c r="Y1001" i="10"/>
  <c r="Y997" i="10"/>
  <c r="Y989" i="10"/>
  <c r="Y985" i="10"/>
  <c r="Y981" i="10"/>
  <c r="Y973" i="10"/>
  <c r="Y969" i="10"/>
  <c r="Y965" i="10"/>
  <c r="Y957" i="10"/>
  <c r="Y953" i="10"/>
  <c r="Y949" i="10"/>
  <c r="Y941" i="10"/>
  <c r="Y937" i="10"/>
  <c r="Y933" i="10"/>
  <c r="Y925" i="10"/>
  <c r="Y921" i="10"/>
  <c r="Y917" i="10"/>
  <c r="Y909" i="10"/>
  <c r="Y905" i="10"/>
  <c r="Y901" i="10"/>
  <c r="Y893" i="10"/>
  <c r="Y889" i="10"/>
  <c r="Y885" i="10"/>
  <c r="Y877" i="10"/>
  <c r="Y873" i="10"/>
  <c r="Y869" i="10"/>
  <c r="Y861" i="10"/>
  <c r="Y857" i="10"/>
  <c r="Y853" i="10"/>
  <c r="Y845" i="10"/>
  <c r="Y841" i="10"/>
  <c r="Y837" i="10"/>
  <c r="Y829" i="10"/>
  <c r="Y825" i="10"/>
  <c r="Y821" i="10"/>
  <c r="Y813" i="10"/>
  <c r="Y809" i="10"/>
  <c r="Y805" i="10"/>
  <c r="Y797" i="10"/>
  <c r="Y793" i="10"/>
  <c r="Y789" i="10"/>
  <c r="Y781" i="10"/>
  <c r="Y777" i="10"/>
  <c r="Y773" i="10"/>
  <c r="Y765" i="10"/>
  <c r="Y761" i="10"/>
  <c r="Y757" i="10"/>
  <c r="Y749" i="10"/>
  <c r="Y745" i="10"/>
  <c r="Y741" i="10"/>
  <c r="Y733" i="10"/>
  <c r="Y729" i="10"/>
  <c r="Y725" i="10"/>
  <c r="Y717" i="10"/>
  <c r="Y713" i="10"/>
  <c r="Y709" i="10"/>
  <c r="Y701" i="10"/>
  <c r="Y697" i="10"/>
  <c r="Y693" i="10"/>
  <c r="Y685" i="10"/>
  <c r="Y681" i="10"/>
  <c r="Y677" i="10"/>
  <c r="Y669" i="10"/>
  <c r="Y665" i="10"/>
  <c r="Y661" i="10"/>
  <c r="Y653" i="10"/>
  <c r="Y649" i="10"/>
  <c r="Y645" i="10"/>
  <c r="Y637" i="10"/>
  <c r="Y633" i="10"/>
  <c r="Y629" i="10"/>
  <c r="Y621" i="10"/>
  <c r="Y617" i="10"/>
  <c r="Y613" i="10"/>
  <c r="Y605" i="10"/>
  <c r="Y601" i="10"/>
  <c r="Y597" i="10"/>
  <c r="Y589" i="10"/>
  <c r="Y585" i="10"/>
  <c r="Y581" i="10"/>
  <c r="Y573" i="10"/>
  <c r="Y569" i="10"/>
  <c r="Y565" i="10"/>
  <c r="Y557" i="10"/>
  <c r="Y553" i="10"/>
  <c r="Y549" i="10"/>
  <c r="Y541" i="10"/>
  <c r="Y537" i="10"/>
  <c r="Y533" i="10"/>
  <c r="Y525" i="10"/>
  <c r="Y521" i="10"/>
  <c r="Y517" i="10"/>
  <c r="Y509" i="10"/>
  <c r="Y505" i="10"/>
  <c r="Y501" i="10"/>
  <c r="Y493" i="10"/>
  <c r="Y489" i="10"/>
  <c r="Y485" i="10"/>
  <c r="Y477" i="10"/>
  <c r="Y473" i="10"/>
  <c r="Y469" i="10"/>
  <c r="Y461" i="10"/>
  <c r="Y457" i="10"/>
  <c r="Y453" i="10"/>
  <c r="Y445" i="10"/>
  <c r="Y441" i="10"/>
  <c r="Y437" i="10"/>
  <c r="Y429" i="10"/>
  <c r="Y425" i="10"/>
  <c r="Y421" i="10"/>
  <c r="Y413" i="10"/>
  <c r="Y409" i="10"/>
  <c r="Y405" i="10"/>
  <c r="Y397" i="10"/>
  <c r="Y393" i="10"/>
  <c r="Y389" i="10"/>
  <c r="Y381" i="10"/>
  <c r="Y377" i="10"/>
  <c r="Y373" i="10"/>
  <c r="Y365" i="10"/>
  <c r="Y361" i="10"/>
  <c r="Y357" i="10"/>
  <c r="Y349" i="10"/>
  <c r="Y345" i="10"/>
  <c r="Y341" i="10"/>
  <c r="Y333" i="10"/>
  <c r="Y329" i="10"/>
  <c r="Y325" i="10"/>
  <c r="Y317" i="10"/>
  <c r="Y313" i="10"/>
  <c r="Y309" i="10"/>
  <c r="Y301" i="10"/>
  <c r="Y297" i="10"/>
  <c r="Y293" i="10"/>
  <c r="Y285" i="10"/>
  <c r="Y281" i="10"/>
  <c r="Y277" i="10"/>
  <c r="Y269" i="10"/>
  <c r="Y265" i="10"/>
  <c r="Y261" i="10"/>
  <c r="Y253" i="10"/>
  <c r="Y249" i="10"/>
  <c r="Y245" i="10"/>
  <c r="Y237" i="10"/>
  <c r="Y233" i="10"/>
  <c r="Y229" i="10"/>
  <c r="Y221" i="10"/>
  <c r="Y217" i="10"/>
  <c r="Y213" i="10"/>
  <c r="Y205" i="10"/>
  <c r="Y201" i="10"/>
  <c r="Y197" i="10"/>
  <c r="Y189" i="10"/>
  <c r="Y185" i="10"/>
  <c r="Y181" i="10"/>
  <c r="Y173" i="10"/>
  <c r="Y169" i="10"/>
  <c r="Y165" i="10"/>
  <c r="Y157" i="10"/>
  <c r="Y153" i="10"/>
  <c r="Y149" i="10"/>
  <c r="Y141" i="10"/>
  <c r="Y137" i="10"/>
  <c r="Y133" i="10"/>
  <c r="Y125" i="10"/>
  <c r="Y121" i="10"/>
  <c r="Y117" i="10"/>
  <c r="Y109" i="10"/>
  <c r="Y105" i="10"/>
  <c r="Y101" i="10"/>
  <c r="Y93" i="10"/>
  <c r="Y89" i="10"/>
  <c r="Y85" i="10"/>
  <c r="Y77" i="10"/>
  <c r="Y73" i="10"/>
  <c r="Y69" i="10"/>
  <c r="Y61" i="10"/>
  <c r="Y57" i="10"/>
  <c r="Y53" i="10"/>
  <c r="Y45" i="10"/>
  <c r="Y41" i="10"/>
  <c r="Y37" i="10"/>
  <c r="Y29" i="10"/>
  <c r="Y25" i="10"/>
  <c r="Y21" i="10"/>
  <c r="Y13" i="10"/>
  <c r="Y9" i="10"/>
  <c r="Y5" i="10"/>
  <c r="F2" i="10"/>
  <c r="S2224" i="10"/>
  <c r="T2224" i="10"/>
  <c r="S2234" i="10"/>
  <c r="T2234" i="10"/>
  <c r="S2140" i="10"/>
  <c r="T2140" i="10"/>
  <c r="Q2140" i="10"/>
  <c r="S2113" i="10"/>
  <c r="T2113" i="10"/>
  <c r="S2196" i="10"/>
  <c r="T2196" i="10"/>
  <c r="S2264" i="10"/>
  <c r="T2264" i="10"/>
  <c r="S2311" i="10"/>
  <c r="T2311" i="10"/>
  <c r="S2388" i="10"/>
  <c r="S2192" i="10"/>
  <c r="T2192" i="10"/>
  <c r="S2461" i="10"/>
  <c r="S2269" i="10"/>
  <c r="T2269" i="10"/>
  <c r="S2318" i="10"/>
  <c r="T2318" i="10"/>
  <c r="S2375" i="10"/>
  <c r="T2375" i="10"/>
  <c r="S2273" i="10"/>
  <c r="T2273" i="10"/>
  <c r="S2213" i="10"/>
  <c r="T2213" i="10"/>
  <c r="S2193" i="10"/>
  <c r="T2193" i="10"/>
  <c r="S2462" i="10"/>
  <c r="S2487" i="10"/>
  <c r="S2175" i="10"/>
  <c r="T2175" i="10"/>
  <c r="Q2175" i="10"/>
  <c r="S2411" i="10"/>
  <c r="S2223" i="10"/>
  <c r="T2223" i="10"/>
  <c r="S2339" i="10"/>
  <c r="T2339" i="10"/>
  <c r="S2152" i="10"/>
  <c r="T2152" i="10"/>
  <c r="S2302" i="10"/>
  <c r="T2302" i="10"/>
  <c r="S2221" i="10"/>
  <c r="T2221" i="10"/>
  <c r="Q2221" i="10"/>
  <c r="S2120" i="10"/>
  <c r="T2120" i="10"/>
  <c r="S2493" i="10"/>
  <c r="S2334" i="10"/>
  <c r="T2334" i="10"/>
  <c r="S2374" i="10"/>
  <c r="T2374" i="10"/>
  <c r="U2375" i="10"/>
  <c r="S2127" i="10"/>
  <c r="T2127" i="10"/>
  <c r="S2296" i="10"/>
  <c r="T2296" i="10"/>
  <c r="S2279" i="10"/>
  <c r="T2279" i="10"/>
  <c r="S2384" i="10"/>
  <c r="S2373" i="10"/>
  <c r="T2373" i="10"/>
  <c r="U2374" i="10"/>
  <c r="S2108" i="10"/>
  <c r="T2108" i="10"/>
  <c r="S2442" i="10"/>
  <c r="T2442" i="10"/>
  <c r="S2265" i="10"/>
  <c r="T2265" i="10"/>
  <c r="S2177" i="10"/>
  <c r="T2177" i="10"/>
  <c r="S2454" i="10"/>
  <c r="S2415" i="10"/>
  <c r="S2253" i="10"/>
  <c r="T2253" i="10"/>
  <c r="S2499" i="10"/>
  <c r="S2298" i="10"/>
  <c r="T2298" i="10"/>
  <c r="S2351" i="10"/>
  <c r="T2351" i="10"/>
  <c r="S2260" i="10"/>
  <c r="T2260" i="10"/>
  <c r="S2125" i="10"/>
  <c r="T2125" i="10"/>
  <c r="S2473" i="10"/>
  <c r="S2497" i="10"/>
  <c r="S2449" i="10"/>
  <c r="S2314" i="10"/>
  <c r="T2314" i="10"/>
  <c r="S2135" i="10"/>
  <c r="T2135" i="10"/>
  <c r="S2354" i="10"/>
  <c r="T2354" i="10"/>
  <c r="S2218" i="10"/>
  <c r="T2218" i="10"/>
  <c r="S2496" i="10"/>
  <c r="S2323" i="10"/>
  <c r="T2323" i="10"/>
  <c r="S2109" i="10"/>
  <c r="T2109" i="10"/>
  <c r="U2109" i="10"/>
  <c r="S2082" i="10"/>
  <c r="T2082" i="10"/>
  <c r="S2275" i="10"/>
  <c r="T2275" i="10"/>
  <c r="S2280" i="10"/>
  <c r="T2280" i="10"/>
  <c r="S2251" i="10"/>
  <c r="T2251" i="10"/>
  <c r="S2106" i="10"/>
  <c r="T2106" i="10"/>
  <c r="S2467" i="10"/>
  <c r="S2458" i="10"/>
  <c r="S2297" i="10"/>
  <c r="T2297" i="10"/>
  <c r="S2216" i="10"/>
  <c r="T2216" i="10"/>
  <c r="S2383" i="10"/>
  <c r="T2383" i="10"/>
  <c r="S2342" i="10"/>
  <c r="T2342" i="10"/>
  <c r="S2206" i="10"/>
  <c r="T2206" i="10"/>
  <c r="S2403" i="10"/>
  <c r="T2403" i="10"/>
  <c r="S2308" i="10"/>
  <c r="T2308" i="10"/>
  <c r="S2089" i="10"/>
  <c r="T2089" i="10"/>
  <c r="S2317" i="10"/>
  <c r="T2317" i="10"/>
  <c r="S2366" i="10"/>
  <c r="T2366" i="10"/>
  <c r="S2482" i="10"/>
  <c r="S2328" i="10"/>
  <c r="T2328" i="10"/>
  <c r="S2477" i="10"/>
  <c r="S2486" i="10"/>
  <c r="S2398" i="10"/>
  <c r="S2335" i="10"/>
  <c r="T2335" i="10"/>
  <c r="S2245" i="10"/>
  <c r="T2245" i="10"/>
  <c r="S2122" i="10"/>
  <c r="T2122" i="10"/>
  <c r="S2446" i="10"/>
  <c r="S2284" i="10"/>
  <c r="T2284" i="10"/>
  <c r="S2231" i="10"/>
  <c r="T2231" i="10"/>
  <c r="Q2231" i="10"/>
  <c r="S2420" i="10"/>
  <c r="S2110" i="10"/>
  <c r="T2110" i="10"/>
  <c r="S2201" i="10"/>
  <c r="T2201" i="10"/>
  <c r="Q2201" i="10"/>
  <c r="S2139" i="10"/>
  <c r="T2139" i="10"/>
  <c r="S2164" i="10"/>
  <c r="T2164" i="10"/>
  <c r="S2319" i="10"/>
  <c r="T2319" i="10"/>
  <c r="S2413" i="10"/>
  <c r="S2300" i="10"/>
  <c r="T2300" i="10"/>
  <c r="S2333" i="10"/>
  <c r="T2333" i="10"/>
  <c r="S2479" i="10"/>
  <c r="S2380" i="10"/>
  <c r="S2182" i="10"/>
  <c r="T2182" i="10"/>
  <c r="S2453" i="10"/>
  <c r="S2478" i="10"/>
  <c r="S2174" i="10"/>
  <c r="T2174" i="10"/>
  <c r="S2219" i="10"/>
  <c r="T2219" i="10"/>
  <c r="V2219" i="10"/>
  <c r="D2219" i="10"/>
  <c r="I2219" i="10"/>
  <c r="R2219" i="10"/>
  <c r="Q2219" i="10"/>
  <c r="S2188" i="10"/>
  <c r="T2188" i="10"/>
  <c r="S2418" i="10"/>
  <c r="S2395" i="10"/>
  <c r="S2230" i="10"/>
  <c r="T2230" i="10"/>
  <c r="S2432" i="10"/>
  <c r="S2250" i="10"/>
  <c r="T2250" i="10"/>
  <c r="S2114" i="10"/>
  <c r="T2114" i="10"/>
  <c r="S2448" i="10"/>
  <c r="S2229" i="10"/>
  <c r="T2229" i="10"/>
  <c r="S2257" i="10"/>
  <c r="T2257" i="10"/>
  <c r="S2326" i="10"/>
  <c r="T2326" i="10"/>
  <c r="S2091" i="10"/>
  <c r="T2091" i="10"/>
  <c r="S2404" i="10"/>
  <c r="S2369" i="10"/>
  <c r="T2369" i="10"/>
  <c r="S2303" i="10"/>
  <c r="T2303" i="10"/>
  <c r="S2429" i="10"/>
  <c r="S2240" i="10"/>
  <c r="T2240" i="10"/>
  <c r="S2414" i="10"/>
  <c r="S2092" i="10"/>
  <c r="T2092" i="10"/>
  <c r="S2151" i="10"/>
  <c r="T2151" i="10"/>
  <c r="S2466" i="10"/>
  <c r="S2436" i="10"/>
  <c r="S2340" i="10"/>
  <c r="S2107" i="10"/>
  <c r="T2107" i="10"/>
  <c r="U2107" i="10"/>
  <c r="S2268" i="10"/>
  <c r="T2268" i="10"/>
  <c r="S2205" i="10"/>
  <c r="T2205" i="10"/>
  <c r="S2444" i="10"/>
  <c r="S2248" i="10"/>
  <c r="T2248" i="10"/>
  <c r="S2301" i="10"/>
  <c r="T2301" i="10"/>
  <c r="U2302" i="10"/>
  <c r="S2382" i="10"/>
  <c r="T2382" i="10"/>
  <c r="S2427" i="10"/>
  <c r="S2348" i="10"/>
  <c r="T2348" i="10"/>
  <c r="S2278" i="10"/>
  <c r="T2278" i="10"/>
  <c r="U2279" i="10"/>
  <c r="S2470" i="10"/>
  <c r="S2244" i="10"/>
  <c r="T2244" i="10"/>
  <c r="U2245" i="10"/>
  <c r="S2346" i="10"/>
  <c r="T2346" i="10"/>
  <c r="S2483" i="10"/>
  <c r="S2277" i="10"/>
  <c r="T2277" i="10"/>
  <c r="S2377" i="10"/>
  <c r="T2377" i="10"/>
  <c r="S2203" i="10"/>
  <c r="T2203" i="10"/>
  <c r="Q2203" i="10"/>
  <c r="S2292" i="10"/>
  <c r="T2292" i="10"/>
  <c r="S2191" i="10"/>
  <c r="T2191" i="10"/>
  <c r="S2476" i="10"/>
  <c r="S2392" i="10"/>
  <c r="S2397" i="10"/>
  <c r="S2358" i="10"/>
  <c r="T2358" i="10"/>
  <c r="S2450" i="10"/>
  <c r="S2286" i="10"/>
  <c r="T2286" i="10"/>
  <c r="S2321" i="10"/>
  <c r="Q2321" i="10"/>
  <c r="S2357" i="10"/>
  <c r="T2357" i="10"/>
  <c r="S2143" i="10"/>
  <c r="T2143" i="10"/>
  <c r="S2481" i="10"/>
  <c r="S2465" i="10"/>
  <c r="S2105" i="10"/>
  <c r="T2105" i="10"/>
  <c r="U2106" i="10"/>
  <c r="S2324" i="10"/>
  <c r="T2324" i="10"/>
  <c r="S2146" i="10"/>
  <c r="T2146" i="10"/>
  <c r="S2424" i="10"/>
  <c r="S2176" i="10"/>
  <c r="T2176" i="10"/>
  <c r="S2464" i="10"/>
  <c r="S2394" i="10"/>
  <c r="S2144" i="10"/>
  <c r="T2144" i="10"/>
  <c r="T1845" i="10"/>
  <c r="S2315" i="10"/>
  <c r="T2315" i="10"/>
  <c r="S2100" i="10"/>
  <c r="T2100" i="10"/>
  <c r="S2157" i="10"/>
  <c r="T2157" i="10"/>
  <c r="S2142" i="10"/>
  <c r="T2142" i="10"/>
  <c r="S2389" i="10"/>
  <c r="S2173" i="10"/>
  <c r="T2173" i="10"/>
  <c r="S2492" i="10"/>
  <c r="S2145" i="10"/>
  <c r="T2145" i="10"/>
  <c r="S2381" i="10"/>
  <c r="S2132" i="10"/>
  <c r="T2132" i="10"/>
  <c r="S2149" i="10"/>
  <c r="T2149" i="10"/>
  <c r="S2500" i="10"/>
  <c r="S2322" i="10"/>
  <c r="T2322" i="10"/>
  <c r="S2195" i="10"/>
  <c r="T2195" i="10"/>
  <c r="S2285" i="10"/>
  <c r="T2285" i="10"/>
  <c r="S2118" i="10"/>
  <c r="T2118" i="10"/>
  <c r="S2345" i="10"/>
  <c r="T2345" i="10"/>
  <c r="S2121" i="10"/>
  <c r="T2121" i="10"/>
  <c r="U2121" i="10"/>
  <c r="S2341" i="10"/>
  <c r="S2276" i="10"/>
  <c r="T2276" i="10"/>
  <c r="S2498" i="10"/>
  <c r="S2460" i="10"/>
  <c r="S2376" i="10"/>
  <c r="T2376" i="10"/>
  <c r="U2376" i="10"/>
  <c r="S2349" i="10"/>
  <c r="T2349" i="10"/>
  <c r="S2086" i="10"/>
  <c r="T2086" i="10"/>
  <c r="S2434" i="10"/>
  <c r="S2129" i="10"/>
  <c r="T2129" i="10"/>
  <c r="S2437" i="10"/>
  <c r="S2249" i="10"/>
  <c r="T2249" i="10"/>
  <c r="U2250" i="10"/>
  <c r="S2259" i="10"/>
  <c r="T2259" i="10"/>
  <c r="S2102" i="10"/>
  <c r="T2102" i="10"/>
  <c r="S2306" i="10"/>
  <c r="T2306" i="10"/>
  <c r="S2087" i="10"/>
  <c r="T2087" i="10"/>
  <c r="Q2087" i="10"/>
  <c r="S2385" i="10"/>
  <c r="S2099" i="10"/>
  <c r="T2099" i="10"/>
  <c r="S2252" i="10"/>
  <c r="T2252" i="10"/>
  <c r="U2253" i="10"/>
  <c r="S2141" i="10"/>
  <c r="T2141" i="10"/>
  <c r="S2421" i="10"/>
  <c r="S2299" i="10"/>
  <c r="T2299" i="10"/>
  <c r="S2123" i="10"/>
  <c r="T2123" i="10"/>
  <c r="U2123" i="10"/>
  <c r="S2116" i="10"/>
  <c r="T2116" i="10"/>
  <c r="S2426" i="10"/>
  <c r="S2410" i="10"/>
  <c r="S2457" i="10"/>
  <c r="S2241" i="10"/>
  <c r="T2241" i="10"/>
  <c r="S2472" i="10"/>
  <c r="S2416" i="10"/>
  <c r="S2093" i="10"/>
  <c r="T2093" i="10"/>
  <c r="S2409" i="10"/>
  <c r="S2343" i="10"/>
  <c r="T2343" i="10"/>
  <c r="S2419" i="10"/>
  <c r="S2352" i="10"/>
  <c r="T2352" i="10"/>
  <c r="S2126" i="10"/>
  <c r="T2126" i="10"/>
  <c r="U2127" i="10"/>
  <c r="S2184" i="10"/>
  <c r="T2184" i="10"/>
  <c r="S2128" i="10"/>
  <c r="T2128" i="10"/>
  <c r="S2325" i="10"/>
  <c r="T2325" i="10"/>
  <c r="U2326" i="10"/>
  <c r="S2227" i="10"/>
  <c r="T2227" i="10"/>
  <c r="V2227" i="10"/>
  <c r="D2227" i="10"/>
  <c r="I2227" i="10"/>
  <c r="R2227" i="10"/>
  <c r="Q2227" i="10"/>
  <c r="S2085" i="10"/>
  <c r="T2085" i="10"/>
  <c r="S2337" i="10"/>
  <c r="T2337" i="10"/>
  <c r="S2331" i="10"/>
  <c r="T2331" i="10"/>
  <c r="S2083" i="10"/>
  <c r="T2083" i="10"/>
  <c r="S2172" i="10"/>
  <c r="T2172" i="10"/>
  <c r="S2097" i="10"/>
  <c r="T2097" i="10"/>
  <c r="S2095" i="10"/>
  <c r="T2095" i="10"/>
  <c r="S2090" i="10"/>
  <c r="T2090" i="10"/>
  <c r="U2090" i="10"/>
  <c r="S2243" i="10"/>
  <c r="T2243" i="10"/>
  <c r="S2180" i="10"/>
  <c r="T2180" i="10"/>
  <c r="Q2180" i="10"/>
  <c r="S2254" i="10"/>
  <c r="T2254" i="10"/>
  <c r="S2119" i="10"/>
  <c r="T2119" i="10"/>
  <c r="U2120" i="10"/>
  <c r="S2361" i="10"/>
  <c r="S2365" i="10"/>
  <c r="T2365" i="10"/>
  <c r="S2237" i="10"/>
  <c r="T2237" i="10"/>
  <c r="S2159" i="10"/>
  <c r="T2159" i="10"/>
  <c r="S2353" i="10"/>
  <c r="T2353" i="10"/>
  <c r="U2354" i="10"/>
  <c r="S2153" i="10"/>
  <c r="T2153" i="10"/>
  <c r="U2153" i="10"/>
  <c r="S2115" i="10"/>
  <c r="T2115" i="10"/>
  <c r="S2247" i="10"/>
  <c r="T2247" i="10"/>
  <c r="S2295" i="10"/>
  <c r="T2295" i="10"/>
  <c r="U2296" i="10"/>
  <c r="S2255" i="10"/>
  <c r="T2255" i="10"/>
  <c r="S2501" i="10"/>
  <c r="S2258" i="10"/>
  <c r="T2258" i="10"/>
  <c r="S2455" i="10"/>
  <c r="S2112" i="10"/>
  <c r="T2112" i="10"/>
  <c r="S2428" i="10"/>
  <c r="S2162" i="10"/>
  <c r="T2162" i="10"/>
  <c r="S2130" i="10"/>
  <c r="T2130" i="10"/>
  <c r="S2163" i="10"/>
  <c r="T2163" i="10"/>
  <c r="U2163" i="10"/>
  <c r="S2212" i="10"/>
  <c r="T2212" i="10"/>
  <c r="S2197" i="10"/>
  <c r="T2197" i="10"/>
  <c r="S2484" i="10"/>
  <c r="S2169" i="10"/>
  <c r="T2169" i="10"/>
  <c r="S2211" i="10"/>
  <c r="T2211" i="10"/>
  <c r="Q2211" i="10"/>
  <c r="S2136" i="10"/>
  <c r="T2136" i="10"/>
  <c r="S2364" i="10"/>
  <c r="T2364" i="10"/>
  <c r="S2344" i="10"/>
  <c r="T2344" i="10"/>
  <c r="U2345" i="10"/>
  <c r="S2402" i="10"/>
  <c r="T2402" i="10"/>
  <c r="S2433" i="10"/>
  <c r="S2417" i="10"/>
  <c r="S2408" i="10"/>
  <c r="S2480" i="10"/>
  <c r="S2363" i="10"/>
  <c r="T2363" i="10"/>
  <c r="U2364" i="10"/>
  <c r="S2239" i="10"/>
  <c r="T2239" i="10"/>
  <c r="U385" i="10"/>
  <c r="U403" i="10"/>
  <c r="U945" i="10"/>
  <c r="U923" i="10"/>
  <c r="U1084" i="10"/>
  <c r="S2407" i="10"/>
  <c r="S2422" i="10"/>
  <c r="T2422" i="10"/>
  <c r="S2338" i="10"/>
  <c r="T2338" i="10"/>
  <c r="U2339" i="10"/>
  <c r="S2452" i="10"/>
  <c r="S2155" i="10"/>
  <c r="T2155" i="10"/>
  <c r="S2236" i="10"/>
  <c r="T2236" i="10"/>
  <c r="S2222" i="10"/>
  <c r="T2222" i="10"/>
  <c r="U2222" i="10"/>
  <c r="S2287" i="10"/>
  <c r="T2287" i="10"/>
  <c r="S2307" i="10"/>
  <c r="T2307" i="10"/>
  <c r="Q2307" i="10"/>
  <c r="S2147" i="10"/>
  <c r="T2147" i="10"/>
  <c r="S2220" i="10"/>
  <c r="T2220" i="10"/>
  <c r="S2233" i="10"/>
  <c r="T2233" i="10"/>
  <c r="S2225" i="10"/>
  <c r="T2225" i="10"/>
  <c r="Q2225" i="10"/>
  <c r="S2156" i="10"/>
  <c r="T2156" i="10"/>
  <c r="S2267" i="10"/>
  <c r="T2267" i="10"/>
  <c r="S2228" i="10"/>
  <c r="T2228" i="10"/>
  <c r="S2096" i="10"/>
  <c r="T2096" i="10"/>
  <c r="S2396" i="10"/>
  <c r="S2271" i="10"/>
  <c r="T2271" i="10"/>
  <c r="S2185" i="10"/>
  <c r="T2185" i="10"/>
  <c r="Q2185" i="10"/>
  <c r="S2131" i="10"/>
  <c r="T2131" i="10"/>
  <c r="Q2131" i="10"/>
  <c r="S2215" i="10"/>
  <c r="T2215" i="10"/>
  <c r="Q2215" i="10"/>
  <c r="S2274" i="10"/>
  <c r="T2274" i="10"/>
  <c r="S2088" i="10"/>
  <c r="T2088" i="10"/>
  <c r="S2362" i="10"/>
  <c r="T2362" i="10"/>
  <c r="S2179" i="10"/>
  <c r="T2179" i="10"/>
  <c r="S2165" i="10"/>
  <c r="T2165" i="10"/>
  <c r="S2405" i="10"/>
  <c r="S2232" i="10"/>
  <c r="T2232" i="10"/>
  <c r="S2406" i="10"/>
  <c r="S2310" i="10"/>
  <c r="T2310" i="10"/>
  <c r="S2137" i="10"/>
  <c r="T2137" i="10"/>
  <c r="S2491" i="10"/>
  <c r="S2288" i="10"/>
  <c r="T2288" i="10"/>
  <c r="S2359" i="10"/>
  <c r="T2359" i="10"/>
  <c r="S2187" i="10"/>
  <c r="T2187" i="10"/>
  <c r="S2150" i="10"/>
  <c r="T2150" i="10"/>
  <c r="S2202" i="10"/>
  <c r="T2202" i="10"/>
  <c r="S2111" i="10"/>
  <c r="T2111" i="10"/>
  <c r="S2154" i="10"/>
  <c r="T2154" i="10"/>
  <c r="S2439" i="10"/>
  <c r="S2489" i="10"/>
  <c r="S2282" i="10"/>
  <c r="T2282" i="10"/>
  <c r="S2261" i="10"/>
  <c r="T2261" i="10"/>
  <c r="S2167" i="10"/>
  <c r="T2167" i="10"/>
  <c r="S2272" i="10"/>
  <c r="T2272" i="10"/>
  <c r="U2272" i="10"/>
  <c r="S2370" i="10"/>
  <c r="T2370" i="10"/>
  <c r="S2488" i="10"/>
  <c r="S2425" i="10"/>
  <c r="S2270" i="10"/>
  <c r="T2270" i="10"/>
  <c r="S2166" i="10"/>
  <c r="T2166" i="10"/>
  <c r="T1445" i="10"/>
  <c r="S2490" i="10"/>
  <c r="S2471" i="10"/>
  <c r="S2360" i="10"/>
  <c r="S2485" i="10"/>
  <c r="S2148" i="10"/>
  <c r="T2148" i="10"/>
  <c r="S2207" i="10"/>
  <c r="T2207" i="10"/>
  <c r="V2207" i="10"/>
  <c r="D2207" i="10"/>
  <c r="I2207" i="10"/>
  <c r="R2207" i="10"/>
  <c r="Q2207" i="10"/>
  <c r="S2168" i="10"/>
  <c r="T2168" i="10"/>
  <c r="S2336" i="10"/>
  <c r="T2336" i="10"/>
  <c r="U2336" i="10"/>
  <c r="S2214" i="10"/>
  <c r="T2214" i="10"/>
  <c r="S2312" i="10"/>
  <c r="T2312" i="10"/>
  <c r="U2312" i="10"/>
  <c r="S2463" i="10"/>
  <c r="S2399" i="10"/>
  <c r="S2347" i="10"/>
  <c r="T2347" i="10"/>
  <c r="S2329" i="10"/>
  <c r="T2329" i="10"/>
  <c r="S2133" i="10"/>
  <c r="T2133" i="10"/>
  <c r="S2291" i="10"/>
  <c r="T2291" i="10"/>
  <c r="S2101" i="10"/>
  <c r="T2101" i="10"/>
  <c r="U2102" i="10"/>
  <c r="S2200" i="10"/>
  <c r="T2200" i="10"/>
  <c r="S2459" i="10"/>
  <c r="S2138" i="10"/>
  <c r="T2138" i="10"/>
  <c r="S2332" i="10"/>
  <c r="T2332" i="10"/>
  <c r="S2171" i="10"/>
  <c r="T2171" i="10"/>
  <c r="S2183" i="10"/>
  <c r="T2183" i="10"/>
  <c r="U2184" i="10"/>
  <c r="S2412" i="10"/>
  <c r="S2266" i="10"/>
  <c r="T2266" i="10"/>
  <c r="S2217" i="10"/>
  <c r="T2217" i="10"/>
  <c r="U2218" i="10"/>
  <c r="Q2217" i="10"/>
  <c r="S2431" i="10"/>
  <c r="S2189" i="10"/>
  <c r="T2189" i="10"/>
  <c r="S2468" i="10"/>
  <c r="S2256" i="10"/>
  <c r="T2256" i="10"/>
  <c r="S2494" i="10"/>
  <c r="S2084" i="10"/>
  <c r="T2084" i="10"/>
  <c r="S2242" i="10"/>
  <c r="T2242" i="10"/>
  <c r="S2134" i="10"/>
  <c r="T2134" i="10"/>
  <c r="S2445" i="10"/>
  <c r="S2290" i="10"/>
  <c r="T2290" i="10"/>
  <c r="S2235" i="10"/>
  <c r="T2235" i="10"/>
  <c r="S2474" i="10"/>
  <c r="S2327" i="10"/>
  <c r="T2327" i="10"/>
  <c r="U2327" i="10"/>
  <c r="S2263" i="10"/>
  <c r="T2263" i="10"/>
  <c r="S2393" i="10"/>
  <c r="S2390" i="10"/>
  <c r="S2371" i="10"/>
  <c r="T2371" i="10"/>
  <c r="S2199" i="10"/>
  <c r="T2199" i="10"/>
  <c r="S2178" i="10"/>
  <c r="T2178" i="10"/>
  <c r="S2304" i="10"/>
  <c r="T2304" i="10"/>
  <c r="S2441" i="10"/>
  <c r="S2281" i="10"/>
  <c r="T2281" i="10"/>
  <c r="S2440" i="10"/>
  <c r="S2378" i="10"/>
  <c r="T2378" i="10"/>
  <c r="S2208" i="10"/>
  <c r="T2208" i="10"/>
  <c r="Q2208" i="10"/>
  <c r="S2456" i="10"/>
  <c r="T1385" i="10"/>
  <c r="T1685" i="10"/>
  <c r="S2316" i="10"/>
  <c r="T2316" i="10"/>
  <c r="S2181" i="10"/>
  <c r="T2181" i="10"/>
  <c r="S2350" i="10"/>
  <c r="T2350" i="10"/>
  <c r="S2161" i="10"/>
  <c r="T2161" i="10"/>
  <c r="S2186" i="10"/>
  <c r="T2186" i="10"/>
  <c r="U2186" i="10"/>
  <c r="S2210" i="10"/>
  <c r="T2210" i="10"/>
  <c r="S2262" i="10"/>
  <c r="T2262" i="10"/>
  <c r="S2443" i="10"/>
  <c r="T2443" i="10"/>
  <c r="U2443" i="10"/>
  <c r="S2320" i="10"/>
  <c r="S2400" i="10"/>
  <c r="S2294" i="10"/>
  <c r="T2294" i="10"/>
  <c r="S2124" i="10"/>
  <c r="T2124" i="10"/>
  <c r="S2190" i="10"/>
  <c r="T2190" i="10"/>
  <c r="S2451" i="10"/>
  <c r="S2469" i="10"/>
  <c r="S2438" i="10"/>
  <c r="S2423" i="10"/>
  <c r="T2423" i="10"/>
  <c r="U2423" i="10"/>
  <c r="S2238" i="10"/>
  <c r="T2238" i="10"/>
  <c r="S2305" i="10"/>
  <c r="T2305" i="10"/>
  <c r="U2306" i="10"/>
  <c r="S2098" i="10"/>
  <c r="T2098" i="10"/>
  <c r="U2099" i="10"/>
  <c r="S2246" i="10"/>
  <c r="T2246" i="10"/>
  <c r="S2372" i="10"/>
  <c r="T2372" i="10"/>
  <c r="S2447" i="10"/>
  <c r="S2117" i="10"/>
  <c r="T2117" i="10"/>
  <c r="U2118" i="10"/>
  <c r="S2475" i="10"/>
  <c r="S2368" i="10"/>
  <c r="T2368" i="10"/>
  <c r="S2226" i="10"/>
  <c r="T2226" i="10"/>
  <c r="S2495" i="10"/>
  <c r="S2170" i="10"/>
  <c r="T2170" i="10"/>
  <c r="S2103" i="10"/>
  <c r="T2103" i="10"/>
  <c r="U2103" i="10"/>
  <c r="S2289" i="10"/>
  <c r="T2289" i="10"/>
  <c r="S2309" i="10"/>
  <c r="T2309" i="10"/>
  <c r="U2309" i="10"/>
  <c r="S2204" i="10"/>
  <c r="T2204" i="10"/>
  <c r="S2356" i="10"/>
  <c r="T2356" i="10"/>
  <c r="S2160" i="10"/>
  <c r="T2160" i="10"/>
  <c r="S2330" i="10"/>
  <c r="T2330" i="10"/>
  <c r="U2330" i="10"/>
  <c r="S2430" i="10"/>
  <c r="S2283" i="10"/>
  <c r="T2283" i="10"/>
  <c r="U2283" i="10"/>
  <c r="S2293" i="10"/>
  <c r="T2293" i="10"/>
  <c r="S2158" i="10"/>
  <c r="T2158" i="10"/>
  <c r="S2435" i="10"/>
  <c r="S2194" i="10"/>
  <c r="T2194" i="10"/>
  <c r="S2391" i="10"/>
  <c r="T2391" i="10"/>
  <c r="S2367" i="10"/>
  <c r="T2367" i="10"/>
  <c r="S2209" i="10"/>
  <c r="T2209" i="10"/>
  <c r="U2209" i="10"/>
  <c r="Q2209" i="10"/>
  <c r="S2379" i="10"/>
  <c r="T2379" i="10"/>
  <c r="S2094" i="10"/>
  <c r="T2094" i="10"/>
  <c r="U2094" i="10"/>
  <c r="S2355" i="10"/>
  <c r="T2355" i="10"/>
  <c r="U2355" i="10"/>
  <c r="S2387" i="10"/>
  <c r="T2387" i="10"/>
  <c r="S2198" i="10"/>
  <c r="T2198" i="10"/>
  <c r="S2401" i="10"/>
  <c r="S2313" i="10"/>
  <c r="T2313" i="10"/>
  <c r="S2104" i="10"/>
  <c r="T2104" i="10"/>
  <c r="S2386" i="10"/>
  <c r="U685" i="10"/>
  <c r="U483" i="10"/>
  <c r="U963" i="10"/>
  <c r="U185" i="10"/>
  <c r="T1903" i="10"/>
  <c r="T2023" i="10"/>
  <c r="X1683" i="10"/>
  <c r="U565" i="10"/>
  <c r="U144" i="10"/>
  <c r="U484" i="10"/>
  <c r="U644" i="10"/>
  <c r="T1966" i="10"/>
  <c r="U245" i="10"/>
  <c r="U2377" i="10"/>
  <c r="T2389" i="10"/>
  <c r="T2384" i="10"/>
  <c r="T2397" i="10"/>
  <c r="T2392" i="10"/>
  <c r="T2386" i="10"/>
  <c r="T2394" i="10"/>
  <c r="T2390" i="10"/>
  <c r="T2398" i="10"/>
  <c r="T2385" i="10"/>
  <c r="T2395" i="10"/>
  <c r="T2393" i="10"/>
  <c r="T2388" i="10"/>
  <c r="T2396" i="10"/>
  <c r="T2399" i="10"/>
  <c r="T2462" i="10"/>
  <c r="T2463" i="10"/>
  <c r="T2321" i="10"/>
  <c r="T2320" i="10"/>
  <c r="X1685" i="10"/>
  <c r="U984" i="10"/>
  <c r="U1083" i="10"/>
  <c r="U1085" i="10"/>
  <c r="U285" i="10"/>
  <c r="T1863" i="10"/>
  <c r="X1765" i="10"/>
  <c r="U723" i="10"/>
  <c r="U485" i="10"/>
  <c r="U964" i="10"/>
  <c r="W965" i="10"/>
  <c r="X1383" i="10"/>
  <c r="U443" i="10"/>
  <c r="U764" i="10"/>
  <c r="U525" i="10"/>
  <c r="U1105" i="10"/>
  <c r="U845" i="10"/>
  <c r="U585" i="10"/>
  <c r="U883" i="10"/>
  <c r="U724" i="10"/>
  <c r="U165" i="10"/>
  <c r="U284" i="10"/>
  <c r="U825" i="10"/>
  <c r="T1625" i="10"/>
  <c r="U404" i="10"/>
  <c r="U103" i="10"/>
  <c r="X1745" i="10"/>
  <c r="U564" i="10"/>
  <c r="T1706" i="10"/>
  <c r="T1942" i="10"/>
  <c r="T1926" i="10"/>
  <c r="U843" i="10"/>
  <c r="X1785" i="10"/>
  <c r="U603" i="10"/>
  <c r="U865" i="10"/>
  <c r="U544" i="10"/>
  <c r="U763" i="10"/>
  <c r="U604" i="10"/>
  <c r="W604" i="10"/>
  <c r="U83" i="10"/>
  <c r="U223" i="10"/>
  <c r="U203" i="10"/>
  <c r="U523" i="10"/>
  <c r="U844" i="10"/>
  <c r="T1804" i="10"/>
  <c r="U705" i="10"/>
  <c r="U104" i="10"/>
  <c r="X1484" i="10"/>
  <c r="U164" i="10"/>
  <c r="U204" i="10"/>
  <c r="U643" i="10"/>
  <c r="U1024" i="10"/>
  <c r="U344" i="10"/>
  <c r="X1362" i="10"/>
  <c r="T1983" i="10"/>
  <c r="T1943" i="10"/>
  <c r="X1463" i="10"/>
  <c r="T1862" i="10"/>
  <c r="U545" i="10"/>
  <c r="T1702" i="10"/>
  <c r="X1282" i="10"/>
  <c r="U143" i="10"/>
  <c r="U225" i="10"/>
  <c r="T1805" i="10"/>
  <c r="U305" i="10"/>
  <c r="U405" i="10"/>
  <c r="T1662" i="10"/>
  <c r="U524" i="10"/>
  <c r="U224" i="10"/>
  <c r="T1663" i="10"/>
  <c r="T2063" i="10"/>
  <c r="T1782" i="10"/>
  <c r="T1902" i="10"/>
  <c r="U463" i="10"/>
  <c r="U163" i="10"/>
  <c r="U265" i="10"/>
  <c r="U425" i="10"/>
  <c r="X1502" i="10"/>
  <c r="X1522" i="10"/>
  <c r="T1522" i="10"/>
  <c r="X1183" i="10"/>
  <c r="T1183" i="10"/>
  <c r="X1263" i="10"/>
  <c r="T1263" i="10"/>
  <c r="X1603" i="10"/>
  <c r="X1643" i="10"/>
  <c r="T1643" i="10"/>
  <c r="X1763" i="10"/>
  <c r="T1763" i="10"/>
  <c r="X1364" i="10"/>
  <c r="T1364" i="10"/>
  <c r="X1444" i="10"/>
  <c r="T1444" i="10"/>
  <c r="U1444" i="10"/>
  <c r="X1544" i="10"/>
  <c r="T1544" i="10"/>
  <c r="X1664" i="10"/>
  <c r="T1664" i="10"/>
  <c r="X1684" i="10"/>
  <c r="T1684" i="10"/>
  <c r="U1684" i="10"/>
  <c r="X1764" i="10"/>
  <c r="T1764" i="10"/>
  <c r="X1784" i="10"/>
  <c r="T1784" i="10"/>
  <c r="X1945" i="10"/>
  <c r="T1945" i="10"/>
  <c r="X1884" i="10"/>
  <c r="T1884" i="10"/>
  <c r="X1964" i="10"/>
  <c r="T1964" i="10"/>
  <c r="T1766" i="10"/>
  <c r="U1766" i="10"/>
  <c r="T1606" i="10"/>
  <c r="T1466" i="10"/>
  <c r="T1306" i="10"/>
  <c r="T1146" i="10"/>
  <c r="X1222" i="10"/>
  <c r="T1222" i="10"/>
  <c r="X1165" i="10"/>
  <c r="T1165" i="10"/>
  <c r="X1245" i="10"/>
  <c r="T1245" i="10"/>
  <c r="X1325" i="10"/>
  <c r="T1325" i="10"/>
  <c r="X1585" i="10"/>
  <c r="T1585" i="10"/>
  <c r="X1605" i="10"/>
  <c r="T1605" i="10"/>
  <c r="X1123" i="10"/>
  <c r="T1123" i="10"/>
  <c r="X1203" i="10"/>
  <c r="T1203" i="10"/>
  <c r="X1283" i="10"/>
  <c r="T1283" i="10"/>
  <c r="U1283" i="10"/>
  <c r="X1483" i="10"/>
  <c r="T1483" i="10"/>
  <c r="X1803" i="10"/>
  <c r="T1803" i="10"/>
  <c r="X1885" i="10"/>
  <c r="T1885" i="10"/>
  <c r="X1783" i="10"/>
  <c r="T1783" i="10"/>
  <c r="X2003" i="10"/>
  <c r="T2003" i="10"/>
  <c r="X2005" i="10"/>
  <c r="T2005" i="10"/>
  <c r="X1925" i="10"/>
  <c r="T1925" i="10"/>
  <c r="X1984" i="10"/>
  <c r="X2024" i="10"/>
  <c r="T2024" i="10"/>
  <c r="X2064" i="10"/>
  <c r="T1906" i="10"/>
  <c r="T1746" i="10"/>
  <c r="U1746" i="10"/>
  <c r="T1586" i="10"/>
  <c r="T1446" i="10"/>
  <c r="U1446" i="10"/>
  <c r="T1286" i="10"/>
  <c r="T1126" i="10"/>
  <c r="X1705" i="10"/>
  <c r="T1705" i="10"/>
  <c r="X1142" i="10"/>
  <c r="T1142" i="10"/>
  <c r="X1342" i="10"/>
  <c r="X1445" i="10"/>
  <c r="X1645" i="10"/>
  <c r="T1645" i="10"/>
  <c r="X1725" i="10"/>
  <c r="T1725" i="10"/>
  <c r="X1185" i="10"/>
  <c r="T1185" i="10"/>
  <c r="X1162" i="10"/>
  <c r="T1162" i="10"/>
  <c r="X1242" i="10"/>
  <c r="T1242" i="10"/>
  <c r="X1442" i="10"/>
  <c r="T1442" i="10"/>
  <c r="U1443" i="10"/>
  <c r="X1542" i="10"/>
  <c r="X1562" i="10"/>
  <c r="T1562" i="10"/>
  <c r="X1503" i="10"/>
  <c r="T1503" i="10"/>
  <c r="X1703" i="10"/>
  <c r="X1743" i="10"/>
  <c r="T1743" i="10"/>
  <c r="X1144" i="10"/>
  <c r="T1144" i="10"/>
  <c r="X1224" i="10"/>
  <c r="T1224" i="10"/>
  <c r="X1384" i="10"/>
  <c r="T1384" i="10"/>
  <c r="U1384" i="10"/>
  <c r="X1464" i="10"/>
  <c r="T1464" i="10"/>
  <c r="U1464" i="10"/>
  <c r="X1564" i="10"/>
  <c r="T1564" i="10"/>
  <c r="X1704" i="10"/>
  <c r="T1704" i="10"/>
  <c r="X1825" i="10"/>
  <c r="T1825" i="10"/>
  <c r="X1985" i="10"/>
  <c r="T1985" i="10"/>
  <c r="X1843" i="10"/>
  <c r="T1843" i="10"/>
  <c r="T2046" i="10"/>
  <c r="T1726" i="10"/>
  <c r="T1566" i="10"/>
  <c r="T1426" i="10"/>
  <c r="T1266" i="10"/>
  <c r="U65" i="10"/>
  <c r="X1265" i="10"/>
  <c r="T1265" i="10"/>
  <c r="X1345" i="10"/>
  <c r="T1345" i="10"/>
  <c r="X1465" i="10"/>
  <c r="T1465" i="10"/>
  <c r="X1485" i="10"/>
  <c r="T1485" i="10"/>
  <c r="U1485" i="10"/>
  <c r="X1665" i="10"/>
  <c r="T1665" i="10"/>
  <c r="X1262" i="10"/>
  <c r="T1262" i="10"/>
  <c r="X1462" i="10"/>
  <c r="X1582" i="10"/>
  <c r="X1823" i="10"/>
  <c r="T1823" i="10"/>
  <c r="X1883" i="10"/>
  <c r="T1883" i="10"/>
  <c r="U1884" i="10"/>
  <c r="X2043" i="10"/>
  <c r="T2043" i="10"/>
  <c r="X1164" i="10"/>
  <c r="T1164" i="10"/>
  <c r="X1244" i="10"/>
  <c r="T1244" i="10"/>
  <c r="X1842" i="10"/>
  <c r="T1842" i="10"/>
  <c r="X1822" i="10"/>
  <c r="X1882" i="10"/>
  <c r="T1882" i="10"/>
  <c r="X1824" i="10"/>
  <c r="T1824" i="10"/>
  <c r="X1904" i="10"/>
  <c r="X2002" i="10"/>
  <c r="T2002" i="10"/>
  <c r="X2042" i="10"/>
  <c r="T2042" i="10"/>
  <c r="T3" i="10"/>
  <c r="T2026" i="10"/>
  <c r="T1866" i="10"/>
  <c r="T1546" i="10"/>
  <c r="T1406" i="10"/>
  <c r="T1246" i="10"/>
  <c r="U264" i="10"/>
  <c r="X1525" i="10"/>
  <c r="T1525" i="10"/>
  <c r="X1382" i="10"/>
  <c r="X1602" i="10"/>
  <c r="T1602" i="10"/>
  <c r="X1642" i="10"/>
  <c r="T1642" i="10"/>
  <c r="X1143" i="10"/>
  <c r="T1143" i="10"/>
  <c r="X1223" i="10"/>
  <c r="T1223" i="10"/>
  <c r="X1403" i="10"/>
  <c r="T1403" i="10"/>
  <c r="X1523" i="10"/>
  <c r="T1523" i="10"/>
  <c r="X1543" i="10"/>
  <c r="T1543" i="10"/>
  <c r="X1723" i="10"/>
  <c r="T1723" i="10"/>
  <c r="X1324" i="10"/>
  <c r="T1324" i="10"/>
  <c r="X1404" i="10"/>
  <c r="T1404" i="10"/>
  <c r="X1604" i="10"/>
  <c r="T1604" i="10"/>
  <c r="X1724" i="10"/>
  <c r="T1724" i="10"/>
  <c r="X1865" i="10"/>
  <c r="T1865" i="10"/>
  <c r="X2025" i="10"/>
  <c r="T2025" i="10"/>
  <c r="U2025" i="10"/>
  <c r="X1924" i="10"/>
  <c r="T1924" i="10"/>
  <c r="X2004" i="10"/>
  <c r="T2004" i="10"/>
  <c r="U2004" i="10"/>
  <c r="X2044" i="10"/>
  <c r="T2044" i="10"/>
  <c r="T2006" i="10"/>
  <c r="T1846" i="10"/>
  <c r="U1846" i="10"/>
  <c r="T1686" i="10"/>
  <c r="T1526" i="10"/>
  <c r="U1526" i="10"/>
  <c r="T1386" i="10"/>
  <c r="T1226" i="10"/>
  <c r="U125" i="10"/>
  <c r="T1304" i="10"/>
  <c r="X1182" i="10"/>
  <c r="T1182" i="10"/>
  <c r="X1385" i="10"/>
  <c r="X1443" i="10"/>
  <c r="X1125" i="10"/>
  <c r="T1125" i="10"/>
  <c r="X1205" i="10"/>
  <c r="T1205" i="10"/>
  <c r="X1285" i="10"/>
  <c r="T1285" i="10"/>
  <c r="X1365" i="10"/>
  <c r="T1365" i="10"/>
  <c r="X1505" i="10"/>
  <c r="T1505" i="10"/>
  <c r="T1504" i="10"/>
  <c r="U1505" i="10"/>
  <c r="X1545" i="10"/>
  <c r="T1545" i="10"/>
  <c r="X1622" i="10"/>
  <c r="T1622" i="10"/>
  <c r="X1243" i="10"/>
  <c r="T1243" i="10"/>
  <c r="X1583" i="10"/>
  <c r="T1583" i="10"/>
  <c r="X1923" i="10"/>
  <c r="T1923" i="10"/>
  <c r="U1924" i="10"/>
  <c r="X1344" i="10"/>
  <c r="T1344" i="10"/>
  <c r="X1744" i="10"/>
  <c r="T1744" i="10"/>
  <c r="U1744" i="10"/>
  <c r="X1802" i="10"/>
  <c r="T1802" i="10"/>
  <c r="X1742" i="10"/>
  <c r="T1742" i="10"/>
  <c r="U1743" i="10"/>
  <c r="X1922" i="10"/>
  <c r="T1922" i="10"/>
  <c r="X1844" i="10"/>
  <c r="T1844" i="10"/>
  <c r="U1845" i="10"/>
  <c r="T1986" i="10"/>
  <c r="T1826" i="10"/>
  <c r="T1666" i="10"/>
  <c r="T1506" i="10"/>
  <c r="T1366" i="10"/>
  <c r="T1206" i="10"/>
  <c r="X1405" i="10"/>
  <c r="T1405" i="10"/>
  <c r="X1122" i="10"/>
  <c r="T1122" i="10"/>
  <c r="X1302" i="10"/>
  <c r="X1402" i="10"/>
  <c r="T1402" i="10"/>
  <c r="X1163" i="10"/>
  <c r="T1163" i="10"/>
  <c r="X1323" i="10"/>
  <c r="T1323" i="10"/>
  <c r="X1423" i="10"/>
  <c r="T1423" i="10"/>
  <c r="X1563" i="10"/>
  <c r="T1563" i="10"/>
  <c r="X1644" i="10"/>
  <c r="T1644" i="10"/>
  <c r="U1644" i="10"/>
  <c r="X2045" i="10"/>
  <c r="T2045" i="10"/>
  <c r="X1184" i="10"/>
  <c r="T1184" i="10"/>
  <c r="X1264" i="10"/>
  <c r="T1264" i="10"/>
  <c r="X1424" i="10"/>
  <c r="T1424" i="10"/>
  <c r="U1424" i="10"/>
  <c r="X1504" i="10"/>
  <c r="X1624" i="10"/>
  <c r="T1624" i="10"/>
  <c r="X1965" i="10"/>
  <c r="T1965" i="10"/>
  <c r="X1905" i="10"/>
  <c r="T1905" i="10"/>
  <c r="X2065" i="10"/>
  <c r="T2065" i="10"/>
  <c r="T1806" i="10"/>
  <c r="U1806" i="10"/>
  <c r="T2066" i="10"/>
  <c r="T1346" i="10"/>
  <c r="T1186" i="10"/>
  <c r="X1305" i="10"/>
  <c r="T1305" i="10"/>
  <c r="X1682" i="10"/>
  <c r="T1682" i="10"/>
  <c r="U1683" i="10"/>
  <c r="X1202" i="10"/>
  <c r="T1202" i="10"/>
  <c r="X1322" i="10"/>
  <c r="T1322" i="10"/>
  <c r="X1482" i="10"/>
  <c r="X1145" i="10"/>
  <c r="T1145" i="10"/>
  <c r="X1225" i="10"/>
  <c r="T1225" i="10"/>
  <c r="U1225" i="10"/>
  <c r="X1425" i="10"/>
  <c r="T1425" i="10"/>
  <c r="U1425" i="10"/>
  <c r="W1425" i="10"/>
  <c r="X1565" i="10"/>
  <c r="T1565" i="10"/>
  <c r="U1566" i="10"/>
  <c r="X1422" i="10"/>
  <c r="X1343" i="10"/>
  <c r="T1343" i="10"/>
  <c r="X1363" i="10"/>
  <c r="T1363" i="10"/>
  <c r="U1363" i="10"/>
  <c r="X1623" i="10"/>
  <c r="T1623" i="10"/>
  <c r="X1963" i="10"/>
  <c r="T1963" i="10"/>
  <c r="U1964" i="10"/>
  <c r="X1124" i="10"/>
  <c r="T1124" i="10"/>
  <c r="X1204" i="10"/>
  <c r="T1204" i="10"/>
  <c r="X1284" i="10"/>
  <c r="T1284" i="10"/>
  <c r="X1524" i="10"/>
  <c r="T1524" i="10"/>
  <c r="X1762" i="10"/>
  <c r="T1762" i="10"/>
  <c r="U1763" i="10"/>
  <c r="X1962" i="10"/>
  <c r="T1962" i="10"/>
  <c r="U1963" i="10"/>
  <c r="X1864" i="10"/>
  <c r="T1864" i="10"/>
  <c r="U1864" i="10"/>
  <c r="X1944" i="10"/>
  <c r="T1944" i="10"/>
  <c r="X1982" i="10"/>
  <c r="T1982" i="10"/>
  <c r="U1983" i="10"/>
  <c r="X2022" i="10"/>
  <c r="T2022" i="10"/>
  <c r="X2062" i="10"/>
  <c r="T2062" i="10"/>
  <c r="T1946" i="10"/>
  <c r="T1786" i="10"/>
  <c r="U1786" i="10"/>
  <c r="T1626" i="10"/>
  <c r="T1486" i="10"/>
  <c r="T1326" i="10"/>
  <c r="T1166" i="10"/>
  <c r="T1303" i="10"/>
  <c r="X1584" i="10"/>
  <c r="T1584" i="10"/>
  <c r="U84" i="10"/>
  <c r="W84" i="10"/>
  <c r="U665" i="10"/>
  <c r="S2" i="10"/>
  <c r="T2" i="10"/>
  <c r="U2" i="10"/>
  <c r="S6" i="10"/>
  <c r="T6" i="10"/>
  <c r="S106" i="10"/>
  <c r="T106" i="10"/>
  <c r="W285" i="10"/>
  <c r="W525" i="10"/>
  <c r="W224" i="10"/>
  <c r="W545" i="10"/>
  <c r="W1085" i="10"/>
  <c r="U24" i="10"/>
  <c r="U1046" i="10"/>
  <c r="U886" i="10"/>
  <c r="U366" i="10"/>
  <c r="U266" i="10"/>
  <c r="U1106" i="10"/>
  <c r="U706" i="10"/>
  <c r="U286" i="10"/>
  <c r="W286" i="10"/>
  <c r="U466" i="10"/>
  <c r="U166" i="10"/>
  <c r="U46" i="10"/>
  <c r="U1086" i="10"/>
  <c r="U686" i="10"/>
  <c r="W686" i="10"/>
  <c r="U246" i="10"/>
  <c r="W246" i="10"/>
  <c r="U986" i="10"/>
  <c r="U826" i="10"/>
  <c r="U666" i="10"/>
  <c r="U306" i="10"/>
  <c r="W306" i="10"/>
  <c r="U506" i="10"/>
  <c r="U426" i="10"/>
  <c r="W426" i="10"/>
  <c r="U126" i="10"/>
  <c r="S27" i="10"/>
  <c r="T27" i="10"/>
  <c r="U27" i="10"/>
  <c r="S67" i="10"/>
  <c r="T67" i="10"/>
  <c r="S107" i="10"/>
  <c r="T107" i="10"/>
  <c r="S167" i="10"/>
  <c r="T167" i="10"/>
  <c r="U167" i="10"/>
  <c r="S287" i="10"/>
  <c r="T287" i="10"/>
  <c r="U287" i="10"/>
  <c r="W287" i="10"/>
  <c r="S367" i="10"/>
  <c r="T367" i="10"/>
  <c r="S87" i="10"/>
  <c r="T87" i="10"/>
  <c r="U87" i="10"/>
  <c r="S147" i="10"/>
  <c r="T147" i="10"/>
  <c r="S227" i="10"/>
  <c r="T227" i="10"/>
  <c r="U227" i="10"/>
  <c r="S267" i="10"/>
  <c r="T267" i="10"/>
  <c r="U267" i="10"/>
  <c r="S347" i="10"/>
  <c r="T347" i="10"/>
  <c r="S207" i="10"/>
  <c r="T207" i="10"/>
  <c r="U207" i="10"/>
  <c r="S247" i="10"/>
  <c r="T247" i="10"/>
  <c r="U247" i="10"/>
  <c r="S327" i="10"/>
  <c r="T327" i="10"/>
  <c r="S407" i="10"/>
  <c r="T407" i="10"/>
  <c r="U407" i="10"/>
  <c r="S427" i="10"/>
  <c r="T427" i="10"/>
  <c r="U427" i="10"/>
  <c r="S447" i="10"/>
  <c r="T447" i="10"/>
  <c r="U447" i="10"/>
  <c r="S467" i="10"/>
  <c r="T467" i="10"/>
  <c r="U467" i="10"/>
  <c r="S487" i="10"/>
  <c r="T487" i="10"/>
  <c r="U487" i="10"/>
  <c r="S507" i="10"/>
  <c r="T507" i="10"/>
  <c r="U507" i="10"/>
  <c r="S527" i="10"/>
  <c r="T527" i="10"/>
  <c r="U527" i="10"/>
  <c r="S547" i="10"/>
  <c r="T547" i="10"/>
  <c r="S567" i="10"/>
  <c r="T567" i="10"/>
  <c r="U567" i="10"/>
  <c r="S587" i="10"/>
  <c r="T587" i="10"/>
  <c r="S607" i="10"/>
  <c r="T607" i="10"/>
  <c r="U607" i="10"/>
  <c r="S627" i="10"/>
  <c r="T627" i="10"/>
  <c r="S647" i="10"/>
  <c r="T647" i="10"/>
  <c r="U647" i="10"/>
  <c r="S127" i="10"/>
  <c r="T127" i="10"/>
  <c r="U127" i="10"/>
  <c r="S187" i="10"/>
  <c r="T187" i="10"/>
  <c r="U187" i="10"/>
  <c r="S307" i="10"/>
  <c r="T307" i="10"/>
  <c r="U307" i="10"/>
  <c r="S387" i="10"/>
  <c r="T387" i="10"/>
  <c r="U387" i="10"/>
  <c r="S667" i="10"/>
  <c r="T667" i="10"/>
  <c r="U667" i="10"/>
  <c r="S687" i="10"/>
  <c r="T687" i="10"/>
  <c r="U687" i="10"/>
  <c r="S707" i="10"/>
  <c r="T707" i="10"/>
  <c r="U707" i="10"/>
  <c r="S727" i="10"/>
  <c r="T727" i="10"/>
  <c r="U727" i="10"/>
  <c r="S747" i="10"/>
  <c r="T747" i="10"/>
  <c r="U747" i="10"/>
  <c r="S767" i="10"/>
  <c r="T767" i="10"/>
  <c r="U767" i="10"/>
  <c r="S787" i="10"/>
  <c r="T787" i="10"/>
  <c r="U787" i="10"/>
  <c r="S807" i="10"/>
  <c r="T807" i="10"/>
  <c r="U807" i="10"/>
  <c r="S827" i="10"/>
  <c r="T827" i="10"/>
  <c r="U827" i="10"/>
  <c r="S847" i="10"/>
  <c r="T847" i="10"/>
  <c r="S867" i="10"/>
  <c r="T867" i="10"/>
  <c r="S887" i="10"/>
  <c r="T887" i="10"/>
  <c r="U887" i="10"/>
  <c r="S907" i="10"/>
  <c r="T907" i="10"/>
  <c r="S927" i="10"/>
  <c r="T927" i="10"/>
  <c r="U927" i="10"/>
  <c r="S947" i="10"/>
  <c r="T947" i="10"/>
  <c r="S967" i="10"/>
  <c r="T967" i="10"/>
  <c r="S987" i="10"/>
  <c r="T987" i="10"/>
  <c r="S1007" i="10"/>
  <c r="T1007" i="10"/>
  <c r="U1007" i="10"/>
  <c r="S1027" i="10"/>
  <c r="T1027" i="10"/>
  <c r="S1047" i="10"/>
  <c r="T1047" i="10"/>
  <c r="U1047" i="10"/>
  <c r="S1067" i="10"/>
  <c r="T1067" i="10"/>
  <c r="S1087" i="10"/>
  <c r="T1087" i="10"/>
  <c r="U1087" i="10"/>
  <c r="S1107" i="10"/>
  <c r="T1107" i="10"/>
  <c r="U1107" i="10"/>
  <c r="S1127" i="10"/>
  <c r="T1127" i="10"/>
  <c r="S1147" i="10"/>
  <c r="T1147" i="10"/>
  <c r="S1167" i="10"/>
  <c r="T1167" i="10"/>
  <c r="S1187" i="10"/>
  <c r="T1187" i="10"/>
  <c r="S1207" i="10"/>
  <c r="T1207" i="10"/>
  <c r="S1227" i="10"/>
  <c r="T1227" i="10"/>
  <c r="S1247" i="10"/>
  <c r="T1247" i="10"/>
  <c r="S1267" i="10"/>
  <c r="T1267" i="10"/>
  <c r="S1287" i="10"/>
  <c r="T1287" i="10"/>
  <c r="U1287" i="10"/>
  <c r="S1307" i="10"/>
  <c r="T1307" i="10"/>
  <c r="U1307" i="10"/>
  <c r="S1327" i="10"/>
  <c r="T1327" i="10"/>
  <c r="S1347" i="10"/>
  <c r="T1347" i="10"/>
  <c r="S1367" i="10"/>
  <c r="T1367" i="10"/>
  <c r="S1387" i="10"/>
  <c r="T1387" i="10"/>
  <c r="U1387" i="10"/>
  <c r="S1407" i="10"/>
  <c r="T1407" i="10"/>
  <c r="U1407" i="10"/>
  <c r="S1427" i="10"/>
  <c r="T1427" i="10"/>
  <c r="S1447" i="10"/>
  <c r="T1447" i="10"/>
  <c r="U1447" i="10"/>
  <c r="W1447" i="10"/>
  <c r="S1467" i="10"/>
  <c r="T1467" i="10"/>
  <c r="U1467" i="10"/>
  <c r="S2067" i="10"/>
  <c r="T2067" i="10"/>
  <c r="S1487" i="10"/>
  <c r="T1487" i="10"/>
  <c r="S1507" i="10"/>
  <c r="T1507" i="10"/>
  <c r="S1527" i="10"/>
  <c r="T1527" i="10"/>
  <c r="S1547" i="10"/>
  <c r="T1547" i="10"/>
  <c r="S1567" i="10"/>
  <c r="T1567" i="10"/>
  <c r="U1567" i="10"/>
  <c r="S1587" i="10"/>
  <c r="T1587" i="10"/>
  <c r="U1587" i="10"/>
  <c r="S1607" i="10"/>
  <c r="T1607" i="10"/>
  <c r="U1607" i="10"/>
  <c r="S1627" i="10"/>
  <c r="T1627" i="10"/>
  <c r="S1647" i="10"/>
  <c r="T1647" i="10"/>
  <c r="S1667" i="10"/>
  <c r="T1667" i="10"/>
  <c r="U1667" i="10"/>
  <c r="S1687" i="10"/>
  <c r="T1687" i="10"/>
  <c r="U1687" i="10"/>
  <c r="S1707" i="10"/>
  <c r="T1707" i="10"/>
  <c r="S1727" i="10"/>
  <c r="T1727" i="10"/>
  <c r="S1747" i="10"/>
  <c r="T1747" i="10"/>
  <c r="S1767" i="10"/>
  <c r="T1767" i="10"/>
  <c r="S1787" i="10"/>
  <c r="T1787" i="10"/>
  <c r="S1807" i="10"/>
  <c r="T1807" i="10"/>
  <c r="S1827" i="10"/>
  <c r="T1827" i="10"/>
  <c r="S1847" i="10"/>
  <c r="T1847" i="10"/>
  <c r="S1867" i="10"/>
  <c r="T1867" i="10"/>
  <c r="S1887" i="10"/>
  <c r="T1887" i="10"/>
  <c r="S1907" i="10"/>
  <c r="T1907" i="10"/>
  <c r="U1907" i="10"/>
  <c r="S1927" i="10"/>
  <c r="T1927" i="10"/>
  <c r="S1947" i="10"/>
  <c r="T1947" i="10"/>
  <c r="S1967" i="10"/>
  <c r="T1967" i="10"/>
  <c r="U1967" i="10"/>
  <c r="S1987" i="10"/>
  <c r="T1987" i="10"/>
  <c r="U1987" i="10"/>
  <c r="S2007" i="10"/>
  <c r="T2007" i="10"/>
  <c r="U2007" i="10"/>
  <c r="S2027" i="10"/>
  <c r="T2027" i="10"/>
  <c r="S2047" i="10"/>
  <c r="T2047" i="10"/>
  <c r="S47" i="10"/>
  <c r="T47" i="10"/>
  <c r="U47" i="10"/>
  <c r="K102" i="9"/>
  <c r="K103" i="9"/>
  <c r="K104" i="9"/>
  <c r="K105" i="9"/>
  <c r="L102" i="9"/>
  <c r="L103" i="9"/>
  <c r="L104" i="9"/>
  <c r="L105" i="9"/>
  <c r="H102" i="9"/>
  <c r="I102" i="9"/>
  <c r="H103" i="9"/>
  <c r="I103" i="9"/>
  <c r="H104" i="9"/>
  <c r="I104" i="9"/>
  <c r="H105" i="9"/>
  <c r="I105" i="9"/>
  <c r="H3" i="9"/>
  <c r="I3" i="9"/>
  <c r="K3" i="9"/>
  <c r="L3" i="9"/>
  <c r="H4" i="9"/>
  <c r="I4" i="9"/>
  <c r="K4" i="9"/>
  <c r="L4" i="9"/>
  <c r="H5" i="9"/>
  <c r="I5" i="9"/>
  <c r="K5" i="9"/>
  <c r="L5" i="9"/>
  <c r="H6" i="9"/>
  <c r="I6" i="9"/>
  <c r="K6" i="9"/>
  <c r="L6" i="9"/>
  <c r="H7" i="9"/>
  <c r="I7" i="9"/>
  <c r="K7" i="9"/>
  <c r="L7" i="9"/>
  <c r="H8" i="9"/>
  <c r="I8" i="9"/>
  <c r="K8" i="9"/>
  <c r="L8" i="9"/>
  <c r="H9" i="9"/>
  <c r="I9" i="9"/>
  <c r="K9" i="9"/>
  <c r="L9" i="9"/>
  <c r="H10" i="9"/>
  <c r="I10" i="9"/>
  <c r="K10" i="9"/>
  <c r="L10" i="9"/>
  <c r="H11" i="9"/>
  <c r="I11" i="9"/>
  <c r="K11" i="9"/>
  <c r="L11" i="9"/>
  <c r="H12" i="9"/>
  <c r="I12" i="9"/>
  <c r="K12" i="9"/>
  <c r="L12" i="9"/>
  <c r="H13" i="9"/>
  <c r="I13" i="9"/>
  <c r="K13" i="9"/>
  <c r="L13" i="9"/>
  <c r="H14" i="9"/>
  <c r="I14" i="9"/>
  <c r="K14" i="9"/>
  <c r="L14" i="9"/>
  <c r="H15" i="9"/>
  <c r="I15" i="9"/>
  <c r="K15" i="9"/>
  <c r="L15" i="9"/>
  <c r="H16" i="9"/>
  <c r="I16" i="9"/>
  <c r="K16" i="9"/>
  <c r="L16" i="9"/>
  <c r="H17" i="9"/>
  <c r="I17" i="9"/>
  <c r="K17" i="9"/>
  <c r="L17" i="9"/>
  <c r="H18" i="9"/>
  <c r="I18" i="9"/>
  <c r="K18" i="9"/>
  <c r="L18" i="9"/>
  <c r="H19" i="9"/>
  <c r="I19" i="9"/>
  <c r="K19" i="9"/>
  <c r="L19" i="9"/>
  <c r="H20" i="9"/>
  <c r="I20" i="9"/>
  <c r="K20" i="9"/>
  <c r="L20" i="9"/>
  <c r="H21" i="9"/>
  <c r="I21" i="9"/>
  <c r="K21" i="9"/>
  <c r="L21" i="9"/>
  <c r="H22" i="9"/>
  <c r="I22" i="9"/>
  <c r="K22" i="9"/>
  <c r="L22" i="9"/>
  <c r="H23" i="9"/>
  <c r="I23" i="9"/>
  <c r="K23" i="9"/>
  <c r="L23" i="9"/>
  <c r="H24" i="9"/>
  <c r="I24" i="9"/>
  <c r="K24" i="9"/>
  <c r="L24" i="9"/>
  <c r="H25" i="9"/>
  <c r="I25" i="9"/>
  <c r="K25" i="9"/>
  <c r="L25" i="9"/>
  <c r="H26" i="9"/>
  <c r="I26" i="9"/>
  <c r="K26" i="9"/>
  <c r="L26" i="9"/>
  <c r="H27" i="9"/>
  <c r="I27" i="9"/>
  <c r="K27" i="9"/>
  <c r="L27" i="9"/>
  <c r="H28" i="9"/>
  <c r="I28" i="9"/>
  <c r="K28" i="9"/>
  <c r="L28" i="9"/>
  <c r="H29" i="9"/>
  <c r="I29" i="9"/>
  <c r="K29" i="9"/>
  <c r="L29" i="9"/>
  <c r="H30" i="9"/>
  <c r="I30" i="9"/>
  <c r="K30" i="9"/>
  <c r="L30" i="9"/>
  <c r="H31" i="9"/>
  <c r="I31" i="9"/>
  <c r="K31" i="9"/>
  <c r="L31" i="9"/>
  <c r="H32" i="9"/>
  <c r="I32" i="9"/>
  <c r="K32" i="9"/>
  <c r="L32" i="9"/>
  <c r="H33" i="9"/>
  <c r="I33" i="9"/>
  <c r="K33" i="9"/>
  <c r="L33" i="9"/>
  <c r="H34" i="9"/>
  <c r="I34" i="9"/>
  <c r="K34" i="9"/>
  <c r="L34" i="9"/>
  <c r="H35" i="9"/>
  <c r="I35" i="9"/>
  <c r="K35" i="9"/>
  <c r="L35" i="9"/>
  <c r="H36" i="9"/>
  <c r="I36" i="9"/>
  <c r="K36" i="9"/>
  <c r="L36" i="9"/>
  <c r="H37" i="9"/>
  <c r="I37" i="9"/>
  <c r="K37" i="9"/>
  <c r="L37" i="9"/>
  <c r="H38" i="9"/>
  <c r="I38" i="9"/>
  <c r="K38" i="9"/>
  <c r="L38" i="9"/>
  <c r="H39" i="9"/>
  <c r="I39" i="9"/>
  <c r="K39" i="9"/>
  <c r="L39" i="9"/>
  <c r="H40" i="9"/>
  <c r="I40" i="9"/>
  <c r="K40" i="9"/>
  <c r="L40" i="9"/>
  <c r="H41" i="9"/>
  <c r="I41" i="9"/>
  <c r="K41" i="9"/>
  <c r="L41" i="9"/>
  <c r="H42" i="9"/>
  <c r="I42" i="9"/>
  <c r="K42" i="9"/>
  <c r="L42" i="9"/>
  <c r="H43" i="9"/>
  <c r="I43" i="9"/>
  <c r="K43" i="9"/>
  <c r="L43" i="9"/>
  <c r="H44" i="9"/>
  <c r="I44" i="9"/>
  <c r="K44" i="9"/>
  <c r="L44" i="9"/>
  <c r="H45" i="9"/>
  <c r="I45" i="9"/>
  <c r="K45" i="9"/>
  <c r="L45" i="9"/>
  <c r="H46" i="9"/>
  <c r="I46" i="9"/>
  <c r="K46" i="9"/>
  <c r="L46" i="9"/>
  <c r="H47" i="9"/>
  <c r="I47" i="9"/>
  <c r="K47" i="9"/>
  <c r="L47" i="9"/>
  <c r="H48" i="9"/>
  <c r="I48" i="9"/>
  <c r="K48" i="9"/>
  <c r="L48" i="9"/>
  <c r="H49" i="9"/>
  <c r="I49" i="9"/>
  <c r="K49" i="9"/>
  <c r="L49" i="9"/>
  <c r="H50" i="9"/>
  <c r="I50" i="9"/>
  <c r="K50" i="9"/>
  <c r="L50" i="9"/>
  <c r="H51" i="9"/>
  <c r="I51" i="9"/>
  <c r="K51" i="9"/>
  <c r="L51" i="9"/>
  <c r="H52" i="9"/>
  <c r="I52" i="9"/>
  <c r="K52" i="9"/>
  <c r="L52" i="9"/>
  <c r="H53" i="9"/>
  <c r="I53" i="9"/>
  <c r="K53" i="9"/>
  <c r="L53" i="9"/>
  <c r="H54" i="9"/>
  <c r="I54" i="9"/>
  <c r="K54" i="9"/>
  <c r="L54" i="9"/>
  <c r="H55" i="9"/>
  <c r="I55" i="9"/>
  <c r="K55" i="9"/>
  <c r="L55" i="9"/>
  <c r="H56" i="9"/>
  <c r="I56" i="9"/>
  <c r="K56" i="9"/>
  <c r="L56" i="9"/>
  <c r="H57" i="9"/>
  <c r="I57" i="9"/>
  <c r="K57" i="9"/>
  <c r="L57" i="9"/>
  <c r="H58" i="9"/>
  <c r="I58" i="9"/>
  <c r="K58" i="9"/>
  <c r="L58" i="9"/>
  <c r="H59" i="9"/>
  <c r="I59" i="9"/>
  <c r="K59" i="9"/>
  <c r="L59" i="9"/>
  <c r="H60" i="9"/>
  <c r="I60" i="9"/>
  <c r="K60" i="9"/>
  <c r="L60" i="9"/>
  <c r="H61" i="9"/>
  <c r="I61" i="9"/>
  <c r="K61" i="9"/>
  <c r="L61" i="9"/>
  <c r="H62" i="9"/>
  <c r="I62" i="9"/>
  <c r="K62" i="9"/>
  <c r="L62" i="9"/>
  <c r="H63" i="9"/>
  <c r="I63" i="9"/>
  <c r="K63" i="9"/>
  <c r="L63" i="9"/>
  <c r="H64" i="9"/>
  <c r="I64" i="9"/>
  <c r="K64" i="9"/>
  <c r="L64" i="9"/>
  <c r="H65" i="9"/>
  <c r="I65" i="9"/>
  <c r="K65" i="9"/>
  <c r="L65" i="9"/>
  <c r="H66" i="9"/>
  <c r="I66" i="9"/>
  <c r="K66" i="9"/>
  <c r="L66" i="9"/>
  <c r="H67" i="9"/>
  <c r="I67" i="9"/>
  <c r="K67" i="9"/>
  <c r="L67" i="9"/>
  <c r="H68" i="9"/>
  <c r="I68" i="9"/>
  <c r="K68" i="9"/>
  <c r="L68" i="9"/>
  <c r="H69" i="9"/>
  <c r="I69" i="9"/>
  <c r="K69" i="9"/>
  <c r="L69" i="9"/>
  <c r="H70" i="9"/>
  <c r="I70" i="9"/>
  <c r="K70" i="9"/>
  <c r="L70" i="9"/>
  <c r="H71" i="9"/>
  <c r="I71" i="9"/>
  <c r="K71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W644" i="10"/>
  <c r="U2168" i="10"/>
  <c r="U2227" i="10"/>
  <c r="U2126" i="10"/>
  <c r="U2241" i="10"/>
  <c r="U2116" i="10"/>
  <c r="U2141" i="10"/>
  <c r="U2114" i="10"/>
  <c r="U2174" i="10"/>
  <c r="U2328" i="10"/>
  <c r="U2089" i="10"/>
  <c r="U2170" i="10"/>
  <c r="U2166" i="10"/>
  <c r="U2359" i="10"/>
  <c r="U2271" i="10"/>
  <c r="U2357" i="10"/>
  <c r="U2358" i="10"/>
  <c r="U2205" i="10"/>
  <c r="U2135" i="10"/>
  <c r="U2298" i="10"/>
  <c r="U2152" i="10"/>
  <c r="U2175" i="10"/>
  <c r="U2213" i="10"/>
  <c r="U2311" i="10"/>
  <c r="U2140" i="10"/>
  <c r="U1903" i="10"/>
  <c r="U2256" i="10"/>
  <c r="U2217" i="10"/>
  <c r="V2217" i="10"/>
  <c r="D2217" i="10"/>
  <c r="I2217" i="10"/>
  <c r="R2217" i="10"/>
  <c r="U2171" i="10"/>
  <c r="U2207" i="10"/>
  <c r="U2211" i="10"/>
  <c r="U2254" i="10"/>
  <c r="U2331" i="10"/>
  <c r="U2252" i="10"/>
  <c r="U2276" i="10"/>
  <c r="U2145" i="10"/>
  <c r="U2142" i="10"/>
  <c r="U2319" i="10"/>
  <c r="U2308" i="10"/>
  <c r="U2383" i="10"/>
  <c r="U2161" i="10"/>
  <c r="U2270" i="10"/>
  <c r="U2288" i="10"/>
  <c r="U2215" i="10"/>
  <c r="U2147" i="10"/>
  <c r="U2240" i="10"/>
  <c r="U2314" i="10"/>
  <c r="U2273" i="10"/>
  <c r="U2266" i="10"/>
  <c r="U2101" i="10"/>
  <c r="U2214" i="10"/>
  <c r="U2344" i="10"/>
  <c r="W2345" i="10"/>
  <c r="U2169" i="10"/>
  <c r="U2255" i="10"/>
  <c r="U2128" i="10"/>
  <c r="U2299" i="10"/>
  <c r="U2129" i="10"/>
  <c r="U2285" i="10"/>
  <c r="U2333" i="10"/>
  <c r="U2216" i="10"/>
  <c r="U2160" i="10"/>
  <c r="U2305" i="10"/>
  <c r="U2262" i="10"/>
  <c r="U2150" i="10"/>
  <c r="U2232" i="10"/>
  <c r="V2131" i="10"/>
  <c r="D2131" i="10"/>
  <c r="I2131" i="10"/>
  <c r="R2131" i="10"/>
  <c r="U2096" i="10"/>
  <c r="U2307" i="10"/>
  <c r="U2146" i="10"/>
  <c r="U2348" i="10"/>
  <c r="U2248" i="10"/>
  <c r="U2260" i="10"/>
  <c r="U2265" i="10"/>
  <c r="V2221" i="10"/>
  <c r="D2221" i="10"/>
  <c r="I2221" i="10"/>
  <c r="R2221" i="10"/>
  <c r="U2224" i="10"/>
  <c r="U2291" i="10"/>
  <c r="U2130" i="10"/>
  <c r="U2243" i="10"/>
  <c r="U2132" i="10"/>
  <c r="U2173" i="10"/>
  <c r="U2230" i="10"/>
  <c r="U2219" i="10"/>
  <c r="U2139" i="10"/>
  <c r="U2231" i="10"/>
  <c r="U2317" i="10"/>
  <c r="U2206" i="10"/>
  <c r="U2297" i="10"/>
  <c r="U1783" i="10"/>
  <c r="U2356" i="10"/>
  <c r="U2238" i="10"/>
  <c r="U2154" i="10"/>
  <c r="U2185" i="10"/>
  <c r="V2185" i="10"/>
  <c r="D2185" i="10"/>
  <c r="I2185" i="10"/>
  <c r="R2185" i="10"/>
  <c r="U2324" i="10"/>
  <c r="U2244" i="10"/>
  <c r="U2303" i="10"/>
  <c r="U2351" i="10"/>
  <c r="U2334" i="10"/>
  <c r="U2193" i="10"/>
  <c r="U1586" i="10"/>
  <c r="V2321" i="10"/>
  <c r="D2321" i="10"/>
  <c r="I2321" i="10"/>
  <c r="R2321" i="10"/>
  <c r="U2395" i="10"/>
  <c r="U1986" i="10"/>
  <c r="U2463" i="10"/>
  <c r="U2384" i="10"/>
  <c r="U1543" i="10"/>
  <c r="U2394" i="10"/>
  <c r="T2380" i="10"/>
  <c r="T2340" i="10"/>
  <c r="U2340" i="10"/>
  <c r="T2341" i="10"/>
  <c r="T2418" i="10"/>
  <c r="T2405" i="10"/>
  <c r="T2416" i="10"/>
  <c r="T2413" i="10"/>
  <c r="T2409" i="10"/>
  <c r="T2411" i="10"/>
  <c r="T2417" i="10"/>
  <c r="T2419" i="10"/>
  <c r="T2406" i="10"/>
  <c r="T2404" i="10"/>
  <c r="T2414" i="10"/>
  <c r="T2412" i="10"/>
  <c r="T2407" i="10"/>
  <c r="T2415" i="10"/>
  <c r="T2410" i="10"/>
  <c r="T2408" i="10"/>
  <c r="T2482" i="10"/>
  <c r="T2483" i="10"/>
  <c r="U1863" i="10"/>
  <c r="U1943" i="10"/>
  <c r="U1666" i="10"/>
  <c r="U1406" i="10"/>
  <c r="U1663" i="10"/>
  <c r="U1984" i="10"/>
  <c r="U1764" i="10"/>
  <c r="U1664" i="10"/>
  <c r="U1704" i="10"/>
  <c r="U1765" i="10"/>
  <c r="U1784" i="10"/>
  <c r="U1883" i="10"/>
  <c r="U1445" i="10"/>
  <c r="W1445" i="10"/>
  <c r="U1426" i="10"/>
  <c r="U1705" i="10"/>
  <c r="U1823" i="10"/>
  <c r="U1245" i="10"/>
  <c r="U1785" i="10"/>
  <c r="U1364" i="10"/>
  <c r="W1364" i="10"/>
  <c r="U1263" i="10"/>
  <c r="U1843" i="10"/>
  <c r="U1745" i="10"/>
  <c r="S7" i="10"/>
  <c r="T7" i="10"/>
  <c r="U4" i="10"/>
  <c r="S88" i="10"/>
  <c r="T88" i="10"/>
  <c r="S128" i="10"/>
  <c r="T128" i="10"/>
  <c r="S148" i="10"/>
  <c r="T148" i="10"/>
  <c r="S168" i="10"/>
  <c r="T168" i="10"/>
  <c r="S188" i="10"/>
  <c r="T188" i="10"/>
  <c r="S208" i="10"/>
  <c r="T208" i="10"/>
  <c r="S28" i="10"/>
  <c r="T28" i="10"/>
  <c r="S48" i="10"/>
  <c r="T48" i="10"/>
  <c r="S308" i="10"/>
  <c r="T308" i="10"/>
  <c r="S388" i="10"/>
  <c r="T388" i="10"/>
  <c r="S288" i="10"/>
  <c r="T288" i="10"/>
  <c r="S368" i="10"/>
  <c r="T368" i="10"/>
  <c r="S108" i="10"/>
  <c r="T108" i="10"/>
  <c r="S228" i="10"/>
  <c r="T228" i="10"/>
  <c r="S268" i="10"/>
  <c r="T268" i="10"/>
  <c r="S348" i="10"/>
  <c r="T348" i="10"/>
  <c r="S248" i="10"/>
  <c r="T248" i="10"/>
  <c r="S328" i="10"/>
  <c r="T328" i="10"/>
  <c r="S408" i="10"/>
  <c r="T408" i="10"/>
  <c r="S428" i="10"/>
  <c r="T428" i="10"/>
  <c r="S448" i="10"/>
  <c r="T448" i="10"/>
  <c r="S468" i="10"/>
  <c r="T468" i="10"/>
  <c r="S488" i="10"/>
  <c r="T488" i="10"/>
  <c r="S508" i="10"/>
  <c r="T508" i="10"/>
  <c r="S528" i="10"/>
  <c r="T528" i="10"/>
  <c r="S548" i="10"/>
  <c r="T548" i="10"/>
  <c r="S568" i="10"/>
  <c r="T568" i="10"/>
  <c r="S588" i="10"/>
  <c r="T588" i="10"/>
  <c r="S608" i="10"/>
  <c r="T608" i="10"/>
  <c r="S628" i="10"/>
  <c r="T628" i="10"/>
  <c r="S648" i="10"/>
  <c r="T648" i="10"/>
  <c r="S668" i="10"/>
  <c r="T668" i="10"/>
  <c r="S688" i="10"/>
  <c r="T688" i="10"/>
  <c r="S708" i="10"/>
  <c r="T708" i="10"/>
  <c r="S728" i="10"/>
  <c r="T728" i="10"/>
  <c r="S748" i="10"/>
  <c r="T748" i="10"/>
  <c r="S768" i="10"/>
  <c r="T768" i="10"/>
  <c r="S788" i="10"/>
  <c r="T788" i="10"/>
  <c r="S808" i="10"/>
  <c r="T808" i="10"/>
  <c r="S828" i="10"/>
  <c r="T828" i="10"/>
  <c r="S848" i="10"/>
  <c r="T848" i="10"/>
  <c r="S868" i="10"/>
  <c r="T868" i="10"/>
  <c r="S888" i="10"/>
  <c r="T888" i="10"/>
  <c r="S908" i="10"/>
  <c r="T908" i="10"/>
  <c r="S928" i="10"/>
  <c r="T928" i="10"/>
  <c r="S948" i="10"/>
  <c r="T948" i="10"/>
  <c r="S968" i="10"/>
  <c r="T968" i="10"/>
  <c r="S988" i="10"/>
  <c r="T988" i="10"/>
  <c r="S1008" i="10"/>
  <c r="T1008" i="10"/>
  <c r="S1028" i="10"/>
  <c r="T1028" i="10"/>
  <c r="S1048" i="10"/>
  <c r="T1048" i="10"/>
  <c r="S1068" i="10"/>
  <c r="T1068" i="10"/>
  <c r="S1088" i="10"/>
  <c r="T1088" i="10"/>
  <c r="S1108" i="10"/>
  <c r="T1108" i="10"/>
  <c r="S1128" i="10"/>
  <c r="T1128" i="10"/>
  <c r="S1148" i="10"/>
  <c r="T1148" i="10"/>
  <c r="S1168" i="10"/>
  <c r="T1168" i="10"/>
  <c r="S1188" i="10"/>
  <c r="T1188" i="10"/>
  <c r="S1208" i="10"/>
  <c r="T1208" i="10"/>
  <c r="S1228" i="10"/>
  <c r="T1228" i="10"/>
  <c r="S1248" i="10"/>
  <c r="T1248" i="10"/>
  <c r="S1268" i="10"/>
  <c r="T1268" i="10"/>
  <c r="S1288" i="10"/>
  <c r="T1288" i="10"/>
  <c r="S1308" i="10"/>
  <c r="T1308" i="10"/>
  <c r="S1328" i="10"/>
  <c r="T1328" i="10"/>
  <c r="S1348" i="10"/>
  <c r="T1348" i="10"/>
  <c r="S1368" i="10"/>
  <c r="T1368" i="10"/>
  <c r="S1388" i="10"/>
  <c r="T1388" i="10"/>
  <c r="S1408" i="10"/>
  <c r="T1408" i="10"/>
  <c r="S1428" i="10"/>
  <c r="T1428" i="10"/>
  <c r="S1448" i="10"/>
  <c r="T1448" i="10"/>
  <c r="S1468" i="10"/>
  <c r="T1468" i="10"/>
  <c r="S1488" i="10"/>
  <c r="T1488" i="10"/>
  <c r="S1508" i="10"/>
  <c r="T1508" i="10"/>
  <c r="S1528" i="10"/>
  <c r="T1528" i="10"/>
  <c r="S1548" i="10"/>
  <c r="T1548" i="10"/>
  <c r="S1568" i="10"/>
  <c r="T1568" i="10"/>
  <c r="S1588" i="10"/>
  <c r="T1588" i="10"/>
  <c r="S1608" i="10"/>
  <c r="T1608" i="10"/>
  <c r="S1628" i="10"/>
  <c r="T1628" i="10"/>
  <c r="S1648" i="10"/>
  <c r="T1648" i="10"/>
  <c r="S1668" i="10"/>
  <c r="T1668" i="10"/>
  <c r="S1688" i="10"/>
  <c r="T1688" i="10"/>
  <c r="S1708" i="10"/>
  <c r="T1708" i="10"/>
  <c r="S1728" i="10"/>
  <c r="T1728" i="10"/>
  <c r="S1748" i="10"/>
  <c r="T1748" i="10"/>
  <c r="S1768" i="10"/>
  <c r="T1768" i="10"/>
  <c r="S1788" i="10"/>
  <c r="T1788" i="10"/>
  <c r="S1808" i="10"/>
  <c r="T1808" i="10"/>
  <c r="S1828" i="10"/>
  <c r="T1828" i="10"/>
  <c r="S1848" i="10"/>
  <c r="T1848" i="10"/>
  <c r="S1868" i="10"/>
  <c r="T1868" i="10"/>
  <c r="S1888" i="10"/>
  <c r="T1888" i="10"/>
  <c r="S1908" i="10"/>
  <c r="T1908" i="10"/>
  <c r="S1928" i="10"/>
  <c r="T1928" i="10"/>
  <c r="S1948" i="10"/>
  <c r="T1948" i="10"/>
  <c r="S1968" i="10"/>
  <c r="T1968" i="10"/>
  <c r="S1988" i="10"/>
  <c r="T1988" i="10"/>
  <c r="S2008" i="10"/>
  <c r="T2008" i="10"/>
  <c r="S2028" i="10"/>
  <c r="T2028" i="10"/>
  <c r="S2048" i="10"/>
  <c r="T2048" i="10"/>
  <c r="S2068" i="10"/>
  <c r="T2068" i="10"/>
  <c r="S68" i="10"/>
  <c r="T68" i="10"/>
  <c r="T2436" i="10"/>
  <c r="T2439" i="10"/>
  <c r="T2429" i="10"/>
  <c r="T2424" i="10"/>
  <c r="T2437" i="10"/>
  <c r="T2432" i="10"/>
  <c r="T2426" i="10"/>
  <c r="T2434" i="10"/>
  <c r="T2430" i="10"/>
  <c r="T2427" i="10"/>
  <c r="T2438" i="10"/>
  <c r="T2425" i="10"/>
  <c r="U2425" i="10"/>
  <c r="T2435" i="10"/>
  <c r="T2433" i="10"/>
  <c r="T2428" i="10"/>
  <c r="T2431" i="10"/>
  <c r="T2361" i="10"/>
  <c r="T2360" i="10"/>
  <c r="U2360" i="10"/>
  <c r="S8" i="10"/>
  <c r="S149" i="10"/>
  <c r="T149" i="10"/>
  <c r="S169" i="10"/>
  <c r="T169" i="10"/>
  <c r="S189" i="10"/>
  <c r="T189" i="10"/>
  <c r="S209" i="10"/>
  <c r="T209" i="10"/>
  <c r="S229" i="10"/>
  <c r="T229" i="10"/>
  <c r="S249" i="10"/>
  <c r="T249" i="10"/>
  <c r="S269" i="10"/>
  <c r="T269" i="10"/>
  <c r="S289" i="10"/>
  <c r="T289" i="10"/>
  <c r="S309" i="10"/>
  <c r="T309" i="10"/>
  <c r="S329" i="10"/>
  <c r="T329" i="10"/>
  <c r="S349" i="10"/>
  <c r="T349" i="10"/>
  <c r="S369" i="10"/>
  <c r="T369" i="10"/>
  <c r="S389" i="10"/>
  <c r="T389" i="10"/>
  <c r="S409" i="10"/>
  <c r="T409" i="10"/>
  <c r="S429" i="10"/>
  <c r="T429" i="10"/>
  <c r="S449" i="10"/>
  <c r="T449" i="10"/>
  <c r="S469" i="10"/>
  <c r="T469" i="10"/>
  <c r="S489" i="10"/>
  <c r="T489" i="10"/>
  <c r="S509" i="10"/>
  <c r="T509" i="10"/>
  <c r="S529" i="10"/>
  <c r="T529" i="10"/>
  <c r="S549" i="10"/>
  <c r="T549" i="10"/>
  <c r="S569" i="10"/>
  <c r="T569" i="10"/>
  <c r="S589" i="10"/>
  <c r="T589" i="10"/>
  <c r="S609" i="10"/>
  <c r="T609" i="10"/>
  <c r="S629" i="10"/>
  <c r="T629" i="10"/>
  <c r="S649" i="10"/>
  <c r="T649" i="10"/>
  <c r="S669" i="10"/>
  <c r="T669" i="10"/>
  <c r="S689" i="10"/>
  <c r="T689" i="10"/>
  <c r="S709" i="10"/>
  <c r="T709" i="10"/>
  <c r="S729" i="10"/>
  <c r="T729" i="10"/>
  <c r="S749" i="10"/>
  <c r="T749" i="10"/>
  <c r="S769" i="10"/>
  <c r="T769" i="10"/>
  <c r="S789" i="10"/>
  <c r="T789" i="10"/>
  <c r="S809" i="10"/>
  <c r="T809" i="10"/>
  <c r="S829" i="10"/>
  <c r="T829" i="10"/>
  <c r="S849" i="10"/>
  <c r="T849" i="10"/>
  <c r="S869" i="10"/>
  <c r="T869" i="10"/>
  <c r="S889" i="10"/>
  <c r="T889" i="10"/>
  <c r="S909" i="10"/>
  <c r="T909" i="10"/>
  <c r="S929" i="10"/>
  <c r="T929" i="10"/>
  <c r="S949" i="10"/>
  <c r="T949" i="10"/>
  <c r="S969" i="10"/>
  <c r="T969" i="10"/>
  <c r="S989" i="10"/>
  <c r="T989" i="10"/>
  <c r="S1009" i="10"/>
  <c r="T1009" i="10"/>
  <c r="S1029" i="10"/>
  <c r="T1029" i="10"/>
  <c r="S1049" i="10"/>
  <c r="T1049" i="10"/>
  <c r="S1069" i="10"/>
  <c r="T1069" i="10"/>
  <c r="S1089" i="10"/>
  <c r="T1089" i="10"/>
  <c r="S1109" i="10"/>
  <c r="T1109" i="10"/>
  <c r="S1129" i="10"/>
  <c r="T1129" i="10"/>
  <c r="S1149" i="10"/>
  <c r="T1149" i="10"/>
  <c r="S1169" i="10"/>
  <c r="T1169" i="10"/>
  <c r="S1189" i="10"/>
  <c r="T1189" i="10"/>
  <c r="S1209" i="10"/>
  <c r="T1209" i="10"/>
  <c r="S1229" i="10"/>
  <c r="T1229" i="10"/>
  <c r="S1249" i="10"/>
  <c r="T1249" i="10"/>
  <c r="S1269" i="10"/>
  <c r="T1269" i="10"/>
  <c r="S1289" i="10"/>
  <c r="T1289" i="10"/>
  <c r="S1309" i="10"/>
  <c r="T1309" i="10"/>
  <c r="S1329" i="10"/>
  <c r="T1329" i="10"/>
  <c r="S1349" i="10"/>
  <c r="T1349" i="10"/>
  <c r="S1369" i="10"/>
  <c r="T1369" i="10"/>
  <c r="S1389" i="10"/>
  <c r="T1389" i="10"/>
  <c r="S1409" i="10"/>
  <c r="T1409" i="10"/>
  <c r="S1429" i="10"/>
  <c r="T1429" i="10"/>
  <c r="S1449" i="10"/>
  <c r="T1449" i="10"/>
  <c r="S1469" i="10"/>
  <c r="T1469" i="10"/>
  <c r="S1489" i="10"/>
  <c r="T1489" i="10"/>
  <c r="S1509" i="10"/>
  <c r="T1509" i="10"/>
  <c r="S1529" i="10"/>
  <c r="T1529" i="10"/>
  <c r="S1549" i="10"/>
  <c r="T1549" i="10"/>
  <c r="S1569" i="10"/>
  <c r="T1569" i="10"/>
  <c r="S1589" i="10"/>
  <c r="T1589" i="10"/>
  <c r="S1609" i="10"/>
  <c r="T1609" i="10"/>
  <c r="S1629" i="10"/>
  <c r="T1629" i="10"/>
  <c r="S1649" i="10"/>
  <c r="T1649" i="10"/>
  <c r="S1669" i="10"/>
  <c r="T1669" i="10"/>
  <c r="S1689" i="10"/>
  <c r="T1689" i="10"/>
  <c r="S1709" i="10"/>
  <c r="T1709" i="10"/>
  <c r="S1729" i="10"/>
  <c r="T1729" i="10"/>
  <c r="S1749" i="10"/>
  <c r="T1749" i="10"/>
  <c r="S1769" i="10"/>
  <c r="T1769" i="10"/>
  <c r="S1789" i="10"/>
  <c r="T1789" i="10"/>
  <c r="S1809" i="10"/>
  <c r="T1809" i="10"/>
  <c r="S1829" i="10"/>
  <c r="T1829" i="10"/>
  <c r="S1849" i="10"/>
  <c r="T1849" i="10"/>
  <c r="S1869" i="10"/>
  <c r="T1869" i="10"/>
  <c r="S1889" i="10"/>
  <c r="T1889" i="10"/>
  <c r="S1909" i="10"/>
  <c r="T1909" i="10"/>
  <c r="S1929" i="10"/>
  <c r="T1929" i="10"/>
  <c r="S1949" i="10"/>
  <c r="T1949" i="10"/>
  <c r="S1969" i="10"/>
  <c r="T1969" i="10"/>
  <c r="S1989" i="10"/>
  <c r="T1989" i="10"/>
  <c r="S2009" i="10"/>
  <c r="T2009" i="10"/>
  <c r="S2029" i="10"/>
  <c r="T2029" i="10"/>
  <c r="S2049" i="10"/>
  <c r="T2049" i="10"/>
  <c r="S2069" i="10"/>
  <c r="T2069" i="10"/>
  <c r="S69" i="10"/>
  <c r="T69" i="10"/>
  <c r="S129" i="10"/>
  <c r="T129" i="10"/>
  <c r="S49" i="10"/>
  <c r="T49" i="10"/>
  <c r="U49" i="10"/>
  <c r="S89" i="10"/>
  <c r="T89" i="10"/>
  <c r="S109" i="10"/>
  <c r="T109" i="10"/>
  <c r="S29" i="10"/>
  <c r="T29" i="10"/>
  <c r="P95" i="9"/>
  <c r="T2381" i="10"/>
  <c r="T2466" i="10"/>
  <c r="T2453" i="10"/>
  <c r="T2457" i="10"/>
  <c r="T2459" i="10"/>
  <c r="T2444" i="10"/>
  <c r="T2454" i="10"/>
  <c r="T2452" i="10"/>
  <c r="T2455" i="10"/>
  <c r="T2450" i="10"/>
  <c r="T2448" i="10"/>
  <c r="T2445" i="10"/>
  <c r="T2456" i="10"/>
  <c r="T8" i="10"/>
  <c r="S9" i="10"/>
  <c r="T9" i="10"/>
  <c r="S110" i="10"/>
  <c r="T110" i="10"/>
  <c r="S70" i="10"/>
  <c r="T70" i="10"/>
  <c r="S130" i="10"/>
  <c r="T130" i="10"/>
  <c r="S30" i="10"/>
  <c r="T30" i="10"/>
  <c r="S50" i="10"/>
  <c r="T50" i="10"/>
  <c r="S150" i="10"/>
  <c r="T150" i="10"/>
  <c r="S170" i="10"/>
  <c r="T170" i="10"/>
  <c r="S190" i="10"/>
  <c r="T190" i="10"/>
  <c r="S210" i="10"/>
  <c r="T210" i="10"/>
  <c r="S230" i="10"/>
  <c r="T230" i="10"/>
  <c r="S250" i="10"/>
  <c r="T250" i="10"/>
  <c r="S330" i="10"/>
  <c r="T330" i="10"/>
  <c r="S310" i="10"/>
  <c r="T310" i="10"/>
  <c r="S390" i="10"/>
  <c r="T390" i="10"/>
  <c r="S410" i="10"/>
  <c r="T410" i="10"/>
  <c r="S430" i="10"/>
  <c r="T430" i="10"/>
  <c r="S450" i="10"/>
  <c r="T450" i="10"/>
  <c r="S470" i="10"/>
  <c r="T470" i="10"/>
  <c r="S490" i="10"/>
  <c r="T490" i="10"/>
  <c r="S510" i="10"/>
  <c r="T510" i="10"/>
  <c r="S530" i="10"/>
  <c r="T530" i="10"/>
  <c r="S550" i="10"/>
  <c r="T550" i="10"/>
  <c r="S570" i="10"/>
  <c r="T570" i="10"/>
  <c r="S590" i="10"/>
  <c r="T590" i="10"/>
  <c r="S610" i="10"/>
  <c r="T610" i="10"/>
  <c r="S630" i="10"/>
  <c r="T630" i="10"/>
  <c r="S650" i="10"/>
  <c r="T650" i="10"/>
  <c r="S290" i="10"/>
  <c r="T290" i="10"/>
  <c r="S370" i="10"/>
  <c r="T370" i="10"/>
  <c r="S270" i="10"/>
  <c r="T270" i="10"/>
  <c r="S350" i="10"/>
  <c r="T350" i="10"/>
  <c r="S670" i="10"/>
  <c r="T670" i="10"/>
  <c r="S690" i="10"/>
  <c r="T690" i="10"/>
  <c r="S710" i="10"/>
  <c r="T710" i="10"/>
  <c r="S730" i="10"/>
  <c r="T730" i="10"/>
  <c r="S750" i="10"/>
  <c r="T750" i="10"/>
  <c r="S770" i="10"/>
  <c r="T770" i="10"/>
  <c r="S790" i="10"/>
  <c r="T790" i="10"/>
  <c r="S810" i="10"/>
  <c r="T810" i="10"/>
  <c r="S830" i="10"/>
  <c r="T830" i="10"/>
  <c r="S850" i="10"/>
  <c r="T850" i="10"/>
  <c r="S870" i="10"/>
  <c r="T870" i="10"/>
  <c r="S890" i="10"/>
  <c r="T890" i="10"/>
  <c r="S910" i="10"/>
  <c r="T910" i="10"/>
  <c r="S930" i="10"/>
  <c r="T930" i="10"/>
  <c r="S950" i="10"/>
  <c r="T950" i="10"/>
  <c r="S970" i="10"/>
  <c r="T970" i="10"/>
  <c r="S990" i="10"/>
  <c r="T990" i="10"/>
  <c r="S1010" i="10"/>
  <c r="T1010" i="10"/>
  <c r="S1030" i="10"/>
  <c r="T1030" i="10"/>
  <c r="S1050" i="10"/>
  <c r="T1050" i="10"/>
  <c r="S1090" i="10"/>
  <c r="T1090" i="10"/>
  <c r="S1110" i="10"/>
  <c r="T1110" i="10"/>
  <c r="S1130" i="10"/>
  <c r="T1130" i="10"/>
  <c r="S1150" i="10"/>
  <c r="T1150" i="10"/>
  <c r="S1170" i="10"/>
  <c r="T1170" i="10"/>
  <c r="S1190" i="10"/>
  <c r="T1190" i="10"/>
  <c r="S1210" i="10"/>
  <c r="T1210" i="10"/>
  <c r="S1230" i="10"/>
  <c r="T1230" i="10"/>
  <c r="S1250" i="10"/>
  <c r="T1250" i="10"/>
  <c r="S1270" i="10"/>
  <c r="T1270" i="10"/>
  <c r="S1290" i="10"/>
  <c r="T1290" i="10"/>
  <c r="S1310" i="10"/>
  <c r="T1310" i="10"/>
  <c r="S1330" i="10"/>
  <c r="T1330" i="10"/>
  <c r="S1350" i="10"/>
  <c r="T1350" i="10"/>
  <c r="S1370" i="10"/>
  <c r="T1370" i="10"/>
  <c r="S1390" i="10"/>
  <c r="T1390" i="10"/>
  <c r="S1410" i="10"/>
  <c r="T1410" i="10"/>
  <c r="S1430" i="10"/>
  <c r="T1430" i="10"/>
  <c r="S1450" i="10"/>
  <c r="T1450" i="10"/>
  <c r="S1470" i="10"/>
  <c r="T1470" i="10"/>
  <c r="S1070" i="10"/>
  <c r="T1070" i="10"/>
  <c r="S2070" i="10"/>
  <c r="T2070" i="10"/>
  <c r="S1510" i="10"/>
  <c r="T1510" i="10"/>
  <c r="S1530" i="10"/>
  <c r="T1530" i="10"/>
  <c r="S1550" i="10"/>
  <c r="T1550" i="10"/>
  <c r="S1570" i="10"/>
  <c r="T1570" i="10"/>
  <c r="S1590" i="10"/>
  <c r="T1590" i="10"/>
  <c r="S1610" i="10"/>
  <c r="T1610" i="10"/>
  <c r="S1630" i="10"/>
  <c r="T1630" i="10"/>
  <c r="S1650" i="10"/>
  <c r="T1650" i="10"/>
  <c r="S1670" i="10"/>
  <c r="T1670" i="10"/>
  <c r="S1690" i="10"/>
  <c r="T1690" i="10"/>
  <c r="S1710" i="10"/>
  <c r="T1710" i="10"/>
  <c r="S1730" i="10"/>
  <c r="T1730" i="10"/>
  <c r="S1750" i="10"/>
  <c r="T1750" i="10"/>
  <c r="S1770" i="10"/>
  <c r="T1770" i="10"/>
  <c r="S1790" i="10"/>
  <c r="T1790" i="10"/>
  <c r="S1810" i="10"/>
  <c r="T1810" i="10"/>
  <c r="S1830" i="10"/>
  <c r="T1830" i="10"/>
  <c r="S1850" i="10"/>
  <c r="T1850" i="10"/>
  <c r="S1870" i="10"/>
  <c r="T1870" i="10"/>
  <c r="S1890" i="10"/>
  <c r="T1890" i="10"/>
  <c r="S1910" i="10"/>
  <c r="T1910" i="10"/>
  <c r="S1930" i="10"/>
  <c r="T1930" i="10"/>
  <c r="S1950" i="10"/>
  <c r="T1950" i="10"/>
  <c r="S1970" i="10"/>
  <c r="T1970" i="10"/>
  <c r="S1990" i="10"/>
  <c r="T1990" i="10"/>
  <c r="S2010" i="10"/>
  <c r="T2010" i="10"/>
  <c r="S2030" i="10"/>
  <c r="T2030" i="10"/>
  <c r="S2050" i="10"/>
  <c r="T2050" i="10"/>
  <c r="S1490" i="10"/>
  <c r="T1490" i="10"/>
  <c r="S90" i="10"/>
  <c r="T90" i="10"/>
  <c r="T2477" i="10"/>
  <c r="T2472" i="10"/>
  <c r="T2474" i="10"/>
  <c r="T2470" i="10"/>
  <c r="T2467" i="10"/>
  <c r="T2478" i="10"/>
  <c r="T2465" i="10"/>
  <c r="T2475" i="10"/>
  <c r="T2473" i="10"/>
  <c r="T2468" i="10"/>
  <c r="T2471" i="10"/>
  <c r="T2476" i="10"/>
  <c r="T2479" i="10"/>
  <c r="T2469" i="10"/>
  <c r="U2469" i="10"/>
  <c r="T2464" i="10"/>
  <c r="T2420" i="10"/>
  <c r="T2400" i="10"/>
  <c r="U2400" i="10"/>
  <c r="T2401" i="10"/>
  <c r="S10" i="10"/>
  <c r="S91" i="10"/>
  <c r="T91" i="10"/>
  <c r="S71" i="10"/>
  <c r="T71" i="10"/>
  <c r="S131" i="10"/>
  <c r="T131" i="10"/>
  <c r="S51" i="10"/>
  <c r="T51" i="10"/>
  <c r="S191" i="10"/>
  <c r="T191" i="10"/>
  <c r="S271" i="10"/>
  <c r="T271" i="10"/>
  <c r="S351" i="10"/>
  <c r="T351" i="10"/>
  <c r="S171" i="10"/>
  <c r="T171" i="10"/>
  <c r="S251" i="10"/>
  <c r="T251" i="10"/>
  <c r="S331" i="10"/>
  <c r="T331" i="10"/>
  <c r="S151" i="10"/>
  <c r="T151" i="10"/>
  <c r="S311" i="10"/>
  <c r="T311" i="10"/>
  <c r="S391" i="10"/>
  <c r="T391" i="10"/>
  <c r="S411" i="10"/>
  <c r="T411" i="10"/>
  <c r="S431" i="10"/>
  <c r="T431" i="10"/>
  <c r="S451" i="10"/>
  <c r="T451" i="10"/>
  <c r="S471" i="10"/>
  <c r="T471" i="10"/>
  <c r="S491" i="10"/>
  <c r="T491" i="10"/>
  <c r="S511" i="10"/>
  <c r="T511" i="10"/>
  <c r="S531" i="10"/>
  <c r="T531" i="10"/>
  <c r="S551" i="10"/>
  <c r="T551" i="10"/>
  <c r="S571" i="10"/>
  <c r="T571" i="10"/>
  <c r="S591" i="10"/>
  <c r="T591" i="10"/>
  <c r="S611" i="10"/>
  <c r="T611" i="10"/>
  <c r="S631" i="10"/>
  <c r="T631" i="10"/>
  <c r="S651" i="10"/>
  <c r="T651" i="10"/>
  <c r="S211" i="10"/>
  <c r="T211" i="10"/>
  <c r="S231" i="10"/>
  <c r="T231" i="10"/>
  <c r="S291" i="10"/>
  <c r="T291" i="10"/>
  <c r="S371" i="10"/>
  <c r="T371" i="10"/>
  <c r="S671" i="10"/>
  <c r="T671" i="10"/>
  <c r="S691" i="10"/>
  <c r="T691" i="10"/>
  <c r="S711" i="10"/>
  <c r="T711" i="10"/>
  <c r="S731" i="10"/>
  <c r="T731" i="10"/>
  <c r="S751" i="10"/>
  <c r="T751" i="10"/>
  <c r="S771" i="10"/>
  <c r="T771" i="10"/>
  <c r="S791" i="10"/>
  <c r="T791" i="10"/>
  <c r="S811" i="10"/>
  <c r="T811" i="10"/>
  <c r="S831" i="10"/>
  <c r="T831" i="10"/>
  <c r="S851" i="10"/>
  <c r="T851" i="10"/>
  <c r="S871" i="10"/>
  <c r="T871" i="10"/>
  <c r="S891" i="10"/>
  <c r="T891" i="10"/>
  <c r="S911" i="10"/>
  <c r="T911" i="10"/>
  <c r="S931" i="10"/>
  <c r="T931" i="10"/>
  <c r="S951" i="10"/>
  <c r="T951" i="10"/>
  <c r="S971" i="10"/>
  <c r="T971" i="10"/>
  <c r="S991" i="10"/>
  <c r="T991" i="10"/>
  <c r="S1011" i="10"/>
  <c r="T1011" i="10"/>
  <c r="S1031" i="10"/>
  <c r="T1031" i="10"/>
  <c r="S1051" i="10"/>
  <c r="T1051" i="10"/>
  <c r="S1071" i="10"/>
  <c r="T1071" i="10"/>
  <c r="S1091" i="10"/>
  <c r="T1091" i="10"/>
  <c r="S1111" i="10"/>
  <c r="T1111" i="10"/>
  <c r="S1131" i="10"/>
  <c r="T1131" i="10"/>
  <c r="S1151" i="10"/>
  <c r="T1151" i="10"/>
  <c r="S1171" i="10"/>
  <c r="T1171" i="10"/>
  <c r="S1191" i="10"/>
  <c r="T1191" i="10"/>
  <c r="S1211" i="10"/>
  <c r="T1211" i="10"/>
  <c r="S1231" i="10"/>
  <c r="T1231" i="10"/>
  <c r="S1251" i="10"/>
  <c r="T1251" i="10"/>
  <c r="S1271" i="10"/>
  <c r="T1271" i="10"/>
  <c r="S1291" i="10"/>
  <c r="T1291" i="10"/>
  <c r="S1311" i="10"/>
  <c r="T1311" i="10"/>
  <c r="S1331" i="10"/>
  <c r="T1331" i="10"/>
  <c r="S1351" i="10"/>
  <c r="T1351" i="10"/>
  <c r="S1371" i="10"/>
  <c r="T1371" i="10"/>
  <c r="S1391" i="10"/>
  <c r="T1391" i="10"/>
  <c r="S1411" i="10"/>
  <c r="T1411" i="10"/>
  <c r="S1431" i="10"/>
  <c r="T1431" i="10"/>
  <c r="S1451" i="10"/>
  <c r="T1451" i="10"/>
  <c r="S1471" i="10"/>
  <c r="T1471" i="10"/>
  <c r="S1491" i="10"/>
  <c r="T1491" i="10"/>
  <c r="S2071" i="10"/>
  <c r="T2071" i="10"/>
  <c r="S1511" i="10"/>
  <c r="T1511" i="10"/>
  <c r="S1531" i="10"/>
  <c r="T1531" i="10"/>
  <c r="S1551" i="10"/>
  <c r="T1551" i="10"/>
  <c r="S1571" i="10"/>
  <c r="T1571" i="10"/>
  <c r="S1591" i="10"/>
  <c r="T1591" i="10"/>
  <c r="S1611" i="10"/>
  <c r="T1611" i="10"/>
  <c r="S1631" i="10"/>
  <c r="T1631" i="10"/>
  <c r="S1651" i="10"/>
  <c r="T1651" i="10"/>
  <c r="S1671" i="10"/>
  <c r="T1671" i="10"/>
  <c r="S1691" i="10"/>
  <c r="T1691" i="10"/>
  <c r="S1711" i="10"/>
  <c r="T1711" i="10"/>
  <c r="S1731" i="10"/>
  <c r="T1731" i="10"/>
  <c r="S1751" i="10"/>
  <c r="T1751" i="10"/>
  <c r="S1771" i="10"/>
  <c r="T1771" i="10"/>
  <c r="S1791" i="10"/>
  <c r="T1791" i="10"/>
  <c r="S1811" i="10"/>
  <c r="T1811" i="10"/>
  <c r="S1831" i="10"/>
  <c r="T1831" i="10"/>
  <c r="S1851" i="10"/>
  <c r="T1851" i="10"/>
  <c r="S1871" i="10"/>
  <c r="T1871" i="10"/>
  <c r="S1891" i="10"/>
  <c r="T1891" i="10"/>
  <c r="S1911" i="10"/>
  <c r="T1911" i="10"/>
  <c r="S1931" i="10"/>
  <c r="T1931" i="10"/>
  <c r="S1951" i="10"/>
  <c r="T1951" i="10"/>
  <c r="S1971" i="10"/>
  <c r="T1971" i="10"/>
  <c r="S1991" i="10"/>
  <c r="T1991" i="10"/>
  <c r="S2011" i="10"/>
  <c r="T2011" i="10"/>
  <c r="S2031" i="10"/>
  <c r="T2031" i="10"/>
  <c r="S2051" i="10"/>
  <c r="T2051" i="10"/>
  <c r="S31" i="10"/>
  <c r="T31" i="10"/>
  <c r="S111" i="10"/>
  <c r="T111" i="10"/>
  <c r="BV27" i="2"/>
  <c r="BV28" i="2"/>
  <c r="BV29" i="2"/>
  <c r="BV30" i="2"/>
  <c r="BV31" i="2"/>
  <c r="BV32" i="2"/>
  <c r="BV33" i="2"/>
  <c r="BV34" i="2"/>
  <c r="BV35" i="2"/>
  <c r="BV36" i="2"/>
  <c r="T2421" i="10"/>
  <c r="U2422" i="10"/>
  <c r="T2491" i="10"/>
  <c r="T2484" i="10"/>
  <c r="T2494" i="10"/>
  <c r="T2492" i="10"/>
  <c r="T2495" i="10"/>
  <c r="T2497" i="10"/>
  <c r="T2490" i="10"/>
  <c r="T2488" i="10"/>
  <c r="T2489" i="10"/>
  <c r="T2486" i="10"/>
  <c r="T2498" i="10"/>
  <c r="T2485" i="10"/>
  <c r="T2496" i="10"/>
  <c r="T2499" i="10"/>
  <c r="T2493" i="10"/>
  <c r="T2487" i="10"/>
  <c r="T10" i="10"/>
  <c r="S11" i="10"/>
  <c r="T11" i="10"/>
  <c r="S152" i="10"/>
  <c r="T152" i="10"/>
  <c r="S172" i="10"/>
  <c r="T172" i="10"/>
  <c r="S192" i="10"/>
  <c r="T192" i="10"/>
  <c r="S212" i="10"/>
  <c r="T212" i="10"/>
  <c r="S112" i="10"/>
  <c r="T112" i="10"/>
  <c r="S92" i="10"/>
  <c r="T92" i="10"/>
  <c r="S132" i="10"/>
  <c r="T132" i="10"/>
  <c r="S232" i="10"/>
  <c r="T232" i="10"/>
  <c r="S292" i="10"/>
  <c r="T292" i="10"/>
  <c r="S372" i="10"/>
  <c r="T372" i="10"/>
  <c r="S72" i="10"/>
  <c r="T72" i="10"/>
  <c r="S272" i="10"/>
  <c r="T272" i="10"/>
  <c r="S352" i="10"/>
  <c r="T352" i="10"/>
  <c r="S252" i="10"/>
  <c r="T252" i="10"/>
  <c r="S332" i="10"/>
  <c r="T332" i="10"/>
  <c r="S32" i="10"/>
  <c r="T32" i="10"/>
  <c r="S312" i="10"/>
  <c r="T312" i="10"/>
  <c r="S392" i="10"/>
  <c r="T392" i="10"/>
  <c r="S412" i="10"/>
  <c r="T412" i="10"/>
  <c r="S432" i="10"/>
  <c r="T432" i="10"/>
  <c r="S452" i="10"/>
  <c r="T452" i="10"/>
  <c r="S472" i="10"/>
  <c r="T472" i="10"/>
  <c r="S492" i="10"/>
  <c r="T492" i="10"/>
  <c r="S512" i="10"/>
  <c r="T512" i="10"/>
  <c r="S532" i="10"/>
  <c r="T532" i="10"/>
  <c r="S552" i="10"/>
  <c r="T552" i="10"/>
  <c r="S572" i="10"/>
  <c r="T572" i="10"/>
  <c r="S592" i="10"/>
  <c r="T592" i="10"/>
  <c r="S672" i="10"/>
  <c r="T672" i="10"/>
  <c r="S692" i="10"/>
  <c r="T692" i="10"/>
  <c r="S712" i="10"/>
  <c r="T712" i="10"/>
  <c r="S732" i="10"/>
  <c r="T732" i="10"/>
  <c r="S752" i="10"/>
  <c r="T752" i="10"/>
  <c r="S772" i="10"/>
  <c r="T772" i="10"/>
  <c r="S792" i="10"/>
  <c r="T792" i="10"/>
  <c r="S812" i="10"/>
  <c r="T812" i="10"/>
  <c r="S832" i="10"/>
  <c r="T832" i="10"/>
  <c r="S852" i="10"/>
  <c r="T852" i="10"/>
  <c r="S872" i="10"/>
  <c r="T872" i="10"/>
  <c r="S892" i="10"/>
  <c r="T892" i="10"/>
  <c r="S912" i="10"/>
  <c r="T912" i="10"/>
  <c r="S932" i="10"/>
  <c r="T932" i="10"/>
  <c r="S952" i="10"/>
  <c r="T952" i="10"/>
  <c r="S972" i="10"/>
  <c r="T972" i="10"/>
  <c r="S992" i="10"/>
  <c r="T992" i="10"/>
  <c r="S1012" i="10"/>
  <c r="T1012" i="10"/>
  <c r="S1032" i="10"/>
  <c r="T1032" i="10"/>
  <c r="S1052" i="10"/>
  <c r="T1052" i="10"/>
  <c r="S1072" i="10"/>
  <c r="T1072" i="10"/>
  <c r="S612" i="10"/>
  <c r="T612" i="10"/>
  <c r="S632" i="10"/>
  <c r="T632" i="10"/>
  <c r="S652" i="10"/>
  <c r="T652" i="10"/>
  <c r="S1092" i="10"/>
  <c r="T1092" i="10"/>
  <c r="S1112" i="10"/>
  <c r="T1112" i="10"/>
  <c r="S1132" i="10"/>
  <c r="T1132" i="10"/>
  <c r="S1152" i="10"/>
  <c r="T1152" i="10"/>
  <c r="S1172" i="10"/>
  <c r="T1172" i="10"/>
  <c r="S1192" i="10"/>
  <c r="T1192" i="10"/>
  <c r="S1212" i="10"/>
  <c r="T1212" i="10"/>
  <c r="S1232" i="10"/>
  <c r="T1232" i="10"/>
  <c r="S1252" i="10"/>
  <c r="T1252" i="10"/>
  <c r="S1272" i="10"/>
  <c r="T1272" i="10"/>
  <c r="S1292" i="10"/>
  <c r="T1292" i="10"/>
  <c r="S1312" i="10"/>
  <c r="T1312" i="10"/>
  <c r="S1332" i="10"/>
  <c r="T1332" i="10"/>
  <c r="S1352" i="10"/>
  <c r="T1352" i="10"/>
  <c r="S1372" i="10"/>
  <c r="T1372" i="10"/>
  <c r="S1392" i="10"/>
  <c r="T1392" i="10"/>
  <c r="S1412" i="10"/>
  <c r="T1412" i="10"/>
  <c r="S1432" i="10"/>
  <c r="T1432" i="10"/>
  <c r="S1452" i="10"/>
  <c r="T1452" i="10"/>
  <c r="S1472" i="10"/>
  <c r="T1472" i="10"/>
  <c r="S1492" i="10"/>
  <c r="T1492" i="10"/>
  <c r="S1512" i="10"/>
  <c r="T1512" i="10"/>
  <c r="S1532" i="10"/>
  <c r="T1532" i="10"/>
  <c r="S1552" i="10"/>
  <c r="T1552" i="10"/>
  <c r="S1572" i="10"/>
  <c r="T1572" i="10"/>
  <c r="S1592" i="10"/>
  <c r="T1592" i="10"/>
  <c r="S1612" i="10"/>
  <c r="T1612" i="10"/>
  <c r="S1632" i="10"/>
  <c r="T1632" i="10"/>
  <c r="S1652" i="10"/>
  <c r="T1652" i="10"/>
  <c r="S1672" i="10"/>
  <c r="T1672" i="10"/>
  <c r="S1692" i="10"/>
  <c r="T1692" i="10"/>
  <c r="S1712" i="10"/>
  <c r="T1712" i="10"/>
  <c r="S1732" i="10"/>
  <c r="T1732" i="10"/>
  <c r="S1752" i="10"/>
  <c r="T1752" i="10"/>
  <c r="S1772" i="10"/>
  <c r="T1772" i="10"/>
  <c r="S1792" i="10"/>
  <c r="T1792" i="10"/>
  <c r="S1812" i="10"/>
  <c r="T1812" i="10"/>
  <c r="S1832" i="10"/>
  <c r="T1832" i="10"/>
  <c r="S1852" i="10"/>
  <c r="T1852" i="10"/>
  <c r="S1872" i="10"/>
  <c r="T1872" i="10"/>
  <c r="S1892" i="10"/>
  <c r="T1892" i="10"/>
  <c r="S1912" i="10"/>
  <c r="T1912" i="10"/>
  <c r="S1932" i="10"/>
  <c r="T1932" i="10"/>
  <c r="S1952" i="10"/>
  <c r="T1952" i="10"/>
  <c r="S1972" i="10"/>
  <c r="T1972" i="10"/>
  <c r="S1992" i="10"/>
  <c r="T1992" i="10"/>
  <c r="S2012" i="10"/>
  <c r="T2012" i="10"/>
  <c r="S2032" i="10"/>
  <c r="T2032" i="10"/>
  <c r="S2052" i="10"/>
  <c r="T2052" i="10"/>
  <c r="S2072" i="10"/>
  <c r="T2072" i="10"/>
  <c r="S52" i="10"/>
  <c r="T52" i="10"/>
  <c r="N745" i="10"/>
  <c r="Q745" i="10"/>
  <c r="N742" i="10"/>
  <c r="O742" i="10"/>
  <c r="N454" i="10"/>
  <c r="Q454" i="10"/>
  <c r="N457" i="10"/>
  <c r="Q457" i="10"/>
  <c r="K464" i="10"/>
  <c r="L464" i="10"/>
  <c r="K740" i="10"/>
  <c r="L740" i="10"/>
  <c r="K463" i="10"/>
  <c r="L463" i="10"/>
  <c r="K723" i="10"/>
  <c r="L723" i="10"/>
  <c r="K467" i="10"/>
  <c r="L467" i="10"/>
  <c r="K738" i="10"/>
  <c r="L738" i="10"/>
  <c r="N746" i="10"/>
  <c r="Q746" i="10"/>
  <c r="N442" i="10"/>
  <c r="Q442" i="10"/>
  <c r="N761" i="10"/>
  <c r="O761" i="10"/>
  <c r="K726" i="10"/>
  <c r="L726" i="10"/>
  <c r="K470" i="10"/>
  <c r="L470" i="10"/>
  <c r="K724" i="10"/>
  <c r="L724" i="10"/>
  <c r="K468" i="10"/>
  <c r="L468" i="10"/>
  <c r="K728" i="10"/>
  <c r="L728" i="10"/>
  <c r="K472" i="10"/>
  <c r="L472" i="10"/>
  <c r="K737" i="10"/>
  <c r="L737" i="10"/>
  <c r="K729" i="10"/>
  <c r="L729" i="10"/>
  <c r="K481" i="10"/>
  <c r="L481" i="10"/>
  <c r="K473" i="10"/>
  <c r="L473" i="10"/>
  <c r="K465" i="10"/>
  <c r="L465" i="10"/>
  <c r="N758" i="10"/>
  <c r="P758" i="10"/>
  <c r="C758" i="10"/>
  <c r="N753" i="10"/>
  <c r="N449" i="10"/>
  <c r="O449" i="10"/>
  <c r="N458" i="10"/>
  <c r="O458" i="10"/>
  <c r="K731" i="10"/>
  <c r="L731" i="10"/>
  <c r="K475" i="10"/>
  <c r="L475" i="10"/>
  <c r="K730" i="10"/>
  <c r="L730" i="10"/>
  <c r="K474" i="10"/>
  <c r="L474" i="10"/>
  <c r="K734" i="10"/>
  <c r="L734" i="10"/>
  <c r="K478" i="10"/>
  <c r="L478" i="10"/>
  <c r="K727" i="10"/>
  <c r="L727" i="10"/>
  <c r="K471" i="10"/>
  <c r="L471" i="10"/>
  <c r="N757" i="10"/>
  <c r="P757" i="10"/>
  <c r="C757" i="10"/>
  <c r="N453" i="10"/>
  <c r="O453" i="10"/>
  <c r="K736" i="10"/>
  <c r="L736" i="10"/>
  <c r="K480" i="10"/>
  <c r="L480" i="10"/>
  <c r="K735" i="10"/>
  <c r="L735" i="10"/>
  <c r="K479" i="10"/>
  <c r="L479" i="10"/>
  <c r="K739" i="10"/>
  <c r="L739" i="10"/>
  <c r="K462" i="10"/>
  <c r="L462" i="10"/>
  <c r="K741" i="10"/>
  <c r="L741" i="10"/>
  <c r="K733" i="10"/>
  <c r="L733" i="10"/>
  <c r="K725" i="10"/>
  <c r="L725" i="10"/>
  <c r="K477" i="10"/>
  <c r="L477" i="10"/>
  <c r="K469" i="10"/>
  <c r="L469" i="10"/>
  <c r="K722" i="10"/>
  <c r="L722" i="10"/>
  <c r="K466" i="10"/>
  <c r="L466" i="10"/>
  <c r="N460" i="10"/>
  <c r="P460" i="10"/>
  <c r="C460" i="10"/>
  <c r="N459" i="10"/>
  <c r="O459" i="10"/>
  <c r="N451" i="10"/>
  <c r="N443" i="10"/>
  <c r="O443" i="10"/>
  <c r="N756" i="10"/>
  <c r="Q756" i="10"/>
  <c r="N744" i="10"/>
  <c r="Q744" i="10"/>
  <c r="N445" i="10"/>
  <c r="Q445" i="10"/>
  <c r="K732" i="10"/>
  <c r="L732" i="10"/>
  <c r="K476" i="10"/>
  <c r="L476" i="10"/>
  <c r="N755" i="10"/>
  <c r="P755" i="10"/>
  <c r="C755" i="10"/>
  <c r="N747" i="10"/>
  <c r="Q747" i="10"/>
  <c r="N446" i="10"/>
  <c r="O446" i="10"/>
  <c r="N749" i="10"/>
  <c r="Q749" i="10"/>
  <c r="N450" i="10"/>
  <c r="Q450" i="10"/>
  <c r="N748" i="10"/>
  <c r="P748" i="10"/>
  <c r="C748" i="10"/>
  <c r="N455" i="10"/>
  <c r="Q455" i="10"/>
  <c r="N447" i="10"/>
  <c r="O447" i="10"/>
  <c r="N752" i="10"/>
  <c r="Q752" i="10"/>
  <c r="N452" i="10"/>
  <c r="Q452" i="10"/>
  <c r="N754" i="10"/>
  <c r="Q754" i="10"/>
  <c r="N456" i="10"/>
  <c r="Q456" i="10"/>
  <c r="N444" i="10"/>
  <c r="P444" i="10"/>
  <c r="C444" i="10"/>
  <c r="N759" i="10"/>
  <c r="O759" i="10"/>
  <c r="N751" i="10"/>
  <c r="P751" i="10"/>
  <c r="C751" i="10"/>
  <c r="N743" i="10"/>
  <c r="Q743" i="10"/>
  <c r="N448" i="10"/>
  <c r="P448" i="10"/>
  <c r="C448" i="10"/>
  <c r="N750" i="10"/>
  <c r="Q750" i="10"/>
  <c r="N760" i="10"/>
  <c r="P760" i="10"/>
  <c r="C760" i="10"/>
  <c r="N461" i="10"/>
  <c r="P461" i="10"/>
  <c r="C461" i="10"/>
  <c r="BV26" i="2"/>
  <c r="J46" i="9"/>
  <c r="G3" i="9"/>
  <c r="G5" i="9"/>
  <c r="G47" i="9"/>
  <c r="BV22" i="2"/>
  <c r="J9" i="9"/>
  <c r="J15" i="9"/>
  <c r="G8" i="9"/>
  <c r="G14" i="9"/>
  <c r="J30" i="9"/>
  <c r="J54" i="9"/>
  <c r="G31" i="9"/>
  <c r="G55" i="9"/>
  <c r="BV18" i="2"/>
  <c r="J57" i="9"/>
  <c r="J59" i="9"/>
  <c r="J61" i="9"/>
  <c r="J68" i="9"/>
  <c r="G69" i="9"/>
  <c r="G56" i="9"/>
  <c r="G58" i="9"/>
  <c r="G60" i="9"/>
  <c r="BV14" i="2"/>
  <c r="J53" i="9"/>
  <c r="G52" i="9"/>
  <c r="BV10" i="2"/>
  <c r="J60" i="9"/>
  <c r="J34" i="9"/>
  <c r="G35" i="9"/>
  <c r="G61" i="9"/>
  <c r="BV6" i="2"/>
  <c r="J25" i="9"/>
  <c r="J27" i="9"/>
  <c r="J29" i="9"/>
  <c r="G24" i="9"/>
  <c r="G26" i="9"/>
  <c r="G28" i="9"/>
  <c r="BV2" i="2"/>
  <c r="J7" i="9"/>
  <c r="J37" i="9"/>
  <c r="G6" i="9"/>
  <c r="G36" i="9"/>
  <c r="N806" i="10"/>
  <c r="Q806" i="10"/>
  <c r="N805" i="10"/>
  <c r="P805" i="10"/>
  <c r="C805" i="10"/>
  <c r="V805" i="10"/>
  <c r="D805" i="10"/>
  <c r="I805" i="10"/>
  <c r="R805" i="10"/>
  <c r="K955" i="10"/>
  <c r="L955" i="10"/>
  <c r="K827" i="10"/>
  <c r="L827" i="10"/>
  <c r="K954" i="10"/>
  <c r="L954" i="10"/>
  <c r="K826" i="10"/>
  <c r="L826" i="10"/>
  <c r="K958" i="10"/>
  <c r="L958" i="10"/>
  <c r="K830" i="10"/>
  <c r="L830" i="10"/>
  <c r="K951" i="10"/>
  <c r="L951" i="10"/>
  <c r="K823" i="10"/>
  <c r="L823" i="10"/>
  <c r="N817" i="10"/>
  <c r="O817" i="10"/>
  <c r="N809" i="10"/>
  <c r="P809" i="10"/>
  <c r="C809" i="10"/>
  <c r="K960" i="10"/>
  <c r="L960" i="10"/>
  <c r="K832" i="10"/>
  <c r="L832" i="10"/>
  <c r="K959" i="10"/>
  <c r="L959" i="10"/>
  <c r="K831" i="10"/>
  <c r="L831" i="10"/>
  <c r="K942" i="10"/>
  <c r="L942" i="10"/>
  <c r="K835" i="10"/>
  <c r="L835" i="10"/>
  <c r="K961" i="10"/>
  <c r="L961" i="10"/>
  <c r="K953" i="10"/>
  <c r="L953" i="10"/>
  <c r="K945" i="10"/>
  <c r="L945" i="10"/>
  <c r="K841" i="10"/>
  <c r="L841" i="10"/>
  <c r="K833" i="10"/>
  <c r="L833" i="10"/>
  <c r="K825" i="10"/>
  <c r="L825" i="10"/>
  <c r="K944" i="10"/>
  <c r="L944" i="10"/>
  <c r="K838" i="10"/>
  <c r="L838" i="10"/>
  <c r="K943" i="10"/>
  <c r="L943" i="10"/>
  <c r="K836" i="10"/>
  <c r="L836" i="10"/>
  <c r="K947" i="10"/>
  <c r="L947" i="10"/>
  <c r="K840" i="10"/>
  <c r="L840" i="10"/>
  <c r="K834" i="10"/>
  <c r="L834" i="10"/>
  <c r="N821" i="10"/>
  <c r="P821" i="10"/>
  <c r="C821" i="10"/>
  <c r="N810" i="10"/>
  <c r="P810" i="10"/>
  <c r="C810" i="10"/>
  <c r="K950" i="10"/>
  <c r="L950" i="10"/>
  <c r="K822" i="10"/>
  <c r="L822" i="10"/>
  <c r="K948" i="10"/>
  <c r="L948" i="10"/>
  <c r="K952" i="10"/>
  <c r="L952" i="10"/>
  <c r="K824" i="10"/>
  <c r="L824" i="10"/>
  <c r="K957" i="10"/>
  <c r="L957" i="10"/>
  <c r="K949" i="10"/>
  <c r="L949" i="10"/>
  <c r="K837" i="10"/>
  <c r="L837" i="10"/>
  <c r="K829" i="10"/>
  <c r="L829" i="10"/>
  <c r="N928" i="10"/>
  <c r="O928" i="10"/>
  <c r="N931" i="10"/>
  <c r="P931" i="10"/>
  <c r="C931" i="10"/>
  <c r="N938" i="10"/>
  <c r="N922" i="10"/>
  <c r="O922" i="10"/>
  <c r="N820" i="10"/>
  <c r="P820" i="10"/>
  <c r="C820" i="10"/>
  <c r="N941" i="10"/>
  <c r="O941" i="10"/>
  <c r="N925" i="10"/>
  <c r="P925" i="10"/>
  <c r="C925" i="10"/>
  <c r="N808" i="10"/>
  <c r="Q808" i="10"/>
  <c r="K946" i="10"/>
  <c r="L946" i="10"/>
  <c r="N932" i="10"/>
  <c r="Q932" i="10"/>
  <c r="N819" i="10"/>
  <c r="Q819" i="10"/>
  <c r="N811" i="10"/>
  <c r="P811" i="10"/>
  <c r="C811" i="10"/>
  <c r="N803" i="10"/>
  <c r="Q803" i="10"/>
  <c r="N935" i="10"/>
  <c r="N926" i="10"/>
  <c r="P926" i="10"/>
  <c r="C926" i="10"/>
  <c r="N929" i="10"/>
  <c r="Q929" i="10"/>
  <c r="N813" i="10"/>
  <c r="P813" i="10"/>
  <c r="C813" i="10"/>
  <c r="K956" i="10"/>
  <c r="L956" i="10"/>
  <c r="K828" i="10"/>
  <c r="L828" i="10"/>
  <c r="N936" i="10"/>
  <c r="P936" i="10"/>
  <c r="C936" i="10"/>
  <c r="N812" i="10"/>
  <c r="Q812" i="10"/>
  <c r="N939" i="10"/>
  <c r="O939" i="10"/>
  <c r="N923" i="10"/>
  <c r="Q923" i="10"/>
  <c r="N816" i="10"/>
  <c r="Q816" i="10"/>
  <c r="N930" i="10"/>
  <c r="Q930" i="10"/>
  <c r="N804" i="10"/>
  <c r="Q804" i="10"/>
  <c r="N933" i="10"/>
  <c r="O933" i="10"/>
  <c r="N818" i="10"/>
  <c r="Q818" i="10"/>
  <c r="K839" i="10"/>
  <c r="L839" i="10"/>
  <c r="N940" i="10"/>
  <c r="N924" i="10"/>
  <c r="O924" i="10"/>
  <c r="N815" i="10"/>
  <c r="O815" i="10"/>
  <c r="N807" i="10"/>
  <c r="Q807" i="10"/>
  <c r="N927" i="10"/>
  <c r="O927" i="10"/>
  <c r="N934" i="10"/>
  <c r="O934" i="10"/>
  <c r="N814" i="10"/>
  <c r="O814" i="10"/>
  <c r="N937" i="10"/>
  <c r="O937" i="10"/>
  <c r="N802" i="10"/>
  <c r="Q802" i="10"/>
  <c r="K2065" i="10"/>
  <c r="L2065" i="10"/>
  <c r="K2066" i="10"/>
  <c r="L2066" i="10"/>
  <c r="K2069" i="10"/>
  <c r="L2069" i="10"/>
  <c r="K2063" i="10"/>
  <c r="L2063" i="10"/>
  <c r="K2064" i="10"/>
  <c r="L2064" i="10"/>
  <c r="K2068" i="10"/>
  <c r="L2068" i="10"/>
  <c r="K2072" i="10"/>
  <c r="L2072" i="10"/>
  <c r="K2073" i="10"/>
  <c r="L2073" i="10"/>
  <c r="K2062" i="10"/>
  <c r="L2062" i="10"/>
  <c r="K2067" i="10"/>
  <c r="L2067" i="10"/>
  <c r="K2071" i="10"/>
  <c r="L2071" i="10"/>
  <c r="K2075" i="10"/>
  <c r="L2075" i="10"/>
  <c r="N422" i="10"/>
  <c r="N358" i="10"/>
  <c r="P358" i="10"/>
  <c r="C358" i="10"/>
  <c r="K2070" i="10"/>
  <c r="L2070" i="10"/>
  <c r="K2076" i="10"/>
  <c r="L2076" i="10"/>
  <c r="N613" i="10"/>
  <c r="O613" i="10"/>
  <c r="N437" i="10"/>
  <c r="O437" i="10"/>
  <c r="N309" i="10"/>
  <c r="N2052" i="10"/>
  <c r="Q2052" i="10"/>
  <c r="N2061" i="10"/>
  <c r="P2061" i="10"/>
  <c r="C2061" i="10"/>
  <c r="N2053" i="10"/>
  <c r="O2053" i="10"/>
  <c r="N2045" i="10"/>
  <c r="P2045" i="10"/>
  <c r="C2045" i="10"/>
  <c r="K635" i="10"/>
  <c r="L635" i="10"/>
  <c r="K336" i="10"/>
  <c r="L336" i="10"/>
  <c r="K294" i="10"/>
  <c r="L294" i="10"/>
  <c r="K634" i="10"/>
  <c r="L634" i="10"/>
  <c r="K420" i="10"/>
  <c r="L420" i="10"/>
  <c r="K335" i="10"/>
  <c r="L335" i="10"/>
  <c r="K292" i="10"/>
  <c r="L292" i="10"/>
  <c r="K638" i="10"/>
  <c r="L638" i="10"/>
  <c r="K403" i="10"/>
  <c r="L403" i="10"/>
  <c r="K339" i="10"/>
  <c r="L339" i="10"/>
  <c r="K296" i="10"/>
  <c r="L296" i="10"/>
  <c r="K631" i="10"/>
  <c r="L631" i="10"/>
  <c r="K418" i="10"/>
  <c r="L418" i="10"/>
  <c r="K332" i="10"/>
  <c r="L332" i="10"/>
  <c r="K290" i="10"/>
  <c r="L290" i="10"/>
  <c r="N602" i="10"/>
  <c r="N302" i="10"/>
  <c r="Q302" i="10"/>
  <c r="K2077" i="10"/>
  <c r="L2077" i="10"/>
  <c r="N2054" i="10"/>
  <c r="P2054" i="10"/>
  <c r="C2054" i="10"/>
  <c r="N614" i="10"/>
  <c r="O614" i="10"/>
  <c r="N310" i="10"/>
  <c r="Q310" i="10"/>
  <c r="K2078" i="10"/>
  <c r="L2078" i="10"/>
  <c r="N617" i="10"/>
  <c r="P617" i="10"/>
  <c r="C617" i="10"/>
  <c r="N441" i="10"/>
  <c r="P441" i="10"/>
  <c r="C441" i="10"/>
  <c r="N349" i="10"/>
  <c r="O349" i="10"/>
  <c r="N317" i="10"/>
  <c r="P317" i="10"/>
  <c r="C317" i="10"/>
  <c r="N2044" i="10"/>
  <c r="O2044" i="10"/>
  <c r="N426" i="10"/>
  <c r="P426" i="10"/>
  <c r="C426" i="10"/>
  <c r="N2058" i="10"/>
  <c r="Q2058" i="10"/>
  <c r="N2055" i="10"/>
  <c r="Q2055" i="10"/>
  <c r="N2047" i="10"/>
  <c r="O2047" i="10"/>
  <c r="K640" i="10"/>
  <c r="L640" i="10"/>
  <c r="K406" i="10"/>
  <c r="L406" i="10"/>
  <c r="K299" i="10"/>
  <c r="L299" i="10"/>
  <c r="K639" i="10"/>
  <c r="L639" i="10"/>
  <c r="K404" i="10"/>
  <c r="L404" i="10"/>
  <c r="K340" i="10"/>
  <c r="L340" i="10"/>
  <c r="K298" i="10"/>
  <c r="L298" i="10"/>
  <c r="K622" i="10"/>
  <c r="L622" i="10"/>
  <c r="K408" i="10"/>
  <c r="L408" i="10"/>
  <c r="K323" i="10"/>
  <c r="L323" i="10"/>
  <c r="K641" i="10"/>
  <c r="L641" i="10"/>
  <c r="K633" i="10"/>
  <c r="L633" i="10"/>
  <c r="K625" i="10"/>
  <c r="L625" i="10"/>
  <c r="K417" i="10"/>
  <c r="L417" i="10"/>
  <c r="K409" i="10"/>
  <c r="L409" i="10"/>
  <c r="N618" i="10"/>
  <c r="O618" i="10"/>
  <c r="N318" i="10"/>
  <c r="Q318" i="10"/>
  <c r="K2079" i="10"/>
  <c r="L2079" i="10"/>
  <c r="N2060" i="10"/>
  <c r="P2060" i="10"/>
  <c r="C2060" i="10"/>
  <c r="K2080" i="10"/>
  <c r="L2080" i="10"/>
  <c r="N2042" i="10"/>
  <c r="Q2042" i="10"/>
  <c r="N425" i="10"/>
  <c r="Q425" i="10"/>
  <c r="N357" i="10"/>
  <c r="Q357" i="10"/>
  <c r="N2050" i="10"/>
  <c r="Q2050" i="10"/>
  <c r="N2059" i="10"/>
  <c r="O2059" i="10"/>
  <c r="N2051" i="10"/>
  <c r="N2043" i="10"/>
  <c r="Q2043" i="10"/>
  <c r="N2057" i="10"/>
  <c r="Q2057" i="10"/>
  <c r="N2049" i="10"/>
  <c r="P2049" i="10"/>
  <c r="C2049" i="10"/>
  <c r="K624" i="10"/>
  <c r="L624" i="10"/>
  <c r="K411" i="10"/>
  <c r="L411" i="10"/>
  <c r="K326" i="10"/>
  <c r="L326" i="10"/>
  <c r="K283" i="10"/>
  <c r="L283" i="10"/>
  <c r="K623" i="10"/>
  <c r="L623" i="10"/>
  <c r="K410" i="10"/>
  <c r="L410" i="10"/>
  <c r="K324" i="10"/>
  <c r="L324" i="10"/>
  <c r="K282" i="10"/>
  <c r="L282" i="10"/>
  <c r="K627" i="10"/>
  <c r="L627" i="10"/>
  <c r="K414" i="10"/>
  <c r="L414" i="10"/>
  <c r="K328" i="10"/>
  <c r="L328" i="10"/>
  <c r="K286" i="10"/>
  <c r="L286" i="10"/>
  <c r="K407" i="10"/>
  <c r="L407" i="10"/>
  <c r="K322" i="10"/>
  <c r="L322" i="10"/>
  <c r="K300" i="10"/>
  <c r="L300" i="10"/>
  <c r="N320" i="10"/>
  <c r="P320" i="10"/>
  <c r="C320" i="10"/>
  <c r="N312" i="10"/>
  <c r="Q312" i="10"/>
  <c r="N304" i="10"/>
  <c r="O304" i="10"/>
  <c r="N342" i="10"/>
  <c r="P342" i="10"/>
  <c r="C342" i="10"/>
  <c r="K2081" i="10"/>
  <c r="L2081" i="10"/>
  <c r="N438" i="10"/>
  <c r="P438" i="10"/>
  <c r="C438" i="10"/>
  <c r="N350" i="10"/>
  <c r="Q350" i="10"/>
  <c r="K2074" i="10"/>
  <c r="L2074" i="10"/>
  <c r="N2048" i="10"/>
  <c r="N609" i="10"/>
  <c r="Q609" i="10"/>
  <c r="N433" i="10"/>
  <c r="O433" i="10"/>
  <c r="N2056" i="10"/>
  <c r="P2056" i="10"/>
  <c r="C2056" i="10"/>
  <c r="N2046" i="10"/>
  <c r="O2046" i="10"/>
  <c r="K630" i="10"/>
  <c r="L630" i="10"/>
  <c r="K416" i="10"/>
  <c r="L416" i="10"/>
  <c r="K331" i="10"/>
  <c r="L331" i="10"/>
  <c r="K288" i="10"/>
  <c r="L288" i="10"/>
  <c r="K628" i="10"/>
  <c r="L628" i="10"/>
  <c r="K415" i="10"/>
  <c r="L415" i="10"/>
  <c r="K330" i="10"/>
  <c r="L330" i="10"/>
  <c r="K287" i="10"/>
  <c r="L287" i="10"/>
  <c r="K632" i="10"/>
  <c r="L632" i="10"/>
  <c r="K419" i="10"/>
  <c r="L419" i="10"/>
  <c r="K334" i="10"/>
  <c r="L334" i="10"/>
  <c r="K291" i="10"/>
  <c r="L291" i="10"/>
  <c r="K637" i="10"/>
  <c r="L637" i="10"/>
  <c r="K629" i="10"/>
  <c r="L629" i="10"/>
  <c r="K421" i="10"/>
  <c r="L421" i="10"/>
  <c r="K413" i="10"/>
  <c r="L413" i="10"/>
  <c r="K405" i="10"/>
  <c r="L405" i="10"/>
  <c r="K341" i="10"/>
  <c r="L341" i="10"/>
  <c r="K333" i="10"/>
  <c r="L333" i="10"/>
  <c r="K325" i="10"/>
  <c r="L325" i="10"/>
  <c r="K301" i="10"/>
  <c r="L301" i="10"/>
  <c r="K293" i="10"/>
  <c r="L293" i="10"/>
  <c r="K285" i="10"/>
  <c r="L285" i="10"/>
  <c r="K289" i="10"/>
  <c r="L289" i="10"/>
  <c r="K636" i="10"/>
  <c r="L636" i="10"/>
  <c r="K338" i="10"/>
  <c r="L338" i="10"/>
  <c r="K295" i="10"/>
  <c r="L295" i="10"/>
  <c r="N360" i="10"/>
  <c r="P360" i="10"/>
  <c r="C360" i="10"/>
  <c r="N352" i="10"/>
  <c r="P352" i="10"/>
  <c r="C352" i="10"/>
  <c r="N344" i="10"/>
  <c r="O344" i="10"/>
  <c r="N308" i="10"/>
  <c r="Q308" i="10"/>
  <c r="N435" i="10"/>
  <c r="P435" i="10"/>
  <c r="C435" i="10"/>
  <c r="N427" i="10"/>
  <c r="O427" i="10"/>
  <c r="N355" i="10"/>
  <c r="O355" i="10"/>
  <c r="N347" i="10"/>
  <c r="Q347" i="10"/>
  <c r="N315" i="10"/>
  <c r="O315" i="10"/>
  <c r="N307" i="10"/>
  <c r="P307" i="10"/>
  <c r="C307" i="10"/>
  <c r="V307" i="10"/>
  <c r="D307" i="10"/>
  <c r="N436" i="10"/>
  <c r="N306" i="10"/>
  <c r="P306" i="10"/>
  <c r="C306" i="10"/>
  <c r="V306" i="10"/>
  <c r="D306" i="10"/>
  <c r="N616" i="10"/>
  <c r="Q616" i="10"/>
  <c r="N424" i="10"/>
  <c r="O424" i="10"/>
  <c r="N353" i="10"/>
  <c r="O353" i="10"/>
  <c r="N321" i="10"/>
  <c r="P321" i="10"/>
  <c r="C321" i="10"/>
  <c r="N604" i="10"/>
  <c r="N619" i="10"/>
  <c r="Q619" i="10"/>
  <c r="N611" i="10"/>
  <c r="P611" i="10"/>
  <c r="C611" i="10"/>
  <c r="N603" i="10"/>
  <c r="Q603" i="10"/>
  <c r="N608" i="10"/>
  <c r="P608" i="10"/>
  <c r="C608" i="10"/>
  <c r="N606" i="10"/>
  <c r="Q606" i="10"/>
  <c r="N346" i="10"/>
  <c r="Q346" i="10"/>
  <c r="N314" i="10"/>
  <c r="P314" i="10"/>
  <c r="C314" i="10"/>
  <c r="N621" i="10"/>
  <c r="O621" i="10"/>
  <c r="N429" i="10"/>
  <c r="P429" i="10"/>
  <c r="C429" i="10"/>
  <c r="N361" i="10"/>
  <c r="P361" i="10"/>
  <c r="C361" i="10"/>
  <c r="K337" i="10"/>
  <c r="L337" i="10"/>
  <c r="K402" i="10"/>
  <c r="L402" i="10"/>
  <c r="N356" i="10"/>
  <c r="Q356" i="10"/>
  <c r="N348" i="10"/>
  <c r="Q348" i="10"/>
  <c r="N620" i="10"/>
  <c r="O620" i="10"/>
  <c r="N428" i="10"/>
  <c r="Q428" i="10"/>
  <c r="N439" i="10"/>
  <c r="Q439" i="10"/>
  <c r="N431" i="10"/>
  <c r="Q431" i="10"/>
  <c r="N423" i="10"/>
  <c r="P423" i="10"/>
  <c r="C423" i="10"/>
  <c r="N359" i="10"/>
  <c r="O359" i="10"/>
  <c r="N351" i="10"/>
  <c r="P351" i="10"/>
  <c r="C351" i="10"/>
  <c r="N343" i="10"/>
  <c r="P343" i="10"/>
  <c r="C343" i="10"/>
  <c r="N319" i="10"/>
  <c r="Q319" i="10"/>
  <c r="N311" i="10"/>
  <c r="P311" i="10"/>
  <c r="C311" i="10"/>
  <c r="N303" i="10"/>
  <c r="O303" i="10"/>
  <c r="N432" i="10"/>
  <c r="P432" i="10"/>
  <c r="C432" i="10"/>
  <c r="N612" i="10"/>
  <c r="O612" i="10"/>
  <c r="N354" i="10"/>
  <c r="P354" i="10"/>
  <c r="C354" i="10"/>
  <c r="N605" i="10"/>
  <c r="Q605" i="10"/>
  <c r="N434" i="10"/>
  <c r="Q434" i="10"/>
  <c r="N305" i="10"/>
  <c r="P305" i="10"/>
  <c r="C305" i="10"/>
  <c r="K329" i="10"/>
  <c r="L329" i="10"/>
  <c r="K297" i="10"/>
  <c r="L297" i="10"/>
  <c r="K626" i="10"/>
  <c r="L626" i="10"/>
  <c r="K412" i="10"/>
  <c r="L412" i="10"/>
  <c r="K327" i="10"/>
  <c r="L327" i="10"/>
  <c r="K284" i="10"/>
  <c r="L284" i="10"/>
  <c r="N316" i="10"/>
  <c r="N615" i="10"/>
  <c r="O615" i="10"/>
  <c r="N607" i="10"/>
  <c r="Q607" i="10"/>
  <c r="N430" i="10"/>
  <c r="O430" i="10"/>
  <c r="N610" i="10"/>
  <c r="Q610" i="10"/>
  <c r="N440" i="10"/>
  <c r="Q440" i="10"/>
  <c r="N345" i="10"/>
  <c r="N313" i="10"/>
  <c r="Q313" i="10"/>
  <c r="N1215" i="10"/>
  <c r="Q1215" i="10"/>
  <c r="K1227" i="10"/>
  <c r="L1227" i="10"/>
  <c r="K1231" i="10"/>
  <c r="L1231" i="10"/>
  <c r="K1235" i="10"/>
  <c r="L1235" i="10"/>
  <c r="K1239" i="10"/>
  <c r="L1239" i="10"/>
  <c r="N1209" i="10"/>
  <c r="P1209" i="10"/>
  <c r="C1209" i="10"/>
  <c r="N1217" i="10"/>
  <c r="Q1217" i="10"/>
  <c r="N1211" i="10"/>
  <c r="O1211" i="10"/>
  <c r="N1219" i="10"/>
  <c r="P1219" i="10"/>
  <c r="C1219" i="10"/>
  <c r="K1223" i="10"/>
  <c r="L1223" i="10"/>
  <c r="K1229" i="10"/>
  <c r="L1229" i="10"/>
  <c r="K1233" i="10"/>
  <c r="L1233" i="10"/>
  <c r="K1237" i="10"/>
  <c r="L1237" i="10"/>
  <c r="K1241" i="10"/>
  <c r="L1241" i="10"/>
  <c r="N1213" i="10"/>
  <c r="N1221" i="10"/>
  <c r="K1225" i="10"/>
  <c r="L1225" i="10"/>
  <c r="N726" i="10"/>
  <c r="O726" i="10"/>
  <c r="K1240" i="10"/>
  <c r="L1240" i="10"/>
  <c r="N1208" i="10"/>
  <c r="Q1208" i="10"/>
  <c r="N1204" i="10"/>
  <c r="O1204" i="10"/>
  <c r="K1230" i="10"/>
  <c r="L1230" i="10"/>
  <c r="N1212" i="10"/>
  <c r="K742" i="10"/>
  <c r="L742" i="10"/>
  <c r="K744" i="10"/>
  <c r="L744" i="10"/>
  <c r="K759" i="10"/>
  <c r="L759" i="10"/>
  <c r="N725" i="10"/>
  <c r="Q725" i="10"/>
  <c r="N1218" i="10"/>
  <c r="O1218" i="10"/>
  <c r="K1228" i="10"/>
  <c r="L1228" i="10"/>
  <c r="N1205" i="10"/>
  <c r="Q1205" i="10"/>
  <c r="N737" i="10"/>
  <c r="K1234" i="10"/>
  <c r="L1234" i="10"/>
  <c r="K747" i="10"/>
  <c r="L747" i="10"/>
  <c r="K746" i="10"/>
  <c r="L746" i="10"/>
  <c r="K750" i="10"/>
  <c r="L750" i="10"/>
  <c r="K761" i="10"/>
  <c r="L761" i="10"/>
  <c r="K753" i="10"/>
  <c r="L753" i="10"/>
  <c r="K745" i="10"/>
  <c r="L745" i="10"/>
  <c r="N741" i="10"/>
  <c r="Q741" i="10"/>
  <c r="K1224" i="10"/>
  <c r="L1224" i="10"/>
  <c r="K1232" i="10"/>
  <c r="L1232" i="10"/>
  <c r="N1216" i="10"/>
  <c r="O1216" i="10"/>
  <c r="N1206" i="10"/>
  <c r="P1206" i="10"/>
  <c r="C1206" i="10"/>
  <c r="N1202" i="10"/>
  <c r="O1202" i="10"/>
  <c r="N1214" i="10"/>
  <c r="Q1214" i="10"/>
  <c r="K1238" i="10"/>
  <c r="L1238" i="10"/>
  <c r="N1220" i="10"/>
  <c r="O1220" i="10"/>
  <c r="K752" i="10"/>
  <c r="L752" i="10"/>
  <c r="K751" i="10"/>
  <c r="L751" i="10"/>
  <c r="K755" i="10"/>
  <c r="L755" i="10"/>
  <c r="K748" i="10"/>
  <c r="L748" i="10"/>
  <c r="N1210" i="10"/>
  <c r="P1210" i="10"/>
  <c r="C1210" i="10"/>
  <c r="N729" i="10"/>
  <c r="Q729" i="10"/>
  <c r="N730" i="10"/>
  <c r="O730" i="10"/>
  <c r="K1236" i="10"/>
  <c r="L1236" i="10"/>
  <c r="K1222" i="10"/>
  <c r="L1222" i="10"/>
  <c r="N1207" i="10"/>
  <c r="O1207" i="10"/>
  <c r="N1203" i="10"/>
  <c r="P1203" i="10"/>
  <c r="C1203" i="10"/>
  <c r="K1226" i="10"/>
  <c r="L1226" i="10"/>
  <c r="K758" i="10"/>
  <c r="L758" i="10"/>
  <c r="K756" i="10"/>
  <c r="L756" i="10"/>
  <c r="K760" i="10"/>
  <c r="L760" i="10"/>
  <c r="K757" i="10"/>
  <c r="L757" i="10"/>
  <c r="K749" i="10"/>
  <c r="L749" i="10"/>
  <c r="N724" i="10"/>
  <c r="P724" i="10"/>
  <c r="C724" i="10"/>
  <c r="N722" i="10"/>
  <c r="Q722" i="10"/>
  <c r="N732" i="10"/>
  <c r="N739" i="10"/>
  <c r="Q739" i="10"/>
  <c r="N731" i="10"/>
  <c r="Q731" i="10"/>
  <c r="N723" i="10"/>
  <c r="O723" i="10"/>
  <c r="N736" i="10"/>
  <c r="P736" i="10"/>
  <c r="C736" i="10"/>
  <c r="N734" i="10"/>
  <c r="O734" i="10"/>
  <c r="N728" i="10"/>
  <c r="P728" i="10"/>
  <c r="C728" i="10"/>
  <c r="V728" i="10"/>
  <c r="D728" i="10"/>
  <c r="I728" i="10"/>
  <c r="R728" i="10"/>
  <c r="K743" i="10"/>
  <c r="L743" i="10"/>
  <c r="N740" i="10"/>
  <c r="N733" i="10"/>
  <c r="O733" i="10"/>
  <c r="K754" i="10"/>
  <c r="L754" i="10"/>
  <c r="N735" i="10"/>
  <c r="O735" i="10"/>
  <c r="N727" i="10"/>
  <c r="O727" i="10"/>
  <c r="N738" i="10"/>
  <c r="O738" i="10"/>
  <c r="N1406" i="10"/>
  <c r="O1406" i="10"/>
  <c r="K1602" i="10"/>
  <c r="L1602" i="10"/>
  <c r="K1610" i="10"/>
  <c r="L1610" i="10"/>
  <c r="K1618" i="10"/>
  <c r="L1618" i="10"/>
  <c r="N1623" i="10"/>
  <c r="N1628" i="10"/>
  <c r="O1628" i="10"/>
  <c r="N1631" i="10"/>
  <c r="Q1631" i="10"/>
  <c r="N1636" i="10"/>
  <c r="O1636" i="10"/>
  <c r="N1639" i="10"/>
  <c r="O1639" i="10"/>
  <c r="N1641" i="10"/>
  <c r="O1641" i="10"/>
  <c r="K1646" i="10"/>
  <c r="L1646" i="10"/>
  <c r="N1662" i="10"/>
  <c r="N1666" i="10"/>
  <c r="Q1666" i="10"/>
  <c r="N1672" i="10"/>
  <c r="P1672" i="10"/>
  <c r="C1672" i="10"/>
  <c r="N1673" i="10"/>
  <c r="O1673" i="10"/>
  <c r="N1680" i="10"/>
  <c r="P1680" i="10"/>
  <c r="C1680" i="10"/>
  <c r="N1681" i="10"/>
  <c r="N1409" i="10"/>
  <c r="O1409" i="10"/>
  <c r="N1413" i="10"/>
  <c r="Q1413" i="10"/>
  <c r="N1417" i="10"/>
  <c r="Q1417" i="10"/>
  <c r="N1421" i="10"/>
  <c r="P1421" i="10"/>
  <c r="C1421" i="10"/>
  <c r="K1422" i="10"/>
  <c r="L1422" i="10"/>
  <c r="K1426" i="10"/>
  <c r="L1426" i="10"/>
  <c r="K1430" i="10"/>
  <c r="L1430" i="10"/>
  <c r="K1434" i="10"/>
  <c r="L1434" i="10"/>
  <c r="K1608" i="10"/>
  <c r="L1608" i="10"/>
  <c r="K1616" i="10"/>
  <c r="L1616" i="10"/>
  <c r="N1626" i="10"/>
  <c r="Q1626" i="10"/>
  <c r="N1629" i="10"/>
  <c r="P1629" i="10"/>
  <c r="C1629" i="10"/>
  <c r="V1629" i="10"/>
  <c r="D1629" i="10"/>
  <c r="N1634" i="10"/>
  <c r="P1634" i="10"/>
  <c r="C1634" i="10"/>
  <c r="N1637" i="10"/>
  <c r="O1637" i="10"/>
  <c r="K1644" i="10"/>
  <c r="L1644" i="10"/>
  <c r="N1664" i="10"/>
  <c r="Q1664" i="10"/>
  <c r="N1668" i="10"/>
  <c r="O1668" i="10"/>
  <c r="N1674" i="10"/>
  <c r="P1674" i="10"/>
  <c r="C1674" i="10"/>
  <c r="N1675" i="10"/>
  <c r="P1675" i="10"/>
  <c r="C1675" i="10"/>
  <c r="K1732" i="10"/>
  <c r="L1732" i="10"/>
  <c r="K1736" i="10"/>
  <c r="L1736" i="10"/>
  <c r="K1740" i="10"/>
  <c r="L1740" i="10"/>
  <c r="N1745" i="10"/>
  <c r="O1745" i="10"/>
  <c r="N1749" i="10"/>
  <c r="N1753" i="10"/>
  <c r="O1753" i="10"/>
  <c r="N1757" i="10"/>
  <c r="O1757" i="10"/>
  <c r="N1761" i="10"/>
  <c r="Q1761" i="10"/>
  <c r="K1606" i="10"/>
  <c r="L1606" i="10"/>
  <c r="K1614" i="10"/>
  <c r="L1614" i="10"/>
  <c r="N1624" i="10"/>
  <c r="P1624" i="10"/>
  <c r="C1624" i="10"/>
  <c r="N1627" i="10"/>
  <c r="Q1627" i="10"/>
  <c r="N1632" i="10"/>
  <c r="O1632" i="10"/>
  <c r="N1635" i="10"/>
  <c r="Q1635" i="10"/>
  <c r="K1642" i="10"/>
  <c r="L1642" i="10"/>
  <c r="N1665" i="10"/>
  <c r="O1665" i="10"/>
  <c r="N1669" i="10"/>
  <c r="Q1669" i="10"/>
  <c r="N1676" i="10"/>
  <c r="Q1676" i="10"/>
  <c r="N1677" i="10"/>
  <c r="P1677" i="10"/>
  <c r="C1677" i="10"/>
  <c r="N1702" i="10"/>
  <c r="P1702" i="10"/>
  <c r="C1702" i="10"/>
  <c r="V1702" i="10"/>
  <c r="D1702" i="10"/>
  <c r="N1703" i="10"/>
  <c r="N1704" i="10"/>
  <c r="Q1704" i="10"/>
  <c r="N1705" i="10"/>
  <c r="N1706" i="10"/>
  <c r="Q1706" i="10"/>
  <c r="N1707" i="10"/>
  <c r="P1707" i="10"/>
  <c r="C1707" i="10"/>
  <c r="N1708" i="10"/>
  <c r="P1708" i="10"/>
  <c r="C1708" i="10"/>
  <c r="N1709" i="10"/>
  <c r="O1709" i="10"/>
  <c r="N1710" i="10"/>
  <c r="O1710" i="10"/>
  <c r="N1711" i="10"/>
  <c r="Q1711" i="10"/>
  <c r="N1712" i="10"/>
  <c r="P1712" i="10"/>
  <c r="C1712" i="10"/>
  <c r="N1713" i="10"/>
  <c r="O1713" i="10"/>
  <c r="N1714" i="10"/>
  <c r="O1714" i="10"/>
  <c r="N1715" i="10"/>
  <c r="N1716" i="10"/>
  <c r="Q1716" i="10"/>
  <c r="N1717" i="10"/>
  <c r="O1717" i="10"/>
  <c r="N1718" i="10"/>
  <c r="P1718" i="10"/>
  <c r="C1718" i="10"/>
  <c r="N1719" i="10"/>
  <c r="P1719" i="10"/>
  <c r="C1719" i="10"/>
  <c r="N1720" i="10"/>
  <c r="P1720" i="10"/>
  <c r="C1720" i="10"/>
  <c r="N1721" i="10"/>
  <c r="O1721" i="10"/>
  <c r="N1407" i="10"/>
  <c r="O1407" i="10"/>
  <c r="N1411" i="10"/>
  <c r="Q1411" i="10"/>
  <c r="N1415" i="10"/>
  <c r="P1415" i="10"/>
  <c r="C1415" i="10"/>
  <c r="N1419" i="10"/>
  <c r="O1419" i="10"/>
  <c r="K1424" i="10"/>
  <c r="L1424" i="10"/>
  <c r="K1428" i="10"/>
  <c r="L1428" i="10"/>
  <c r="K1432" i="10"/>
  <c r="L1432" i="10"/>
  <c r="K1436" i="10"/>
  <c r="L1436" i="10"/>
  <c r="K1604" i="10"/>
  <c r="L1604" i="10"/>
  <c r="K1612" i="10"/>
  <c r="L1612" i="10"/>
  <c r="K1620" i="10"/>
  <c r="L1620" i="10"/>
  <c r="N1622" i="10"/>
  <c r="P1622" i="10"/>
  <c r="C1622" i="10"/>
  <c r="N1625" i="10"/>
  <c r="O1625" i="10"/>
  <c r="N1630" i="10"/>
  <c r="Q1630" i="10"/>
  <c r="N1633" i="10"/>
  <c r="Q1633" i="10"/>
  <c r="N1638" i="10"/>
  <c r="N1640" i="10"/>
  <c r="O1640" i="10"/>
  <c r="K1648" i="10"/>
  <c r="L1648" i="10"/>
  <c r="K1650" i="10"/>
  <c r="L1650" i="10"/>
  <c r="K1652" i="10"/>
  <c r="L1652" i="10"/>
  <c r="K1654" i="10"/>
  <c r="L1654" i="10"/>
  <c r="K1656" i="10"/>
  <c r="L1656" i="10"/>
  <c r="K1658" i="10"/>
  <c r="L1658" i="10"/>
  <c r="K1660" i="10"/>
  <c r="L1660" i="10"/>
  <c r="N1670" i="10"/>
  <c r="P1670" i="10"/>
  <c r="C1670" i="10"/>
  <c r="N1671" i="10"/>
  <c r="O1671" i="10"/>
  <c r="N1678" i="10"/>
  <c r="O1678" i="10"/>
  <c r="N1679" i="10"/>
  <c r="Q1679" i="10"/>
  <c r="K1730" i="10"/>
  <c r="L1730" i="10"/>
  <c r="K1734" i="10"/>
  <c r="L1734" i="10"/>
  <c r="K1738" i="10"/>
  <c r="L1738" i="10"/>
  <c r="N1743" i="10"/>
  <c r="P1743" i="10"/>
  <c r="C1743" i="10"/>
  <c r="N1747" i="10"/>
  <c r="Q1747" i="10"/>
  <c r="N1751" i="10"/>
  <c r="Q1751" i="10"/>
  <c r="N1755" i="10"/>
  <c r="O1755" i="10"/>
  <c r="N1759" i="10"/>
  <c r="O1759" i="10"/>
  <c r="K1683" i="10"/>
  <c r="L1683" i="10"/>
  <c r="K1659" i="10"/>
  <c r="L1659" i="10"/>
  <c r="N1414" i="10"/>
  <c r="O1414" i="10"/>
  <c r="N1405" i="10"/>
  <c r="P1405" i="10"/>
  <c r="C1405" i="10"/>
  <c r="N1756" i="10"/>
  <c r="O1756" i="10"/>
  <c r="K1739" i="10"/>
  <c r="L1739" i="10"/>
  <c r="K1607" i="10"/>
  <c r="L1607" i="10"/>
  <c r="K1437" i="10"/>
  <c r="L1437" i="10"/>
  <c r="N1758" i="10"/>
  <c r="Q1758" i="10"/>
  <c r="N1750" i="10"/>
  <c r="Q1750" i="10"/>
  <c r="N1742" i="10"/>
  <c r="P1742" i="10"/>
  <c r="C1742" i="10"/>
  <c r="K1687" i="10"/>
  <c r="L1687" i="10"/>
  <c r="K1440" i="10"/>
  <c r="L1440" i="10"/>
  <c r="N1416" i="10"/>
  <c r="P1416" i="10"/>
  <c r="C1416" i="10"/>
  <c r="N1408" i="10"/>
  <c r="Q1408" i="10"/>
  <c r="K1733" i="10"/>
  <c r="L1733" i="10"/>
  <c r="K1723" i="10"/>
  <c r="L1723" i="10"/>
  <c r="K1699" i="10"/>
  <c r="L1699" i="10"/>
  <c r="K1685" i="10"/>
  <c r="L1685" i="10"/>
  <c r="K1661" i="10"/>
  <c r="L1661" i="10"/>
  <c r="K1647" i="10"/>
  <c r="L1647" i="10"/>
  <c r="K1611" i="10"/>
  <c r="L1611" i="10"/>
  <c r="N1402" i="10"/>
  <c r="O1402" i="10"/>
  <c r="K1722" i="10"/>
  <c r="L1722" i="10"/>
  <c r="K1698" i="10"/>
  <c r="L1698" i="10"/>
  <c r="K1690" i="10"/>
  <c r="L1690" i="10"/>
  <c r="K1682" i="10"/>
  <c r="L1682" i="10"/>
  <c r="N1667" i="10"/>
  <c r="P1667" i="10"/>
  <c r="C1667" i="10"/>
  <c r="K1691" i="10"/>
  <c r="L1691" i="10"/>
  <c r="K1605" i="10"/>
  <c r="L1605" i="10"/>
  <c r="K1433" i="10"/>
  <c r="L1433" i="10"/>
  <c r="K1425" i="10"/>
  <c r="L1425" i="10"/>
  <c r="N1760" i="10"/>
  <c r="P1760" i="10"/>
  <c r="C1760" i="10"/>
  <c r="N1744" i="10"/>
  <c r="K1689" i="10"/>
  <c r="L1689" i="10"/>
  <c r="K1615" i="10"/>
  <c r="L1615" i="10"/>
  <c r="K1438" i="10"/>
  <c r="L1438" i="10"/>
  <c r="K1645" i="10"/>
  <c r="L1645" i="10"/>
  <c r="K1609" i="10"/>
  <c r="L1609" i="10"/>
  <c r="K1435" i="10"/>
  <c r="L1435" i="10"/>
  <c r="K1427" i="10"/>
  <c r="L1427" i="10"/>
  <c r="K1737" i="10"/>
  <c r="L1737" i="10"/>
  <c r="K1725" i="10"/>
  <c r="L1725" i="10"/>
  <c r="K1701" i="10"/>
  <c r="L1701" i="10"/>
  <c r="K1693" i="10"/>
  <c r="L1693" i="10"/>
  <c r="K1649" i="10"/>
  <c r="L1649" i="10"/>
  <c r="K1619" i="10"/>
  <c r="L1619" i="10"/>
  <c r="K1728" i="10"/>
  <c r="L1728" i="10"/>
  <c r="K1696" i="10"/>
  <c r="L1696" i="10"/>
  <c r="K1688" i="10"/>
  <c r="L1688" i="10"/>
  <c r="K1651" i="10"/>
  <c r="L1651" i="10"/>
  <c r="K1613" i="10"/>
  <c r="L1613" i="10"/>
  <c r="N1418" i="10"/>
  <c r="P1418" i="10"/>
  <c r="C1418" i="10"/>
  <c r="N1410" i="10"/>
  <c r="N1403" i="10"/>
  <c r="P1403" i="10"/>
  <c r="C1403" i="10"/>
  <c r="V1403" i="10"/>
  <c r="D1403" i="10"/>
  <c r="I1403" i="10"/>
  <c r="R1403" i="10"/>
  <c r="N1748" i="10"/>
  <c r="K1731" i="10"/>
  <c r="L1731" i="10"/>
  <c r="K1643" i="10"/>
  <c r="L1643" i="10"/>
  <c r="N1754" i="10"/>
  <c r="P1754" i="10"/>
  <c r="C1754" i="10"/>
  <c r="N1746" i="10"/>
  <c r="Q1746" i="10"/>
  <c r="K1617" i="10"/>
  <c r="L1617" i="10"/>
  <c r="N1420" i="10"/>
  <c r="N1412" i="10"/>
  <c r="Q1412" i="10"/>
  <c r="K1741" i="10"/>
  <c r="L1741" i="10"/>
  <c r="K1727" i="10"/>
  <c r="L1727" i="10"/>
  <c r="K1695" i="10"/>
  <c r="L1695" i="10"/>
  <c r="K1653" i="10"/>
  <c r="L1653" i="10"/>
  <c r="K1441" i="10"/>
  <c r="L1441" i="10"/>
  <c r="K1726" i="10"/>
  <c r="L1726" i="10"/>
  <c r="K1694" i="10"/>
  <c r="L1694" i="10"/>
  <c r="K1686" i="10"/>
  <c r="L1686" i="10"/>
  <c r="K1655" i="10"/>
  <c r="L1655" i="10"/>
  <c r="K1621" i="10"/>
  <c r="L1621" i="10"/>
  <c r="K1429" i="10"/>
  <c r="L1429" i="10"/>
  <c r="N1404" i="10"/>
  <c r="Q1404" i="10"/>
  <c r="N1752" i="10"/>
  <c r="Q1752" i="10"/>
  <c r="K1735" i="10"/>
  <c r="L1735" i="10"/>
  <c r="K1439" i="10"/>
  <c r="L1439" i="10"/>
  <c r="K1431" i="10"/>
  <c r="L1431" i="10"/>
  <c r="K1423" i="10"/>
  <c r="L1423" i="10"/>
  <c r="K1729" i="10"/>
  <c r="L1729" i="10"/>
  <c r="K1697" i="10"/>
  <c r="L1697" i="10"/>
  <c r="K1657" i="10"/>
  <c r="L1657" i="10"/>
  <c r="K1603" i="10"/>
  <c r="L1603" i="10"/>
  <c r="K1724" i="10"/>
  <c r="L1724" i="10"/>
  <c r="K1700" i="10"/>
  <c r="L1700" i="10"/>
  <c r="K1692" i="10"/>
  <c r="L1692" i="10"/>
  <c r="K1684" i="10"/>
  <c r="L1684" i="10"/>
  <c r="N1663" i="10"/>
  <c r="O1663" i="10"/>
  <c r="BV23" i="2"/>
  <c r="J66" i="9"/>
  <c r="J20" i="9"/>
  <c r="J50" i="9"/>
  <c r="G21" i="9"/>
  <c r="G51" i="9"/>
  <c r="G67" i="9"/>
  <c r="BV19" i="2"/>
  <c r="J28" i="9"/>
  <c r="J40" i="9"/>
  <c r="J52" i="9"/>
  <c r="J56" i="9"/>
  <c r="G29" i="9"/>
  <c r="G41" i="9"/>
  <c r="G53" i="9"/>
  <c r="G57" i="9"/>
  <c r="BV15" i="2"/>
  <c r="J5" i="9"/>
  <c r="G4" i="9"/>
  <c r="J36" i="9"/>
  <c r="G37" i="9"/>
  <c r="BV11" i="2"/>
  <c r="J43" i="9"/>
  <c r="J45" i="9"/>
  <c r="J47" i="9"/>
  <c r="G42" i="9"/>
  <c r="G44" i="9"/>
  <c r="G46" i="9"/>
  <c r="J64" i="9"/>
  <c r="G65" i="9"/>
  <c r="BV7" i="2"/>
  <c r="J31" i="9"/>
  <c r="G30" i="9"/>
  <c r="J12" i="9"/>
  <c r="J18" i="9"/>
  <c r="G13" i="9"/>
  <c r="G19" i="9"/>
  <c r="BV3" i="2"/>
  <c r="J11" i="9"/>
  <c r="J13" i="9"/>
  <c r="G10" i="9"/>
  <c r="G12" i="9"/>
  <c r="J4" i="9"/>
  <c r="N286" i="10"/>
  <c r="N294" i="10"/>
  <c r="O294" i="10"/>
  <c r="N181" i="10"/>
  <c r="O181" i="10"/>
  <c r="N166" i="10"/>
  <c r="Q166" i="10"/>
  <c r="K315" i="10"/>
  <c r="L315" i="10"/>
  <c r="K184" i="10"/>
  <c r="L184" i="10"/>
  <c r="K314" i="10"/>
  <c r="L314" i="10"/>
  <c r="K318" i="10"/>
  <c r="L318" i="10"/>
  <c r="K188" i="10"/>
  <c r="L188" i="10"/>
  <c r="K311" i="10"/>
  <c r="L311" i="10"/>
  <c r="N285" i="10"/>
  <c r="O285" i="10"/>
  <c r="K320" i="10"/>
  <c r="L320" i="10"/>
  <c r="K192" i="10"/>
  <c r="L192" i="10"/>
  <c r="K319" i="10"/>
  <c r="L319" i="10"/>
  <c r="K183" i="10"/>
  <c r="L183" i="10"/>
  <c r="K198" i="10"/>
  <c r="L198" i="10"/>
  <c r="K190" i="10"/>
  <c r="L190" i="10"/>
  <c r="K182" i="10"/>
  <c r="L182" i="10"/>
  <c r="K302" i="10"/>
  <c r="L302" i="10"/>
  <c r="K196" i="10"/>
  <c r="L196" i="10"/>
  <c r="N174" i="10"/>
  <c r="P174" i="10"/>
  <c r="C174" i="10"/>
  <c r="N293" i="10"/>
  <c r="P293" i="10"/>
  <c r="C293" i="10"/>
  <c r="N165" i="10"/>
  <c r="P165" i="10"/>
  <c r="C165" i="10"/>
  <c r="V165" i="10"/>
  <c r="D165" i="10"/>
  <c r="I165" i="10"/>
  <c r="R165" i="10"/>
  <c r="K304" i="10"/>
  <c r="L304" i="10"/>
  <c r="K200" i="10"/>
  <c r="L200" i="10"/>
  <c r="K303" i="10"/>
  <c r="L303" i="10"/>
  <c r="K191" i="10"/>
  <c r="L191" i="10"/>
  <c r="K307" i="10"/>
  <c r="L307" i="10"/>
  <c r="K195" i="10"/>
  <c r="L195" i="10"/>
  <c r="N296" i="10"/>
  <c r="P296" i="10"/>
  <c r="C296" i="10"/>
  <c r="N288" i="10"/>
  <c r="P288" i="10"/>
  <c r="C288" i="10"/>
  <c r="N176" i="10"/>
  <c r="P176" i="10"/>
  <c r="C176" i="10"/>
  <c r="N168" i="10"/>
  <c r="Q168" i="10"/>
  <c r="N301" i="10"/>
  <c r="O301" i="10"/>
  <c r="N173" i="10"/>
  <c r="Q173" i="10"/>
  <c r="K310" i="10"/>
  <c r="L310" i="10"/>
  <c r="K308" i="10"/>
  <c r="L308" i="10"/>
  <c r="K199" i="10"/>
  <c r="L199" i="10"/>
  <c r="K194" i="10"/>
  <c r="L194" i="10"/>
  <c r="K186" i="10"/>
  <c r="L186" i="10"/>
  <c r="K312" i="10"/>
  <c r="L312" i="10"/>
  <c r="K317" i="10"/>
  <c r="L317" i="10"/>
  <c r="K309" i="10"/>
  <c r="L309" i="10"/>
  <c r="K197" i="10"/>
  <c r="L197" i="10"/>
  <c r="K189" i="10"/>
  <c r="L189" i="10"/>
  <c r="K321" i="10"/>
  <c r="L321" i="10"/>
  <c r="K193" i="10"/>
  <c r="L193" i="10"/>
  <c r="K187" i="10"/>
  <c r="L187" i="10"/>
  <c r="N180" i="10"/>
  <c r="Q180" i="10"/>
  <c r="N299" i="10"/>
  <c r="O299" i="10"/>
  <c r="N291" i="10"/>
  <c r="P291" i="10"/>
  <c r="C291" i="10"/>
  <c r="N283" i="10"/>
  <c r="P283" i="10"/>
  <c r="C283" i="10"/>
  <c r="N179" i="10"/>
  <c r="P179" i="10"/>
  <c r="C179" i="10"/>
  <c r="N171" i="10"/>
  <c r="Q171" i="10"/>
  <c r="N163" i="10"/>
  <c r="Q163" i="10"/>
  <c r="N178" i="10"/>
  <c r="O178" i="10"/>
  <c r="N289" i="10"/>
  <c r="Q289" i="10"/>
  <c r="K313" i="10"/>
  <c r="L313" i="10"/>
  <c r="K185" i="10"/>
  <c r="L185" i="10"/>
  <c r="K306" i="10"/>
  <c r="L306" i="10"/>
  <c r="N300" i="10"/>
  <c r="N172" i="10"/>
  <c r="N282" i="10"/>
  <c r="Q282" i="10"/>
  <c r="N297" i="10"/>
  <c r="O297" i="10"/>
  <c r="N169" i="10"/>
  <c r="O169" i="10"/>
  <c r="K305" i="10"/>
  <c r="L305" i="10"/>
  <c r="K316" i="10"/>
  <c r="L316" i="10"/>
  <c r="N292" i="10"/>
  <c r="Q292" i="10"/>
  <c r="N164" i="10"/>
  <c r="O164" i="10"/>
  <c r="N295" i="10"/>
  <c r="Q295" i="10"/>
  <c r="N287" i="10"/>
  <c r="O287" i="10"/>
  <c r="N175" i="10"/>
  <c r="Q175" i="10"/>
  <c r="N167" i="10"/>
  <c r="Q167" i="10"/>
  <c r="N290" i="10"/>
  <c r="P290" i="10"/>
  <c r="C290" i="10"/>
  <c r="N162" i="10"/>
  <c r="P162" i="10"/>
  <c r="C162" i="10"/>
  <c r="N177" i="10"/>
  <c r="Q177" i="10"/>
  <c r="K201" i="10"/>
  <c r="L201" i="10"/>
  <c r="N284" i="10"/>
  <c r="P284" i="10"/>
  <c r="C284" i="10"/>
  <c r="V284" i="10"/>
  <c r="D284" i="10"/>
  <c r="N298" i="10"/>
  <c r="O298" i="10"/>
  <c r="N170" i="10"/>
  <c r="P170" i="10"/>
  <c r="C170" i="10"/>
  <c r="K1243" i="10"/>
  <c r="L1243" i="10"/>
  <c r="K1247" i="10"/>
  <c r="L1247" i="10"/>
  <c r="K1251" i="10"/>
  <c r="L1251" i="10"/>
  <c r="N1278" i="10"/>
  <c r="O1278" i="10"/>
  <c r="K1285" i="10"/>
  <c r="L1285" i="10"/>
  <c r="K1293" i="10"/>
  <c r="L1293" i="10"/>
  <c r="K1299" i="10"/>
  <c r="L1299" i="10"/>
  <c r="N1303" i="10"/>
  <c r="O1303" i="10"/>
  <c r="N1307" i="10"/>
  <c r="P1307" i="10"/>
  <c r="C1307" i="10"/>
  <c r="N1311" i="10"/>
  <c r="O1311" i="10"/>
  <c r="N1262" i="10"/>
  <c r="N1263" i="10"/>
  <c r="Q1263" i="10"/>
  <c r="N1264" i="10"/>
  <c r="P1264" i="10"/>
  <c r="C1264" i="10"/>
  <c r="N1265" i="10"/>
  <c r="P1265" i="10"/>
  <c r="C1265" i="10"/>
  <c r="N1266" i="10"/>
  <c r="N1267" i="10"/>
  <c r="P1267" i="10"/>
  <c r="C1267" i="10"/>
  <c r="N1268" i="10"/>
  <c r="Q1268" i="10"/>
  <c r="N1269" i="10"/>
  <c r="Q1269" i="10"/>
  <c r="N1270" i="10"/>
  <c r="O1270" i="10"/>
  <c r="N1271" i="10"/>
  <c r="P1271" i="10"/>
  <c r="C1271" i="10"/>
  <c r="N1272" i="10"/>
  <c r="Q1272" i="10"/>
  <c r="N1273" i="10"/>
  <c r="Q1273" i="10"/>
  <c r="N1274" i="10"/>
  <c r="O1274" i="10"/>
  <c r="K1295" i="10"/>
  <c r="L1295" i="10"/>
  <c r="N1302" i="10"/>
  <c r="O1302" i="10"/>
  <c r="N1304" i="10"/>
  <c r="P1304" i="10"/>
  <c r="C1304" i="10"/>
  <c r="V1304" i="10"/>
  <c r="D1304" i="10"/>
  <c r="I1304" i="10"/>
  <c r="R1304" i="10"/>
  <c r="N1308" i="10"/>
  <c r="Q1308" i="10"/>
  <c r="N1310" i="10"/>
  <c r="Q1310" i="10"/>
  <c r="N1313" i="10"/>
  <c r="O1313" i="10"/>
  <c r="N1315" i="10"/>
  <c r="Q1315" i="10"/>
  <c r="N1317" i="10"/>
  <c r="P1317" i="10"/>
  <c r="C1317" i="10"/>
  <c r="N1319" i="10"/>
  <c r="Q1319" i="10"/>
  <c r="N1321" i="10"/>
  <c r="P1321" i="10"/>
  <c r="C1321" i="10"/>
  <c r="K1245" i="10"/>
  <c r="L1245" i="10"/>
  <c r="K1249" i="10"/>
  <c r="L1249" i="10"/>
  <c r="K1253" i="10"/>
  <c r="L1253" i="10"/>
  <c r="N1276" i="10"/>
  <c r="P1276" i="10"/>
  <c r="C1276" i="10"/>
  <c r="N1280" i="10"/>
  <c r="Q1280" i="10"/>
  <c r="K1283" i="10"/>
  <c r="L1283" i="10"/>
  <c r="K1287" i="10"/>
  <c r="L1287" i="10"/>
  <c r="K1291" i="10"/>
  <c r="L1291" i="10"/>
  <c r="K1301" i="10"/>
  <c r="L1301" i="10"/>
  <c r="N1312" i="10"/>
  <c r="P1312" i="10"/>
  <c r="C1312" i="10"/>
  <c r="K1255" i="10"/>
  <c r="L1255" i="10"/>
  <c r="K1289" i="10"/>
  <c r="L1289" i="10"/>
  <c r="K1297" i="10"/>
  <c r="L1297" i="10"/>
  <c r="N1305" i="10"/>
  <c r="P1305" i="10"/>
  <c r="C1305" i="10"/>
  <c r="V1305" i="10"/>
  <c r="D1305" i="10"/>
  <c r="N1309" i="10"/>
  <c r="K1300" i="10"/>
  <c r="L1300" i="10"/>
  <c r="K1286" i="10"/>
  <c r="L1286" i="10"/>
  <c r="N1277" i="10"/>
  <c r="Q1277" i="10"/>
  <c r="N417" i="10"/>
  <c r="P417" i="10"/>
  <c r="C417" i="10"/>
  <c r="N1316" i="10"/>
  <c r="P1316" i="10"/>
  <c r="C1316" i="10"/>
  <c r="N1275" i="10"/>
  <c r="P1275" i="10"/>
  <c r="C1275" i="10"/>
  <c r="K1246" i="10"/>
  <c r="L1246" i="10"/>
  <c r="N1306" i="10"/>
  <c r="K1261" i="10"/>
  <c r="L1261" i="10"/>
  <c r="K422" i="10"/>
  <c r="L422" i="10"/>
  <c r="K424" i="10"/>
  <c r="L424" i="10"/>
  <c r="K439" i="10"/>
  <c r="L439" i="10"/>
  <c r="K1290" i="10"/>
  <c r="L1290" i="10"/>
  <c r="K1244" i="10"/>
  <c r="L1244" i="10"/>
  <c r="N421" i="10"/>
  <c r="O421" i="10"/>
  <c r="N1318" i="10"/>
  <c r="P1318" i="10"/>
  <c r="C1318" i="10"/>
  <c r="K1256" i="10"/>
  <c r="L1256" i="10"/>
  <c r="K1292" i="10"/>
  <c r="L1292" i="10"/>
  <c r="K1284" i="10"/>
  <c r="L1284" i="10"/>
  <c r="K1250" i="10"/>
  <c r="L1250" i="10"/>
  <c r="K1259" i="10"/>
  <c r="L1259" i="10"/>
  <c r="K427" i="10"/>
  <c r="L427" i="10"/>
  <c r="K426" i="10"/>
  <c r="L426" i="10"/>
  <c r="K430" i="10"/>
  <c r="L430" i="10"/>
  <c r="K441" i="10"/>
  <c r="L441" i="10"/>
  <c r="K433" i="10"/>
  <c r="L433" i="10"/>
  <c r="K425" i="10"/>
  <c r="L425" i="10"/>
  <c r="N410" i="10"/>
  <c r="O410" i="10"/>
  <c r="K1282" i="10"/>
  <c r="L1282" i="10"/>
  <c r="K1248" i="10"/>
  <c r="L1248" i="10"/>
  <c r="N405" i="10"/>
  <c r="Q405" i="10"/>
  <c r="N1320" i="10"/>
  <c r="Q1320" i="10"/>
  <c r="K1298" i="10"/>
  <c r="L1298" i="10"/>
  <c r="K1258" i="10"/>
  <c r="L1258" i="10"/>
  <c r="N1279" i="10"/>
  <c r="Q1279" i="10"/>
  <c r="K1254" i="10"/>
  <c r="L1254" i="10"/>
  <c r="K1257" i="10"/>
  <c r="L1257" i="10"/>
  <c r="K432" i="10"/>
  <c r="L432" i="10"/>
  <c r="K431" i="10"/>
  <c r="L431" i="10"/>
  <c r="K435" i="10"/>
  <c r="L435" i="10"/>
  <c r="K428" i="10"/>
  <c r="L428" i="10"/>
  <c r="N406" i="10"/>
  <c r="O406" i="10"/>
  <c r="K1296" i="10"/>
  <c r="L1296" i="10"/>
  <c r="K1294" i="10"/>
  <c r="L1294" i="10"/>
  <c r="K1252" i="10"/>
  <c r="L1252" i="10"/>
  <c r="N409" i="10"/>
  <c r="O409" i="10"/>
  <c r="N1314" i="10"/>
  <c r="O1314" i="10"/>
  <c r="N1281" i="10"/>
  <c r="K1288" i="10"/>
  <c r="L1288" i="10"/>
  <c r="K1260" i="10"/>
  <c r="L1260" i="10"/>
  <c r="K1242" i="10"/>
  <c r="L1242" i="10"/>
  <c r="K438" i="10"/>
  <c r="L438" i="10"/>
  <c r="K436" i="10"/>
  <c r="L436" i="10"/>
  <c r="K440" i="10"/>
  <c r="L440" i="10"/>
  <c r="K437" i="10"/>
  <c r="L437" i="10"/>
  <c r="K429" i="10"/>
  <c r="L429" i="10"/>
  <c r="K423" i="10"/>
  <c r="L423" i="10"/>
  <c r="N419" i="10"/>
  <c r="N411" i="10"/>
  <c r="O411" i="10"/>
  <c r="N403" i="10"/>
  <c r="O403" i="10"/>
  <c r="N404" i="10"/>
  <c r="P404" i="10"/>
  <c r="C404" i="10"/>
  <c r="V404" i="10"/>
  <c r="D404" i="10"/>
  <c r="N402" i="10"/>
  <c r="Q402" i="10"/>
  <c r="K434" i="10"/>
  <c r="L434" i="10"/>
  <c r="N412" i="10"/>
  <c r="P412" i="10"/>
  <c r="C412" i="10"/>
  <c r="N416" i="10"/>
  <c r="O416" i="10"/>
  <c r="N414" i="10"/>
  <c r="P414" i="10"/>
  <c r="C414" i="10"/>
  <c r="N408" i="10"/>
  <c r="P408" i="10"/>
  <c r="C408" i="10"/>
  <c r="N415" i="10"/>
  <c r="Q415" i="10"/>
  <c r="N407" i="10"/>
  <c r="O407" i="10"/>
  <c r="N420" i="10"/>
  <c r="O420" i="10"/>
  <c r="N413" i="10"/>
  <c r="Q413" i="10"/>
  <c r="N418" i="10"/>
  <c r="N1445" i="10"/>
  <c r="Q1445" i="10"/>
  <c r="N1453" i="10"/>
  <c r="N1604" i="10"/>
  <c r="P1604" i="10"/>
  <c r="C1604" i="10"/>
  <c r="N1607" i="10"/>
  <c r="Q1607" i="10"/>
  <c r="N1612" i="10"/>
  <c r="O1612" i="10"/>
  <c r="N1615" i="10"/>
  <c r="Q1615" i="10"/>
  <c r="N1620" i="10"/>
  <c r="P1620" i="10"/>
  <c r="C1620" i="10"/>
  <c r="K1626" i="10"/>
  <c r="L1626" i="10"/>
  <c r="K1634" i="10"/>
  <c r="L1634" i="10"/>
  <c r="K1764" i="10"/>
  <c r="L1764" i="10"/>
  <c r="K1768" i="10"/>
  <c r="L1768" i="10"/>
  <c r="K1772" i="10"/>
  <c r="L1772" i="10"/>
  <c r="K1776" i="10"/>
  <c r="L1776" i="10"/>
  <c r="K1780" i="10"/>
  <c r="L1780" i="10"/>
  <c r="K1804" i="10"/>
  <c r="L1804" i="10"/>
  <c r="K1857" i="10"/>
  <c r="L1857" i="10"/>
  <c r="K1858" i="10"/>
  <c r="L1858" i="10"/>
  <c r="N1443" i="10"/>
  <c r="P1443" i="10"/>
  <c r="C1443" i="10"/>
  <c r="N1451" i="10"/>
  <c r="Q1451" i="10"/>
  <c r="N1459" i="10"/>
  <c r="Q1459" i="10"/>
  <c r="N1602" i="10"/>
  <c r="P1602" i="10"/>
  <c r="C1602" i="10"/>
  <c r="V1602" i="10"/>
  <c r="D1602" i="10"/>
  <c r="I1602" i="10"/>
  <c r="R1602" i="10"/>
  <c r="N1605" i="10"/>
  <c r="Q1605" i="10"/>
  <c r="N1610" i="10"/>
  <c r="O1610" i="10"/>
  <c r="N1613" i="10"/>
  <c r="Q1613" i="10"/>
  <c r="N1618" i="10"/>
  <c r="Q1618" i="10"/>
  <c r="N1621" i="10"/>
  <c r="O1621" i="10"/>
  <c r="K1624" i="10"/>
  <c r="L1624" i="10"/>
  <c r="K1632" i="10"/>
  <c r="L1632" i="10"/>
  <c r="N1785" i="10"/>
  <c r="N1789" i="10"/>
  <c r="O1789" i="10"/>
  <c r="N1793" i="10"/>
  <c r="O1793" i="10"/>
  <c r="N1797" i="10"/>
  <c r="N1801" i="10"/>
  <c r="O1801" i="10"/>
  <c r="N1829" i="10"/>
  <c r="P1829" i="10"/>
  <c r="C1829" i="10"/>
  <c r="V1829" i="10"/>
  <c r="D1829" i="10"/>
  <c r="I1829" i="10"/>
  <c r="R1829" i="10"/>
  <c r="N1837" i="10"/>
  <c r="K1852" i="10"/>
  <c r="L1852" i="10"/>
  <c r="K1856" i="10"/>
  <c r="L1856" i="10"/>
  <c r="N1449" i="10"/>
  <c r="Q1449" i="10"/>
  <c r="N1457" i="10"/>
  <c r="Q1457" i="10"/>
  <c r="N1603" i="10"/>
  <c r="P1603" i="10"/>
  <c r="C1603" i="10"/>
  <c r="N1608" i="10"/>
  <c r="P1608" i="10"/>
  <c r="C1608" i="10"/>
  <c r="N1611" i="10"/>
  <c r="Q1611" i="10"/>
  <c r="N1616" i="10"/>
  <c r="Q1616" i="10"/>
  <c r="N1619" i="10"/>
  <c r="P1619" i="10"/>
  <c r="C1619" i="10"/>
  <c r="K1622" i="10"/>
  <c r="L1622" i="10"/>
  <c r="K1630" i="10"/>
  <c r="L1630" i="10"/>
  <c r="K1638" i="10"/>
  <c r="L1638" i="10"/>
  <c r="K1640" i="10"/>
  <c r="L1640" i="10"/>
  <c r="K1806" i="10"/>
  <c r="L1806" i="10"/>
  <c r="K1808" i="10"/>
  <c r="L1808" i="10"/>
  <c r="K1812" i="10"/>
  <c r="L1812" i="10"/>
  <c r="K1814" i="10"/>
  <c r="L1814" i="10"/>
  <c r="K1816" i="10"/>
  <c r="L1816" i="10"/>
  <c r="K1820" i="10"/>
  <c r="L1820" i="10"/>
  <c r="N1825" i="10"/>
  <c r="O1825" i="10"/>
  <c r="N1833" i="10"/>
  <c r="N1841" i="10"/>
  <c r="Q1841" i="10"/>
  <c r="K1844" i="10"/>
  <c r="L1844" i="10"/>
  <c r="K1846" i="10"/>
  <c r="L1846" i="10"/>
  <c r="K1848" i="10"/>
  <c r="L1848" i="10"/>
  <c r="K1854" i="10"/>
  <c r="L1854" i="10"/>
  <c r="K1861" i="10"/>
  <c r="L1861" i="10"/>
  <c r="N1447" i="10"/>
  <c r="Q1447" i="10"/>
  <c r="N1455" i="10"/>
  <c r="Q1455" i="10"/>
  <c r="N1461" i="10"/>
  <c r="O1461" i="10"/>
  <c r="K1465" i="10"/>
  <c r="L1465" i="10"/>
  <c r="N1606" i="10"/>
  <c r="N1609" i="10"/>
  <c r="Q1609" i="10"/>
  <c r="N1614" i="10"/>
  <c r="Q1614" i="10"/>
  <c r="N1617" i="10"/>
  <c r="P1617" i="10"/>
  <c r="C1617" i="10"/>
  <c r="K1628" i="10"/>
  <c r="L1628" i="10"/>
  <c r="K1636" i="10"/>
  <c r="L1636" i="10"/>
  <c r="K1762" i="10"/>
  <c r="L1762" i="10"/>
  <c r="K1766" i="10"/>
  <c r="L1766" i="10"/>
  <c r="K1770" i="10"/>
  <c r="L1770" i="10"/>
  <c r="K1774" i="10"/>
  <c r="L1774" i="10"/>
  <c r="K1778" i="10"/>
  <c r="L1778" i="10"/>
  <c r="N1783" i="10"/>
  <c r="P1783" i="10"/>
  <c r="C1783" i="10"/>
  <c r="N1787" i="10"/>
  <c r="O1787" i="10"/>
  <c r="N1791" i="10"/>
  <c r="N1795" i="10"/>
  <c r="O1795" i="10"/>
  <c r="N1799" i="10"/>
  <c r="Q1799" i="10"/>
  <c r="K1802" i="10"/>
  <c r="L1802" i="10"/>
  <c r="K1810" i="10"/>
  <c r="L1810" i="10"/>
  <c r="K1818" i="10"/>
  <c r="L1818" i="10"/>
  <c r="K1842" i="10"/>
  <c r="L1842" i="10"/>
  <c r="K1850" i="10"/>
  <c r="L1850" i="10"/>
  <c r="K1855" i="10"/>
  <c r="L1855" i="10"/>
  <c r="K1859" i="10"/>
  <c r="L1859" i="10"/>
  <c r="K1860" i="10"/>
  <c r="L1860" i="10"/>
  <c r="N1881" i="10"/>
  <c r="P1881" i="10"/>
  <c r="C1881" i="10"/>
  <c r="N1865" i="10"/>
  <c r="K1805" i="10"/>
  <c r="L1805" i="10"/>
  <c r="K1773" i="10"/>
  <c r="L1773" i="10"/>
  <c r="K1629" i="10"/>
  <c r="L1629" i="10"/>
  <c r="K1476" i="10"/>
  <c r="L1476" i="10"/>
  <c r="K1468" i="10"/>
  <c r="L1468" i="10"/>
  <c r="N1875" i="10"/>
  <c r="O1875" i="10"/>
  <c r="K1847" i="10"/>
  <c r="L1847" i="10"/>
  <c r="N1826" i="10"/>
  <c r="P1826" i="10"/>
  <c r="C1826" i="10"/>
  <c r="K1815" i="10"/>
  <c r="L1815" i="10"/>
  <c r="N1788" i="10"/>
  <c r="K1639" i="10"/>
  <c r="L1639" i="10"/>
  <c r="N1458" i="10"/>
  <c r="P1458" i="10"/>
  <c r="C1458" i="10"/>
  <c r="N1877" i="10"/>
  <c r="P1877" i="10"/>
  <c r="C1877" i="10"/>
  <c r="N1838" i="10"/>
  <c r="P1838" i="10"/>
  <c r="C1838" i="10"/>
  <c r="N1798" i="10"/>
  <c r="Q1798" i="10"/>
  <c r="N1790" i="10"/>
  <c r="N1782" i="10"/>
  <c r="P1782" i="10"/>
  <c r="C1782" i="10"/>
  <c r="K1633" i="10"/>
  <c r="L1633" i="10"/>
  <c r="K1463" i="10"/>
  <c r="L1463" i="10"/>
  <c r="N1452" i="10"/>
  <c r="Q1452" i="10"/>
  <c r="N1880" i="10"/>
  <c r="O1880" i="10"/>
  <c r="N1864" i="10"/>
  <c r="Q1864" i="10"/>
  <c r="N1832" i="10"/>
  <c r="P1832" i="10"/>
  <c r="C1832" i="10"/>
  <c r="K1809" i="10"/>
  <c r="L1809" i="10"/>
  <c r="N1446" i="10"/>
  <c r="P1446" i="10"/>
  <c r="C1446" i="10"/>
  <c r="K1479" i="10"/>
  <c r="L1479" i="10"/>
  <c r="K1471" i="10"/>
  <c r="L1471" i="10"/>
  <c r="N1866" i="10"/>
  <c r="O1866" i="10"/>
  <c r="K1845" i="10"/>
  <c r="L1845" i="10"/>
  <c r="K1813" i="10"/>
  <c r="L1813" i="10"/>
  <c r="K1777" i="10"/>
  <c r="L1777" i="10"/>
  <c r="K1637" i="10"/>
  <c r="L1637" i="10"/>
  <c r="K1478" i="10"/>
  <c r="L1478" i="10"/>
  <c r="K1470" i="10"/>
  <c r="L1470" i="10"/>
  <c r="N1456" i="10"/>
  <c r="P1456" i="10"/>
  <c r="C1456" i="10"/>
  <c r="N1876" i="10"/>
  <c r="O1876" i="10"/>
  <c r="K1807" i="10"/>
  <c r="L1807" i="10"/>
  <c r="N1792" i="10"/>
  <c r="Q1792" i="10"/>
  <c r="K1641" i="10"/>
  <c r="L1641" i="10"/>
  <c r="K1466" i="10"/>
  <c r="L1466" i="10"/>
  <c r="N1450" i="10"/>
  <c r="Q1450" i="10"/>
  <c r="N1878" i="10"/>
  <c r="O1878" i="10"/>
  <c r="N1862" i="10"/>
  <c r="Q1862" i="10"/>
  <c r="K1775" i="10"/>
  <c r="L1775" i="10"/>
  <c r="K1767" i="10"/>
  <c r="L1767" i="10"/>
  <c r="N1444" i="10"/>
  <c r="Q1444" i="10"/>
  <c r="N1871" i="10"/>
  <c r="Q1871" i="10"/>
  <c r="N1824" i="10"/>
  <c r="P1824" i="10"/>
  <c r="C1824" i="10"/>
  <c r="N1839" i="10"/>
  <c r="P1839" i="10"/>
  <c r="C1839" i="10"/>
  <c r="N1831" i="10"/>
  <c r="Q1831" i="10"/>
  <c r="N1823" i="10"/>
  <c r="O1823" i="10"/>
  <c r="K1477" i="10"/>
  <c r="L1477" i="10"/>
  <c r="K1469" i="10"/>
  <c r="L1469" i="10"/>
  <c r="N1873" i="10"/>
  <c r="Q1873" i="10"/>
  <c r="K1821" i="10"/>
  <c r="L1821" i="10"/>
  <c r="K1781" i="10"/>
  <c r="L1781" i="10"/>
  <c r="K1765" i="10"/>
  <c r="L1765" i="10"/>
  <c r="K1480" i="10"/>
  <c r="L1480" i="10"/>
  <c r="K1472" i="10"/>
  <c r="L1472" i="10"/>
  <c r="N1448" i="10"/>
  <c r="P1448" i="10"/>
  <c r="C1448" i="10"/>
  <c r="V1448" i="10"/>
  <c r="D1448" i="10"/>
  <c r="I1448" i="10"/>
  <c r="R1448" i="10"/>
  <c r="N1867" i="10"/>
  <c r="P1867" i="10"/>
  <c r="C1867" i="10"/>
  <c r="K1851" i="10"/>
  <c r="L1851" i="10"/>
  <c r="K1819" i="10"/>
  <c r="L1819" i="10"/>
  <c r="N1796" i="10"/>
  <c r="P1796" i="10"/>
  <c r="C1796" i="10"/>
  <c r="K1623" i="10"/>
  <c r="L1623" i="10"/>
  <c r="N1442" i="10"/>
  <c r="O1442" i="10"/>
  <c r="N1869" i="10"/>
  <c r="Q1869" i="10"/>
  <c r="N1822" i="10"/>
  <c r="Q1822" i="10"/>
  <c r="N1794" i="10"/>
  <c r="Q1794" i="10"/>
  <c r="N1786" i="10"/>
  <c r="P1786" i="10"/>
  <c r="C1786" i="10"/>
  <c r="V1786" i="10"/>
  <c r="D1786" i="10"/>
  <c r="I1786" i="10"/>
  <c r="R1786" i="10"/>
  <c r="N1872" i="10"/>
  <c r="Q1872" i="10"/>
  <c r="N1836" i="10"/>
  <c r="P1836" i="10"/>
  <c r="C1836" i="10"/>
  <c r="K1627" i="10"/>
  <c r="L1627" i="10"/>
  <c r="K1462" i="10"/>
  <c r="L1462" i="10"/>
  <c r="N1835" i="10"/>
  <c r="P1835" i="10"/>
  <c r="C1835" i="10"/>
  <c r="K1475" i="10"/>
  <c r="L1475" i="10"/>
  <c r="K1467" i="10"/>
  <c r="L1467" i="10"/>
  <c r="N1874" i="10"/>
  <c r="Q1874" i="10"/>
  <c r="K1769" i="10"/>
  <c r="L1769" i="10"/>
  <c r="K1474" i="10"/>
  <c r="L1474" i="10"/>
  <c r="N1868" i="10"/>
  <c r="O1868" i="10"/>
  <c r="K1853" i="10"/>
  <c r="L1853" i="10"/>
  <c r="K1843" i="10"/>
  <c r="L1843" i="10"/>
  <c r="N1834" i="10"/>
  <c r="K1811" i="10"/>
  <c r="L1811" i="10"/>
  <c r="N1800" i="10"/>
  <c r="Q1800" i="10"/>
  <c r="N1784" i="10"/>
  <c r="O1784" i="10"/>
  <c r="K1631" i="10"/>
  <c r="L1631" i="10"/>
  <c r="N1870" i="10"/>
  <c r="P1870" i="10"/>
  <c r="C1870" i="10"/>
  <c r="N1830" i="10"/>
  <c r="P1830" i="10"/>
  <c r="C1830" i="10"/>
  <c r="K1803" i="10"/>
  <c r="L1803" i="10"/>
  <c r="K1779" i="10"/>
  <c r="L1779" i="10"/>
  <c r="K1771" i="10"/>
  <c r="L1771" i="10"/>
  <c r="K1763" i="10"/>
  <c r="L1763" i="10"/>
  <c r="K1625" i="10"/>
  <c r="L1625" i="10"/>
  <c r="N1460" i="10"/>
  <c r="O1460" i="10"/>
  <c r="N1879" i="10"/>
  <c r="Q1879" i="10"/>
  <c r="N1863" i="10"/>
  <c r="P1863" i="10"/>
  <c r="C1863" i="10"/>
  <c r="V1863" i="10"/>
  <c r="D1863" i="10"/>
  <c r="K1849" i="10"/>
  <c r="L1849" i="10"/>
  <c r="N1840" i="10"/>
  <c r="O1840" i="10"/>
  <c r="N1828" i="10"/>
  <c r="P1828" i="10"/>
  <c r="C1828" i="10"/>
  <c r="K1817" i="10"/>
  <c r="L1817" i="10"/>
  <c r="K1635" i="10"/>
  <c r="L1635" i="10"/>
  <c r="K1464" i="10"/>
  <c r="L1464" i="10"/>
  <c r="N1454" i="10"/>
  <c r="O1454" i="10"/>
  <c r="N1827" i="10"/>
  <c r="K1481" i="10"/>
  <c r="L1481" i="10"/>
  <c r="K1473" i="10"/>
  <c r="L1473" i="10"/>
  <c r="N1122" i="10"/>
  <c r="P1122" i="10"/>
  <c r="C1122" i="10"/>
  <c r="N1127" i="10"/>
  <c r="N1129" i="10"/>
  <c r="O1129" i="10"/>
  <c r="N1137" i="10"/>
  <c r="Q1137" i="10"/>
  <c r="N1125" i="10"/>
  <c r="O1125" i="10"/>
  <c r="N1131" i="10"/>
  <c r="P1131" i="10"/>
  <c r="C1131" i="10"/>
  <c r="N1139" i="10"/>
  <c r="Q1139" i="10"/>
  <c r="K1143" i="10"/>
  <c r="L1143" i="10"/>
  <c r="N1123" i="10"/>
  <c r="P1123" i="10"/>
  <c r="C1123" i="10"/>
  <c r="V1123" i="10"/>
  <c r="D1123" i="10"/>
  <c r="I1123" i="10"/>
  <c r="R1123" i="10"/>
  <c r="N1126" i="10"/>
  <c r="Q1126" i="10"/>
  <c r="N1133" i="10"/>
  <c r="Q1133" i="10"/>
  <c r="N1141" i="10"/>
  <c r="O1141" i="10"/>
  <c r="K1145" i="10"/>
  <c r="L1145" i="10"/>
  <c r="N1124" i="10"/>
  <c r="Q1124" i="10"/>
  <c r="N1135" i="10"/>
  <c r="P1135" i="10"/>
  <c r="C1135" i="10"/>
  <c r="K1147" i="10"/>
  <c r="L1147" i="10"/>
  <c r="N1132" i="10"/>
  <c r="Q1132" i="10"/>
  <c r="K1154" i="10"/>
  <c r="L1154" i="10"/>
  <c r="K1144" i="10"/>
  <c r="L1144" i="10"/>
  <c r="N1128" i="10"/>
  <c r="N1136" i="10"/>
  <c r="O1136" i="10"/>
  <c r="K1155" i="10"/>
  <c r="L1155" i="10"/>
  <c r="K976" i="10"/>
  <c r="L976" i="10"/>
  <c r="K934" i="10"/>
  <c r="L934" i="10"/>
  <c r="K975" i="10"/>
  <c r="L975" i="10"/>
  <c r="K932" i="10"/>
  <c r="L932" i="10"/>
  <c r="K979" i="10"/>
  <c r="L979" i="10"/>
  <c r="K936" i="10"/>
  <c r="L936" i="10"/>
  <c r="K972" i="10"/>
  <c r="L972" i="10"/>
  <c r="K930" i="10"/>
  <c r="L930" i="10"/>
  <c r="K1156" i="10"/>
  <c r="L1156" i="10"/>
  <c r="K1148" i="10"/>
  <c r="L1148" i="10"/>
  <c r="N1130" i="10"/>
  <c r="P1130" i="10"/>
  <c r="C1130" i="10"/>
  <c r="K1142" i="10"/>
  <c r="L1142" i="10"/>
  <c r="N1134" i="10"/>
  <c r="O1134" i="10"/>
  <c r="K1161" i="10"/>
  <c r="L1161" i="10"/>
  <c r="K1153" i="10"/>
  <c r="L1153" i="10"/>
  <c r="K939" i="10"/>
  <c r="L939" i="10"/>
  <c r="K980" i="10"/>
  <c r="L980" i="10"/>
  <c r="K938" i="10"/>
  <c r="L938" i="10"/>
  <c r="K963" i="10"/>
  <c r="L963" i="10"/>
  <c r="K977" i="10"/>
  <c r="L977" i="10"/>
  <c r="K969" i="10"/>
  <c r="L969" i="10"/>
  <c r="K937" i="10"/>
  <c r="L937" i="10"/>
  <c r="K929" i="10"/>
  <c r="L929" i="10"/>
  <c r="N1140" i="10"/>
  <c r="K1158" i="10"/>
  <c r="L1158" i="10"/>
  <c r="K1150" i="10"/>
  <c r="L1150" i="10"/>
  <c r="K1159" i="10"/>
  <c r="L1159" i="10"/>
  <c r="K1151" i="10"/>
  <c r="L1151" i="10"/>
  <c r="K966" i="10"/>
  <c r="L966" i="10"/>
  <c r="K923" i="10"/>
  <c r="L923" i="10"/>
  <c r="K964" i="10"/>
  <c r="L964" i="10"/>
  <c r="K922" i="10"/>
  <c r="L922" i="10"/>
  <c r="K968" i="10"/>
  <c r="L968" i="10"/>
  <c r="K926" i="10"/>
  <c r="L926" i="10"/>
  <c r="K962" i="10"/>
  <c r="L962" i="10"/>
  <c r="K940" i="10"/>
  <c r="L940" i="10"/>
  <c r="K1146" i="10"/>
  <c r="L1146" i="10"/>
  <c r="K1160" i="10"/>
  <c r="L1160" i="10"/>
  <c r="K1152" i="10"/>
  <c r="L1152" i="10"/>
  <c r="N1138" i="10"/>
  <c r="Q1138" i="10"/>
  <c r="K1157" i="10"/>
  <c r="L1157" i="10"/>
  <c r="K1149" i="10"/>
  <c r="L1149" i="10"/>
  <c r="K971" i="10"/>
  <c r="L971" i="10"/>
  <c r="K928" i="10"/>
  <c r="L928" i="10"/>
  <c r="K970" i="10"/>
  <c r="L970" i="10"/>
  <c r="K927" i="10"/>
  <c r="L927" i="10"/>
  <c r="K974" i="10"/>
  <c r="L974" i="10"/>
  <c r="K931" i="10"/>
  <c r="L931" i="10"/>
  <c r="K981" i="10"/>
  <c r="L981" i="10"/>
  <c r="K973" i="10"/>
  <c r="L973" i="10"/>
  <c r="K965" i="10"/>
  <c r="L965" i="10"/>
  <c r="K941" i="10"/>
  <c r="L941" i="10"/>
  <c r="K933" i="10"/>
  <c r="L933" i="10"/>
  <c r="K925" i="10"/>
  <c r="L925" i="10"/>
  <c r="K978" i="10"/>
  <c r="L978" i="10"/>
  <c r="K935" i="10"/>
  <c r="L935" i="10"/>
  <c r="N992" i="10"/>
  <c r="Q992" i="10"/>
  <c r="N960" i="10"/>
  <c r="O960" i="10"/>
  <c r="N944" i="10"/>
  <c r="Q944" i="10"/>
  <c r="N995" i="10"/>
  <c r="O995" i="10"/>
  <c r="N947" i="10"/>
  <c r="P947" i="10"/>
  <c r="C947" i="10"/>
  <c r="N986" i="10"/>
  <c r="P986" i="10"/>
  <c r="C986" i="10"/>
  <c r="N954" i="10"/>
  <c r="P954" i="10"/>
  <c r="C954" i="10"/>
  <c r="N989" i="10"/>
  <c r="P989" i="10"/>
  <c r="C989" i="10"/>
  <c r="V989" i="10"/>
  <c r="D989" i="10"/>
  <c r="N957" i="10"/>
  <c r="P957" i="10"/>
  <c r="C957" i="10"/>
  <c r="N996" i="10"/>
  <c r="O996" i="10"/>
  <c r="N948" i="10"/>
  <c r="O948" i="10"/>
  <c r="N999" i="10"/>
  <c r="Q999" i="10"/>
  <c r="N983" i="10"/>
  <c r="O983" i="10"/>
  <c r="N951" i="10"/>
  <c r="P951" i="10"/>
  <c r="C951" i="10"/>
  <c r="N990" i="10"/>
  <c r="P990" i="10"/>
  <c r="C990" i="10"/>
  <c r="N958" i="10"/>
  <c r="N942" i="10"/>
  <c r="Q942" i="10"/>
  <c r="N993" i="10"/>
  <c r="Q993" i="10"/>
  <c r="N961" i="10"/>
  <c r="P961" i="10"/>
  <c r="C961" i="10"/>
  <c r="N945" i="10"/>
  <c r="P945" i="10"/>
  <c r="C945" i="10"/>
  <c r="V945" i="10"/>
  <c r="D945" i="10"/>
  <c r="I945" i="10"/>
  <c r="R945" i="10"/>
  <c r="N1000" i="10"/>
  <c r="N984" i="10"/>
  <c r="O984" i="10"/>
  <c r="N952" i="10"/>
  <c r="P952" i="10"/>
  <c r="C952" i="10"/>
  <c r="N987" i="10"/>
  <c r="N955" i="10"/>
  <c r="P955" i="10"/>
  <c r="C955" i="10"/>
  <c r="N994" i="10"/>
  <c r="P994" i="10"/>
  <c r="C994" i="10"/>
  <c r="N946" i="10"/>
  <c r="O946" i="10"/>
  <c r="N997" i="10"/>
  <c r="P997" i="10"/>
  <c r="C997" i="10"/>
  <c r="N949" i="10"/>
  <c r="O949" i="10"/>
  <c r="K967" i="10"/>
  <c r="L967" i="10"/>
  <c r="K924" i="10"/>
  <c r="L924" i="10"/>
  <c r="N988" i="10"/>
  <c r="Q988" i="10"/>
  <c r="N956" i="10"/>
  <c r="O956" i="10"/>
  <c r="N991" i="10"/>
  <c r="N959" i="10"/>
  <c r="Q959" i="10"/>
  <c r="N943" i="10"/>
  <c r="P943" i="10"/>
  <c r="C943" i="10"/>
  <c r="N998" i="10"/>
  <c r="Q998" i="10"/>
  <c r="N982" i="10"/>
  <c r="P982" i="10"/>
  <c r="C982" i="10"/>
  <c r="N950" i="10"/>
  <c r="Q950" i="10"/>
  <c r="N1001" i="10"/>
  <c r="N985" i="10"/>
  <c r="Q985" i="10"/>
  <c r="N953" i="10"/>
  <c r="N1364" i="10"/>
  <c r="P1364" i="10"/>
  <c r="C1364" i="10"/>
  <c r="V1364" i="10"/>
  <c r="D1364" i="10"/>
  <c r="I1364" i="10"/>
  <c r="R1364" i="10"/>
  <c r="N1373" i="10"/>
  <c r="Q1373" i="10"/>
  <c r="K1389" i="10"/>
  <c r="L1389" i="10"/>
  <c r="N1371" i="10"/>
  <c r="O1371" i="10"/>
  <c r="N1379" i="10"/>
  <c r="Q1379" i="10"/>
  <c r="K1391" i="10"/>
  <c r="L1391" i="10"/>
  <c r="K1396" i="10"/>
  <c r="L1396" i="10"/>
  <c r="K1397" i="10"/>
  <c r="L1397" i="10"/>
  <c r="K1399" i="10"/>
  <c r="L1399" i="10"/>
  <c r="N1362" i="10"/>
  <c r="O1362" i="10"/>
  <c r="N1363" i="10"/>
  <c r="O1363" i="10"/>
  <c r="N1369" i="10"/>
  <c r="O1369" i="10"/>
  <c r="N1377" i="10"/>
  <c r="P1377" i="10"/>
  <c r="C1377" i="10"/>
  <c r="K1393" i="10"/>
  <c r="L1393" i="10"/>
  <c r="K1395" i="10"/>
  <c r="L1395" i="10"/>
  <c r="K1401" i="10"/>
  <c r="L1401" i="10"/>
  <c r="N1365" i="10"/>
  <c r="Q1365" i="10"/>
  <c r="N1367" i="10"/>
  <c r="N1375" i="10"/>
  <c r="P1375" i="10"/>
  <c r="C1375" i="10"/>
  <c r="N1380" i="10"/>
  <c r="O1380" i="10"/>
  <c r="N1381" i="10"/>
  <c r="P1381" i="10"/>
  <c r="C1381" i="10"/>
  <c r="N130" i="10"/>
  <c r="P130" i="10"/>
  <c r="C130" i="10"/>
  <c r="K1388" i="10"/>
  <c r="L1388" i="10"/>
  <c r="K1386" i="10"/>
  <c r="L1386" i="10"/>
  <c r="N857" i="10"/>
  <c r="P857" i="10"/>
  <c r="C857" i="10"/>
  <c r="K1384" i="10"/>
  <c r="L1384" i="10"/>
  <c r="N1378" i="10"/>
  <c r="Q1378" i="10"/>
  <c r="N1370" i="10"/>
  <c r="P1370" i="10"/>
  <c r="C1370" i="10"/>
  <c r="K870" i="10"/>
  <c r="L870" i="10"/>
  <c r="K152" i="10"/>
  <c r="L152" i="10"/>
  <c r="K868" i="10"/>
  <c r="L868" i="10"/>
  <c r="K143" i="10"/>
  <c r="L143" i="10"/>
  <c r="K872" i="10"/>
  <c r="L872" i="10"/>
  <c r="K156" i="10"/>
  <c r="L156" i="10"/>
  <c r="K866" i="10"/>
  <c r="L866" i="10"/>
  <c r="K147" i="10"/>
  <c r="L147" i="10"/>
  <c r="N849" i="10"/>
  <c r="P849" i="10"/>
  <c r="C849" i="10"/>
  <c r="K1400" i="10"/>
  <c r="L1400" i="10"/>
  <c r="N854" i="10"/>
  <c r="O854" i="10"/>
  <c r="K1398" i="10"/>
  <c r="L1398" i="10"/>
  <c r="K1382" i="10"/>
  <c r="L1382" i="10"/>
  <c r="N1372" i="10"/>
  <c r="K875" i="10"/>
  <c r="L875" i="10"/>
  <c r="K160" i="10"/>
  <c r="L160" i="10"/>
  <c r="K874" i="10"/>
  <c r="L874" i="10"/>
  <c r="K151" i="10"/>
  <c r="L151" i="10"/>
  <c r="K158" i="10"/>
  <c r="L158" i="10"/>
  <c r="K150" i="10"/>
  <c r="L150" i="10"/>
  <c r="K142" i="10"/>
  <c r="L142" i="10"/>
  <c r="K878" i="10"/>
  <c r="L878" i="10"/>
  <c r="K881" i="10"/>
  <c r="L881" i="10"/>
  <c r="K873" i="10"/>
  <c r="L873" i="10"/>
  <c r="K865" i="10"/>
  <c r="L865" i="10"/>
  <c r="N842" i="10"/>
  <c r="O842" i="10"/>
  <c r="N858" i="10"/>
  <c r="O858" i="10"/>
  <c r="K1394" i="10"/>
  <c r="L1394" i="10"/>
  <c r="N1374" i="10"/>
  <c r="P1374" i="10"/>
  <c r="C1374" i="10"/>
  <c r="N1366" i="10"/>
  <c r="P1366" i="10"/>
  <c r="C1366" i="10"/>
  <c r="V1366" i="10"/>
  <c r="D1366" i="10"/>
  <c r="K880" i="10"/>
  <c r="L880" i="10"/>
  <c r="K879" i="10"/>
  <c r="L879" i="10"/>
  <c r="K159" i="10"/>
  <c r="L159" i="10"/>
  <c r="K862" i="10"/>
  <c r="L862" i="10"/>
  <c r="K876" i="10"/>
  <c r="L876" i="10"/>
  <c r="N136" i="10"/>
  <c r="P136" i="10"/>
  <c r="C136" i="10"/>
  <c r="N128" i="10"/>
  <c r="Q128" i="10"/>
  <c r="K1392" i="10"/>
  <c r="L1392" i="10"/>
  <c r="K1387" i="10"/>
  <c r="L1387" i="10"/>
  <c r="N853" i="10"/>
  <c r="Q853" i="10"/>
  <c r="K1385" i="10"/>
  <c r="L1385" i="10"/>
  <c r="N141" i="10"/>
  <c r="P141" i="10"/>
  <c r="C141" i="10"/>
  <c r="K1383" i="10"/>
  <c r="L1383" i="10"/>
  <c r="N134" i="10"/>
  <c r="O134" i="10"/>
  <c r="K1390" i="10"/>
  <c r="L1390" i="10"/>
  <c r="N1376" i="10"/>
  <c r="O1376" i="10"/>
  <c r="N1368" i="10"/>
  <c r="Q1368" i="10"/>
  <c r="K864" i="10"/>
  <c r="L864" i="10"/>
  <c r="K144" i="10"/>
  <c r="L144" i="10"/>
  <c r="K863" i="10"/>
  <c r="L863" i="10"/>
  <c r="K154" i="10"/>
  <c r="L154" i="10"/>
  <c r="K146" i="10"/>
  <c r="L146" i="10"/>
  <c r="K867" i="10"/>
  <c r="L867" i="10"/>
  <c r="K148" i="10"/>
  <c r="L148" i="10"/>
  <c r="K877" i="10"/>
  <c r="L877" i="10"/>
  <c r="K869" i="10"/>
  <c r="L869" i="10"/>
  <c r="K157" i="10"/>
  <c r="L157" i="10"/>
  <c r="K149" i="10"/>
  <c r="L149" i="10"/>
  <c r="K161" i="10"/>
  <c r="L161" i="10"/>
  <c r="N844" i="10"/>
  <c r="Q844" i="10"/>
  <c r="N139" i="10"/>
  <c r="P139" i="10"/>
  <c r="C139" i="10"/>
  <c r="N131" i="10"/>
  <c r="N848" i="10"/>
  <c r="P848" i="10"/>
  <c r="C848" i="10"/>
  <c r="N852" i="10"/>
  <c r="O852" i="10"/>
  <c r="N129" i="10"/>
  <c r="N850" i="10"/>
  <c r="Q850" i="10"/>
  <c r="N122" i="10"/>
  <c r="O122" i="10"/>
  <c r="K153" i="10"/>
  <c r="L153" i="10"/>
  <c r="N140" i="10"/>
  <c r="Q140" i="10"/>
  <c r="N860" i="10"/>
  <c r="Q860" i="10"/>
  <c r="N859" i="10"/>
  <c r="Q859" i="10"/>
  <c r="N851" i="10"/>
  <c r="Q851" i="10"/>
  <c r="N843" i="10"/>
  <c r="Q843" i="10"/>
  <c r="N856" i="10"/>
  <c r="N137" i="10"/>
  <c r="Q137" i="10"/>
  <c r="K145" i="10"/>
  <c r="L145" i="10"/>
  <c r="K871" i="10"/>
  <c r="L871" i="10"/>
  <c r="K155" i="10"/>
  <c r="L155" i="10"/>
  <c r="N132" i="10"/>
  <c r="O132" i="10"/>
  <c r="N135" i="10"/>
  <c r="N127" i="10"/>
  <c r="N126" i="10"/>
  <c r="Q126" i="10"/>
  <c r="N133" i="10"/>
  <c r="Q133" i="10"/>
  <c r="N125" i="10"/>
  <c r="Q125" i="10"/>
  <c r="N861" i="10"/>
  <c r="Q861" i="10"/>
  <c r="N124" i="10"/>
  <c r="Q124" i="10"/>
  <c r="N855" i="10"/>
  <c r="P855" i="10"/>
  <c r="C855" i="10"/>
  <c r="N847" i="10"/>
  <c r="O847" i="10"/>
  <c r="N123" i="10"/>
  <c r="N846" i="10"/>
  <c r="P846" i="10"/>
  <c r="C846" i="10"/>
  <c r="N138" i="10"/>
  <c r="P138" i="10"/>
  <c r="C138" i="10"/>
  <c r="N845" i="10"/>
  <c r="O845" i="10"/>
  <c r="N1580" i="10"/>
  <c r="Q1580" i="10"/>
  <c r="K1586" i="10"/>
  <c r="L1586" i="10"/>
  <c r="K1594" i="10"/>
  <c r="L1594" i="10"/>
  <c r="N1731" i="10"/>
  <c r="Q1731" i="10"/>
  <c r="N1735" i="10"/>
  <c r="P1735" i="10"/>
  <c r="C1735" i="10"/>
  <c r="N1739" i="10"/>
  <c r="P1739" i="10"/>
  <c r="C1739" i="10"/>
  <c r="K1744" i="10"/>
  <c r="L1744" i="10"/>
  <c r="K1748" i="10"/>
  <c r="L1748" i="10"/>
  <c r="K1752" i="10"/>
  <c r="L1752" i="10"/>
  <c r="K1756" i="10"/>
  <c r="L1756" i="10"/>
  <c r="K1760" i="10"/>
  <c r="L1760" i="10"/>
  <c r="K1865" i="10"/>
  <c r="L1865" i="10"/>
  <c r="K1866" i="10"/>
  <c r="L1866" i="10"/>
  <c r="K1873" i="10"/>
  <c r="L1873" i="10"/>
  <c r="K1874" i="10"/>
  <c r="L1874" i="10"/>
  <c r="K1881" i="10"/>
  <c r="L1881" i="10"/>
  <c r="K1945" i="10"/>
  <c r="L1945" i="10"/>
  <c r="K1946" i="10"/>
  <c r="L1946" i="10"/>
  <c r="K1953" i="10"/>
  <c r="L1953" i="10"/>
  <c r="K1954" i="10"/>
  <c r="L1954" i="10"/>
  <c r="K1961" i="10"/>
  <c r="L1961" i="10"/>
  <c r="K1985" i="10"/>
  <c r="L1985" i="10"/>
  <c r="K1986" i="10"/>
  <c r="L1986" i="10"/>
  <c r="K1993" i="10"/>
  <c r="L1993" i="10"/>
  <c r="K1994" i="10"/>
  <c r="L1994" i="10"/>
  <c r="K2001" i="10"/>
  <c r="L2001" i="10"/>
  <c r="N1578" i="10"/>
  <c r="Q1578" i="10"/>
  <c r="N1581" i="10"/>
  <c r="K1584" i="10"/>
  <c r="L1584" i="10"/>
  <c r="K1592" i="10"/>
  <c r="L1592" i="10"/>
  <c r="K1600" i="10"/>
  <c r="L1600" i="10"/>
  <c r="N1845" i="10"/>
  <c r="N1855" i="10"/>
  <c r="Q1855" i="10"/>
  <c r="K1863" i="10"/>
  <c r="L1863" i="10"/>
  <c r="K1864" i="10"/>
  <c r="L1864" i="10"/>
  <c r="K1871" i="10"/>
  <c r="L1871" i="10"/>
  <c r="K1872" i="10"/>
  <c r="L1872" i="10"/>
  <c r="K1879" i="10"/>
  <c r="L1879" i="10"/>
  <c r="K1880" i="10"/>
  <c r="L1880" i="10"/>
  <c r="K1943" i="10"/>
  <c r="L1943" i="10"/>
  <c r="K1944" i="10"/>
  <c r="L1944" i="10"/>
  <c r="K1951" i="10"/>
  <c r="L1951" i="10"/>
  <c r="K1952" i="10"/>
  <c r="L1952" i="10"/>
  <c r="K1959" i="10"/>
  <c r="L1959" i="10"/>
  <c r="K1960" i="10"/>
  <c r="L1960" i="10"/>
  <c r="K1983" i="10"/>
  <c r="L1983" i="10"/>
  <c r="K1984" i="10"/>
  <c r="L1984" i="10"/>
  <c r="K1991" i="10"/>
  <c r="L1991" i="10"/>
  <c r="K1992" i="10"/>
  <c r="L1992" i="10"/>
  <c r="K1999" i="10"/>
  <c r="L1999" i="10"/>
  <c r="K2000" i="10"/>
  <c r="L2000" i="10"/>
  <c r="N1579" i="10"/>
  <c r="P1579" i="10"/>
  <c r="C1579" i="10"/>
  <c r="K1582" i="10"/>
  <c r="L1582" i="10"/>
  <c r="K1590" i="10"/>
  <c r="L1590" i="10"/>
  <c r="K1598" i="10"/>
  <c r="L1598" i="10"/>
  <c r="N1722" i="10"/>
  <c r="P1722" i="10"/>
  <c r="C1722" i="10"/>
  <c r="N1723" i="10"/>
  <c r="O1723" i="10"/>
  <c r="N1724" i="10"/>
  <c r="Q1724" i="10"/>
  <c r="N1725" i="10"/>
  <c r="Q1725" i="10"/>
  <c r="N1726" i="10"/>
  <c r="P1726" i="10"/>
  <c r="C1726" i="10"/>
  <c r="N1727" i="10"/>
  <c r="O1727" i="10"/>
  <c r="N1728" i="10"/>
  <c r="P1728" i="10"/>
  <c r="C1728" i="10"/>
  <c r="N1729" i="10"/>
  <c r="O1729" i="10"/>
  <c r="N1733" i="10"/>
  <c r="N1737" i="10"/>
  <c r="O1737" i="10"/>
  <c r="N1741" i="10"/>
  <c r="O1741" i="10"/>
  <c r="N1849" i="10"/>
  <c r="P1849" i="10"/>
  <c r="C1849" i="10"/>
  <c r="K1862" i="10"/>
  <c r="L1862" i="10"/>
  <c r="K1869" i="10"/>
  <c r="L1869" i="10"/>
  <c r="K1870" i="10"/>
  <c r="L1870" i="10"/>
  <c r="K1877" i="10"/>
  <c r="L1877" i="10"/>
  <c r="K1878" i="10"/>
  <c r="L1878" i="10"/>
  <c r="K1942" i="10"/>
  <c r="L1942" i="10"/>
  <c r="K1949" i="10"/>
  <c r="L1949" i="10"/>
  <c r="K1950" i="10"/>
  <c r="L1950" i="10"/>
  <c r="K1957" i="10"/>
  <c r="L1957" i="10"/>
  <c r="K1958" i="10"/>
  <c r="L1958" i="10"/>
  <c r="K1982" i="10"/>
  <c r="L1982" i="10"/>
  <c r="K1989" i="10"/>
  <c r="L1989" i="10"/>
  <c r="K1990" i="10"/>
  <c r="L1990" i="10"/>
  <c r="K1997" i="10"/>
  <c r="L1997" i="10"/>
  <c r="K1998" i="10"/>
  <c r="L1998" i="10"/>
  <c r="N1575" i="10"/>
  <c r="P1575" i="10"/>
  <c r="C1575" i="10"/>
  <c r="N1577" i="10"/>
  <c r="K1588" i="10"/>
  <c r="L1588" i="10"/>
  <c r="K1596" i="10"/>
  <c r="L1596" i="10"/>
  <c r="K1742" i="10"/>
  <c r="L1742" i="10"/>
  <c r="K1746" i="10"/>
  <c r="L1746" i="10"/>
  <c r="K1750" i="10"/>
  <c r="L1750" i="10"/>
  <c r="K1754" i="10"/>
  <c r="L1754" i="10"/>
  <c r="K1758" i="10"/>
  <c r="L1758" i="10"/>
  <c r="K1867" i="10"/>
  <c r="L1867" i="10"/>
  <c r="K1868" i="10"/>
  <c r="L1868" i="10"/>
  <c r="K1875" i="10"/>
  <c r="L1875" i="10"/>
  <c r="K1876" i="10"/>
  <c r="L1876" i="10"/>
  <c r="K1947" i="10"/>
  <c r="L1947" i="10"/>
  <c r="K1948" i="10"/>
  <c r="L1948" i="10"/>
  <c r="K1955" i="10"/>
  <c r="L1955" i="10"/>
  <c r="K1956" i="10"/>
  <c r="L1956" i="10"/>
  <c r="K1987" i="10"/>
  <c r="L1987" i="10"/>
  <c r="K1988" i="10"/>
  <c r="L1988" i="10"/>
  <c r="K1995" i="10"/>
  <c r="L1995" i="10"/>
  <c r="K1996" i="10"/>
  <c r="L1996" i="10"/>
  <c r="N1977" i="10"/>
  <c r="O1977" i="10"/>
  <c r="N1929" i="10"/>
  <c r="K1757" i="10"/>
  <c r="L1757" i="10"/>
  <c r="N1740" i="10"/>
  <c r="O1740" i="10"/>
  <c r="K1597" i="10"/>
  <c r="L1597" i="10"/>
  <c r="N1566" i="10"/>
  <c r="Q1566" i="10"/>
  <c r="N1971" i="10"/>
  <c r="P1971" i="10"/>
  <c r="C1971" i="10"/>
  <c r="N1939" i="10"/>
  <c r="O1939" i="10"/>
  <c r="N1923" i="10"/>
  <c r="N1859" i="10"/>
  <c r="P1859" i="10"/>
  <c r="C1859" i="10"/>
  <c r="N1576" i="10"/>
  <c r="N1973" i="10"/>
  <c r="P1973" i="10"/>
  <c r="C1973" i="10"/>
  <c r="N1941" i="10"/>
  <c r="Q1941" i="10"/>
  <c r="N1925" i="10"/>
  <c r="O1925" i="10"/>
  <c r="N1861" i="10"/>
  <c r="Q1861" i="10"/>
  <c r="K1601" i="10"/>
  <c r="L1601" i="10"/>
  <c r="N1567" i="10"/>
  <c r="N1976" i="10"/>
  <c r="N1928" i="10"/>
  <c r="O1928" i="10"/>
  <c r="N1852" i="10"/>
  <c r="O1852" i="10"/>
  <c r="N1568" i="10"/>
  <c r="O1568" i="10"/>
  <c r="N1978" i="10"/>
  <c r="Q1978" i="10"/>
  <c r="N1962" i="10"/>
  <c r="P1962" i="10"/>
  <c r="C1962" i="10"/>
  <c r="V1962" i="10"/>
  <c r="D1962" i="10"/>
  <c r="I1962" i="10"/>
  <c r="R1962" i="10"/>
  <c r="N1930" i="10"/>
  <c r="P1930" i="10"/>
  <c r="C1930" i="10"/>
  <c r="K1761" i="10"/>
  <c r="L1761" i="10"/>
  <c r="K1745" i="10"/>
  <c r="L1745" i="10"/>
  <c r="N1574" i="10"/>
  <c r="Q1574" i="10"/>
  <c r="N1972" i="10"/>
  <c r="Q1972" i="10"/>
  <c r="N1940" i="10"/>
  <c r="N1924" i="10"/>
  <c r="P1924" i="10"/>
  <c r="C1924" i="10"/>
  <c r="V1924" i="10"/>
  <c r="D1924" i="10"/>
  <c r="N1860" i="10"/>
  <c r="O1860" i="10"/>
  <c r="N1850" i="10"/>
  <c r="O1850" i="10"/>
  <c r="K1583" i="10"/>
  <c r="L1583" i="10"/>
  <c r="N1562" i="10"/>
  <c r="Q1562" i="10"/>
  <c r="N1974" i="10"/>
  <c r="O1974" i="10"/>
  <c r="N1926" i="10"/>
  <c r="P1926" i="10"/>
  <c r="C1926" i="10"/>
  <c r="N1846" i="10"/>
  <c r="Q1846" i="10"/>
  <c r="K1759" i="10"/>
  <c r="L1759" i="10"/>
  <c r="K1751" i="10"/>
  <c r="L1751" i="10"/>
  <c r="K1743" i="10"/>
  <c r="L1743" i="10"/>
  <c r="N1730" i="10"/>
  <c r="N1967" i="10"/>
  <c r="P1967" i="10"/>
  <c r="C1967" i="10"/>
  <c r="N1935" i="10"/>
  <c r="N1854" i="10"/>
  <c r="P1854" i="10"/>
  <c r="C1854" i="10"/>
  <c r="N1844" i="10"/>
  <c r="O1844" i="10"/>
  <c r="K1587" i="10"/>
  <c r="L1587" i="10"/>
  <c r="N1570" i="10"/>
  <c r="P1570" i="10"/>
  <c r="C1570" i="10"/>
  <c r="N1847" i="10"/>
  <c r="Q1847" i="10"/>
  <c r="N1843" i="10"/>
  <c r="O1843" i="10"/>
  <c r="N1969" i="10"/>
  <c r="N1937" i="10"/>
  <c r="N1857" i="10"/>
  <c r="O1857" i="10"/>
  <c r="K1749" i="10"/>
  <c r="L1749" i="10"/>
  <c r="N1732" i="10"/>
  <c r="P1732" i="10"/>
  <c r="C1732" i="10"/>
  <c r="N1979" i="10"/>
  <c r="P1979" i="10"/>
  <c r="C1979" i="10"/>
  <c r="N1963" i="10"/>
  <c r="P1963" i="10"/>
  <c r="C1963" i="10"/>
  <c r="N1931" i="10"/>
  <c r="N1842" i="10"/>
  <c r="O1842" i="10"/>
  <c r="K1591" i="10"/>
  <c r="L1591" i="10"/>
  <c r="N1569" i="10"/>
  <c r="Q1569" i="10"/>
  <c r="N1981" i="10"/>
  <c r="Q1981" i="10"/>
  <c r="N1965" i="10"/>
  <c r="N1933" i="10"/>
  <c r="N1851" i="10"/>
  <c r="Q1851" i="10"/>
  <c r="N1734" i="10"/>
  <c r="K1585" i="10"/>
  <c r="L1585" i="10"/>
  <c r="N1968" i="10"/>
  <c r="P1968" i="10"/>
  <c r="C1968" i="10"/>
  <c r="N1936" i="10"/>
  <c r="P1936" i="10"/>
  <c r="C1936" i="10"/>
  <c r="N1856" i="10"/>
  <c r="Q1856" i="10"/>
  <c r="N1848" i="10"/>
  <c r="O1848" i="10"/>
  <c r="K1595" i="10"/>
  <c r="L1595" i="10"/>
  <c r="N1572" i="10"/>
  <c r="N1970" i="10"/>
  <c r="Q1970" i="10"/>
  <c r="N1938" i="10"/>
  <c r="O1938" i="10"/>
  <c r="N1922" i="10"/>
  <c r="Q1922" i="10"/>
  <c r="N1858" i="10"/>
  <c r="O1858" i="10"/>
  <c r="K1753" i="10"/>
  <c r="L1753" i="10"/>
  <c r="N1736" i="10"/>
  <c r="O1736" i="10"/>
  <c r="K1589" i="10"/>
  <c r="L1589" i="10"/>
  <c r="N1564" i="10"/>
  <c r="Q1564" i="10"/>
  <c r="N1980" i="10"/>
  <c r="N1964" i="10"/>
  <c r="O1964" i="10"/>
  <c r="N1932" i="10"/>
  <c r="Q1932" i="10"/>
  <c r="K1599" i="10"/>
  <c r="L1599" i="10"/>
  <c r="N1571" i="10"/>
  <c r="N1966" i="10"/>
  <c r="N1934" i="10"/>
  <c r="O1934" i="10"/>
  <c r="N1853" i="10"/>
  <c r="O1853" i="10"/>
  <c r="K1755" i="10"/>
  <c r="L1755" i="10"/>
  <c r="K1747" i="10"/>
  <c r="L1747" i="10"/>
  <c r="N1738" i="10"/>
  <c r="K1593" i="10"/>
  <c r="L1593" i="10"/>
  <c r="N1565" i="10"/>
  <c r="Q1565" i="10"/>
  <c r="N1975" i="10"/>
  <c r="Q1975" i="10"/>
  <c r="N1927" i="10"/>
  <c r="O1927" i="10"/>
  <c r="N1573" i="10"/>
  <c r="Q1573" i="10"/>
  <c r="N1563" i="10"/>
  <c r="O1563" i="10"/>
  <c r="N222" i="10"/>
  <c r="K216" i="10"/>
  <c r="L216" i="10"/>
  <c r="K207" i="10"/>
  <c r="L207" i="10"/>
  <c r="K175" i="10"/>
  <c r="L175" i="10"/>
  <c r="K220" i="10"/>
  <c r="L220" i="10"/>
  <c r="K211" i="10"/>
  <c r="L211" i="10"/>
  <c r="K179" i="10"/>
  <c r="L179" i="10"/>
  <c r="N230" i="10"/>
  <c r="Q230" i="10"/>
  <c r="N238" i="10"/>
  <c r="Q238" i="10"/>
  <c r="N189" i="10"/>
  <c r="Q189" i="10"/>
  <c r="N190" i="10"/>
  <c r="Q190" i="10"/>
  <c r="K215" i="10"/>
  <c r="L215" i="10"/>
  <c r="K214" i="10"/>
  <c r="L214" i="10"/>
  <c r="K206" i="10"/>
  <c r="L206" i="10"/>
  <c r="K174" i="10"/>
  <c r="L174" i="10"/>
  <c r="K166" i="10"/>
  <c r="L166" i="10"/>
  <c r="K164" i="10"/>
  <c r="L164" i="10"/>
  <c r="N182" i="10"/>
  <c r="O182" i="10"/>
  <c r="N229" i="10"/>
  <c r="Q229" i="10"/>
  <c r="N197" i="10"/>
  <c r="K168" i="10"/>
  <c r="L168" i="10"/>
  <c r="K204" i="10"/>
  <c r="L204" i="10"/>
  <c r="K172" i="10"/>
  <c r="L172" i="10"/>
  <c r="K163" i="10"/>
  <c r="L163" i="10"/>
  <c r="N240" i="10"/>
  <c r="N232" i="10"/>
  <c r="Q232" i="10"/>
  <c r="N224" i="10"/>
  <c r="O224" i="10"/>
  <c r="N200" i="10"/>
  <c r="N192" i="10"/>
  <c r="N184" i="10"/>
  <c r="Q184" i="10"/>
  <c r="N198" i="10"/>
  <c r="O198" i="10"/>
  <c r="N237" i="10"/>
  <c r="P237" i="10"/>
  <c r="C237" i="10"/>
  <c r="K208" i="10"/>
  <c r="L208" i="10"/>
  <c r="K176" i="10"/>
  <c r="L176" i="10"/>
  <c r="K167" i="10"/>
  <c r="L167" i="10"/>
  <c r="K218" i="10"/>
  <c r="L218" i="10"/>
  <c r="K210" i="10"/>
  <c r="L210" i="10"/>
  <c r="K202" i="10"/>
  <c r="L202" i="10"/>
  <c r="K178" i="10"/>
  <c r="L178" i="10"/>
  <c r="K170" i="10"/>
  <c r="L170" i="10"/>
  <c r="K162" i="10"/>
  <c r="L162" i="10"/>
  <c r="K212" i="10"/>
  <c r="L212" i="10"/>
  <c r="K180" i="10"/>
  <c r="L180" i="10"/>
  <c r="K221" i="10"/>
  <c r="L221" i="10"/>
  <c r="K213" i="10"/>
  <c r="L213" i="10"/>
  <c r="K205" i="10"/>
  <c r="L205" i="10"/>
  <c r="K181" i="10"/>
  <c r="L181" i="10"/>
  <c r="K173" i="10"/>
  <c r="L173" i="10"/>
  <c r="K165" i="10"/>
  <c r="L165" i="10"/>
  <c r="N44" i="10"/>
  <c r="O44" i="10"/>
  <c r="N235" i="10"/>
  <c r="P235" i="10"/>
  <c r="C235" i="10"/>
  <c r="N227" i="10"/>
  <c r="N195" i="10"/>
  <c r="O195" i="10"/>
  <c r="N187" i="10"/>
  <c r="P187" i="10"/>
  <c r="C187" i="10"/>
  <c r="N58" i="10"/>
  <c r="P58" i="10"/>
  <c r="C58" i="10"/>
  <c r="N50" i="10"/>
  <c r="N42" i="10"/>
  <c r="Q42" i="10"/>
  <c r="N57" i="10"/>
  <c r="N49" i="10"/>
  <c r="Q49" i="10"/>
  <c r="N225" i="10"/>
  <c r="N193" i="10"/>
  <c r="O193" i="10"/>
  <c r="K217" i="10"/>
  <c r="L217" i="10"/>
  <c r="K203" i="10"/>
  <c r="L203" i="10"/>
  <c r="N236" i="10"/>
  <c r="Q236" i="10"/>
  <c r="N60" i="10"/>
  <c r="N52" i="10"/>
  <c r="N55" i="10"/>
  <c r="Q55" i="10"/>
  <c r="N47" i="10"/>
  <c r="P47" i="10"/>
  <c r="C47" i="10"/>
  <c r="V47" i="10"/>
  <c r="D47" i="10"/>
  <c r="I47" i="10"/>
  <c r="R47" i="10"/>
  <c r="N186" i="10"/>
  <c r="O186" i="10"/>
  <c r="N233" i="10"/>
  <c r="P233" i="10"/>
  <c r="C233" i="10"/>
  <c r="N201" i="10"/>
  <c r="O201" i="10"/>
  <c r="K209" i="10"/>
  <c r="L209" i="10"/>
  <c r="K177" i="10"/>
  <c r="L177" i="10"/>
  <c r="K219" i="10"/>
  <c r="L219" i="10"/>
  <c r="N228" i="10"/>
  <c r="Q228" i="10"/>
  <c r="N196" i="10"/>
  <c r="Q196" i="10"/>
  <c r="N48" i="10"/>
  <c r="N239" i="10"/>
  <c r="O239" i="10"/>
  <c r="N231" i="10"/>
  <c r="Q231" i="10"/>
  <c r="N223" i="10"/>
  <c r="N199" i="10"/>
  <c r="N191" i="10"/>
  <c r="O191" i="10"/>
  <c r="N183" i="10"/>
  <c r="Q183" i="10"/>
  <c r="N54" i="10"/>
  <c r="P54" i="10"/>
  <c r="C54" i="10"/>
  <c r="N46" i="10"/>
  <c r="P46" i="10"/>
  <c r="C46" i="10"/>
  <c r="N226" i="10"/>
  <c r="Q226" i="10"/>
  <c r="N194" i="10"/>
  <c r="P194" i="10"/>
  <c r="C194" i="10"/>
  <c r="N61" i="10"/>
  <c r="N53" i="10"/>
  <c r="N45" i="10"/>
  <c r="Q45" i="10"/>
  <c r="N241" i="10"/>
  <c r="Q241" i="10"/>
  <c r="K169" i="10"/>
  <c r="L169" i="10"/>
  <c r="K171" i="10"/>
  <c r="L171" i="10"/>
  <c r="N188" i="10"/>
  <c r="O188" i="10"/>
  <c r="N56" i="10"/>
  <c r="Q56" i="10"/>
  <c r="N59" i="10"/>
  <c r="N51" i="10"/>
  <c r="Q51" i="10"/>
  <c r="N43" i="10"/>
  <c r="P43" i="10"/>
  <c r="C43" i="10"/>
  <c r="N234" i="10"/>
  <c r="Q234" i="10"/>
  <c r="N185" i="10"/>
  <c r="Q185" i="10"/>
  <c r="N697" i="10"/>
  <c r="P697" i="10"/>
  <c r="C697" i="10"/>
  <c r="K720" i="10"/>
  <c r="L720" i="10"/>
  <c r="K56" i="10"/>
  <c r="L56" i="10"/>
  <c r="K719" i="10"/>
  <c r="L719" i="10"/>
  <c r="K47" i="10"/>
  <c r="L47" i="10"/>
  <c r="K702" i="10"/>
  <c r="L702" i="10"/>
  <c r="K60" i="10"/>
  <c r="L60" i="10"/>
  <c r="K716" i="10"/>
  <c r="L716" i="10"/>
  <c r="K51" i="10"/>
  <c r="L51" i="10"/>
  <c r="N694" i="10"/>
  <c r="Q694" i="10"/>
  <c r="K704" i="10"/>
  <c r="L704" i="10"/>
  <c r="K703" i="10"/>
  <c r="L703" i="10"/>
  <c r="K55" i="10"/>
  <c r="L55" i="10"/>
  <c r="K54" i="10"/>
  <c r="L54" i="10"/>
  <c r="K46" i="10"/>
  <c r="L46" i="10"/>
  <c r="K707" i="10"/>
  <c r="L707" i="10"/>
  <c r="K721" i="10"/>
  <c r="L721" i="10"/>
  <c r="K713" i="10"/>
  <c r="L713" i="10"/>
  <c r="K705" i="10"/>
  <c r="L705" i="10"/>
  <c r="N682" i="10"/>
  <c r="N698" i="10"/>
  <c r="O698" i="10"/>
  <c r="K710" i="10"/>
  <c r="L710" i="10"/>
  <c r="K708" i="10"/>
  <c r="L708" i="10"/>
  <c r="K712" i="10"/>
  <c r="L712" i="10"/>
  <c r="K44" i="10"/>
  <c r="L44" i="10"/>
  <c r="K706" i="10"/>
  <c r="L706" i="10"/>
  <c r="N689" i="10"/>
  <c r="Q689" i="10"/>
  <c r="N693" i="10"/>
  <c r="P693" i="10"/>
  <c r="C693" i="10"/>
  <c r="K715" i="10"/>
  <c r="L715" i="10"/>
  <c r="K48" i="10"/>
  <c r="L48" i="10"/>
  <c r="K714" i="10"/>
  <c r="L714" i="10"/>
  <c r="K58" i="10"/>
  <c r="L58" i="10"/>
  <c r="K50" i="10"/>
  <c r="L50" i="10"/>
  <c r="K42" i="10"/>
  <c r="L42" i="10"/>
  <c r="K718" i="10"/>
  <c r="L718" i="10"/>
  <c r="K52" i="10"/>
  <c r="L52" i="10"/>
  <c r="K717" i="10"/>
  <c r="L717" i="10"/>
  <c r="K709" i="10"/>
  <c r="L709" i="10"/>
  <c r="K61" i="10"/>
  <c r="L61" i="10"/>
  <c r="K53" i="10"/>
  <c r="L53" i="10"/>
  <c r="K45" i="10"/>
  <c r="L45" i="10"/>
  <c r="K59" i="10"/>
  <c r="L59" i="10"/>
  <c r="N74" i="10"/>
  <c r="P74" i="10"/>
  <c r="C74" i="10"/>
  <c r="N66" i="10"/>
  <c r="N692" i="10"/>
  <c r="P692" i="10"/>
  <c r="C692" i="10"/>
  <c r="N81" i="10"/>
  <c r="N73" i="10"/>
  <c r="O73" i="10"/>
  <c r="N65" i="10"/>
  <c r="N701" i="10"/>
  <c r="P701" i="10"/>
  <c r="C701" i="10"/>
  <c r="K57" i="10"/>
  <c r="L57" i="10"/>
  <c r="N76" i="10"/>
  <c r="Q76" i="10"/>
  <c r="N68" i="10"/>
  <c r="Q68" i="10"/>
  <c r="N699" i="10"/>
  <c r="Q699" i="10"/>
  <c r="N691" i="10"/>
  <c r="P691" i="10"/>
  <c r="C691" i="10"/>
  <c r="N683" i="10"/>
  <c r="Q683" i="10"/>
  <c r="N79" i="10"/>
  <c r="N71" i="10"/>
  <c r="O71" i="10"/>
  <c r="N63" i="10"/>
  <c r="P63" i="10"/>
  <c r="C63" i="10"/>
  <c r="N685" i="10"/>
  <c r="O685" i="10"/>
  <c r="K49" i="10"/>
  <c r="L49" i="10"/>
  <c r="N684" i="10"/>
  <c r="P684" i="10"/>
  <c r="C684" i="10"/>
  <c r="V684" i="10"/>
  <c r="D684" i="10"/>
  <c r="N688" i="10"/>
  <c r="O688" i="10"/>
  <c r="N78" i="10"/>
  <c r="Q78" i="10"/>
  <c r="N70" i="10"/>
  <c r="N62" i="10"/>
  <c r="Q62" i="10"/>
  <c r="N77" i="10"/>
  <c r="O77" i="10"/>
  <c r="N69" i="10"/>
  <c r="O69" i="10"/>
  <c r="N690" i="10"/>
  <c r="Q690" i="10"/>
  <c r="K711" i="10"/>
  <c r="L711" i="10"/>
  <c r="K43" i="10"/>
  <c r="L43" i="10"/>
  <c r="N80" i="10"/>
  <c r="O80" i="10"/>
  <c r="N72" i="10"/>
  <c r="N64" i="10"/>
  <c r="O64" i="10"/>
  <c r="N700" i="10"/>
  <c r="Q700" i="10"/>
  <c r="N695" i="10"/>
  <c r="Q695" i="10"/>
  <c r="N687" i="10"/>
  <c r="N75" i="10"/>
  <c r="O75" i="10"/>
  <c r="N67" i="10"/>
  <c r="Q67" i="10"/>
  <c r="N686" i="10"/>
  <c r="Q686" i="10"/>
  <c r="N696" i="10"/>
  <c r="N1282" i="10"/>
  <c r="O1282" i="10"/>
  <c r="N1286" i="10"/>
  <c r="Q1286" i="10"/>
  <c r="N1290" i="10"/>
  <c r="O1290" i="10"/>
  <c r="N1294" i="10"/>
  <c r="P1294" i="10"/>
  <c r="C1294" i="10"/>
  <c r="N1300" i="10"/>
  <c r="N1284" i="10"/>
  <c r="Q1284" i="10"/>
  <c r="N1288" i="10"/>
  <c r="Q1288" i="10"/>
  <c r="N1292" i="10"/>
  <c r="P1292" i="10"/>
  <c r="C1292" i="10"/>
  <c r="K1303" i="10"/>
  <c r="L1303" i="10"/>
  <c r="K1305" i="10"/>
  <c r="L1305" i="10"/>
  <c r="K1307" i="10"/>
  <c r="L1307" i="10"/>
  <c r="K1309" i="10"/>
  <c r="L1309" i="10"/>
  <c r="K1311" i="10"/>
  <c r="L1311" i="10"/>
  <c r="N1298" i="10"/>
  <c r="P1298" i="10"/>
  <c r="C1298" i="10"/>
  <c r="K1313" i="10"/>
  <c r="L1313" i="10"/>
  <c r="K1321" i="10"/>
  <c r="L1321" i="10"/>
  <c r="K1310" i="10"/>
  <c r="L1310" i="10"/>
  <c r="N366" i="10"/>
  <c r="K1318" i="10"/>
  <c r="L1318" i="10"/>
  <c r="N1299" i="10"/>
  <c r="O1299" i="10"/>
  <c r="N373" i="10"/>
  <c r="P373" i="10"/>
  <c r="C373" i="10"/>
  <c r="N1289" i="10"/>
  <c r="O1289" i="10"/>
  <c r="N378" i="10"/>
  <c r="Q378" i="10"/>
  <c r="K1312" i="10"/>
  <c r="L1312" i="10"/>
  <c r="N1291" i="10"/>
  <c r="N1283" i="10"/>
  <c r="O1283" i="10"/>
  <c r="K998" i="10"/>
  <c r="L998" i="10"/>
  <c r="K400" i="10"/>
  <c r="L400" i="10"/>
  <c r="K996" i="10"/>
  <c r="L996" i="10"/>
  <c r="K399" i="10"/>
  <c r="L399" i="10"/>
  <c r="K1000" i="10"/>
  <c r="L1000" i="10"/>
  <c r="K382" i="10"/>
  <c r="L382" i="10"/>
  <c r="K994" i="10"/>
  <c r="L994" i="10"/>
  <c r="K396" i="10"/>
  <c r="L396" i="10"/>
  <c r="N374" i="10"/>
  <c r="P374" i="10"/>
  <c r="C374" i="10"/>
  <c r="K1315" i="10"/>
  <c r="L1315" i="10"/>
  <c r="K1302" i="10"/>
  <c r="L1302" i="10"/>
  <c r="K1320" i="10"/>
  <c r="L1320" i="10"/>
  <c r="K1306" i="10"/>
  <c r="L1306" i="10"/>
  <c r="N377" i="10"/>
  <c r="Q377" i="10"/>
  <c r="N1297" i="10"/>
  <c r="P1297" i="10"/>
  <c r="C1297" i="10"/>
  <c r="K982" i="10"/>
  <c r="L982" i="10"/>
  <c r="K384" i="10"/>
  <c r="L384" i="10"/>
  <c r="K383" i="10"/>
  <c r="L383" i="10"/>
  <c r="K984" i="10"/>
  <c r="L984" i="10"/>
  <c r="K387" i="10"/>
  <c r="L387" i="10"/>
  <c r="K1001" i="10"/>
  <c r="L1001" i="10"/>
  <c r="K993" i="10"/>
  <c r="L993" i="10"/>
  <c r="K985" i="10"/>
  <c r="L985" i="10"/>
  <c r="K401" i="10"/>
  <c r="L401" i="10"/>
  <c r="K393" i="10"/>
  <c r="L393" i="10"/>
  <c r="K385" i="10"/>
  <c r="L385" i="10"/>
  <c r="K1317" i="10"/>
  <c r="L1317" i="10"/>
  <c r="K1304" i="10"/>
  <c r="L1304" i="10"/>
  <c r="K1314" i="10"/>
  <c r="L1314" i="10"/>
  <c r="N1293" i="10"/>
  <c r="P1293" i="10"/>
  <c r="C1293" i="10"/>
  <c r="N1295" i="10"/>
  <c r="P1295" i="10"/>
  <c r="C1295" i="10"/>
  <c r="N1287" i="10"/>
  <c r="Q1287" i="10"/>
  <c r="N1296" i="10"/>
  <c r="O1296" i="10"/>
  <c r="K987" i="10"/>
  <c r="L987" i="10"/>
  <c r="K390" i="10"/>
  <c r="L390" i="10"/>
  <c r="K986" i="10"/>
  <c r="L986" i="10"/>
  <c r="K388" i="10"/>
  <c r="L388" i="10"/>
  <c r="K990" i="10"/>
  <c r="L990" i="10"/>
  <c r="K392" i="10"/>
  <c r="L392" i="10"/>
  <c r="K983" i="10"/>
  <c r="L983" i="10"/>
  <c r="K386" i="10"/>
  <c r="L386" i="10"/>
  <c r="K1319" i="10"/>
  <c r="L1319" i="10"/>
  <c r="K1308" i="10"/>
  <c r="L1308" i="10"/>
  <c r="K1316" i="10"/>
  <c r="L1316" i="10"/>
  <c r="N1285" i="10"/>
  <c r="O1285" i="10"/>
  <c r="N365" i="10"/>
  <c r="P365" i="10"/>
  <c r="C365" i="10"/>
  <c r="N1301" i="10"/>
  <c r="Q1301" i="10"/>
  <c r="K992" i="10"/>
  <c r="L992" i="10"/>
  <c r="K395" i="10"/>
  <c r="L395" i="10"/>
  <c r="K991" i="10"/>
  <c r="L991" i="10"/>
  <c r="K394" i="10"/>
  <c r="L394" i="10"/>
  <c r="K995" i="10"/>
  <c r="L995" i="10"/>
  <c r="K398" i="10"/>
  <c r="L398" i="10"/>
  <c r="K997" i="10"/>
  <c r="L997" i="10"/>
  <c r="K989" i="10"/>
  <c r="L989" i="10"/>
  <c r="K397" i="10"/>
  <c r="L397" i="10"/>
  <c r="K389" i="10"/>
  <c r="L389" i="10"/>
  <c r="N368" i="10"/>
  <c r="O368" i="10"/>
  <c r="N976" i="10"/>
  <c r="O976" i="10"/>
  <c r="N379" i="10"/>
  <c r="O379" i="10"/>
  <c r="N371" i="10"/>
  <c r="P371" i="10"/>
  <c r="C371" i="10"/>
  <c r="N363" i="10"/>
  <c r="Q363" i="10"/>
  <c r="N979" i="10"/>
  <c r="N963" i="10"/>
  <c r="O963" i="10"/>
  <c r="N970" i="10"/>
  <c r="O970" i="10"/>
  <c r="N370" i="10"/>
  <c r="P370" i="10"/>
  <c r="C370" i="10"/>
  <c r="N973" i="10"/>
  <c r="P973" i="10"/>
  <c r="C973" i="10"/>
  <c r="N381" i="10"/>
  <c r="P381" i="10"/>
  <c r="C381" i="10"/>
  <c r="K988" i="10"/>
  <c r="L988" i="10"/>
  <c r="K391" i="10"/>
  <c r="L391" i="10"/>
  <c r="N980" i="10"/>
  <c r="Q980" i="10"/>
  <c r="N964" i="10"/>
  <c r="Q964" i="10"/>
  <c r="N967" i="10"/>
  <c r="Q967" i="10"/>
  <c r="N974" i="10"/>
  <c r="N977" i="10"/>
  <c r="K999" i="10"/>
  <c r="L999" i="10"/>
  <c r="N372" i="10"/>
  <c r="Q372" i="10"/>
  <c r="N364" i="10"/>
  <c r="Q364" i="10"/>
  <c r="N968" i="10"/>
  <c r="N375" i="10"/>
  <c r="Q375" i="10"/>
  <c r="N367" i="10"/>
  <c r="P367" i="10"/>
  <c r="C367" i="10"/>
  <c r="N971" i="10"/>
  <c r="Q971" i="10"/>
  <c r="N978" i="10"/>
  <c r="N962" i="10"/>
  <c r="Q962" i="10"/>
  <c r="N981" i="10"/>
  <c r="O981" i="10"/>
  <c r="N965" i="10"/>
  <c r="Q965" i="10"/>
  <c r="N369" i="10"/>
  <c r="N972" i="10"/>
  <c r="Q972" i="10"/>
  <c r="N380" i="10"/>
  <c r="N975" i="10"/>
  <c r="Q975" i="10"/>
  <c r="N966" i="10"/>
  <c r="O966" i="10"/>
  <c r="N362" i="10"/>
  <c r="P362" i="10"/>
  <c r="C362" i="10"/>
  <c r="N969" i="10"/>
  <c r="P969" i="10"/>
  <c r="C969" i="10"/>
  <c r="N376" i="10"/>
  <c r="K1547" i="10"/>
  <c r="L1547" i="10"/>
  <c r="K1548" i="10"/>
  <c r="L1548" i="10"/>
  <c r="K1551" i="10"/>
  <c r="L1551" i="10"/>
  <c r="K1552" i="10"/>
  <c r="L1552" i="10"/>
  <c r="K1557" i="10"/>
  <c r="L1557" i="10"/>
  <c r="K1559" i="10"/>
  <c r="L1559" i="10"/>
  <c r="N1688" i="10"/>
  <c r="Q1688" i="10"/>
  <c r="N1689" i="10"/>
  <c r="P1689" i="10"/>
  <c r="C1689" i="10"/>
  <c r="K1905" i="10"/>
  <c r="L1905" i="10"/>
  <c r="K1906" i="10"/>
  <c r="L1906" i="10"/>
  <c r="K1913" i="10"/>
  <c r="L1913" i="10"/>
  <c r="K1914" i="10"/>
  <c r="L1914" i="10"/>
  <c r="K1921" i="10"/>
  <c r="L1921" i="10"/>
  <c r="K1962" i="10"/>
  <c r="L1962" i="10"/>
  <c r="K1969" i="10"/>
  <c r="L1969" i="10"/>
  <c r="K1970" i="10"/>
  <c r="L1970" i="10"/>
  <c r="K1977" i="10"/>
  <c r="L1977" i="10"/>
  <c r="K1978" i="10"/>
  <c r="L1978" i="10"/>
  <c r="K1542" i="10"/>
  <c r="L1542" i="10"/>
  <c r="K1554" i="10"/>
  <c r="L1554" i="10"/>
  <c r="K1561" i="10"/>
  <c r="L1561" i="10"/>
  <c r="N1682" i="10"/>
  <c r="N1683" i="10"/>
  <c r="O1683" i="10"/>
  <c r="N1690" i="10"/>
  <c r="Q1690" i="10"/>
  <c r="N1691" i="10"/>
  <c r="O1691" i="10"/>
  <c r="N1805" i="10"/>
  <c r="N1813" i="10"/>
  <c r="P1813" i="10"/>
  <c r="C1813" i="10"/>
  <c r="N1821" i="10"/>
  <c r="K1903" i="10"/>
  <c r="L1903" i="10"/>
  <c r="K1904" i="10"/>
  <c r="L1904" i="10"/>
  <c r="K1911" i="10"/>
  <c r="L1911" i="10"/>
  <c r="K1912" i="10"/>
  <c r="L1912" i="10"/>
  <c r="K1919" i="10"/>
  <c r="L1919" i="10"/>
  <c r="K1920" i="10"/>
  <c r="L1920" i="10"/>
  <c r="K1967" i="10"/>
  <c r="L1967" i="10"/>
  <c r="K1968" i="10"/>
  <c r="L1968" i="10"/>
  <c r="K1975" i="10"/>
  <c r="L1975" i="10"/>
  <c r="K1976" i="10"/>
  <c r="L1976" i="10"/>
  <c r="K1545" i="10"/>
  <c r="L1545" i="10"/>
  <c r="K1546" i="10"/>
  <c r="L1546" i="10"/>
  <c r="K1549" i="10"/>
  <c r="L1549" i="10"/>
  <c r="K1550" i="10"/>
  <c r="L1550" i="10"/>
  <c r="K1556" i="10"/>
  <c r="L1556" i="10"/>
  <c r="K1558" i="10"/>
  <c r="L1558" i="10"/>
  <c r="N1684" i="10"/>
  <c r="P1684" i="10"/>
  <c r="C1684" i="10"/>
  <c r="N1685" i="10"/>
  <c r="N1692" i="10"/>
  <c r="Q1692" i="10"/>
  <c r="N1693" i="10"/>
  <c r="N1694" i="10"/>
  <c r="O1694" i="10"/>
  <c r="N1695" i="10"/>
  <c r="N1696" i="10"/>
  <c r="N1697" i="10"/>
  <c r="Q1697" i="10"/>
  <c r="N1698" i="10"/>
  <c r="N1699" i="10"/>
  <c r="N1700" i="10"/>
  <c r="Q1700" i="10"/>
  <c r="N1701" i="10"/>
  <c r="Q1701" i="10"/>
  <c r="N1809" i="10"/>
  <c r="N1817" i="10"/>
  <c r="K1822" i="10"/>
  <c r="L1822" i="10"/>
  <c r="K1824" i="10"/>
  <c r="L1824" i="10"/>
  <c r="K1828" i="10"/>
  <c r="L1828" i="10"/>
  <c r="K1830" i="10"/>
  <c r="L1830" i="10"/>
  <c r="K1832" i="10"/>
  <c r="L1832" i="10"/>
  <c r="K1836" i="10"/>
  <c r="L1836" i="10"/>
  <c r="K1838" i="10"/>
  <c r="L1838" i="10"/>
  <c r="K1840" i="10"/>
  <c r="L1840" i="10"/>
  <c r="K1902" i="10"/>
  <c r="L1902" i="10"/>
  <c r="K1909" i="10"/>
  <c r="L1909" i="10"/>
  <c r="K1910" i="10"/>
  <c r="L1910" i="10"/>
  <c r="K1917" i="10"/>
  <c r="L1917" i="10"/>
  <c r="K1918" i="10"/>
  <c r="L1918" i="10"/>
  <c r="K1965" i="10"/>
  <c r="L1965" i="10"/>
  <c r="K1966" i="10"/>
  <c r="L1966" i="10"/>
  <c r="K1973" i="10"/>
  <c r="L1973" i="10"/>
  <c r="K1974" i="10"/>
  <c r="L1974" i="10"/>
  <c r="K1981" i="10"/>
  <c r="L1981" i="10"/>
  <c r="K1543" i="10"/>
  <c r="L1543" i="10"/>
  <c r="K1544" i="10"/>
  <c r="L1544" i="10"/>
  <c r="K1553" i="10"/>
  <c r="L1553" i="10"/>
  <c r="K1555" i="10"/>
  <c r="L1555" i="10"/>
  <c r="K1560" i="10"/>
  <c r="L1560" i="10"/>
  <c r="N1686" i="10"/>
  <c r="P1686" i="10"/>
  <c r="C1686" i="10"/>
  <c r="N1687" i="10"/>
  <c r="P1687" i="10"/>
  <c r="C1687" i="10"/>
  <c r="N1803" i="10"/>
  <c r="Q1803" i="10"/>
  <c r="K1826" i="10"/>
  <c r="L1826" i="10"/>
  <c r="K1834" i="10"/>
  <c r="L1834" i="10"/>
  <c r="K1907" i="10"/>
  <c r="L1907" i="10"/>
  <c r="K1908" i="10"/>
  <c r="L1908" i="10"/>
  <c r="K1915" i="10"/>
  <c r="L1915" i="10"/>
  <c r="K1916" i="10"/>
  <c r="L1916" i="10"/>
  <c r="K1963" i="10"/>
  <c r="L1963" i="10"/>
  <c r="K1964" i="10"/>
  <c r="L1964" i="10"/>
  <c r="K1971" i="10"/>
  <c r="L1971" i="10"/>
  <c r="K1972" i="10"/>
  <c r="L1972" i="10"/>
  <c r="K1979" i="10"/>
  <c r="L1979" i="10"/>
  <c r="K1980" i="10"/>
  <c r="L1980" i="10"/>
  <c r="N1993" i="10"/>
  <c r="P1993" i="10"/>
  <c r="C1993" i="10"/>
  <c r="N1897" i="10"/>
  <c r="K1837" i="10"/>
  <c r="L1837" i="10"/>
  <c r="N1987" i="10"/>
  <c r="P1987" i="10"/>
  <c r="C1987" i="10"/>
  <c r="N1891" i="10"/>
  <c r="O1891" i="10"/>
  <c r="K1835" i="10"/>
  <c r="L1835" i="10"/>
  <c r="N1804" i="10"/>
  <c r="Q1804" i="10"/>
  <c r="N1540" i="10"/>
  <c r="N1989" i="10"/>
  <c r="Q1989" i="10"/>
  <c r="N1893" i="10"/>
  <c r="P1893" i="10"/>
  <c r="C1893" i="10"/>
  <c r="N1806" i="10"/>
  <c r="P1806" i="10"/>
  <c r="C1806" i="10"/>
  <c r="V1806" i="10"/>
  <c r="D1806" i="10"/>
  <c r="N1992" i="10"/>
  <c r="P1992" i="10"/>
  <c r="C1992" i="10"/>
  <c r="N1896" i="10"/>
  <c r="K1841" i="10"/>
  <c r="L1841" i="10"/>
  <c r="N1820" i="10"/>
  <c r="O1820" i="10"/>
  <c r="K1715" i="10"/>
  <c r="L1715" i="10"/>
  <c r="K1707" i="10"/>
  <c r="L1707" i="10"/>
  <c r="N1819" i="10"/>
  <c r="K1714" i="10"/>
  <c r="L1714" i="10"/>
  <c r="K1706" i="10"/>
  <c r="L1706" i="10"/>
  <c r="N1994" i="10"/>
  <c r="O1994" i="10"/>
  <c r="N1898" i="10"/>
  <c r="N1882" i="10"/>
  <c r="Q1882" i="10"/>
  <c r="N1530" i="10"/>
  <c r="P1530" i="10"/>
  <c r="C1530" i="10"/>
  <c r="N1988" i="10"/>
  <c r="P1988" i="10"/>
  <c r="C1988" i="10"/>
  <c r="N1892" i="10"/>
  <c r="O1892" i="10"/>
  <c r="K1839" i="10"/>
  <c r="L1839" i="10"/>
  <c r="K1827" i="10"/>
  <c r="L1827" i="10"/>
  <c r="N1818" i="10"/>
  <c r="P1818" i="10"/>
  <c r="C1818" i="10"/>
  <c r="N1990" i="10"/>
  <c r="N1894" i="10"/>
  <c r="Q1894" i="10"/>
  <c r="N1814" i="10"/>
  <c r="P1814" i="10"/>
  <c r="C1814" i="10"/>
  <c r="N1532" i="10"/>
  <c r="N1999" i="10"/>
  <c r="N1983" i="10"/>
  <c r="Q1983" i="10"/>
  <c r="N1887" i="10"/>
  <c r="Q1887" i="10"/>
  <c r="K1833" i="10"/>
  <c r="L1833" i="10"/>
  <c r="N1812" i="10"/>
  <c r="K1717" i="10"/>
  <c r="L1717" i="10"/>
  <c r="K1709" i="10"/>
  <c r="L1709" i="10"/>
  <c r="N1524" i="10"/>
  <c r="N1815" i="10"/>
  <c r="N1807" i="10"/>
  <c r="O1807" i="10"/>
  <c r="N1811" i="10"/>
  <c r="K1720" i="10"/>
  <c r="L1720" i="10"/>
  <c r="K1712" i="10"/>
  <c r="L1712" i="10"/>
  <c r="K1704" i="10"/>
  <c r="L1704" i="10"/>
  <c r="N1541" i="10"/>
  <c r="Q1541" i="10"/>
  <c r="N1533" i="10"/>
  <c r="Q1533" i="10"/>
  <c r="N1525" i="10"/>
  <c r="N1531" i="10"/>
  <c r="P1531" i="10"/>
  <c r="C1531" i="10"/>
  <c r="N2001" i="10"/>
  <c r="N1985" i="10"/>
  <c r="N1889" i="10"/>
  <c r="N1534" i="10"/>
  <c r="P1534" i="10"/>
  <c r="C1534" i="10"/>
  <c r="N1995" i="10"/>
  <c r="P1995" i="10"/>
  <c r="C1995" i="10"/>
  <c r="N1899" i="10"/>
  <c r="Q1899" i="10"/>
  <c r="N1883" i="10"/>
  <c r="K1831" i="10"/>
  <c r="L1831" i="10"/>
  <c r="N1810" i="10"/>
  <c r="N1522" i="10"/>
  <c r="Q1522" i="10"/>
  <c r="N1997" i="10"/>
  <c r="N1901" i="10"/>
  <c r="Q1901" i="10"/>
  <c r="N1885" i="10"/>
  <c r="N1802" i="10"/>
  <c r="Q1802" i="10"/>
  <c r="N1536" i="10"/>
  <c r="N2000" i="10"/>
  <c r="O2000" i="10"/>
  <c r="N1984" i="10"/>
  <c r="N1888" i="10"/>
  <c r="P1888" i="10"/>
  <c r="C1888" i="10"/>
  <c r="K1825" i="10"/>
  <c r="L1825" i="10"/>
  <c r="N1816" i="10"/>
  <c r="P1816" i="10"/>
  <c r="C1816" i="10"/>
  <c r="K1719" i="10"/>
  <c r="L1719" i="10"/>
  <c r="K1711" i="10"/>
  <c r="L1711" i="10"/>
  <c r="K1703" i="10"/>
  <c r="L1703" i="10"/>
  <c r="N1528" i="10"/>
  <c r="P1528" i="10"/>
  <c r="C1528" i="10"/>
  <c r="K1718" i="10"/>
  <c r="L1718" i="10"/>
  <c r="K1710" i="10"/>
  <c r="L1710" i="10"/>
  <c r="K1702" i="10"/>
  <c r="L1702" i="10"/>
  <c r="N1535" i="10"/>
  <c r="P1535" i="10"/>
  <c r="C1535" i="10"/>
  <c r="N1527" i="10"/>
  <c r="O1527" i="10"/>
  <c r="N1986" i="10"/>
  <c r="Q1986" i="10"/>
  <c r="N1890" i="10"/>
  <c r="K1829" i="10"/>
  <c r="L1829" i="10"/>
  <c r="N1996" i="10"/>
  <c r="P1996" i="10"/>
  <c r="C1996" i="10"/>
  <c r="N1900" i="10"/>
  <c r="N1884" i="10"/>
  <c r="K1823" i="10"/>
  <c r="L1823" i="10"/>
  <c r="N1526" i="10"/>
  <c r="Q1526" i="10"/>
  <c r="N1998" i="10"/>
  <c r="N1982" i="10"/>
  <c r="N1886" i="10"/>
  <c r="Q1886" i="10"/>
  <c r="N1991" i="10"/>
  <c r="N1895" i="10"/>
  <c r="N1808" i="10"/>
  <c r="O1808" i="10"/>
  <c r="K1721" i="10"/>
  <c r="L1721" i="10"/>
  <c r="K1713" i="10"/>
  <c r="L1713" i="10"/>
  <c r="K1705" i="10"/>
  <c r="L1705" i="10"/>
  <c r="N1538" i="10"/>
  <c r="K1716" i="10"/>
  <c r="L1716" i="10"/>
  <c r="K1708" i="10"/>
  <c r="L1708" i="10"/>
  <c r="N1537" i="10"/>
  <c r="O1537" i="10"/>
  <c r="N1529" i="10"/>
  <c r="Q1529" i="10"/>
  <c r="N1539" i="10"/>
  <c r="P1539" i="10"/>
  <c r="C1539" i="10"/>
  <c r="N1523" i="10"/>
  <c r="BV24" i="2"/>
  <c r="J70" i="9"/>
  <c r="G71" i="9"/>
  <c r="J8" i="9"/>
  <c r="J44" i="9"/>
  <c r="G9" i="9"/>
  <c r="G45" i="9"/>
  <c r="BV20" i="2"/>
  <c r="J63" i="9"/>
  <c r="G62" i="9"/>
  <c r="J6" i="9"/>
  <c r="J26" i="9"/>
  <c r="G7" i="9"/>
  <c r="G27" i="9"/>
  <c r="BV16" i="2"/>
  <c r="J62" i="9"/>
  <c r="J38" i="9"/>
  <c r="G39" i="9"/>
  <c r="G63" i="9"/>
  <c r="BV12" i="2"/>
  <c r="J49" i="9"/>
  <c r="J51" i="9"/>
  <c r="G48" i="9"/>
  <c r="G50" i="9"/>
  <c r="J58" i="9"/>
  <c r="G59" i="9"/>
  <c r="BV8" i="2"/>
  <c r="J33" i="9"/>
  <c r="J35" i="9"/>
  <c r="J41" i="9"/>
  <c r="G32" i="9"/>
  <c r="G34" i="9"/>
  <c r="G40" i="9"/>
  <c r="BV4" i="2"/>
  <c r="J17" i="9"/>
  <c r="J19" i="9"/>
  <c r="J23" i="9"/>
  <c r="G16" i="9"/>
  <c r="G18" i="9"/>
  <c r="G22" i="9"/>
  <c r="J32" i="9"/>
  <c r="G33" i="9"/>
  <c r="N393" i="10"/>
  <c r="O393" i="10"/>
  <c r="K379" i="10"/>
  <c r="L379" i="10"/>
  <c r="K1060" i="10"/>
  <c r="L1060" i="10"/>
  <c r="K378" i="10"/>
  <c r="L378" i="10"/>
  <c r="K1043" i="10"/>
  <c r="L1043" i="10"/>
  <c r="K1058" i="10"/>
  <c r="L1058" i="10"/>
  <c r="K375" i="10"/>
  <c r="L375" i="10"/>
  <c r="N390" i="10"/>
  <c r="O390" i="10"/>
  <c r="N401" i="10"/>
  <c r="K1046" i="10"/>
  <c r="L1046" i="10"/>
  <c r="K363" i="10"/>
  <c r="L363" i="10"/>
  <c r="K1044" i="10"/>
  <c r="L1044" i="10"/>
  <c r="K362" i="10"/>
  <c r="L362" i="10"/>
  <c r="K1048" i="10"/>
  <c r="L1048" i="10"/>
  <c r="K366" i="10"/>
  <c r="L366" i="10"/>
  <c r="K1057" i="10"/>
  <c r="L1057" i="10"/>
  <c r="K1049" i="10"/>
  <c r="L1049" i="10"/>
  <c r="K377" i="10"/>
  <c r="L377" i="10"/>
  <c r="K369" i="10"/>
  <c r="L369" i="10"/>
  <c r="N394" i="10"/>
  <c r="O394" i="10"/>
  <c r="N385" i="10"/>
  <c r="O385" i="10"/>
  <c r="K1051" i="10"/>
  <c r="L1051" i="10"/>
  <c r="K368" i="10"/>
  <c r="L368" i="10"/>
  <c r="K1050" i="10"/>
  <c r="L1050" i="10"/>
  <c r="K367" i="10"/>
  <c r="L367" i="10"/>
  <c r="K1054" i="10"/>
  <c r="L1054" i="10"/>
  <c r="K371" i="10"/>
  <c r="L371" i="10"/>
  <c r="K1047" i="10"/>
  <c r="L1047" i="10"/>
  <c r="K364" i="10"/>
  <c r="L364" i="10"/>
  <c r="N389" i="10"/>
  <c r="K1056" i="10"/>
  <c r="L1056" i="10"/>
  <c r="K374" i="10"/>
  <c r="L374" i="10"/>
  <c r="K1055" i="10"/>
  <c r="L1055" i="10"/>
  <c r="K372" i="10"/>
  <c r="L372" i="10"/>
  <c r="K1059" i="10"/>
  <c r="L1059" i="10"/>
  <c r="K376" i="10"/>
  <c r="L376" i="10"/>
  <c r="K1061" i="10"/>
  <c r="L1061" i="10"/>
  <c r="K1053" i="10"/>
  <c r="L1053" i="10"/>
  <c r="K1045" i="10"/>
  <c r="L1045" i="10"/>
  <c r="K381" i="10"/>
  <c r="L381" i="10"/>
  <c r="K373" i="10"/>
  <c r="L373" i="10"/>
  <c r="K365" i="10"/>
  <c r="L365" i="10"/>
  <c r="K380" i="10"/>
  <c r="L380" i="10"/>
  <c r="N1072" i="10"/>
  <c r="Q1072" i="10"/>
  <c r="N396" i="10"/>
  <c r="P396" i="10"/>
  <c r="C396" i="10"/>
  <c r="N395" i="10"/>
  <c r="N387" i="10"/>
  <c r="N1075" i="10"/>
  <c r="O1075" i="10"/>
  <c r="N400" i="10"/>
  <c r="N1066" i="10"/>
  <c r="P1066" i="10"/>
  <c r="C1066" i="10"/>
  <c r="V1066" i="10"/>
  <c r="D1066" i="10"/>
  <c r="I1066" i="10"/>
  <c r="R1066" i="10"/>
  <c r="N1069" i="10"/>
  <c r="P1069" i="10"/>
  <c r="C1069" i="10"/>
  <c r="N1076" i="10"/>
  <c r="O1076" i="10"/>
  <c r="N1079" i="10"/>
  <c r="Q1079" i="10"/>
  <c r="N1063" i="10"/>
  <c r="Q1063" i="10"/>
  <c r="N1070" i="10"/>
  <c r="P1070" i="10"/>
  <c r="C1070" i="10"/>
  <c r="N382" i="10"/>
  <c r="N1073" i="10"/>
  <c r="N386" i="10"/>
  <c r="P386" i="10"/>
  <c r="C386" i="10"/>
  <c r="K1042" i="10"/>
  <c r="L1042" i="10"/>
  <c r="N1080" i="10"/>
  <c r="O1080" i="10"/>
  <c r="N1064" i="10"/>
  <c r="N399" i="10"/>
  <c r="Q399" i="10"/>
  <c r="N391" i="10"/>
  <c r="N383" i="10"/>
  <c r="N1067" i="10"/>
  <c r="O1067" i="10"/>
  <c r="N1074" i="10"/>
  <c r="N388" i="10"/>
  <c r="O388" i="10"/>
  <c r="N1077" i="10"/>
  <c r="N392" i="10"/>
  <c r="O392" i="10"/>
  <c r="K1052" i="10"/>
  <c r="L1052" i="10"/>
  <c r="K370" i="10"/>
  <c r="L370" i="10"/>
  <c r="N1068" i="10"/>
  <c r="Q1068" i="10"/>
  <c r="N1071" i="10"/>
  <c r="O1071" i="10"/>
  <c r="N384" i="10"/>
  <c r="N1078" i="10"/>
  <c r="P1078" i="10"/>
  <c r="C1078" i="10"/>
  <c r="N1062" i="10"/>
  <c r="N398" i="10"/>
  <c r="P398" i="10"/>
  <c r="C398" i="10"/>
  <c r="N1081" i="10"/>
  <c r="P1081" i="10"/>
  <c r="C1081" i="10"/>
  <c r="N1065" i="10"/>
  <c r="N397" i="10"/>
  <c r="N1343" i="10"/>
  <c r="P1343" i="10"/>
  <c r="C1343" i="10"/>
  <c r="V1343" i="10"/>
  <c r="D1343" i="10"/>
  <c r="N1347" i="10"/>
  <c r="N1352" i="10"/>
  <c r="N1356" i="10"/>
  <c r="O1356" i="10"/>
  <c r="N1360" i="10"/>
  <c r="K1369" i="10"/>
  <c r="L1369" i="10"/>
  <c r="K1377" i="10"/>
  <c r="L1377" i="10"/>
  <c r="N1385" i="10"/>
  <c r="O1385" i="10"/>
  <c r="N1342" i="10"/>
  <c r="P1342" i="10"/>
  <c r="C1342" i="10"/>
  <c r="V1342" i="10"/>
  <c r="D1342" i="10"/>
  <c r="N1346" i="10"/>
  <c r="N1351" i="10"/>
  <c r="P1351" i="10"/>
  <c r="C1351" i="10"/>
  <c r="K1367" i="10"/>
  <c r="L1367" i="10"/>
  <c r="K1375" i="10"/>
  <c r="L1375" i="10"/>
  <c r="N1387" i="10"/>
  <c r="N1392" i="10"/>
  <c r="P1392" i="10"/>
  <c r="C1392" i="10"/>
  <c r="N1400" i="10"/>
  <c r="N1345" i="10"/>
  <c r="Q1345" i="10"/>
  <c r="N1349" i="10"/>
  <c r="N1350" i="10"/>
  <c r="N1354" i="10"/>
  <c r="N1355" i="10"/>
  <c r="O1355" i="10"/>
  <c r="N1358" i="10"/>
  <c r="N1359" i="10"/>
  <c r="Q1359" i="10"/>
  <c r="K1373" i="10"/>
  <c r="L1373" i="10"/>
  <c r="N1344" i="10"/>
  <c r="Q1344" i="10"/>
  <c r="N1348" i="10"/>
  <c r="O1348" i="10"/>
  <c r="N1353" i="10"/>
  <c r="P1353" i="10"/>
  <c r="C1353" i="10"/>
  <c r="N1357" i="10"/>
  <c r="P1357" i="10"/>
  <c r="C1357" i="10"/>
  <c r="N1361" i="10"/>
  <c r="P1361" i="10"/>
  <c r="C1361" i="10"/>
  <c r="K1371" i="10"/>
  <c r="L1371" i="10"/>
  <c r="K1379" i="10"/>
  <c r="L1379" i="10"/>
  <c r="N1383" i="10"/>
  <c r="N1398" i="10"/>
  <c r="O1398" i="10"/>
  <c r="K1368" i="10"/>
  <c r="L1368" i="10"/>
  <c r="K1334" i="10"/>
  <c r="L1334" i="10"/>
  <c r="K1365" i="10"/>
  <c r="L1365" i="10"/>
  <c r="K1331" i="10"/>
  <c r="L1331" i="10"/>
  <c r="N245" i="10"/>
  <c r="K1372" i="10"/>
  <c r="L1372" i="10"/>
  <c r="K1340" i="10"/>
  <c r="L1340" i="10"/>
  <c r="K1324" i="10"/>
  <c r="L1324" i="10"/>
  <c r="N1397" i="10"/>
  <c r="N1391" i="10"/>
  <c r="Q1391" i="10"/>
  <c r="K1374" i="10"/>
  <c r="L1374" i="10"/>
  <c r="K1337" i="10"/>
  <c r="L1337" i="10"/>
  <c r="K266" i="10"/>
  <c r="L266" i="10"/>
  <c r="K272" i="10"/>
  <c r="L272" i="10"/>
  <c r="K271" i="10"/>
  <c r="L271" i="10"/>
  <c r="K15" i="10"/>
  <c r="L15" i="10"/>
  <c r="K275" i="10"/>
  <c r="L275" i="10"/>
  <c r="K268" i="10"/>
  <c r="L268" i="10"/>
  <c r="K19" i="10"/>
  <c r="L19" i="10"/>
  <c r="N1389" i="10"/>
  <c r="P1389" i="10"/>
  <c r="C1389" i="10"/>
  <c r="K1376" i="10"/>
  <c r="L1376" i="10"/>
  <c r="K1338" i="10"/>
  <c r="L1338" i="10"/>
  <c r="K1323" i="10"/>
  <c r="L1323" i="10"/>
  <c r="N1388" i="10"/>
  <c r="Q1388" i="10"/>
  <c r="K1370" i="10"/>
  <c r="L1370" i="10"/>
  <c r="K1335" i="10"/>
  <c r="L1335" i="10"/>
  <c r="N253" i="10"/>
  <c r="N1386" i="10"/>
  <c r="Q1386" i="10"/>
  <c r="K1380" i="10"/>
  <c r="L1380" i="10"/>
  <c r="K1328" i="10"/>
  <c r="L1328" i="10"/>
  <c r="N1393" i="10"/>
  <c r="P1393" i="10"/>
  <c r="C1393" i="10"/>
  <c r="K1362" i="10"/>
  <c r="L1362" i="10"/>
  <c r="K1341" i="10"/>
  <c r="L1341" i="10"/>
  <c r="K1325" i="10"/>
  <c r="L1325" i="10"/>
  <c r="K278" i="10"/>
  <c r="L278" i="10"/>
  <c r="K276" i="10"/>
  <c r="L276" i="10"/>
  <c r="K14" i="10"/>
  <c r="L14" i="10"/>
  <c r="K6" i="10"/>
  <c r="L6" i="10"/>
  <c r="K280" i="10"/>
  <c r="L280" i="10"/>
  <c r="K4" i="10"/>
  <c r="L4" i="10"/>
  <c r="N254" i="10"/>
  <c r="N1390" i="10"/>
  <c r="N1382" i="10"/>
  <c r="P1382" i="10"/>
  <c r="C1382" i="10"/>
  <c r="K1326" i="10"/>
  <c r="L1326" i="10"/>
  <c r="N246" i="10"/>
  <c r="K1378" i="10"/>
  <c r="L1378" i="10"/>
  <c r="K1339" i="10"/>
  <c r="L1339" i="10"/>
  <c r="K1322" i="10"/>
  <c r="L1322" i="10"/>
  <c r="N261" i="10"/>
  <c r="N1394" i="10"/>
  <c r="P1394" i="10"/>
  <c r="C1394" i="10"/>
  <c r="K1381" i="10"/>
  <c r="L1381" i="10"/>
  <c r="K1332" i="10"/>
  <c r="L1332" i="10"/>
  <c r="N1399" i="10"/>
  <c r="N1395" i="10"/>
  <c r="Q1395" i="10"/>
  <c r="N1384" i="10"/>
  <c r="Q1384" i="10"/>
  <c r="K1363" i="10"/>
  <c r="L1363" i="10"/>
  <c r="K1329" i="10"/>
  <c r="L1329" i="10"/>
  <c r="K262" i="10"/>
  <c r="L262" i="10"/>
  <c r="K8" i="10"/>
  <c r="L8" i="10"/>
  <c r="K264" i="10"/>
  <c r="L264" i="10"/>
  <c r="K12" i="10"/>
  <c r="L12" i="10"/>
  <c r="K279" i="10"/>
  <c r="L279" i="10"/>
  <c r="K3" i="10"/>
  <c r="L3" i="10"/>
  <c r="N256" i="10"/>
  <c r="O256" i="10"/>
  <c r="N248" i="10"/>
  <c r="K1364" i="10"/>
  <c r="L1364" i="10"/>
  <c r="K1330" i="10"/>
  <c r="L1330" i="10"/>
  <c r="K1327" i="10"/>
  <c r="L1327" i="10"/>
  <c r="K1336" i="10"/>
  <c r="L1336" i="10"/>
  <c r="N1401" i="10"/>
  <c r="N1396" i="10"/>
  <c r="K1366" i="10"/>
  <c r="L1366" i="10"/>
  <c r="K1333" i="10"/>
  <c r="L1333" i="10"/>
  <c r="K2" i="10"/>
  <c r="L2" i="10"/>
  <c r="K267" i="10"/>
  <c r="L267" i="10"/>
  <c r="K16" i="10"/>
  <c r="L16" i="10"/>
  <c r="K7" i="10"/>
  <c r="L7" i="10"/>
  <c r="K18" i="10"/>
  <c r="L18" i="10"/>
  <c r="K10" i="10"/>
  <c r="L10" i="10"/>
  <c r="K270" i="10"/>
  <c r="L270" i="10"/>
  <c r="K20" i="10"/>
  <c r="L20" i="10"/>
  <c r="K277" i="10"/>
  <c r="L277" i="10"/>
  <c r="K269" i="10"/>
  <c r="L269" i="10"/>
  <c r="N244" i="10"/>
  <c r="P244" i="10"/>
  <c r="C244" i="10"/>
  <c r="V244" i="10"/>
  <c r="D244" i="10"/>
  <c r="N36" i="10"/>
  <c r="N28" i="10"/>
  <c r="O28" i="10"/>
  <c r="N259" i="10"/>
  <c r="N251" i="10"/>
  <c r="Q251" i="10"/>
  <c r="N243" i="10"/>
  <c r="N34" i="10"/>
  <c r="O34" i="10"/>
  <c r="N26" i="10"/>
  <c r="P26" i="10"/>
  <c r="C26" i="10"/>
  <c r="V26" i="10"/>
  <c r="D26" i="10"/>
  <c r="N242" i="10"/>
  <c r="Q242" i="10"/>
  <c r="N41" i="10"/>
  <c r="N33" i="10"/>
  <c r="P33" i="10"/>
  <c r="C33" i="10"/>
  <c r="N25" i="10"/>
  <c r="P25" i="10"/>
  <c r="C25" i="10"/>
  <c r="N257" i="10"/>
  <c r="O257" i="10"/>
  <c r="K281" i="10"/>
  <c r="L281" i="10"/>
  <c r="K17" i="10"/>
  <c r="L17" i="10"/>
  <c r="K9" i="10"/>
  <c r="L9" i="10"/>
  <c r="K263" i="10"/>
  <c r="L263" i="10"/>
  <c r="K11" i="10"/>
  <c r="L11" i="10"/>
  <c r="N39" i="10"/>
  <c r="O39" i="10"/>
  <c r="N31" i="10"/>
  <c r="Q31" i="10"/>
  <c r="N23" i="10"/>
  <c r="Q23" i="10"/>
  <c r="N250" i="10"/>
  <c r="Q250" i="10"/>
  <c r="K273" i="10"/>
  <c r="L273" i="10"/>
  <c r="K274" i="10"/>
  <c r="L274" i="10"/>
  <c r="N260" i="10"/>
  <c r="P260" i="10"/>
  <c r="C260" i="10"/>
  <c r="N40" i="10"/>
  <c r="N32" i="10"/>
  <c r="N24" i="10"/>
  <c r="N255" i="10"/>
  <c r="N247" i="10"/>
  <c r="N38" i="10"/>
  <c r="N30" i="10"/>
  <c r="P30" i="10"/>
  <c r="C30" i="10"/>
  <c r="N22" i="10"/>
  <c r="P22" i="10"/>
  <c r="C22" i="10"/>
  <c r="V22" i="10"/>
  <c r="D22" i="10"/>
  <c r="I22" i="10"/>
  <c r="R22" i="10"/>
  <c r="N258" i="10"/>
  <c r="N37" i="10"/>
  <c r="N29" i="10"/>
  <c r="Q29" i="10"/>
  <c r="K265" i="10"/>
  <c r="L265" i="10"/>
  <c r="K21" i="10"/>
  <c r="L21" i="10"/>
  <c r="K13" i="10"/>
  <c r="L13" i="10"/>
  <c r="K5" i="10"/>
  <c r="L5" i="10"/>
  <c r="N252" i="10"/>
  <c r="P252" i="10"/>
  <c r="C252" i="10"/>
  <c r="N35" i="10"/>
  <c r="N27" i="10"/>
  <c r="O27" i="10"/>
  <c r="N249" i="10"/>
  <c r="O249" i="10"/>
  <c r="K2022" i="10"/>
  <c r="L2022" i="10"/>
  <c r="K2027" i="10"/>
  <c r="L2027" i="10"/>
  <c r="K2028" i="10"/>
  <c r="L2028" i="10"/>
  <c r="K2033" i="10"/>
  <c r="L2033" i="10"/>
  <c r="K2034" i="10"/>
  <c r="L2034" i="10"/>
  <c r="K2039" i="10"/>
  <c r="L2039" i="10"/>
  <c r="K2040" i="10"/>
  <c r="L2040" i="10"/>
  <c r="K2025" i="10"/>
  <c r="L2025" i="10"/>
  <c r="K2026" i="10"/>
  <c r="L2026" i="10"/>
  <c r="K2031" i="10"/>
  <c r="L2031" i="10"/>
  <c r="K2032" i="10"/>
  <c r="L2032" i="10"/>
  <c r="K2023" i="10"/>
  <c r="L2023" i="10"/>
  <c r="K2024" i="10"/>
  <c r="L2024" i="10"/>
  <c r="K2037" i="10"/>
  <c r="L2037" i="10"/>
  <c r="K2038" i="10"/>
  <c r="L2038" i="10"/>
  <c r="K2029" i="10"/>
  <c r="L2029" i="10"/>
  <c r="K2030" i="10"/>
  <c r="L2030" i="10"/>
  <c r="K2035" i="10"/>
  <c r="L2035" i="10"/>
  <c r="K2036" i="10"/>
  <c r="L2036" i="10"/>
  <c r="K2041" i="10"/>
  <c r="L2041" i="10"/>
  <c r="N2008" i="10"/>
  <c r="P2008" i="10"/>
  <c r="C2008" i="10"/>
  <c r="N641" i="10"/>
  <c r="Q641" i="10"/>
  <c r="N678" i="10"/>
  <c r="N2003" i="10"/>
  <c r="Q2003" i="10"/>
  <c r="N793" i="10"/>
  <c r="N633" i="10"/>
  <c r="Q633" i="10"/>
  <c r="N2006" i="10"/>
  <c r="N794" i="10"/>
  <c r="P794" i="10"/>
  <c r="C794" i="10"/>
  <c r="N2020" i="10"/>
  <c r="N2021" i="10"/>
  <c r="Q2021" i="10"/>
  <c r="N2013" i="10"/>
  <c r="N2005" i="10"/>
  <c r="Q2005" i="10"/>
  <c r="K763" i="10"/>
  <c r="L763" i="10"/>
  <c r="K656" i="10"/>
  <c r="L656" i="10"/>
  <c r="K614" i="10"/>
  <c r="L614" i="10"/>
  <c r="K762" i="10"/>
  <c r="L762" i="10"/>
  <c r="K655" i="10"/>
  <c r="L655" i="10"/>
  <c r="K612" i="10"/>
  <c r="L612" i="10"/>
  <c r="K766" i="10"/>
  <c r="L766" i="10"/>
  <c r="K659" i="10"/>
  <c r="L659" i="10"/>
  <c r="K616" i="10"/>
  <c r="L616" i="10"/>
  <c r="K780" i="10"/>
  <c r="L780" i="10"/>
  <c r="K652" i="10"/>
  <c r="L652" i="10"/>
  <c r="K610" i="10"/>
  <c r="L610" i="10"/>
  <c r="N789" i="10"/>
  <c r="N662" i="10"/>
  <c r="N2004" i="10"/>
  <c r="P2004" i="10"/>
  <c r="C2004" i="10"/>
  <c r="N2012" i="10"/>
  <c r="N666" i="10"/>
  <c r="N2015" i="10"/>
  <c r="P2015" i="10"/>
  <c r="C2015" i="10"/>
  <c r="N2007" i="10"/>
  <c r="K768" i="10"/>
  <c r="L768" i="10"/>
  <c r="K619" i="10"/>
  <c r="L619" i="10"/>
  <c r="K767" i="10"/>
  <c r="L767" i="10"/>
  <c r="K660" i="10"/>
  <c r="L660" i="10"/>
  <c r="K618" i="10"/>
  <c r="L618" i="10"/>
  <c r="K771" i="10"/>
  <c r="L771" i="10"/>
  <c r="K643" i="10"/>
  <c r="L643" i="10"/>
  <c r="K777" i="10"/>
  <c r="L777" i="10"/>
  <c r="K769" i="10"/>
  <c r="L769" i="10"/>
  <c r="K657" i="10"/>
  <c r="L657" i="10"/>
  <c r="K649" i="10"/>
  <c r="L649" i="10"/>
  <c r="K617" i="10"/>
  <c r="L617" i="10"/>
  <c r="K609" i="10"/>
  <c r="L609" i="10"/>
  <c r="N801" i="10"/>
  <c r="N677" i="10"/>
  <c r="O677" i="10"/>
  <c r="N665" i="10"/>
  <c r="O665" i="10"/>
  <c r="N790" i="10"/>
  <c r="O790" i="10"/>
  <c r="N630" i="10"/>
  <c r="N2010" i="10"/>
  <c r="Q2010" i="10"/>
  <c r="N673" i="10"/>
  <c r="Q673" i="10"/>
  <c r="N625" i="10"/>
  <c r="O625" i="10"/>
  <c r="N2018" i="10"/>
  <c r="N2019" i="10"/>
  <c r="Q2019" i="10"/>
  <c r="N2011" i="10"/>
  <c r="P2011" i="10"/>
  <c r="C2011" i="10"/>
  <c r="N2017" i="10"/>
  <c r="N2009" i="10"/>
  <c r="K774" i="10"/>
  <c r="L774" i="10"/>
  <c r="K646" i="10"/>
  <c r="L646" i="10"/>
  <c r="K603" i="10"/>
  <c r="L603" i="10"/>
  <c r="K772" i="10"/>
  <c r="L772" i="10"/>
  <c r="K644" i="10"/>
  <c r="L644" i="10"/>
  <c r="K602" i="10"/>
  <c r="L602" i="10"/>
  <c r="K776" i="10"/>
  <c r="L776" i="10"/>
  <c r="K648" i="10"/>
  <c r="L648" i="10"/>
  <c r="K606" i="10"/>
  <c r="L606" i="10"/>
  <c r="K770" i="10"/>
  <c r="L770" i="10"/>
  <c r="K642" i="10"/>
  <c r="L642" i="10"/>
  <c r="K620" i="10"/>
  <c r="L620" i="10"/>
  <c r="N634" i="10"/>
  <c r="Q634" i="10"/>
  <c r="N2002" i="10"/>
  <c r="P2002" i="10"/>
  <c r="C2002" i="10"/>
  <c r="V2002" i="10"/>
  <c r="D2002" i="10"/>
  <c r="N785" i="10"/>
  <c r="Q785" i="10"/>
  <c r="N681" i="10"/>
  <c r="N2016" i="10"/>
  <c r="O2016" i="10"/>
  <c r="N629" i="10"/>
  <c r="O629" i="10"/>
  <c r="N2014" i="10"/>
  <c r="P2014" i="10"/>
  <c r="C2014" i="10"/>
  <c r="K779" i="10"/>
  <c r="L779" i="10"/>
  <c r="K651" i="10"/>
  <c r="L651" i="10"/>
  <c r="K608" i="10"/>
  <c r="L608" i="10"/>
  <c r="K778" i="10"/>
  <c r="L778" i="10"/>
  <c r="K650" i="10"/>
  <c r="L650" i="10"/>
  <c r="K607" i="10"/>
  <c r="L607" i="10"/>
  <c r="K654" i="10"/>
  <c r="L654" i="10"/>
  <c r="K611" i="10"/>
  <c r="L611" i="10"/>
  <c r="K781" i="10"/>
  <c r="L781" i="10"/>
  <c r="K773" i="10"/>
  <c r="L773" i="10"/>
  <c r="K765" i="10"/>
  <c r="L765" i="10"/>
  <c r="K661" i="10"/>
  <c r="L661" i="10"/>
  <c r="K653" i="10"/>
  <c r="L653" i="10"/>
  <c r="K645" i="10"/>
  <c r="L645" i="10"/>
  <c r="K621" i="10"/>
  <c r="L621" i="10"/>
  <c r="K613" i="10"/>
  <c r="L613" i="10"/>
  <c r="K605" i="10"/>
  <c r="L605" i="10"/>
  <c r="K764" i="10"/>
  <c r="L764" i="10"/>
  <c r="N784" i="10"/>
  <c r="N788" i="10"/>
  <c r="N628" i="10"/>
  <c r="N786" i="10"/>
  <c r="N680" i="10"/>
  <c r="Q680" i="10"/>
  <c r="N637" i="10"/>
  <c r="Q637" i="10"/>
  <c r="K775" i="10"/>
  <c r="L775" i="10"/>
  <c r="K647" i="10"/>
  <c r="L647" i="10"/>
  <c r="K604" i="10"/>
  <c r="L604" i="10"/>
  <c r="N796" i="10"/>
  <c r="O796" i="10"/>
  <c r="N668" i="10"/>
  <c r="Q668" i="10"/>
  <c r="N795" i="10"/>
  <c r="O795" i="10"/>
  <c r="N787" i="10"/>
  <c r="N675" i="10"/>
  <c r="P675" i="10"/>
  <c r="C675" i="10"/>
  <c r="N667" i="10"/>
  <c r="N635" i="10"/>
  <c r="O635" i="10"/>
  <c r="N627" i="10"/>
  <c r="N800" i="10"/>
  <c r="P800" i="10"/>
  <c r="C800" i="10"/>
  <c r="N672" i="10"/>
  <c r="N798" i="10"/>
  <c r="P798" i="10"/>
  <c r="C798" i="10"/>
  <c r="N670" i="10"/>
  <c r="O670" i="10"/>
  <c r="N638" i="10"/>
  <c r="Q638" i="10"/>
  <c r="N792" i="10"/>
  <c r="N664" i="10"/>
  <c r="Q664" i="10"/>
  <c r="K658" i="10"/>
  <c r="L658" i="10"/>
  <c r="K615" i="10"/>
  <c r="L615" i="10"/>
  <c r="N624" i="10"/>
  <c r="P624" i="10"/>
  <c r="C624" i="10"/>
  <c r="N676" i="10"/>
  <c r="Q676" i="10"/>
  <c r="N797" i="10"/>
  <c r="Q797" i="10"/>
  <c r="N669" i="10"/>
  <c r="Q669" i="10"/>
  <c r="N626" i="10"/>
  <c r="N636" i="10"/>
  <c r="N799" i="10"/>
  <c r="O799" i="10"/>
  <c r="N791" i="10"/>
  <c r="N783" i="10"/>
  <c r="N679" i="10"/>
  <c r="P679" i="10"/>
  <c r="C679" i="10"/>
  <c r="N671" i="10"/>
  <c r="P671" i="10"/>
  <c r="C671" i="10"/>
  <c r="N663" i="10"/>
  <c r="P663" i="10"/>
  <c r="C663" i="10"/>
  <c r="N639" i="10"/>
  <c r="P639" i="10"/>
  <c r="C639" i="10"/>
  <c r="N631" i="10"/>
  <c r="O631" i="10"/>
  <c r="N623" i="10"/>
  <c r="Q623" i="10"/>
  <c r="N640" i="10"/>
  <c r="P640" i="10"/>
  <c r="C640" i="10"/>
  <c r="N782" i="10"/>
  <c r="N622" i="10"/>
  <c r="O622" i="10"/>
  <c r="N674" i="10"/>
  <c r="O674" i="10"/>
  <c r="N632" i="10"/>
  <c r="K1211" i="10"/>
  <c r="L1211" i="10"/>
  <c r="K1219" i="10"/>
  <c r="L1219" i="10"/>
  <c r="N1223" i="10"/>
  <c r="N1229" i="10"/>
  <c r="P1229" i="10"/>
  <c r="C1229" i="10"/>
  <c r="V1229" i="10"/>
  <c r="D1229" i="10"/>
  <c r="N1233" i="10"/>
  <c r="Q1233" i="10"/>
  <c r="N1237" i="10"/>
  <c r="O1237" i="10"/>
  <c r="N1241" i="10"/>
  <c r="Q1241" i="10"/>
  <c r="K1213" i="10"/>
  <c r="L1213" i="10"/>
  <c r="K1221" i="10"/>
  <c r="L1221" i="10"/>
  <c r="N1225" i="10"/>
  <c r="K1215" i="10"/>
  <c r="L1215" i="10"/>
  <c r="N1227" i="10"/>
  <c r="Q1227" i="10"/>
  <c r="N1231" i="10"/>
  <c r="N1235" i="10"/>
  <c r="N1239" i="10"/>
  <c r="P1239" i="10"/>
  <c r="C1239" i="10"/>
  <c r="K1203" i="10"/>
  <c r="L1203" i="10"/>
  <c r="K1205" i="10"/>
  <c r="L1205" i="10"/>
  <c r="K1207" i="10"/>
  <c r="L1207" i="10"/>
  <c r="K1209" i="10"/>
  <c r="L1209" i="10"/>
  <c r="K1217" i="10"/>
  <c r="L1217" i="10"/>
  <c r="N1230" i="10"/>
  <c r="P1230" i="10"/>
  <c r="C1230" i="10"/>
  <c r="K1216" i="10"/>
  <c r="L1216" i="10"/>
  <c r="K1204" i="10"/>
  <c r="L1204" i="10"/>
  <c r="N1224" i="10"/>
  <c r="N501" i="10"/>
  <c r="N1240" i="10"/>
  <c r="N1222" i="10"/>
  <c r="K507" i="10"/>
  <c r="L507" i="10"/>
  <c r="K120" i="10"/>
  <c r="L120" i="10"/>
  <c r="K506" i="10"/>
  <c r="L506" i="10"/>
  <c r="K111" i="10"/>
  <c r="L111" i="10"/>
  <c r="K510" i="10"/>
  <c r="L510" i="10"/>
  <c r="K503" i="10"/>
  <c r="L503" i="10"/>
  <c r="K115" i="10"/>
  <c r="L115" i="10"/>
  <c r="N1234" i="10"/>
  <c r="K1206" i="10"/>
  <c r="L1206" i="10"/>
  <c r="K1214" i="10"/>
  <c r="L1214" i="10"/>
  <c r="N485" i="10"/>
  <c r="O485" i="10"/>
  <c r="N1228" i="10"/>
  <c r="P1228" i="10"/>
  <c r="C1228" i="10"/>
  <c r="K1212" i="10"/>
  <c r="L1212" i="10"/>
  <c r="K1218" i="10"/>
  <c r="L1218" i="10"/>
  <c r="K512" i="10"/>
  <c r="L512" i="10"/>
  <c r="K511" i="10"/>
  <c r="L511" i="10"/>
  <c r="K119" i="10"/>
  <c r="L119" i="10"/>
  <c r="K118" i="10"/>
  <c r="L118" i="10"/>
  <c r="K110" i="10"/>
  <c r="L110" i="10"/>
  <c r="K102" i="10"/>
  <c r="L102" i="10"/>
  <c r="K515" i="10"/>
  <c r="L515" i="10"/>
  <c r="K521" i="10"/>
  <c r="L521" i="10"/>
  <c r="K513" i="10"/>
  <c r="L513" i="10"/>
  <c r="K505" i="10"/>
  <c r="L505" i="10"/>
  <c r="N1238" i="10"/>
  <c r="K1208" i="10"/>
  <c r="L1208" i="10"/>
  <c r="N490" i="10"/>
  <c r="O490" i="10"/>
  <c r="N489" i="10"/>
  <c r="P489" i="10"/>
  <c r="C489" i="10"/>
  <c r="N1232" i="10"/>
  <c r="Q1232" i="10"/>
  <c r="K518" i="10"/>
  <c r="L518" i="10"/>
  <c r="K104" i="10"/>
  <c r="L104" i="10"/>
  <c r="K516" i="10"/>
  <c r="L516" i="10"/>
  <c r="K520" i="10"/>
  <c r="L520" i="10"/>
  <c r="K108" i="10"/>
  <c r="L108" i="10"/>
  <c r="K514" i="10"/>
  <c r="L514" i="10"/>
  <c r="N486" i="10"/>
  <c r="Q486" i="10"/>
  <c r="N1226" i="10"/>
  <c r="K1202" i="10"/>
  <c r="L1202" i="10"/>
  <c r="N497" i="10"/>
  <c r="P497" i="10"/>
  <c r="C497" i="10"/>
  <c r="N1236" i="10"/>
  <c r="K1220" i="10"/>
  <c r="L1220" i="10"/>
  <c r="K1210" i="10"/>
  <c r="L1210" i="10"/>
  <c r="K502" i="10"/>
  <c r="L502" i="10"/>
  <c r="K112" i="10"/>
  <c r="L112" i="10"/>
  <c r="K103" i="10"/>
  <c r="L103" i="10"/>
  <c r="K114" i="10"/>
  <c r="L114" i="10"/>
  <c r="K106" i="10"/>
  <c r="L106" i="10"/>
  <c r="K504" i="10"/>
  <c r="L504" i="10"/>
  <c r="K116" i="10"/>
  <c r="L116" i="10"/>
  <c r="K517" i="10"/>
  <c r="L517" i="10"/>
  <c r="K509" i="10"/>
  <c r="L509" i="10"/>
  <c r="K117" i="10"/>
  <c r="L117" i="10"/>
  <c r="K109" i="10"/>
  <c r="L109" i="10"/>
  <c r="K508" i="10"/>
  <c r="L508" i="10"/>
  <c r="N96" i="10"/>
  <c r="N88" i="10"/>
  <c r="N483" i="10"/>
  <c r="P483" i="10"/>
  <c r="C483" i="10"/>
  <c r="V483" i="10"/>
  <c r="D483" i="10"/>
  <c r="N98" i="10"/>
  <c r="P98" i="10"/>
  <c r="C98" i="10"/>
  <c r="N90" i="10"/>
  <c r="N82" i="10"/>
  <c r="O82" i="10"/>
  <c r="N500" i="10"/>
  <c r="N97" i="10"/>
  <c r="N89" i="10"/>
  <c r="O89" i="10"/>
  <c r="N488" i="10"/>
  <c r="K121" i="10"/>
  <c r="L121" i="10"/>
  <c r="K519" i="10"/>
  <c r="L519" i="10"/>
  <c r="N499" i="10"/>
  <c r="N491" i="10"/>
  <c r="N95" i="10"/>
  <c r="O95" i="10"/>
  <c r="N87" i="10"/>
  <c r="Q87" i="10"/>
  <c r="N493" i="10"/>
  <c r="Q493" i="10"/>
  <c r="K113" i="10"/>
  <c r="L113" i="10"/>
  <c r="N100" i="10"/>
  <c r="N92" i="10"/>
  <c r="N84" i="10"/>
  <c r="O84" i="10"/>
  <c r="N492" i="10"/>
  <c r="N496" i="10"/>
  <c r="O496" i="10"/>
  <c r="N94" i="10"/>
  <c r="N86" i="10"/>
  <c r="N484" i="10"/>
  <c r="P484" i="10"/>
  <c r="C484" i="10"/>
  <c r="V484" i="10"/>
  <c r="D484" i="10"/>
  <c r="N101" i="10"/>
  <c r="N93" i="10"/>
  <c r="P93" i="10"/>
  <c r="C93" i="10"/>
  <c r="N85" i="10"/>
  <c r="O85" i="10"/>
  <c r="N498" i="10"/>
  <c r="P498" i="10"/>
  <c r="C498" i="10"/>
  <c r="K105" i="10"/>
  <c r="L105" i="10"/>
  <c r="K107" i="10"/>
  <c r="L107" i="10"/>
  <c r="N495" i="10"/>
  <c r="P495" i="10"/>
  <c r="C495" i="10"/>
  <c r="N487" i="10"/>
  <c r="P487" i="10"/>
  <c r="C487" i="10"/>
  <c r="N99" i="10"/>
  <c r="O99" i="10"/>
  <c r="N91" i="10"/>
  <c r="N83" i="10"/>
  <c r="N494" i="10"/>
  <c r="N482" i="10"/>
  <c r="N586" i="10"/>
  <c r="N214" i="10"/>
  <c r="N598" i="10"/>
  <c r="P598" i="10"/>
  <c r="C598" i="10"/>
  <c r="N593" i="10"/>
  <c r="Q593" i="10"/>
  <c r="N341" i="10"/>
  <c r="O341" i="10"/>
  <c r="N213" i="10"/>
  <c r="K571" i="10"/>
  <c r="L571" i="10"/>
  <c r="K358" i="10"/>
  <c r="L358" i="10"/>
  <c r="K570" i="10"/>
  <c r="L570" i="10"/>
  <c r="K356" i="10"/>
  <c r="L356" i="10"/>
  <c r="K239" i="10"/>
  <c r="L239" i="10"/>
  <c r="K574" i="10"/>
  <c r="L574" i="10"/>
  <c r="K360" i="10"/>
  <c r="L360" i="10"/>
  <c r="K567" i="10"/>
  <c r="L567" i="10"/>
  <c r="K354" i="10"/>
  <c r="L354" i="10"/>
  <c r="N597" i="10"/>
  <c r="O597" i="10"/>
  <c r="N221" i="10"/>
  <c r="K576" i="10"/>
  <c r="L576" i="10"/>
  <c r="K342" i="10"/>
  <c r="L342" i="10"/>
  <c r="K224" i="10"/>
  <c r="L224" i="10"/>
  <c r="K575" i="10"/>
  <c r="L575" i="10"/>
  <c r="K238" i="10"/>
  <c r="L238" i="10"/>
  <c r="K230" i="10"/>
  <c r="L230" i="10"/>
  <c r="K222" i="10"/>
  <c r="L222" i="10"/>
  <c r="K579" i="10"/>
  <c r="L579" i="10"/>
  <c r="K344" i="10"/>
  <c r="L344" i="10"/>
  <c r="K228" i="10"/>
  <c r="L228" i="10"/>
  <c r="K577" i="10"/>
  <c r="L577" i="10"/>
  <c r="K569" i="10"/>
  <c r="L569" i="10"/>
  <c r="K361" i="10"/>
  <c r="L361" i="10"/>
  <c r="K353" i="10"/>
  <c r="L353" i="10"/>
  <c r="K345" i="10"/>
  <c r="L345" i="10"/>
  <c r="N334" i="10"/>
  <c r="P334" i="10"/>
  <c r="C334" i="10"/>
  <c r="N601" i="10"/>
  <c r="Q601" i="10"/>
  <c r="N325" i="10"/>
  <c r="Q325" i="10"/>
  <c r="K347" i="10"/>
  <c r="L347" i="10"/>
  <c r="K232" i="10"/>
  <c r="L232" i="10"/>
  <c r="K580" i="10"/>
  <c r="L580" i="10"/>
  <c r="K346" i="10"/>
  <c r="L346" i="10"/>
  <c r="K223" i="10"/>
  <c r="L223" i="10"/>
  <c r="K563" i="10"/>
  <c r="L563" i="10"/>
  <c r="K350" i="10"/>
  <c r="L350" i="10"/>
  <c r="K236" i="10"/>
  <c r="L236" i="10"/>
  <c r="K578" i="10"/>
  <c r="L578" i="10"/>
  <c r="K343" i="10"/>
  <c r="L343" i="10"/>
  <c r="K227" i="10"/>
  <c r="L227" i="10"/>
  <c r="N328" i="10"/>
  <c r="Q328" i="10"/>
  <c r="N216" i="10"/>
  <c r="Q216" i="10"/>
  <c r="N208" i="10"/>
  <c r="P208" i="10"/>
  <c r="C208" i="10"/>
  <c r="N585" i="10"/>
  <c r="N582" i="10"/>
  <c r="N206" i="10"/>
  <c r="O206" i="10"/>
  <c r="N333" i="10"/>
  <c r="Q333" i="10"/>
  <c r="N205" i="10"/>
  <c r="N326" i="10"/>
  <c r="K566" i="10"/>
  <c r="L566" i="10"/>
  <c r="K352" i="10"/>
  <c r="L352" i="10"/>
  <c r="K240" i="10"/>
  <c r="L240" i="10"/>
  <c r="K564" i="10"/>
  <c r="L564" i="10"/>
  <c r="K351" i="10"/>
  <c r="L351" i="10"/>
  <c r="K231" i="10"/>
  <c r="L231" i="10"/>
  <c r="K234" i="10"/>
  <c r="L234" i="10"/>
  <c r="K226" i="10"/>
  <c r="L226" i="10"/>
  <c r="K568" i="10"/>
  <c r="L568" i="10"/>
  <c r="K355" i="10"/>
  <c r="L355" i="10"/>
  <c r="K581" i="10"/>
  <c r="L581" i="10"/>
  <c r="K573" i="10"/>
  <c r="L573" i="10"/>
  <c r="K565" i="10"/>
  <c r="L565" i="10"/>
  <c r="K357" i="10"/>
  <c r="L357" i="10"/>
  <c r="K349" i="10"/>
  <c r="L349" i="10"/>
  <c r="K237" i="10"/>
  <c r="L237" i="10"/>
  <c r="K229" i="10"/>
  <c r="L229" i="10"/>
  <c r="K225" i="10"/>
  <c r="L225" i="10"/>
  <c r="N336" i="10"/>
  <c r="N212" i="10"/>
  <c r="N588" i="10"/>
  <c r="N339" i="10"/>
  <c r="Q339" i="10"/>
  <c r="N331" i="10"/>
  <c r="O331" i="10"/>
  <c r="N323" i="10"/>
  <c r="Q323" i="10"/>
  <c r="N219" i="10"/>
  <c r="Q219" i="10"/>
  <c r="N211" i="10"/>
  <c r="N203" i="10"/>
  <c r="N592" i="10"/>
  <c r="N596" i="10"/>
  <c r="P596" i="10"/>
  <c r="C596" i="10"/>
  <c r="N338" i="10"/>
  <c r="P338" i="10"/>
  <c r="C338" i="10"/>
  <c r="N210" i="10"/>
  <c r="N594" i="10"/>
  <c r="O594" i="10"/>
  <c r="K562" i="10"/>
  <c r="L562" i="10"/>
  <c r="K348" i="10"/>
  <c r="L348" i="10"/>
  <c r="N204" i="10"/>
  <c r="P204" i="10"/>
  <c r="C204" i="10"/>
  <c r="N595" i="10"/>
  <c r="N587" i="10"/>
  <c r="O587" i="10"/>
  <c r="N218" i="10"/>
  <c r="O218" i="10"/>
  <c r="N600" i="10"/>
  <c r="N329" i="10"/>
  <c r="K241" i="10"/>
  <c r="L241" i="10"/>
  <c r="K572" i="10"/>
  <c r="L572" i="10"/>
  <c r="K359" i="10"/>
  <c r="L359" i="10"/>
  <c r="N340" i="10"/>
  <c r="N332" i="10"/>
  <c r="P332" i="10"/>
  <c r="C332" i="10"/>
  <c r="V332" i="10"/>
  <c r="D332" i="10"/>
  <c r="I332" i="10"/>
  <c r="R332" i="10"/>
  <c r="N324" i="10"/>
  <c r="O324" i="10"/>
  <c r="N335" i="10"/>
  <c r="P335" i="10"/>
  <c r="C335" i="10"/>
  <c r="N327" i="10"/>
  <c r="N215" i="10"/>
  <c r="Q215" i="10"/>
  <c r="N207" i="10"/>
  <c r="Q207" i="10"/>
  <c r="N322" i="10"/>
  <c r="N584" i="10"/>
  <c r="N337" i="10"/>
  <c r="O337" i="10"/>
  <c r="N209" i="10"/>
  <c r="K233" i="10"/>
  <c r="L233" i="10"/>
  <c r="K235" i="10"/>
  <c r="L235" i="10"/>
  <c r="N220" i="10"/>
  <c r="N599" i="10"/>
  <c r="Q599" i="10"/>
  <c r="N591" i="10"/>
  <c r="N583" i="10"/>
  <c r="Q583" i="10"/>
  <c r="N590" i="10"/>
  <c r="O590" i="10"/>
  <c r="N330" i="10"/>
  <c r="N202" i="10"/>
  <c r="O202" i="10"/>
  <c r="N589" i="10"/>
  <c r="P589" i="10"/>
  <c r="C589" i="10"/>
  <c r="N217" i="10"/>
  <c r="P217" i="10"/>
  <c r="C217" i="10"/>
  <c r="N1245" i="10"/>
  <c r="P1245" i="10"/>
  <c r="C1245" i="10"/>
  <c r="N1249" i="10"/>
  <c r="N1253" i="10"/>
  <c r="Q1253" i="10"/>
  <c r="K1277" i="10"/>
  <c r="L1277" i="10"/>
  <c r="N1255" i="10"/>
  <c r="Q1255" i="10"/>
  <c r="N1260" i="10"/>
  <c r="P1260" i="10"/>
  <c r="C1260" i="10"/>
  <c r="N1261" i="10"/>
  <c r="Q1261" i="10"/>
  <c r="N1243" i="10"/>
  <c r="P1243" i="10"/>
  <c r="C1243" i="10"/>
  <c r="V1243" i="10"/>
  <c r="D1243" i="10"/>
  <c r="N1247" i="10"/>
  <c r="Q1247" i="10"/>
  <c r="N1251" i="10"/>
  <c r="O1251" i="10"/>
  <c r="N1258" i="10"/>
  <c r="P1258" i="10"/>
  <c r="C1258" i="10"/>
  <c r="N1259" i="10"/>
  <c r="K1275" i="10"/>
  <c r="L1275" i="10"/>
  <c r="K1279" i="10"/>
  <c r="L1279" i="10"/>
  <c r="N1257" i="10"/>
  <c r="K1281" i="10"/>
  <c r="L1281" i="10"/>
  <c r="N833" i="10"/>
  <c r="Q833" i="10"/>
  <c r="N874" i="10"/>
  <c r="K1270" i="10"/>
  <c r="L1270" i="10"/>
  <c r="K1262" i="10"/>
  <c r="L1262" i="10"/>
  <c r="N869" i="10"/>
  <c r="P869" i="10"/>
  <c r="C869" i="10"/>
  <c r="N826" i="10"/>
  <c r="O826" i="10"/>
  <c r="K1269" i="10"/>
  <c r="L1269" i="10"/>
  <c r="N1254" i="10"/>
  <c r="O1254" i="10"/>
  <c r="K891" i="10"/>
  <c r="L891" i="10"/>
  <c r="K848" i="10"/>
  <c r="L848" i="10"/>
  <c r="K806" i="10"/>
  <c r="L806" i="10"/>
  <c r="K890" i="10"/>
  <c r="L890" i="10"/>
  <c r="K847" i="10"/>
  <c r="L847" i="10"/>
  <c r="K804" i="10"/>
  <c r="L804" i="10"/>
  <c r="K894" i="10"/>
  <c r="L894" i="10"/>
  <c r="K851" i="10"/>
  <c r="L851" i="10"/>
  <c r="K808" i="10"/>
  <c r="L808" i="10"/>
  <c r="K887" i="10"/>
  <c r="L887" i="10"/>
  <c r="K844" i="10"/>
  <c r="L844" i="10"/>
  <c r="K802" i="10"/>
  <c r="L802" i="10"/>
  <c r="N822" i="10"/>
  <c r="Q822" i="10"/>
  <c r="K1272" i="10"/>
  <c r="L1272" i="10"/>
  <c r="K1264" i="10"/>
  <c r="L1264" i="10"/>
  <c r="N881" i="10"/>
  <c r="Q881" i="10"/>
  <c r="N838" i="10"/>
  <c r="Q838" i="10"/>
  <c r="K1278" i="10"/>
  <c r="L1278" i="10"/>
  <c r="N873" i="10"/>
  <c r="Q873" i="10"/>
  <c r="K1276" i="10"/>
  <c r="L1276" i="10"/>
  <c r="N1252" i="10"/>
  <c r="O1252" i="10"/>
  <c r="K1267" i="10"/>
  <c r="L1267" i="10"/>
  <c r="N1246" i="10"/>
  <c r="K896" i="10"/>
  <c r="L896" i="10"/>
  <c r="K854" i="10"/>
  <c r="L854" i="10"/>
  <c r="K811" i="10"/>
  <c r="L811" i="10"/>
  <c r="K895" i="10"/>
  <c r="L895" i="10"/>
  <c r="K852" i="10"/>
  <c r="L852" i="10"/>
  <c r="K810" i="10"/>
  <c r="L810" i="10"/>
  <c r="K899" i="10"/>
  <c r="L899" i="10"/>
  <c r="K856" i="10"/>
  <c r="L856" i="10"/>
  <c r="K814" i="10"/>
  <c r="L814" i="10"/>
  <c r="K897" i="10"/>
  <c r="L897" i="10"/>
  <c r="K889" i="10"/>
  <c r="L889" i="10"/>
  <c r="K857" i="10"/>
  <c r="L857" i="10"/>
  <c r="K849" i="10"/>
  <c r="L849" i="10"/>
  <c r="K817" i="10"/>
  <c r="L817" i="10"/>
  <c r="K809" i="10"/>
  <c r="L809" i="10"/>
  <c r="N865" i="10"/>
  <c r="K1274" i="10"/>
  <c r="L1274" i="10"/>
  <c r="K1266" i="10"/>
  <c r="L1266" i="10"/>
  <c r="N837" i="10"/>
  <c r="N825" i="10"/>
  <c r="K1273" i="10"/>
  <c r="L1273" i="10"/>
  <c r="K1265" i="10"/>
  <c r="L1265" i="10"/>
  <c r="N1248" i="10"/>
  <c r="K859" i="10"/>
  <c r="L859" i="10"/>
  <c r="K816" i="10"/>
  <c r="L816" i="10"/>
  <c r="K900" i="10"/>
  <c r="L900" i="10"/>
  <c r="K858" i="10"/>
  <c r="L858" i="10"/>
  <c r="K815" i="10"/>
  <c r="L815" i="10"/>
  <c r="K883" i="10"/>
  <c r="L883" i="10"/>
  <c r="K819" i="10"/>
  <c r="L819" i="10"/>
  <c r="K898" i="10"/>
  <c r="L898" i="10"/>
  <c r="K855" i="10"/>
  <c r="L855" i="10"/>
  <c r="K812" i="10"/>
  <c r="L812" i="10"/>
  <c r="N870" i="10"/>
  <c r="Q870" i="10"/>
  <c r="K1268" i="10"/>
  <c r="L1268" i="10"/>
  <c r="N1242" i="10"/>
  <c r="N841" i="10"/>
  <c r="Q841" i="10"/>
  <c r="K1280" i="10"/>
  <c r="L1280" i="10"/>
  <c r="N1250" i="10"/>
  <c r="O1250" i="10"/>
  <c r="K1271" i="10"/>
  <c r="L1271" i="10"/>
  <c r="K1263" i="10"/>
  <c r="L1263" i="10"/>
  <c r="N1244" i="10"/>
  <c r="Q1244" i="10"/>
  <c r="N1256" i="10"/>
  <c r="P1256" i="10"/>
  <c r="C1256" i="10"/>
  <c r="K886" i="10"/>
  <c r="L886" i="10"/>
  <c r="K843" i="10"/>
  <c r="L843" i="10"/>
  <c r="K884" i="10"/>
  <c r="L884" i="10"/>
  <c r="K842" i="10"/>
  <c r="L842" i="10"/>
  <c r="K820" i="10"/>
  <c r="L820" i="10"/>
  <c r="K888" i="10"/>
  <c r="L888" i="10"/>
  <c r="K846" i="10"/>
  <c r="L846" i="10"/>
  <c r="K803" i="10"/>
  <c r="L803" i="10"/>
  <c r="K901" i="10"/>
  <c r="L901" i="10"/>
  <c r="K893" i="10"/>
  <c r="L893" i="10"/>
  <c r="K885" i="10"/>
  <c r="L885" i="10"/>
  <c r="K861" i="10"/>
  <c r="L861" i="10"/>
  <c r="K853" i="10"/>
  <c r="L853" i="10"/>
  <c r="K845" i="10"/>
  <c r="L845" i="10"/>
  <c r="K821" i="10"/>
  <c r="L821" i="10"/>
  <c r="K813" i="10"/>
  <c r="L813" i="10"/>
  <c r="K805" i="10"/>
  <c r="L805" i="10"/>
  <c r="K892" i="10"/>
  <c r="L892" i="10"/>
  <c r="K850" i="10"/>
  <c r="L850" i="10"/>
  <c r="K807" i="10"/>
  <c r="L807" i="10"/>
  <c r="N912" i="10"/>
  <c r="N915" i="10"/>
  <c r="N906" i="10"/>
  <c r="Q906" i="10"/>
  <c r="N909" i="10"/>
  <c r="N872" i="10"/>
  <c r="N829" i="10"/>
  <c r="K860" i="10"/>
  <c r="L860" i="10"/>
  <c r="K818" i="10"/>
  <c r="L818" i="10"/>
  <c r="N916" i="10"/>
  <c r="O916" i="10"/>
  <c r="N875" i="10"/>
  <c r="O875" i="10"/>
  <c r="N867" i="10"/>
  <c r="O867" i="10"/>
  <c r="N835" i="10"/>
  <c r="P835" i="10"/>
  <c r="C835" i="10"/>
  <c r="N827" i="10"/>
  <c r="N919" i="10"/>
  <c r="O919" i="10"/>
  <c r="N903" i="10"/>
  <c r="O903" i="10"/>
  <c r="N864" i="10"/>
  <c r="N910" i="10"/>
  <c r="N862" i="10"/>
  <c r="O862" i="10"/>
  <c r="N830" i="10"/>
  <c r="O830" i="10"/>
  <c r="N913" i="10"/>
  <c r="N877" i="10"/>
  <c r="N834" i="10"/>
  <c r="P834" i="10"/>
  <c r="C834" i="10"/>
  <c r="N920" i="10"/>
  <c r="O920" i="10"/>
  <c r="N904" i="10"/>
  <c r="N876" i="10"/>
  <c r="N907" i="10"/>
  <c r="Q907" i="10"/>
  <c r="N880" i="10"/>
  <c r="Q880" i="10"/>
  <c r="N914" i="10"/>
  <c r="O914" i="10"/>
  <c r="N868" i="10"/>
  <c r="N836" i="10"/>
  <c r="N917" i="10"/>
  <c r="N840" i="10"/>
  <c r="K882" i="10"/>
  <c r="L882" i="10"/>
  <c r="N908" i="10"/>
  <c r="Q908" i="10"/>
  <c r="N828" i="10"/>
  <c r="N879" i="10"/>
  <c r="N871" i="10"/>
  <c r="P871" i="10"/>
  <c r="C871" i="10"/>
  <c r="N863" i="10"/>
  <c r="N839" i="10"/>
  <c r="P839" i="10"/>
  <c r="C839" i="10"/>
  <c r="N831" i="10"/>
  <c r="Q831" i="10"/>
  <c r="N823" i="10"/>
  <c r="N911" i="10"/>
  <c r="O911" i="10"/>
  <c r="N832" i="10"/>
  <c r="N918" i="10"/>
  <c r="N902" i="10"/>
  <c r="N878" i="10"/>
  <c r="P878" i="10"/>
  <c r="C878" i="10"/>
  <c r="N921" i="10"/>
  <c r="O921" i="10"/>
  <c r="N905" i="10"/>
  <c r="N866" i="10"/>
  <c r="N824" i="10"/>
  <c r="N769" i="10"/>
  <c r="K1116" i="10"/>
  <c r="L1116" i="10"/>
  <c r="K1040" i="10"/>
  <c r="L1040" i="10"/>
  <c r="K784" i="10"/>
  <c r="L784" i="10"/>
  <c r="K550" i="10"/>
  <c r="L550" i="10"/>
  <c r="K1115" i="10"/>
  <c r="L1115" i="10"/>
  <c r="K1039" i="10"/>
  <c r="L1039" i="10"/>
  <c r="K783" i="10"/>
  <c r="L783" i="10"/>
  <c r="K548" i="10"/>
  <c r="L548" i="10"/>
  <c r="K1118" i="10"/>
  <c r="L1118" i="10"/>
  <c r="K1102" i="10"/>
  <c r="L1102" i="10"/>
  <c r="K1022" i="10"/>
  <c r="L1022" i="10"/>
  <c r="K787" i="10"/>
  <c r="L787" i="10"/>
  <c r="K552" i="10"/>
  <c r="L552" i="10"/>
  <c r="K1113" i="10"/>
  <c r="L1113" i="10"/>
  <c r="K1036" i="10"/>
  <c r="L1036" i="10"/>
  <c r="K546" i="10"/>
  <c r="L546" i="10"/>
  <c r="N522" i="10"/>
  <c r="N774" i="10"/>
  <c r="N538" i="10"/>
  <c r="Q538" i="10"/>
  <c r="N529" i="10"/>
  <c r="P529" i="10"/>
  <c r="C529" i="10"/>
  <c r="K1120" i="10"/>
  <c r="L1120" i="10"/>
  <c r="K1104" i="10"/>
  <c r="L1104" i="10"/>
  <c r="K1024" i="10"/>
  <c r="L1024" i="10"/>
  <c r="K790" i="10"/>
  <c r="L790" i="10"/>
  <c r="K555" i="10"/>
  <c r="L555" i="10"/>
  <c r="K1119" i="10"/>
  <c r="L1119" i="10"/>
  <c r="K1103" i="10"/>
  <c r="L1103" i="10"/>
  <c r="K1023" i="10"/>
  <c r="L1023" i="10"/>
  <c r="K788" i="10"/>
  <c r="L788" i="10"/>
  <c r="K554" i="10"/>
  <c r="L554" i="10"/>
  <c r="K1106" i="10"/>
  <c r="L1106" i="10"/>
  <c r="K1027" i="10"/>
  <c r="L1027" i="10"/>
  <c r="K792" i="10"/>
  <c r="L792" i="10"/>
  <c r="K558" i="10"/>
  <c r="L558" i="10"/>
  <c r="K1041" i="10"/>
  <c r="L1041" i="10"/>
  <c r="K1033" i="10"/>
  <c r="L1033" i="10"/>
  <c r="K1025" i="10"/>
  <c r="L1025" i="10"/>
  <c r="K801" i="10"/>
  <c r="L801" i="10"/>
  <c r="K793" i="10"/>
  <c r="L793" i="10"/>
  <c r="K785" i="10"/>
  <c r="L785" i="10"/>
  <c r="K561" i="10"/>
  <c r="L561" i="10"/>
  <c r="K553" i="10"/>
  <c r="L553" i="10"/>
  <c r="K545" i="10"/>
  <c r="L545" i="10"/>
  <c r="N773" i="10"/>
  <c r="N533" i="10"/>
  <c r="P533" i="10"/>
  <c r="C533" i="10"/>
  <c r="K1108" i="10"/>
  <c r="L1108" i="10"/>
  <c r="K1030" i="10"/>
  <c r="L1030" i="10"/>
  <c r="K795" i="10"/>
  <c r="L795" i="10"/>
  <c r="K560" i="10"/>
  <c r="L560" i="10"/>
  <c r="K1107" i="10"/>
  <c r="L1107" i="10"/>
  <c r="K1028" i="10"/>
  <c r="L1028" i="10"/>
  <c r="K794" i="10"/>
  <c r="L794" i="10"/>
  <c r="K559" i="10"/>
  <c r="L559" i="10"/>
  <c r="K1110" i="10"/>
  <c r="L1110" i="10"/>
  <c r="K1032" i="10"/>
  <c r="L1032" i="10"/>
  <c r="K798" i="10"/>
  <c r="L798" i="10"/>
  <c r="K542" i="10"/>
  <c r="L542" i="10"/>
  <c r="K1121" i="10"/>
  <c r="L1121" i="10"/>
  <c r="K1105" i="10"/>
  <c r="L1105" i="10"/>
  <c r="K1026" i="10"/>
  <c r="L1026" i="10"/>
  <c r="K791" i="10"/>
  <c r="L791" i="10"/>
  <c r="K556" i="10"/>
  <c r="L556" i="10"/>
  <c r="N778" i="10"/>
  <c r="N777" i="10"/>
  <c r="N537" i="10"/>
  <c r="P537" i="10"/>
  <c r="C537" i="10"/>
  <c r="N762" i="10"/>
  <c r="N534" i="10"/>
  <c r="Q534" i="10"/>
  <c r="K1112" i="10"/>
  <c r="L1112" i="10"/>
  <c r="K1035" i="10"/>
  <c r="L1035" i="10"/>
  <c r="K800" i="10"/>
  <c r="L800" i="10"/>
  <c r="K544" i="10"/>
  <c r="L544" i="10"/>
  <c r="K1111" i="10"/>
  <c r="L1111" i="10"/>
  <c r="K1034" i="10"/>
  <c r="L1034" i="10"/>
  <c r="K799" i="10"/>
  <c r="L799" i="10"/>
  <c r="K543" i="10"/>
  <c r="L543" i="10"/>
  <c r="K1114" i="10"/>
  <c r="L1114" i="10"/>
  <c r="K1038" i="10"/>
  <c r="L1038" i="10"/>
  <c r="K782" i="10"/>
  <c r="L782" i="10"/>
  <c r="K547" i="10"/>
  <c r="L547" i="10"/>
  <c r="K1037" i="10"/>
  <c r="L1037" i="10"/>
  <c r="K1029" i="10"/>
  <c r="L1029" i="10"/>
  <c r="K797" i="10"/>
  <c r="L797" i="10"/>
  <c r="K789" i="10"/>
  <c r="L789" i="10"/>
  <c r="K557" i="10"/>
  <c r="L557" i="10"/>
  <c r="K549" i="10"/>
  <c r="L549" i="10"/>
  <c r="K551" i="10"/>
  <c r="L551" i="10"/>
  <c r="N1088" i="10"/>
  <c r="N1008" i="10"/>
  <c r="N780" i="10"/>
  <c r="Q780" i="10"/>
  <c r="N524" i="10"/>
  <c r="N1091" i="10"/>
  <c r="Q1091" i="10"/>
  <c r="N1011" i="10"/>
  <c r="O1011" i="10"/>
  <c r="N528" i="10"/>
  <c r="Q528" i="10"/>
  <c r="N1098" i="10"/>
  <c r="O1098" i="10"/>
  <c r="N1082" i="10"/>
  <c r="P1082" i="10"/>
  <c r="C1082" i="10"/>
  <c r="V1082" i="10"/>
  <c r="D1082" i="10"/>
  <c r="N1018" i="10"/>
  <c r="Q1018" i="10"/>
  <c r="N1002" i="10"/>
  <c r="P1002" i="10"/>
  <c r="C1002" i="10"/>
  <c r="N532" i="10"/>
  <c r="O532" i="10"/>
  <c r="N1101" i="10"/>
  <c r="Q1101" i="10"/>
  <c r="N1085" i="10"/>
  <c r="N1021" i="10"/>
  <c r="P1021" i="10"/>
  <c r="C1021" i="10"/>
  <c r="N1005" i="10"/>
  <c r="O1005" i="10"/>
  <c r="N765" i="10"/>
  <c r="O765" i="10"/>
  <c r="N530" i="10"/>
  <c r="Q530" i="10"/>
  <c r="K1109" i="10"/>
  <c r="L1109" i="10"/>
  <c r="K1031" i="10"/>
  <c r="L1031" i="10"/>
  <c r="N1092" i="10"/>
  <c r="N1012" i="10"/>
  <c r="N540" i="10"/>
  <c r="N779" i="10"/>
  <c r="N771" i="10"/>
  <c r="Q771" i="10"/>
  <c r="N763" i="10"/>
  <c r="P763" i="10"/>
  <c r="C763" i="10"/>
  <c r="N539" i="10"/>
  <c r="N531" i="10"/>
  <c r="N523" i="10"/>
  <c r="O523" i="10"/>
  <c r="N1095" i="10"/>
  <c r="N1015" i="10"/>
  <c r="P1015" i="10"/>
  <c r="C1015" i="10"/>
  <c r="N1086" i="10"/>
  <c r="N1006" i="10"/>
  <c r="N766" i="10"/>
  <c r="Q766" i="10"/>
  <c r="N1089" i="10"/>
  <c r="N1009" i="10"/>
  <c r="O1009" i="10"/>
  <c r="N770" i="10"/>
  <c r="Q770" i="10"/>
  <c r="N536" i="10"/>
  <c r="K1117" i="10"/>
  <c r="L1117" i="10"/>
  <c r="K786" i="10"/>
  <c r="L786" i="10"/>
  <c r="N1096" i="10"/>
  <c r="O1096" i="10"/>
  <c r="N1016" i="10"/>
  <c r="P1016" i="10"/>
  <c r="C1016" i="10"/>
  <c r="N1099" i="10"/>
  <c r="Q1099" i="10"/>
  <c r="N1083" i="10"/>
  <c r="O1083" i="10"/>
  <c r="N1019" i="10"/>
  <c r="Q1019" i="10"/>
  <c r="N1003" i="10"/>
  <c r="N1090" i="10"/>
  <c r="N1010" i="10"/>
  <c r="O1010" i="10"/>
  <c r="N772" i="10"/>
  <c r="O772" i="10"/>
  <c r="N1093" i="10"/>
  <c r="N1013" i="10"/>
  <c r="N776" i="10"/>
  <c r="Q776" i="10"/>
  <c r="N541" i="10"/>
  <c r="K796" i="10"/>
  <c r="L796" i="10"/>
  <c r="N1100" i="10"/>
  <c r="P1100" i="10"/>
  <c r="C1100" i="10"/>
  <c r="N1084" i="10"/>
  <c r="Q1084" i="10"/>
  <c r="N1020" i="10"/>
  <c r="O1020" i="10"/>
  <c r="N1004" i="10"/>
  <c r="O1004" i="10"/>
  <c r="N764" i="10"/>
  <c r="N775" i="10"/>
  <c r="O775" i="10"/>
  <c r="N767" i="10"/>
  <c r="O767" i="10"/>
  <c r="N535" i="10"/>
  <c r="N527" i="10"/>
  <c r="P527" i="10"/>
  <c r="C527" i="10"/>
  <c r="V527" i="10"/>
  <c r="D527" i="10"/>
  <c r="I527" i="10"/>
  <c r="R527" i="10"/>
  <c r="N1087" i="10"/>
  <c r="P1087" i="10"/>
  <c r="C1087" i="10"/>
  <c r="V1087" i="10"/>
  <c r="D1087" i="10"/>
  <c r="I1087" i="10"/>
  <c r="R1087" i="10"/>
  <c r="N1007" i="10"/>
  <c r="N768" i="10"/>
  <c r="N1094" i="10"/>
  <c r="N1014" i="10"/>
  <c r="N526" i="10"/>
  <c r="Q526" i="10"/>
  <c r="N1097" i="10"/>
  <c r="N1017" i="10"/>
  <c r="P1017" i="10"/>
  <c r="C1017" i="10"/>
  <c r="N781" i="10"/>
  <c r="P781" i="10"/>
  <c r="C781" i="10"/>
  <c r="N525" i="10"/>
  <c r="O525" i="10"/>
  <c r="K1404" i="10"/>
  <c r="L1404" i="10"/>
  <c r="K1405" i="10"/>
  <c r="L1405" i="10"/>
  <c r="N1437" i="10"/>
  <c r="N1468" i="10"/>
  <c r="P1468" i="10"/>
  <c r="C1468" i="10"/>
  <c r="V1468" i="10"/>
  <c r="D1468" i="10"/>
  <c r="N1470" i="10"/>
  <c r="N1472" i="10"/>
  <c r="N1474" i="10"/>
  <c r="P1474" i="10"/>
  <c r="C1474" i="10"/>
  <c r="N1476" i="10"/>
  <c r="N1478" i="10"/>
  <c r="N1480" i="10"/>
  <c r="P1480" i="10"/>
  <c r="C1480" i="10"/>
  <c r="K1491" i="10"/>
  <c r="L1491" i="10"/>
  <c r="K1492" i="10"/>
  <c r="L1492" i="10"/>
  <c r="K1497" i="10"/>
  <c r="L1497" i="10"/>
  <c r="K1498" i="10"/>
  <c r="L1498" i="10"/>
  <c r="K1501" i="10"/>
  <c r="L1501" i="10"/>
  <c r="K1529" i="10"/>
  <c r="L1529" i="10"/>
  <c r="K1530" i="10"/>
  <c r="L1530" i="10"/>
  <c r="K1533" i="10"/>
  <c r="L1533" i="10"/>
  <c r="K1534" i="10"/>
  <c r="L1534" i="10"/>
  <c r="K1564" i="10"/>
  <c r="L1564" i="10"/>
  <c r="K1566" i="10"/>
  <c r="L1566" i="10"/>
  <c r="K1578" i="10"/>
  <c r="L1578" i="10"/>
  <c r="N1583" i="10"/>
  <c r="N1588" i="10"/>
  <c r="N1591" i="10"/>
  <c r="P1591" i="10"/>
  <c r="C1591" i="10"/>
  <c r="N1596" i="10"/>
  <c r="N1599" i="10"/>
  <c r="Q1599" i="10"/>
  <c r="K1402" i="10"/>
  <c r="L1402" i="10"/>
  <c r="K1403" i="10"/>
  <c r="L1403" i="10"/>
  <c r="K1410" i="10"/>
  <c r="L1410" i="10"/>
  <c r="K1414" i="10"/>
  <c r="L1414" i="10"/>
  <c r="K1418" i="10"/>
  <c r="L1418" i="10"/>
  <c r="N1425" i="10"/>
  <c r="N1429" i="10"/>
  <c r="N1433" i="10"/>
  <c r="K1461" i="10"/>
  <c r="L1461" i="10"/>
  <c r="N1465" i="10"/>
  <c r="N1467" i="10"/>
  <c r="N1469" i="10"/>
  <c r="Q1469" i="10"/>
  <c r="N1471" i="10"/>
  <c r="N1473" i="10"/>
  <c r="N1475" i="10"/>
  <c r="N1477" i="10"/>
  <c r="N1479" i="10"/>
  <c r="N1481" i="10"/>
  <c r="K1489" i="10"/>
  <c r="L1489" i="10"/>
  <c r="K1490" i="10"/>
  <c r="L1490" i="10"/>
  <c r="K1495" i="10"/>
  <c r="L1495" i="10"/>
  <c r="K1496" i="10"/>
  <c r="L1496" i="10"/>
  <c r="K1523" i="10"/>
  <c r="L1523" i="10"/>
  <c r="K1524" i="10"/>
  <c r="L1524" i="10"/>
  <c r="K1527" i="10"/>
  <c r="L1527" i="10"/>
  <c r="K1528" i="10"/>
  <c r="L1528" i="10"/>
  <c r="K1537" i="10"/>
  <c r="L1537" i="10"/>
  <c r="K1538" i="10"/>
  <c r="L1538" i="10"/>
  <c r="K1541" i="10"/>
  <c r="L1541" i="10"/>
  <c r="K1563" i="10"/>
  <c r="L1563" i="10"/>
  <c r="K1568" i="10"/>
  <c r="L1568" i="10"/>
  <c r="K1570" i="10"/>
  <c r="L1570" i="10"/>
  <c r="K1573" i="10"/>
  <c r="L1573" i="10"/>
  <c r="K1574" i="10"/>
  <c r="L1574" i="10"/>
  <c r="K1575" i="10"/>
  <c r="L1575" i="10"/>
  <c r="N1586" i="10"/>
  <c r="Q1586" i="10"/>
  <c r="N1589" i="10"/>
  <c r="Q1589" i="10"/>
  <c r="N1594" i="10"/>
  <c r="Q1594" i="10"/>
  <c r="N1597" i="10"/>
  <c r="O1597" i="10"/>
  <c r="N1441" i="10"/>
  <c r="O1441" i="10"/>
  <c r="K1499" i="10"/>
  <c r="L1499" i="10"/>
  <c r="K1500" i="10"/>
  <c r="L1500" i="10"/>
  <c r="K1531" i="10"/>
  <c r="L1531" i="10"/>
  <c r="K1532" i="10"/>
  <c r="L1532" i="10"/>
  <c r="K1535" i="10"/>
  <c r="L1535" i="10"/>
  <c r="K1536" i="10"/>
  <c r="L1536" i="10"/>
  <c r="K1565" i="10"/>
  <c r="L1565" i="10"/>
  <c r="K1567" i="10"/>
  <c r="L1567" i="10"/>
  <c r="K1572" i="10"/>
  <c r="L1572" i="10"/>
  <c r="N1584" i="10"/>
  <c r="N1587" i="10"/>
  <c r="Q1587" i="10"/>
  <c r="N1592" i="10"/>
  <c r="O1592" i="10"/>
  <c r="N1595" i="10"/>
  <c r="O1595" i="10"/>
  <c r="N1600" i="10"/>
  <c r="K1408" i="10"/>
  <c r="L1408" i="10"/>
  <c r="K1412" i="10"/>
  <c r="L1412" i="10"/>
  <c r="K1416" i="10"/>
  <c r="L1416" i="10"/>
  <c r="K1420" i="10"/>
  <c r="L1420" i="10"/>
  <c r="N1423" i="10"/>
  <c r="O1423" i="10"/>
  <c r="N1427" i="10"/>
  <c r="O1427" i="10"/>
  <c r="N1431" i="10"/>
  <c r="P1431" i="10"/>
  <c r="C1431" i="10"/>
  <c r="N1435" i="10"/>
  <c r="O1435" i="10"/>
  <c r="N1439" i="10"/>
  <c r="N1463" i="10"/>
  <c r="K1493" i="10"/>
  <c r="L1493" i="10"/>
  <c r="K1494" i="10"/>
  <c r="L1494" i="10"/>
  <c r="K1522" i="10"/>
  <c r="L1522" i="10"/>
  <c r="K1525" i="10"/>
  <c r="L1525" i="10"/>
  <c r="K1526" i="10"/>
  <c r="L1526" i="10"/>
  <c r="K1539" i="10"/>
  <c r="L1539" i="10"/>
  <c r="K1540" i="10"/>
  <c r="L1540" i="10"/>
  <c r="K1562" i="10"/>
  <c r="L1562" i="10"/>
  <c r="K1569" i="10"/>
  <c r="L1569" i="10"/>
  <c r="K1571" i="10"/>
  <c r="L1571" i="10"/>
  <c r="K1576" i="10"/>
  <c r="L1576" i="10"/>
  <c r="K1580" i="10"/>
  <c r="L1580" i="10"/>
  <c r="N1582" i="10"/>
  <c r="N1585" i="10"/>
  <c r="O1585" i="10"/>
  <c r="N1590" i="10"/>
  <c r="O1590" i="10"/>
  <c r="N1593" i="10"/>
  <c r="Q1593" i="10"/>
  <c r="N1598" i="10"/>
  <c r="Q1598" i="10"/>
  <c r="N1601" i="10"/>
  <c r="N1552" i="10"/>
  <c r="N1520" i="10"/>
  <c r="O1520" i="10"/>
  <c r="K1484" i="10"/>
  <c r="L1484" i="10"/>
  <c r="K1452" i="10"/>
  <c r="L1452" i="10"/>
  <c r="K1443" i="10"/>
  <c r="L1443" i="10"/>
  <c r="N1430" i="10"/>
  <c r="N1422" i="10"/>
  <c r="O1422" i="10"/>
  <c r="N1560" i="10"/>
  <c r="N1508" i="10"/>
  <c r="K1446" i="10"/>
  <c r="L1446" i="10"/>
  <c r="N1550" i="10"/>
  <c r="N1518" i="10"/>
  <c r="N1432" i="10"/>
  <c r="O1432" i="10"/>
  <c r="N1424" i="10"/>
  <c r="K1579" i="10"/>
  <c r="L1579" i="10"/>
  <c r="N1542" i="10"/>
  <c r="N1510" i="10"/>
  <c r="K1457" i="10"/>
  <c r="L1457" i="10"/>
  <c r="K1487" i="10"/>
  <c r="L1487" i="10"/>
  <c r="N1466" i="10"/>
  <c r="N1464" i="10"/>
  <c r="Q1464" i="10"/>
  <c r="N1557" i="10"/>
  <c r="K1486" i="10"/>
  <c r="L1486" i="10"/>
  <c r="K1444" i="10"/>
  <c r="L1444" i="10"/>
  <c r="K1417" i="10"/>
  <c r="L1417" i="10"/>
  <c r="K1409" i="10"/>
  <c r="L1409" i="10"/>
  <c r="N1544" i="10"/>
  <c r="Q1544" i="10"/>
  <c r="N1512" i="10"/>
  <c r="K1577" i="10"/>
  <c r="L1577" i="10"/>
  <c r="N1556" i="10"/>
  <c r="K1455" i="10"/>
  <c r="L1455" i="10"/>
  <c r="K1419" i="10"/>
  <c r="L1419" i="10"/>
  <c r="K1411" i="10"/>
  <c r="L1411" i="10"/>
  <c r="N1554" i="10"/>
  <c r="K1458" i="10"/>
  <c r="L1458" i="10"/>
  <c r="K1449" i="10"/>
  <c r="L1449" i="10"/>
  <c r="N1438" i="10"/>
  <c r="O1438" i="10"/>
  <c r="N1549" i="10"/>
  <c r="Q1549" i="10"/>
  <c r="N1517" i="10"/>
  <c r="Q1517" i="10"/>
  <c r="N1509" i="10"/>
  <c r="N1547" i="10"/>
  <c r="N1515" i="10"/>
  <c r="P1515" i="10"/>
  <c r="C1515" i="10"/>
  <c r="K1485" i="10"/>
  <c r="L1485" i="10"/>
  <c r="K1581" i="10"/>
  <c r="L1581" i="10"/>
  <c r="N1559" i="10"/>
  <c r="Q1559" i="10"/>
  <c r="N1502" i="10"/>
  <c r="P1502" i="10"/>
  <c r="C1502" i="10"/>
  <c r="V1502" i="10"/>
  <c r="D1502" i="10"/>
  <c r="I1502" i="10"/>
  <c r="R1502" i="10"/>
  <c r="K1488" i="10"/>
  <c r="L1488" i="10"/>
  <c r="K1459" i="10"/>
  <c r="L1459" i="10"/>
  <c r="N1434" i="10"/>
  <c r="Q1434" i="10"/>
  <c r="N1426" i="10"/>
  <c r="P1426" i="10"/>
  <c r="C1426" i="10"/>
  <c r="N1553" i="10"/>
  <c r="P1553" i="10"/>
  <c r="C1553" i="10"/>
  <c r="K1453" i="10"/>
  <c r="L1453" i="10"/>
  <c r="N1558" i="10"/>
  <c r="O1558" i="10"/>
  <c r="N1504" i="10"/>
  <c r="O1504" i="10"/>
  <c r="K1456" i="10"/>
  <c r="L1456" i="10"/>
  <c r="K1447" i="10"/>
  <c r="L1447" i="10"/>
  <c r="N1436" i="10"/>
  <c r="N1428" i="10"/>
  <c r="N1561" i="10"/>
  <c r="K1450" i="10"/>
  <c r="L1450" i="10"/>
  <c r="N1551" i="10"/>
  <c r="Q1551" i="10"/>
  <c r="N1543" i="10"/>
  <c r="O1543" i="10"/>
  <c r="N1519" i="10"/>
  <c r="Q1519" i="10"/>
  <c r="N1511" i="10"/>
  <c r="N1503" i="10"/>
  <c r="Q1503" i="10"/>
  <c r="N1462" i="10"/>
  <c r="O1462" i="10"/>
  <c r="K1483" i="10"/>
  <c r="L1483" i="10"/>
  <c r="N1548" i="10"/>
  <c r="N1516" i="10"/>
  <c r="Q1516" i="10"/>
  <c r="K1482" i="10"/>
  <c r="L1482" i="10"/>
  <c r="K1460" i="10"/>
  <c r="L1460" i="10"/>
  <c r="K1451" i="10"/>
  <c r="L1451" i="10"/>
  <c r="N1440" i="10"/>
  <c r="O1440" i="10"/>
  <c r="K1421" i="10"/>
  <c r="L1421" i="10"/>
  <c r="K1413" i="10"/>
  <c r="L1413" i="10"/>
  <c r="N1555" i="10"/>
  <c r="K1454" i="10"/>
  <c r="L1454" i="10"/>
  <c r="K1445" i="10"/>
  <c r="L1445" i="10"/>
  <c r="K1406" i="10"/>
  <c r="L1406" i="10"/>
  <c r="N1546" i="10"/>
  <c r="P1546" i="10"/>
  <c r="C1546" i="10"/>
  <c r="V1546" i="10"/>
  <c r="D1546" i="10"/>
  <c r="N1514" i="10"/>
  <c r="K1448" i="10"/>
  <c r="L1448" i="10"/>
  <c r="K1415" i="10"/>
  <c r="L1415" i="10"/>
  <c r="K1407" i="10"/>
  <c r="L1407" i="10"/>
  <c r="N1506" i="10"/>
  <c r="O1506" i="10"/>
  <c r="K1442" i="10"/>
  <c r="L1442" i="10"/>
  <c r="N1545" i="10"/>
  <c r="Q1545" i="10"/>
  <c r="N1521" i="10"/>
  <c r="N1513" i="10"/>
  <c r="Q1513" i="10"/>
  <c r="N1505" i="10"/>
  <c r="P1505" i="10"/>
  <c r="C1505" i="10"/>
  <c r="N1507" i="10"/>
  <c r="N709" i="10"/>
  <c r="P709" i="10"/>
  <c r="C709" i="10"/>
  <c r="N713" i="10"/>
  <c r="P713" i="10"/>
  <c r="C713" i="10"/>
  <c r="K699" i="10"/>
  <c r="L699" i="10"/>
  <c r="K88" i="10"/>
  <c r="L88" i="10"/>
  <c r="K698" i="10"/>
  <c r="L698" i="10"/>
  <c r="K92" i="10"/>
  <c r="L92" i="10"/>
  <c r="K695" i="10"/>
  <c r="L695" i="10"/>
  <c r="K83" i="10"/>
  <c r="L83" i="10"/>
  <c r="N705" i="10"/>
  <c r="O705" i="10"/>
  <c r="K683" i="10"/>
  <c r="L683" i="10"/>
  <c r="K96" i="10"/>
  <c r="L96" i="10"/>
  <c r="K682" i="10"/>
  <c r="L682" i="10"/>
  <c r="K87" i="10"/>
  <c r="L87" i="10"/>
  <c r="K94" i="10"/>
  <c r="L94" i="10"/>
  <c r="K86" i="10"/>
  <c r="L86" i="10"/>
  <c r="K686" i="10"/>
  <c r="L686" i="10"/>
  <c r="K100" i="10"/>
  <c r="L100" i="10"/>
  <c r="K697" i="10"/>
  <c r="L697" i="10"/>
  <c r="K689" i="10"/>
  <c r="L689" i="10"/>
  <c r="N721" i="10"/>
  <c r="N714" i="10"/>
  <c r="Q714" i="10"/>
  <c r="K688" i="10"/>
  <c r="L688" i="10"/>
  <c r="K687" i="10"/>
  <c r="L687" i="10"/>
  <c r="K95" i="10"/>
  <c r="L95" i="10"/>
  <c r="K691" i="10"/>
  <c r="L691" i="10"/>
  <c r="K684" i="10"/>
  <c r="L684" i="10"/>
  <c r="K99" i="10"/>
  <c r="L99" i="10"/>
  <c r="N120" i="10"/>
  <c r="P120" i="10"/>
  <c r="C120" i="10"/>
  <c r="N112" i="10"/>
  <c r="P112" i="10"/>
  <c r="C112" i="10"/>
  <c r="N104" i="10"/>
  <c r="Q104" i="10"/>
  <c r="N710" i="10"/>
  <c r="N118" i="10"/>
  <c r="P118" i="10"/>
  <c r="C118" i="10"/>
  <c r="K694" i="10"/>
  <c r="L694" i="10"/>
  <c r="K692" i="10"/>
  <c r="L692" i="10"/>
  <c r="K98" i="10"/>
  <c r="L98" i="10"/>
  <c r="K90" i="10"/>
  <c r="L90" i="10"/>
  <c r="K82" i="10"/>
  <c r="L82" i="10"/>
  <c r="K696" i="10"/>
  <c r="L696" i="10"/>
  <c r="K84" i="10"/>
  <c r="L84" i="10"/>
  <c r="K701" i="10"/>
  <c r="L701" i="10"/>
  <c r="K693" i="10"/>
  <c r="L693" i="10"/>
  <c r="K685" i="10"/>
  <c r="L685" i="10"/>
  <c r="K101" i="10"/>
  <c r="L101" i="10"/>
  <c r="K93" i="10"/>
  <c r="L93" i="10"/>
  <c r="K85" i="10"/>
  <c r="L85" i="10"/>
  <c r="K97" i="10"/>
  <c r="L97" i="10"/>
  <c r="N116" i="10"/>
  <c r="N716" i="10"/>
  <c r="P716" i="10"/>
  <c r="C716" i="10"/>
  <c r="N720" i="10"/>
  <c r="N114" i="10"/>
  <c r="P114" i="10"/>
  <c r="C114" i="10"/>
  <c r="N106" i="10"/>
  <c r="P106" i="10"/>
  <c r="C106" i="10"/>
  <c r="V106" i="10"/>
  <c r="D106" i="10"/>
  <c r="N121" i="10"/>
  <c r="Q121" i="10"/>
  <c r="N113" i="10"/>
  <c r="P113" i="10"/>
  <c r="C113" i="10"/>
  <c r="N105" i="10"/>
  <c r="K89" i="10"/>
  <c r="L89" i="10"/>
  <c r="K690" i="10"/>
  <c r="L690" i="10"/>
  <c r="N108" i="10"/>
  <c r="O108" i="10"/>
  <c r="N715" i="10"/>
  <c r="P715" i="10"/>
  <c r="C715" i="10"/>
  <c r="N707" i="10"/>
  <c r="O707" i="10"/>
  <c r="N119" i="10"/>
  <c r="Q119" i="10"/>
  <c r="N111" i="10"/>
  <c r="P111" i="10"/>
  <c r="C111" i="10"/>
  <c r="N103" i="10"/>
  <c r="Q103" i="10"/>
  <c r="N702" i="10"/>
  <c r="O702" i="10"/>
  <c r="N706" i="10"/>
  <c r="Q706" i="10"/>
  <c r="K700" i="10"/>
  <c r="L700" i="10"/>
  <c r="K91" i="10"/>
  <c r="L91" i="10"/>
  <c r="N110" i="10"/>
  <c r="N102" i="10"/>
  <c r="N708" i="10"/>
  <c r="P708" i="10"/>
  <c r="C708" i="10"/>
  <c r="N117" i="10"/>
  <c r="N109" i="10"/>
  <c r="N712" i="10"/>
  <c r="N719" i="10"/>
  <c r="N711" i="10"/>
  <c r="P711" i="10"/>
  <c r="C711" i="10"/>
  <c r="N703" i="10"/>
  <c r="N115" i="10"/>
  <c r="Q115" i="10"/>
  <c r="N107" i="10"/>
  <c r="P107" i="10"/>
  <c r="C107" i="10"/>
  <c r="N704" i="10"/>
  <c r="N718" i="10"/>
  <c r="N717" i="10"/>
  <c r="P717" i="10"/>
  <c r="C717" i="10"/>
  <c r="N506" i="10"/>
  <c r="Q506" i="10"/>
  <c r="N518" i="10"/>
  <c r="P518" i="10"/>
  <c r="C518" i="10"/>
  <c r="N545" i="10"/>
  <c r="N521" i="10"/>
  <c r="P521" i="10"/>
  <c r="C521" i="10"/>
  <c r="N481" i="10"/>
  <c r="K528" i="10"/>
  <c r="L528" i="10"/>
  <c r="K486" i="10"/>
  <c r="L486" i="10"/>
  <c r="K443" i="10"/>
  <c r="L443" i="10"/>
  <c r="K527" i="10"/>
  <c r="L527" i="10"/>
  <c r="K484" i="10"/>
  <c r="L484" i="10"/>
  <c r="K442" i="10"/>
  <c r="L442" i="10"/>
  <c r="K531" i="10"/>
  <c r="L531" i="10"/>
  <c r="K488" i="10"/>
  <c r="L488" i="10"/>
  <c r="K446" i="10"/>
  <c r="L446" i="10"/>
  <c r="K524" i="10"/>
  <c r="L524" i="10"/>
  <c r="K482" i="10"/>
  <c r="L482" i="10"/>
  <c r="K460" i="10"/>
  <c r="L460" i="10"/>
  <c r="N470" i="10"/>
  <c r="N549" i="10"/>
  <c r="N505" i="10"/>
  <c r="N465" i="10"/>
  <c r="P465" i="10"/>
  <c r="C465" i="10"/>
  <c r="V465" i="10"/>
  <c r="D465" i="10"/>
  <c r="I465" i="10"/>
  <c r="R465" i="10"/>
  <c r="K534" i="10"/>
  <c r="L534" i="10"/>
  <c r="K491" i="10"/>
  <c r="L491" i="10"/>
  <c r="K448" i="10"/>
  <c r="L448" i="10"/>
  <c r="K532" i="10"/>
  <c r="L532" i="10"/>
  <c r="K490" i="10"/>
  <c r="L490" i="10"/>
  <c r="K447" i="10"/>
  <c r="L447" i="10"/>
  <c r="K536" i="10"/>
  <c r="L536" i="10"/>
  <c r="K494" i="10"/>
  <c r="L494" i="10"/>
  <c r="K451" i="10"/>
  <c r="L451" i="10"/>
  <c r="K537" i="10"/>
  <c r="L537" i="10"/>
  <c r="K529" i="10"/>
  <c r="L529" i="10"/>
  <c r="K497" i="10"/>
  <c r="L497" i="10"/>
  <c r="K489" i="10"/>
  <c r="L489" i="10"/>
  <c r="K457" i="10"/>
  <c r="L457" i="10"/>
  <c r="K449" i="10"/>
  <c r="L449" i="10"/>
  <c r="N550" i="10"/>
  <c r="P550" i="10"/>
  <c r="C550" i="10"/>
  <c r="N474" i="10"/>
  <c r="N554" i="10"/>
  <c r="Q554" i="10"/>
  <c r="N553" i="10"/>
  <c r="P553" i="10"/>
  <c r="C553" i="10"/>
  <c r="N513" i="10"/>
  <c r="Q513" i="10"/>
  <c r="N469" i="10"/>
  <c r="O469" i="10"/>
  <c r="K539" i="10"/>
  <c r="L539" i="10"/>
  <c r="K496" i="10"/>
  <c r="L496" i="10"/>
  <c r="K454" i="10"/>
  <c r="L454" i="10"/>
  <c r="K538" i="10"/>
  <c r="L538" i="10"/>
  <c r="K495" i="10"/>
  <c r="L495" i="10"/>
  <c r="K452" i="10"/>
  <c r="L452" i="10"/>
  <c r="K499" i="10"/>
  <c r="L499" i="10"/>
  <c r="K456" i="10"/>
  <c r="L456" i="10"/>
  <c r="K535" i="10"/>
  <c r="L535" i="10"/>
  <c r="K492" i="10"/>
  <c r="L492" i="10"/>
  <c r="K450" i="10"/>
  <c r="L450" i="10"/>
  <c r="N502" i="10"/>
  <c r="N561" i="10"/>
  <c r="N517" i="10"/>
  <c r="P517" i="10"/>
  <c r="C517" i="10"/>
  <c r="N473" i="10"/>
  <c r="Q473" i="10"/>
  <c r="K523" i="10"/>
  <c r="L523" i="10"/>
  <c r="K459" i="10"/>
  <c r="L459" i="10"/>
  <c r="K522" i="10"/>
  <c r="L522" i="10"/>
  <c r="K500" i="10"/>
  <c r="L500" i="10"/>
  <c r="K458" i="10"/>
  <c r="L458" i="10"/>
  <c r="K526" i="10"/>
  <c r="L526" i="10"/>
  <c r="K483" i="10"/>
  <c r="L483" i="10"/>
  <c r="K541" i="10"/>
  <c r="L541" i="10"/>
  <c r="K533" i="10"/>
  <c r="L533" i="10"/>
  <c r="K525" i="10"/>
  <c r="L525" i="10"/>
  <c r="K501" i="10"/>
  <c r="L501" i="10"/>
  <c r="K493" i="10"/>
  <c r="L493" i="10"/>
  <c r="K485" i="10"/>
  <c r="L485" i="10"/>
  <c r="K461" i="10"/>
  <c r="L461" i="10"/>
  <c r="K453" i="10"/>
  <c r="L453" i="10"/>
  <c r="K445" i="10"/>
  <c r="L445" i="10"/>
  <c r="N475" i="10"/>
  <c r="N467" i="10"/>
  <c r="N464" i="10"/>
  <c r="O464" i="10"/>
  <c r="N468" i="10"/>
  <c r="N552" i="10"/>
  <c r="N509" i="10"/>
  <c r="N466" i="10"/>
  <c r="P466" i="10"/>
  <c r="C466" i="10"/>
  <c r="N476" i="10"/>
  <c r="Q476" i="10"/>
  <c r="N555" i="10"/>
  <c r="N547" i="10"/>
  <c r="Q547" i="10"/>
  <c r="N515" i="10"/>
  <c r="N507" i="10"/>
  <c r="N544" i="10"/>
  <c r="O544" i="10"/>
  <c r="N480" i="10"/>
  <c r="N542" i="10"/>
  <c r="N510" i="10"/>
  <c r="Q510" i="10"/>
  <c r="N478" i="10"/>
  <c r="N557" i="10"/>
  <c r="N514" i="10"/>
  <c r="N472" i="10"/>
  <c r="P472" i="10"/>
  <c r="C472" i="10"/>
  <c r="K530" i="10"/>
  <c r="L530" i="10"/>
  <c r="K487" i="10"/>
  <c r="L487" i="10"/>
  <c r="K444" i="10"/>
  <c r="L444" i="10"/>
  <c r="N556" i="10"/>
  <c r="O556" i="10"/>
  <c r="N479" i="10"/>
  <c r="N471" i="10"/>
  <c r="P471" i="10"/>
  <c r="C471" i="10"/>
  <c r="N463" i="10"/>
  <c r="Q463" i="10"/>
  <c r="N560" i="10"/>
  <c r="P560" i="10"/>
  <c r="C560" i="10"/>
  <c r="N548" i="10"/>
  <c r="Q548" i="10"/>
  <c r="N516" i="10"/>
  <c r="N520" i="10"/>
  <c r="O520" i="10"/>
  <c r="N477" i="10"/>
  <c r="O477" i="10"/>
  <c r="K540" i="10"/>
  <c r="L540" i="10"/>
  <c r="K498" i="10"/>
  <c r="L498" i="10"/>
  <c r="K455" i="10"/>
  <c r="L455" i="10"/>
  <c r="N508" i="10"/>
  <c r="O508" i="10"/>
  <c r="N559" i="10"/>
  <c r="N551" i="10"/>
  <c r="Q551" i="10"/>
  <c r="N543" i="10"/>
  <c r="O543" i="10"/>
  <c r="N519" i="10"/>
  <c r="Q519" i="10"/>
  <c r="N511" i="10"/>
  <c r="P511" i="10"/>
  <c r="C511" i="10"/>
  <c r="N503" i="10"/>
  <c r="N512" i="10"/>
  <c r="O512" i="10"/>
  <c r="N558" i="10"/>
  <c r="O558" i="10"/>
  <c r="N462" i="10"/>
  <c r="N546" i="10"/>
  <c r="O546" i="10"/>
  <c r="N504" i="10"/>
  <c r="P504" i="10"/>
  <c r="C504" i="10"/>
  <c r="N1162" i="10"/>
  <c r="N1163" i="10"/>
  <c r="N1164" i="10"/>
  <c r="P1164" i="10"/>
  <c r="C1164" i="10"/>
  <c r="K1183" i="10"/>
  <c r="L1183" i="10"/>
  <c r="K1187" i="10"/>
  <c r="L1187" i="10"/>
  <c r="K1189" i="10"/>
  <c r="L1189" i="10"/>
  <c r="K1191" i="10"/>
  <c r="L1191" i="10"/>
  <c r="N1166" i="10"/>
  <c r="P1166" i="10"/>
  <c r="C1166" i="10"/>
  <c r="V1166" i="10"/>
  <c r="D1166" i="10"/>
  <c r="N1170" i="10"/>
  <c r="N1174" i="10"/>
  <c r="Q1174" i="10"/>
  <c r="N1178" i="10"/>
  <c r="O1178" i="10"/>
  <c r="K1185" i="10"/>
  <c r="L1185" i="10"/>
  <c r="K1193" i="10"/>
  <c r="L1193" i="10"/>
  <c r="N1168" i="10"/>
  <c r="N1172" i="10"/>
  <c r="Q1172" i="10"/>
  <c r="N1176" i="10"/>
  <c r="N1180" i="10"/>
  <c r="O1180" i="10"/>
  <c r="K1195" i="10"/>
  <c r="L1195" i="10"/>
  <c r="K1197" i="10"/>
  <c r="L1197" i="10"/>
  <c r="K1199" i="10"/>
  <c r="L1199" i="10"/>
  <c r="K1201" i="10"/>
  <c r="L1201" i="10"/>
  <c r="N645" i="10"/>
  <c r="N646" i="10"/>
  <c r="K1196" i="10"/>
  <c r="L1196" i="10"/>
  <c r="N1181" i="10"/>
  <c r="Q1181" i="10"/>
  <c r="N1173" i="10"/>
  <c r="O1173" i="10"/>
  <c r="N1165" i="10"/>
  <c r="K1188" i="10"/>
  <c r="L1188" i="10"/>
  <c r="K1186" i="10"/>
  <c r="L1186" i="10"/>
  <c r="N1171" i="10"/>
  <c r="K678" i="10"/>
  <c r="L678" i="10"/>
  <c r="K676" i="10"/>
  <c r="L676" i="10"/>
  <c r="K680" i="10"/>
  <c r="L680" i="10"/>
  <c r="K674" i="10"/>
  <c r="L674" i="10"/>
  <c r="N661" i="10"/>
  <c r="K1198" i="10"/>
  <c r="L1198" i="10"/>
  <c r="N657" i="10"/>
  <c r="Q657" i="10"/>
  <c r="N649" i="10"/>
  <c r="N1175" i="10"/>
  <c r="O1175" i="10"/>
  <c r="K1190" i="10"/>
  <c r="L1190" i="10"/>
  <c r="N1179" i="10"/>
  <c r="P1179" i="10"/>
  <c r="C1179" i="10"/>
  <c r="K662" i="10"/>
  <c r="L662" i="10"/>
  <c r="K664" i="10"/>
  <c r="L664" i="10"/>
  <c r="K681" i="10"/>
  <c r="L681" i="10"/>
  <c r="K673" i="10"/>
  <c r="L673" i="10"/>
  <c r="K665" i="10"/>
  <c r="L665" i="10"/>
  <c r="K1200" i="10"/>
  <c r="L1200" i="10"/>
  <c r="K1192" i="10"/>
  <c r="L1192" i="10"/>
  <c r="N1177" i="10"/>
  <c r="O1177" i="10"/>
  <c r="N1169" i="10"/>
  <c r="N1167" i="10"/>
  <c r="K1182" i="10"/>
  <c r="L1182" i="10"/>
  <c r="K667" i="10"/>
  <c r="L667" i="10"/>
  <c r="K666" i="10"/>
  <c r="L666" i="10"/>
  <c r="K670" i="10"/>
  <c r="L670" i="10"/>
  <c r="K663" i="10"/>
  <c r="L663" i="10"/>
  <c r="K1194" i="10"/>
  <c r="L1194" i="10"/>
  <c r="N650" i="10"/>
  <c r="O650" i="10"/>
  <c r="K1184" i="10"/>
  <c r="L1184" i="10"/>
  <c r="K672" i="10"/>
  <c r="L672" i="10"/>
  <c r="K671" i="10"/>
  <c r="L671" i="10"/>
  <c r="K675" i="10"/>
  <c r="L675" i="10"/>
  <c r="K677" i="10"/>
  <c r="L677" i="10"/>
  <c r="K669" i="10"/>
  <c r="L669" i="10"/>
  <c r="K679" i="10"/>
  <c r="L679" i="10"/>
  <c r="N652" i="10"/>
  <c r="N656" i="10"/>
  <c r="O656" i="10"/>
  <c r="N660" i="10"/>
  <c r="P660" i="10"/>
  <c r="C660" i="10"/>
  <c r="N658" i="10"/>
  <c r="P658" i="10"/>
  <c r="C658" i="10"/>
  <c r="N659" i="10"/>
  <c r="N651" i="10"/>
  <c r="P651" i="10"/>
  <c r="C651" i="10"/>
  <c r="N643" i="10"/>
  <c r="N642" i="10"/>
  <c r="N644" i="10"/>
  <c r="N648" i="10"/>
  <c r="K668" i="10"/>
  <c r="L668" i="10"/>
  <c r="N655" i="10"/>
  <c r="P655" i="10"/>
  <c r="C655" i="10"/>
  <c r="N647" i="10"/>
  <c r="Q647" i="10"/>
  <c r="N654" i="10"/>
  <c r="Q654" i="10"/>
  <c r="N653" i="10"/>
  <c r="K2002" i="10"/>
  <c r="L2002" i="10"/>
  <c r="K2007" i="10"/>
  <c r="L2007" i="10"/>
  <c r="K2008" i="10"/>
  <c r="L2008" i="10"/>
  <c r="K2021" i="10"/>
  <c r="L2021" i="10"/>
  <c r="K2053" i="10"/>
  <c r="L2053" i="10"/>
  <c r="K2054" i="10"/>
  <c r="L2054" i="10"/>
  <c r="K2059" i="10"/>
  <c r="L2059" i="10"/>
  <c r="K2060" i="10"/>
  <c r="L2060" i="10"/>
  <c r="N2068" i="10"/>
  <c r="P2068" i="10"/>
  <c r="C2068" i="10"/>
  <c r="K2013" i="10"/>
  <c r="L2013" i="10"/>
  <c r="K2014" i="10"/>
  <c r="L2014" i="10"/>
  <c r="K2019" i="10"/>
  <c r="L2019" i="10"/>
  <c r="K2020" i="10"/>
  <c r="L2020" i="10"/>
  <c r="K2045" i="10"/>
  <c r="L2045" i="10"/>
  <c r="K2046" i="10"/>
  <c r="L2046" i="10"/>
  <c r="K2051" i="10"/>
  <c r="L2051" i="10"/>
  <c r="K2052" i="10"/>
  <c r="L2052" i="10"/>
  <c r="K2057" i="10"/>
  <c r="L2057" i="10"/>
  <c r="K2058" i="10"/>
  <c r="L2058" i="10"/>
  <c r="N2075" i="10"/>
  <c r="P2075" i="10"/>
  <c r="C2075" i="10"/>
  <c r="N2077" i="10"/>
  <c r="P2077" i="10"/>
  <c r="C2077" i="10"/>
  <c r="N2079" i="10"/>
  <c r="O2079" i="10"/>
  <c r="N2081" i="10"/>
  <c r="O2081" i="10"/>
  <c r="K2005" i="10"/>
  <c r="L2005" i="10"/>
  <c r="K2006" i="10"/>
  <c r="L2006" i="10"/>
  <c r="K2011" i="10"/>
  <c r="L2011" i="10"/>
  <c r="K2012" i="10"/>
  <c r="L2012" i="10"/>
  <c r="K2017" i="10"/>
  <c r="L2017" i="10"/>
  <c r="K2018" i="10"/>
  <c r="L2018" i="10"/>
  <c r="K2043" i="10"/>
  <c r="L2043" i="10"/>
  <c r="K2044" i="10"/>
  <c r="L2044" i="10"/>
  <c r="K2049" i="10"/>
  <c r="L2049" i="10"/>
  <c r="K2050" i="10"/>
  <c r="L2050" i="10"/>
  <c r="K2055" i="10"/>
  <c r="L2055" i="10"/>
  <c r="K2056" i="10"/>
  <c r="L2056" i="10"/>
  <c r="K2003" i="10"/>
  <c r="L2003" i="10"/>
  <c r="K2004" i="10"/>
  <c r="L2004" i="10"/>
  <c r="K2009" i="10"/>
  <c r="L2009" i="10"/>
  <c r="K2010" i="10"/>
  <c r="L2010" i="10"/>
  <c r="K2015" i="10"/>
  <c r="L2015" i="10"/>
  <c r="K2016" i="10"/>
  <c r="L2016" i="10"/>
  <c r="K2042" i="10"/>
  <c r="L2042" i="10"/>
  <c r="K2047" i="10"/>
  <c r="L2047" i="10"/>
  <c r="K2048" i="10"/>
  <c r="L2048" i="10"/>
  <c r="K2061" i="10"/>
  <c r="L2061" i="10"/>
  <c r="N2040" i="10"/>
  <c r="Q2040" i="10"/>
  <c r="N2062" i="10"/>
  <c r="N2030" i="10"/>
  <c r="N2076" i="10"/>
  <c r="N2071" i="10"/>
  <c r="O2071" i="10"/>
  <c r="N2038" i="10"/>
  <c r="N2037" i="10"/>
  <c r="Q2037" i="10"/>
  <c r="N2029" i="10"/>
  <c r="Q2029" i="10"/>
  <c r="N2067" i="10"/>
  <c r="K1019" i="10"/>
  <c r="L1019" i="10"/>
  <c r="K1018" i="10"/>
  <c r="L1018" i="10"/>
  <c r="K1015" i="10"/>
  <c r="L1015" i="10"/>
  <c r="N2022" i="10"/>
  <c r="N2069" i="10"/>
  <c r="O2069" i="10"/>
  <c r="N2036" i="10"/>
  <c r="P2036" i="10"/>
  <c r="C2036" i="10"/>
  <c r="N2078" i="10"/>
  <c r="N2072" i="10"/>
  <c r="O2072" i="10"/>
  <c r="N2026" i="10"/>
  <c r="N2063" i="10"/>
  <c r="Q2063" i="10"/>
  <c r="N2039" i="10"/>
  <c r="N2031" i="10"/>
  <c r="N2023" i="10"/>
  <c r="O2023" i="10"/>
  <c r="K1003" i="10"/>
  <c r="L1003" i="10"/>
  <c r="K1002" i="10"/>
  <c r="L1002" i="10"/>
  <c r="K1006" i="10"/>
  <c r="L1006" i="10"/>
  <c r="K1017" i="10"/>
  <c r="L1017" i="10"/>
  <c r="K1009" i="10"/>
  <c r="L1009" i="10"/>
  <c r="N2028" i="10"/>
  <c r="N2070" i="10"/>
  <c r="P2070" i="10"/>
  <c r="C2070" i="10"/>
  <c r="N2080" i="10"/>
  <c r="P2080" i="10"/>
  <c r="C2080" i="10"/>
  <c r="N2073" i="10"/>
  <c r="Q2073" i="10"/>
  <c r="N2064" i="10"/>
  <c r="N2032" i="10"/>
  <c r="Q2032" i="10"/>
  <c r="N2035" i="10"/>
  <c r="N2027" i="10"/>
  <c r="N2065" i="10"/>
  <c r="Q2065" i="10"/>
  <c r="N2041" i="10"/>
  <c r="Q2041" i="10"/>
  <c r="N2033" i="10"/>
  <c r="P2033" i="10"/>
  <c r="C2033" i="10"/>
  <c r="N2025" i="10"/>
  <c r="P2025" i="10"/>
  <c r="C2025" i="10"/>
  <c r="K1008" i="10"/>
  <c r="L1008" i="10"/>
  <c r="K1007" i="10"/>
  <c r="L1007" i="10"/>
  <c r="K1011" i="10"/>
  <c r="L1011" i="10"/>
  <c r="K1004" i="10"/>
  <c r="L1004" i="10"/>
  <c r="N2066" i="10"/>
  <c r="N2034" i="10"/>
  <c r="N2074" i="10"/>
  <c r="Q2074" i="10"/>
  <c r="N2024" i="10"/>
  <c r="P2024" i="10"/>
  <c r="C2024" i="10"/>
  <c r="K1014" i="10"/>
  <c r="L1014" i="10"/>
  <c r="K1012" i="10"/>
  <c r="L1012" i="10"/>
  <c r="K1016" i="10"/>
  <c r="L1016" i="10"/>
  <c r="K1021" i="10"/>
  <c r="L1021" i="10"/>
  <c r="K1013" i="10"/>
  <c r="L1013" i="10"/>
  <c r="K1005" i="10"/>
  <c r="L1005" i="10"/>
  <c r="K1020" i="10"/>
  <c r="L1020" i="10"/>
  <c r="N1040" i="10"/>
  <c r="N1024" i="10"/>
  <c r="N1027" i="10"/>
  <c r="P1027" i="10"/>
  <c r="C1027" i="10"/>
  <c r="V1027" i="10"/>
  <c r="D1027" i="10"/>
  <c r="I1027" i="10"/>
  <c r="R1027" i="10"/>
  <c r="N1034" i="10"/>
  <c r="P1034" i="10"/>
  <c r="C1034" i="10"/>
  <c r="N1037" i="10"/>
  <c r="Q1037" i="10"/>
  <c r="N1028" i="10"/>
  <c r="N1031" i="10"/>
  <c r="N1038" i="10"/>
  <c r="N1022" i="10"/>
  <c r="O1022" i="10"/>
  <c r="N1041" i="10"/>
  <c r="N1025" i="10"/>
  <c r="N1032" i="10"/>
  <c r="N1035" i="10"/>
  <c r="Q1035" i="10"/>
  <c r="N1026" i="10"/>
  <c r="Q1026" i="10"/>
  <c r="N1029" i="10"/>
  <c r="O1029" i="10"/>
  <c r="K1010" i="10"/>
  <c r="L1010" i="10"/>
  <c r="N1036" i="10"/>
  <c r="P1036" i="10"/>
  <c r="C1036" i="10"/>
  <c r="N1039" i="10"/>
  <c r="N1023" i="10"/>
  <c r="N1030" i="10"/>
  <c r="N1033" i="10"/>
  <c r="P1033" i="10"/>
  <c r="C1033" i="10"/>
  <c r="K1125" i="10"/>
  <c r="L1125" i="10"/>
  <c r="K1133" i="10"/>
  <c r="L1133" i="10"/>
  <c r="K1141" i="10"/>
  <c r="L1141" i="10"/>
  <c r="N1145" i="10"/>
  <c r="N1148" i="10"/>
  <c r="Q1148" i="10"/>
  <c r="N1149" i="10"/>
  <c r="N1150" i="10"/>
  <c r="P1150" i="10"/>
  <c r="C1150" i="10"/>
  <c r="N1151" i="10"/>
  <c r="O1151" i="10"/>
  <c r="N1152" i="10"/>
  <c r="N1153" i="10"/>
  <c r="Q1153" i="10"/>
  <c r="N1154" i="10"/>
  <c r="N1155" i="10"/>
  <c r="N1156" i="10"/>
  <c r="N1157" i="10"/>
  <c r="N1158" i="10"/>
  <c r="N1159" i="10"/>
  <c r="P1159" i="10"/>
  <c r="C1159" i="10"/>
  <c r="N1160" i="10"/>
  <c r="Q1160" i="10"/>
  <c r="N1161" i="10"/>
  <c r="P1161" i="10"/>
  <c r="C1161" i="10"/>
  <c r="K1181" i="10"/>
  <c r="L1181" i="10"/>
  <c r="N1184" i="10"/>
  <c r="P1184" i="10"/>
  <c r="C1184" i="10"/>
  <c r="V1184" i="10"/>
  <c r="D1184" i="10"/>
  <c r="N1327" i="10"/>
  <c r="P1327" i="10"/>
  <c r="C1327" i="10"/>
  <c r="N1331" i="10"/>
  <c r="N1335" i="10"/>
  <c r="O1335" i="10"/>
  <c r="N1339" i="10"/>
  <c r="K1123" i="10"/>
  <c r="L1123" i="10"/>
  <c r="K1135" i="10"/>
  <c r="L1135" i="10"/>
  <c r="N1147" i="10"/>
  <c r="O1147" i="10"/>
  <c r="K1165" i="10"/>
  <c r="L1165" i="10"/>
  <c r="K1169" i="10"/>
  <c r="L1169" i="10"/>
  <c r="K1173" i="10"/>
  <c r="L1173" i="10"/>
  <c r="K1177" i="10"/>
  <c r="L1177" i="10"/>
  <c r="N1192" i="10"/>
  <c r="N1323" i="10"/>
  <c r="N1326" i="10"/>
  <c r="Q1326" i="10"/>
  <c r="N1330" i="10"/>
  <c r="N1334" i="10"/>
  <c r="N1338" i="10"/>
  <c r="O1338" i="10"/>
  <c r="K1137" i="10"/>
  <c r="L1137" i="10"/>
  <c r="K1171" i="10"/>
  <c r="L1171" i="10"/>
  <c r="K1179" i="10"/>
  <c r="L1179" i="10"/>
  <c r="N1325" i="10"/>
  <c r="N1329" i="10"/>
  <c r="Q1329" i="10"/>
  <c r="N1333" i="10"/>
  <c r="O1333" i="10"/>
  <c r="N1337" i="10"/>
  <c r="P1337" i="10"/>
  <c r="C1337" i="10"/>
  <c r="N1341" i="10"/>
  <c r="O1341" i="10"/>
  <c r="K1127" i="10"/>
  <c r="L1127" i="10"/>
  <c r="K1129" i="10"/>
  <c r="L1129" i="10"/>
  <c r="K1131" i="10"/>
  <c r="L1131" i="10"/>
  <c r="K1139" i="10"/>
  <c r="L1139" i="10"/>
  <c r="N1143" i="10"/>
  <c r="K1167" i="10"/>
  <c r="L1167" i="10"/>
  <c r="K1175" i="10"/>
  <c r="L1175" i="10"/>
  <c r="N1188" i="10"/>
  <c r="P1188" i="10"/>
  <c r="C1188" i="10"/>
  <c r="N1324" i="10"/>
  <c r="N1328" i="10"/>
  <c r="N1332" i="10"/>
  <c r="O1332" i="10"/>
  <c r="N1336" i="10"/>
  <c r="O1336" i="10"/>
  <c r="N1340" i="10"/>
  <c r="K1351" i="10"/>
  <c r="L1351" i="10"/>
  <c r="K1347" i="10"/>
  <c r="L1347" i="10"/>
  <c r="N1200" i="10"/>
  <c r="N1196" i="10"/>
  <c r="N1187" i="10"/>
  <c r="K1162" i="10"/>
  <c r="L1162" i="10"/>
  <c r="K1172" i="10"/>
  <c r="L1172" i="10"/>
  <c r="K1359" i="10"/>
  <c r="L1359" i="10"/>
  <c r="K1350" i="10"/>
  <c r="L1350" i="10"/>
  <c r="K1132" i="10"/>
  <c r="L1132" i="10"/>
  <c r="N1186" i="10"/>
  <c r="K1163" i="10"/>
  <c r="L1163" i="10"/>
  <c r="N1146" i="10"/>
  <c r="K1100" i="10"/>
  <c r="L1100" i="10"/>
  <c r="K1083" i="10"/>
  <c r="L1083" i="10"/>
  <c r="K1099" i="10"/>
  <c r="L1099" i="10"/>
  <c r="K1082" i="10"/>
  <c r="L1082" i="10"/>
  <c r="K1086" i="10"/>
  <c r="L1086" i="10"/>
  <c r="K1097" i="10"/>
  <c r="L1097" i="10"/>
  <c r="K1356" i="10"/>
  <c r="L1356" i="10"/>
  <c r="N1189" i="10"/>
  <c r="K1174" i="10"/>
  <c r="L1174" i="10"/>
  <c r="K1166" i="10"/>
  <c r="L1166" i="10"/>
  <c r="K1138" i="10"/>
  <c r="L1138" i="10"/>
  <c r="K1352" i="10"/>
  <c r="L1352" i="10"/>
  <c r="N1201" i="10"/>
  <c r="N1197" i="10"/>
  <c r="P1197" i="10"/>
  <c r="C1197" i="10"/>
  <c r="N1191" i="10"/>
  <c r="O1191" i="10"/>
  <c r="K1164" i="10"/>
  <c r="L1164" i="10"/>
  <c r="K1344" i="10"/>
  <c r="L1344" i="10"/>
  <c r="K1354" i="10"/>
  <c r="L1354" i="10"/>
  <c r="N1144" i="10"/>
  <c r="P1144" i="10"/>
  <c r="C1144" i="10"/>
  <c r="V1144" i="10"/>
  <c r="D1144" i="10"/>
  <c r="I1144" i="10"/>
  <c r="R1144" i="10"/>
  <c r="K1088" i="10"/>
  <c r="L1088" i="10"/>
  <c r="K1087" i="10"/>
  <c r="L1087" i="10"/>
  <c r="K1090" i="10"/>
  <c r="L1090" i="10"/>
  <c r="N1116" i="10"/>
  <c r="Q1116" i="10"/>
  <c r="K1360" i="10"/>
  <c r="L1360" i="10"/>
  <c r="K1342" i="10"/>
  <c r="L1342" i="10"/>
  <c r="K1128" i="10"/>
  <c r="L1128" i="10"/>
  <c r="K1357" i="10"/>
  <c r="L1357" i="10"/>
  <c r="N1198" i="10"/>
  <c r="N1194" i="10"/>
  <c r="N1183" i="10"/>
  <c r="Q1183" i="10"/>
  <c r="K1136" i="10"/>
  <c r="L1136" i="10"/>
  <c r="K1348" i="10"/>
  <c r="L1348" i="10"/>
  <c r="K1176" i="10"/>
  <c r="L1176" i="10"/>
  <c r="K1124" i="10"/>
  <c r="L1124" i="10"/>
  <c r="K1355" i="10"/>
  <c r="L1355" i="10"/>
  <c r="K1345" i="10"/>
  <c r="L1345" i="10"/>
  <c r="N1193" i="10"/>
  <c r="K1140" i="10"/>
  <c r="L1140" i="10"/>
  <c r="N1190" i="10"/>
  <c r="N1182" i="10"/>
  <c r="K1092" i="10"/>
  <c r="L1092" i="10"/>
  <c r="K1091" i="10"/>
  <c r="L1091" i="10"/>
  <c r="K1094" i="10"/>
  <c r="L1094" i="10"/>
  <c r="K1089" i="10"/>
  <c r="L1089" i="10"/>
  <c r="N1115" i="10"/>
  <c r="N1107" i="10"/>
  <c r="P1107" i="10"/>
  <c r="C1107" i="10"/>
  <c r="V1107" i="10"/>
  <c r="D1107" i="10"/>
  <c r="K1346" i="10"/>
  <c r="L1346" i="10"/>
  <c r="K1178" i="10"/>
  <c r="L1178" i="10"/>
  <c r="K1170" i="10"/>
  <c r="L1170" i="10"/>
  <c r="K1130" i="10"/>
  <c r="L1130" i="10"/>
  <c r="K1361" i="10"/>
  <c r="L1361" i="10"/>
  <c r="K1343" i="10"/>
  <c r="L1343" i="10"/>
  <c r="N1199" i="10"/>
  <c r="O1199" i="10"/>
  <c r="N1195" i="10"/>
  <c r="Q1195" i="10"/>
  <c r="K1122" i="10"/>
  <c r="L1122" i="10"/>
  <c r="K1353" i="10"/>
  <c r="L1353" i="10"/>
  <c r="N1322" i="10"/>
  <c r="K1180" i="10"/>
  <c r="L1180" i="10"/>
  <c r="K1168" i="10"/>
  <c r="L1168" i="10"/>
  <c r="K1134" i="10"/>
  <c r="L1134" i="10"/>
  <c r="K1358" i="10"/>
  <c r="L1358" i="10"/>
  <c r="K1349" i="10"/>
  <c r="L1349" i="10"/>
  <c r="N1185" i="10"/>
  <c r="Q1185" i="10"/>
  <c r="N1142" i="10"/>
  <c r="O1142" i="10"/>
  <c r="K1126" i="10"/>
  <c r="L1126" i="10"/>
  <c r="K1096" i="10"/>
  <c r="L1096" i="10"/>
  <c r="K1095" i="10"/>
  <c r="L1095" i="10"/>
  <c r="K1098" i="10"/>
  <c r="L1098" i="10"/>
  <c r="N1120" i="10"/>
  <c r="K1085" i="10"/>
  <c r="L1085" i="10"/>
  <c r="K1101" i="10"/>
  <c r="L1101" i="10"/>
  <c r="N1111" i="10"/>
  <c r="N1104" i="10"/>
  <c r="P1104" i="10"/>
  <c r="C1104" i="10"/>
  <c r="N1114" i="10"/>
  <c r="N1117" i="10"/>
  <c r="N1103" i="10"/>
  <c r="O1103" i="10"/>
  <c r="N1108" i="10"/>
  <c r="N1118" i="10"/>
  <c r="O1118" i="10"/>
  <c r="N1102" i="10"/>
  <c r="N1121" i="10"/>
  <c r="N1105" i="10"/>
  <c r="K1084" i="10"/>
  <c r="L1084" i="10"/>
  <c r="N1112" i="10"/>
  <c r="P1112" i="10"/>
  <c r="C1112" i="10"/>
  <c r="N1106" i="10"/>
  <c r="N1109" i="10"/>
  <c r="O1109" i="10"/>
  <c r="K1093" i="10"/>
  <c r="L1093" i="10"/>
  <c r="N1119" i="10"/>
  <c r="N1110" i="10"/>
  <c r="O1110" i="10"/>
  <c r="N1113" i="10"/>
  <c r="O1113" i="10"/>
  <c r="N142" i="10"/>
  <c r="Q142" i="10"/>
  <c r="N565" i="10"/>
  <c r="P565" i="10"/>
  <c r="C565" i="10"/>
  <c r="N277" i="10"/>
  <c r="N149" i="10"/>
  <c r="Q149" i="10"/>
  <c r="N570" i="10"/>
  <c r="P570" i="10"/>
  <c r="C570" i="10"/>
  <c r="K1062" i="10"/>
  <c r="L1062" i="10"/>
  <c r="K592" i="10"/>
  <c r="L592" i="10"/>
  <c r="K248" i="10"/>
  <c r="L248" i="10"/>
  <c r="K591" i="10"/>
  <c r="L591" i="10"/>
  <c r="K1064" i="10"/>
  <c r="L1064" i="10"/>
  <c r="K595" i="10"/>
  <c r="L595" i="10"/>
  <c r="K252" i="10"/>
  <c r="L252" i="10"/>
  <c r="K124" i="10"/>
  <c r="L124" i="10"/>
  <c r="K1079" i="10"/>
  <c r="L1079" i="10"/>
  <c r="K588" i="10"/>
  <c r="L588" i="10"/>
  <c r="K243" i="10"/>
  <c r="L243" i="10"/>
  <c r="N150" i="10"/>
  <c r="O150" i="10"/>
  <c r="N158" i="10"/>
  <c r="N569" i="10"/>
  <c r="N157" i="10"/>
  <c r="O157" i="10"/>
  <c r="K1067" i="10"/>
  <c r="L1067" i="10"/>
  <c r="K598" i="10"/>
  <c r="L598" i="10"/>
  <c r="K256" i="10"/>
  <c r="L256" i="10"/>
  <c r="K128" i="10"/>
  <c r="L128" i="10"/>
  <c r="K1066" i="10"/>
  <c r="L1066" i="10"/>
  <c r="K596" i="10"/>
  <c r="L596" i="10"/>
  <c r="K247" i="10"/>
  <c r="L247" i="10"/>
  <c r="K254" i="10"/>
  <c r="L254" i="10"/>
  <c r="K246" i="10"/>
  <c r="L246" i="10"/>
  <c r="K134" i="10"/>
  <c r="L134" i="10"/>
  <c r="K126" i="10"/>
  <c r="L126" i="10"/>
  <c r="K1070" i="10"/>
  <c r="L1070" i="10"/>
  <c r="K600" i="10"/>
  <c r="L600" i="10"/>
  <c r="K259" i="10"/>
  <c r="L259" i="10"/>
  <c r="K132" i="10"/>
  <c r="L132" i="10"/>
  <c r="K1081" i="10"/>
  <c r="L1081" i="10"/>
  <c r="K1073" i="10"/>
  <c r="L1073" i="10"/>
  <c r="K1065" i="10"/>
  <c r="L1065" i="10"/>
  <c r="K601" i="10"/>
  <c r="L601" i="10"/>
  <c r="K593" i="10"/>
  <c r="L593" i="10"/>
  <c r="K585" i="10"/>
  <c r="L585" i="10"/>
  <c r="N577" i="10"/>
  <c r="O577" i="10"/>
  <c r="N262" i="10"/>
  <c r="Q262" i="10"/>
  <c r="K1072" i="10"/>
  <c r="L1072" i="10"/>
  <c r="K582" i="10"/>
  <c r="L582" i="10"/>
  <c r="K136" i="10"/>
  <c r="L136" i="10"/>
  <c r="K1071" i="10"/>
  <c r="L1071" i="10"/>
  <c r="K255" i="10"/>
  <c r="L255" i="10"/>
  <c r="K127" i="10"/>
  <c r="L127" i="10"/>
  <c r="K1075" i="10"/>
  <c r="L1075" i="10"/>
  <c r="K584" i="10"/>
  <c r="L584" i="10"/>
  <c r="K140" i="10"/>
  <c r="L140" i="10"/>
  <c r="K1068" i="10"/>
  <c r="L1068" i="10"/>
  <c r="K599" i="10"/>
  <c r="L599" i="10"/>
  <c r="K258" i="10"/>
  <c r="L258" i="10"/>
  <c r="K131" i="10"/>
  <c r="L131" i="10"/>
  <c r="N280" i="10"/>
  <c r="P280" i="10"/>
  <c r="C280" i="10"/>
  <c r="N272" i="10"/>
  <c r="P272" i="10"/>
  <c r="C272" i="10"/>
  <c r="N264" i="10"/>
  <c r="N160" i="10"/>
  <c r="P160" i="10"/>
  <c r="C160" i="10"/>
  <c r="N152" i="10"/>
  <c r="P152" i="10"/>
  <c r="C152" i="10"/>
  <c r="N144" i="10"/>
  <c r="N566" i="10"/>
  <c r="N270" i="10"/>
  <c r="P270" i="10"/>
  <c r="C270" i="10"/>
  <c r="N278" i="10"/>
  <c r="N581" i="10"/>
  <c r="Q581" i="10"/>
  <c r="N269" i="10"/>
  <c r="K1078" i="10"/>
  <c r="L1078" i="10"/>
  <c r="K587" i="10"/>
  <c r="L587" i="10"/>
  <c r="K1076" i="10"/>
  <c r="L1076" i="10"/>
  <c r="K586" i="10"/>
  <c r="L586" i="10"/>
  <c r="K260" i="10"/>
  <c r="L260" i="10"/>
  <c r="K135" i="10"/>
  <c r="L135" i="10"/>
  <c r="K250" i="10"/>
  <c r="L250" i="10"/>
  <c r="K242" i="10"/>
  <c r="L242" i="10"/>
  <c r="K138" i="10"/>
  <c r="L138" i="10"/>
  <c r="K130" i="10"/>
  <c r="L130" i="10"/>
  <c r="K122" i="10"/>
  <c r="L122" i="10"/>
  <c r="K1080" i="10"/>
  <c r="L1080" i="10"/>
  <c r="K590" i="10"/>
  <c r="L590" i="10"/>
  <c r="K244" i="10"/>
  <c r="L244" i="10"/>
  <c r="K1077" i="10"/>
  <c r="L1077" i="10"/>
  <c r="K1069" i="10"/>
  <c r="L1069" i="10"/>
  <c r="K597" i="10"/>
  <c r="L597" i="10"/>
  <c r="K589" i="10"/>
  <c r="L589" i="10"/>
  <c r="K261" i="10"/>
  <c r="L261" i="10"/>
  <c r="K253" i="10"/>
  <c r="L253" i="10"/>
  <c r="K245" i="10"/>
  <c r="L245" i="10"/>
  <c r="K141" i="10"/>
  <c r="L141" i="10"/>
  <c r="K133" i="10"/>
  <c r="L133" i="10"/>
  <c r="K125" i="10"/>
  <c r="L125" i="10"/>
  <c r="K257" i="10"/>
  <c r="L257" i="10"/>
  <c r="K129" i="10"/>
  <c r="L129" i="10"/>
  <c r="K1063" i="10"/>
  <c r="L1063" i="10"/>
  <c r="K594" i="10"/>
  <c r="L594" i="10"/>
  <c r="K251" i="10"/>
  <c r="L251" i="10"/>
  <c r="K123" i="10"/>
  <c r="L123" i="10"/>
  <c r="N276" i="10"/>
  <c r="P276" i="10"/>
  <c r="C276" i="10"/>
  <c r="N148" i="10"/>
  <c r="N1056" i="10"/>
  <c r="N275" i="10"/>
  <c r="N267" i="10"/>
  <c r="P267" i="10"/>
  <c r="C267" i="10"/>
  <c r="N155" i="10"/>
  <c r="N147" i="10"/>
  <c r="N1059" i="10"/>
  <c r="N1043" i="10"/>
  <c r="Q1043" i="10"/>
  <c r="N1050" i="10"/>
  <c r="N564" i="10"/>
  <c r="O564" i="10"/>
  <c r="N274" i="10"/>
  <c r="N146" i="10"/>
  <c r="Q146" i="10"/>
  <c r="N1053" i="10"/>
  <c r="N573" i="10"/>
  <c r="P573" i="10"/>
  <c r="C573" i="10"/>
  <c r="N161" i="10"/>
  <c r="K249" i="10"/>
  <c r="L249" i="10"/>
  <c r="K1074" i="10"/>
  <c r="L1074" i="10"/>
  <c r="K139" i="10"/>
  <c r="L139" i="10"/>
  <c r="N268" i="10"/>
  <c r="O268" i="10"/>
  <c r="N1060" i="10"/>
  <c r="N1044" i="10"/>
  <c r="N579" i="10"/>
  <c r="N571" i="10"/>
  <c r="O571" i="10"/>
  <c r="N563" i="10"/>
  <c r="N1047" i="10"/>
  <c r="N1054" i="10"/>
  <c r="N574" i="10"/>
  <c r="N154" i="10"/>
  <c r="N1057" i="10"/>
  <c r="N578" i="10"/>
  <c r="Q578" i="10"/>
  <c r="N265" i="10"/>
  <c r="O265" i="10"/>
  <c r="N1048" i="10"/>
  <c r="N279" i="10"/>
  <c r="N271" i="10"/>
  <c r="P271" i="10"/>
  <c r="C271" i="10"/>
  <c r="N263" i="10"/>
  <c r="Q263" i="10"/>
  <c r="N159" i="10"/>
  <c r="N151" i="10"/>
  <c r="Q151" i="10"/>
  <c r="N143" i="10"/>
  <c r="N1051" i="10"/>
  <c r="Q1051" i="10"/>
  <c r="N1058" i="10"/>
  <c r="N1042" i="10"/>
  <c r="N580" i="10"/>
  <c r="Q580" i="10"/>
  <c r="N1061" i="10"/>
  <c r="O1061" i="10"/>
  <c r="N1045" i="10"/>
  <c r="N562" i="10"/>
  <c r="N273" i="10"/>
  <c r="N145" i="10"/>
  <c r="O145" i="10"/>
  <c r="K137" i="10"/>
  <c r="L137" i="10"/>
  <c r="K583" i="10"/>
  <c r="L583" i="10"/>
  <c r="N156" i="10"/>
  <c r="N1052" i="10"/>
  <c r="P1052" i="10"/>
  <c r="C1052" i="10"/>
  <c r="N572" i="10"/>
  <c r="N575" i="10"/>
  <c r="N567" i="10"/>
  <c r="P567" i="10"/>
  <c r="C567" i="10"/>
  <c r="V567" i="10"/>
  <c r="D567" i="10"/>
  <c r="I567" i="10"/>
  <c r="R567" i="10"/>
  <c r="N1055" i="10"/>
  <c r="O1055" i="10"/>
  <c r="N576" i="10"/>
  <c r="N1046" i="10"/>
  <c r="N266" i="10"/>
  <c r="N1049" i="10"/>
  <c r="O1049" i="10"/>
  <c r="N568" i="10"/>
  <c r="N281" i="10"/>
  <c r="N153" i="10"/>
  <c r="Q153" i="10"/>
  <c r="K912" i="10"/>
  <c r="L912" i="10"/>
  <c r="K24" i="10"/>
  <c r="L24" i="10"/>
  <c r="K911" i="10"/>
  <c r="L911" i="10"/>
  <c r="K79" i="10"/>
  <c r="L79" i="10"/>
  <c r="K915" i="10"/>
  <c r="L915" i="10"/>
  <c r="K28" i="10"/>
  <c r="L28" i="10"/>
  <c r="K908" i="10"/>
  <c r="L908" i="10"/>
  <c r="N890" i="10"/>
  <c r="O890" i="10"/>
  <c r="K918" i="10"/>
  <c r="L918" i="10"/>
  <c r="K64" i="10"/>
  <c r="L64" i="10"/>
  <c r="K32" i="10"/>
  <c r="L32" i="10"/>
  <c r="K916" i="10"/>
  <c r="L916" i="10"/>
  <c r="K23" i="10"/>
  <c r="L23" i="10"/>
  <c r="K78" i="10"/>
  <c r="L78" i="10"/>
  <c r="K70" i="10"/>
  <c r="L70" i="10"/>
  <c r="K62" i="10"/>
  <c r="L62" i="10"/>
  <c r="K38" i="10"/>
  <c r="L38" i="10"/>
  <c r="K30" i="10"/>
  <c r="L30" i="10"/>
  <c r="K22" i="10"/>
  <c r="L22" i="10"/>
  <c r="K920" i="10"/>
  <c r="L920" i="10"/>
  <c r="K68" i="10"/>
  <c r="L68" i="10"/>
  <c r="K36" i="10"/>
  <c r="L36" i="10"/>
  <c r="K921" i="10"/>
  <c r="L921" i="10"/>
  <c r="K913" i="10"/>
  <c r="L913" i="10"/>
  <c r="K905" i="10"/>
  <c r="L905" i="10"/>
  <c r="N2" i="10"/>
  <c r="N889" i="10"/>
  <c r="O889" i="10"/>
  <c r="K902" i="10"/>
  <c r="L902" i="10"/>
  <c r="K72" i="10"/>
  <c r="L72" i="10"/>
  <c r="K40" i="10"/>
  <c r="L40" i="10"/>
  <c r="K63" i="10"/>
  <c r="L63" i="10"/>
  <c r="K31" i="10"/>
  <c r="L31" i="10"/>
  <c r="K904" i="10"/>
  <c r="L904" i="10"/>
  <c r="K76" i="10"/>
  <c r="L76" i="10"/>
  <c r="K919" i="10"/>
  <c r="L919" i="10"/>
  <c r="K67" i="10"/>
  <c r="L67" i="10"/>
  <c r="K35" i="10"/>
  <c r="L35" i="10"/>
  <c r="N885" i="10"/>
  <c r="Q885" i="10"/>
  <c r="N886" i="10"/>
  <c r="O886" i="10"/>
  <c r="K907" i="10"/>
  <c r="L907" i="10"/>
  <c r="K80" i="10"/>
  <c r="L80" i="10"/>
  <c r="K906" i="10"/>
  <c r="L906" i="10"/>
  <c r="K71" i="10"/>
  <c r="L71" i="10"/>
  <c r="K39" i="10"/>
  <c r="L39" i="10"/>
  <c r="K74" i="10"/>
  <c r="L74" i="10"/>
  <c r="K66" i="10"/>
  <c r="L66" i="10"/>
  <c r="K34" i="10"/>
  <c r="L34" i="10"/>
  <c r="K26" i="10"/>
  <c r="L26" i="10"/>
  <c r="K910" i="10"/>
  <c r="L910" i="10"/>
  <c r="K917" i="10"/>
  <c r="L917" i="10"/>
  <c r="K909" i="10"/>
  <c r="L909" i="10"/>
  <c r="K77" i="10"/>
  <c r="L77" i="10"/>
  <c r="K69" i="10"/>
  <c r="L69" i="10"/>
  <c r="K37" i="10"/>
  <c r="L37" i="10"/>
  <c r="K29" i="10"/>
  <c r="L29" i="10"/>
  <c r="K65" i="10"/>
  <c r="L65" i="10"/>
  <c r="K33" i="10"/>
  <c r="L33" i="10"/>
  <c r="N20" i="10"/>
  <c r="O20" i="10"/>
  <c r="N896" i="10"/>
  <c r="N899" i="10"/>
  <c r="O899" i="10"/>
  <c r="N18" i="10"/>
  <c r="O18" i="10"/>
  <c r="N10" i="10"/>
  <c r="N884" i="10"/>
  <c r="Q884" i="10"/>
  <c r="N17" i="10"/>
  <c r="Q17" i="10"/>
  <c r="N9" i="10"/>
  <c r="N893" i="10"/>
  <c r="K25" i="10"/>
  <c r="L25" i="10"/>
  <c r="K903" i="10"/>
  <c r="L903" i="10"/>
  <c r="K75" i="10"/>
  <c r="L75" i="10"/>
  <c r="N16" i="10"/>
  <c r="N8" i="10"/>
  <c r="O8" i="10"/>
  <c r="N900" i="10"/>
  <c r="N891" i="10"/>
  <c r="O891" i="10"/>
  <c r="N883" i="10"/>
  <c r="N15" i="10"/>
  <c r="O15" i="10"/>
  <c r="N7" i="10"/>
  <c r="Q7" i="10"/>
  <c r="N894" i="10"/>
  <c r="P894" i="10"/>
  <c r="C894" i="10"/>
  <c r="N897" i="10"/>
  <c r="K81" i="10"/>
  <c r="L81" i="10"/>
  <c r="K914" i="10"/>
  <c r="L914" i="10"/>
  <c r="K27" i="10"/>
  <c r="L27" i="10"/>
  <c r="N14" i="10"/>
  <c r="Q14" i="10"/>
  <c r="N6" i="10"/>
  <c r="O6" i="10"/>
  <c r="N898" i="10"/>
  <c r="N21" i="10"/>
  <c r="O21" i="10"/>
  <c r="N13" i="10"/>
  <c r="N5" i="10"/>
  <c r="N901" i="10"/>
  <c r="O901" i="10"/>
  <c r="N882" i="10"/>
  <c r="O882" i="10"/>
  <c r="K73" i="10"/>
  <c r="L73" i="10"/>
  <c r="K41" i="10"/>
  <c r="L41" i="10"/>
  <c r="N12" i="10"/>
  <c r="O12" i="10"/>
  <c r="N4" i="10"/>
  <c r="N892" i="10"/>
  <c r="N887" i="10"/>
  <c r="N19" i="10"/>
  <c r="N11" i="10"/>
  <c r="N3" i="10"/>
  <c r="N895" i="10"/>
  <c r="Q895" i="10"/>
  <c r="N888" i="10"/>
  <c r="N1482" i="10"/>
  <c r="N1484" i="10"/>
  <c r="Q1484" i="10"/>
  <c r="N1486" i="10"/>
  <c r="P1486" i="10"/>
  <c r="C1486" i="10"/>
  <c r="N1488" i="10"/>
  <c r="K1502" i="10"/>
  <c r="L1502" i="10"/>
  <c r="K1515" i="10"/>
  <c r="L1515" i="10"/>
  <c r="K1516" i="10"/>
  <c r="L1516" i="10"/>
  <c r="K1519" i="10"/>
  <c r="L1519" i="10"/>
  <c r="K1520" i="10"/>
  <c r="L1520" i="10"/>
  <c r="N1643" i="10"/>
  <c r="N1650" i="10"/>
  <c r="N1654" i="10"/>
  <c r="O1654" i="10"/>
  <c r="N1658" i="10"/>
  <c r="K1784" i="10"/>
  <c r="L1784" i="10"/>
  <c r="K1788" i="10"/>
  <c r="L1788" i="10"/>
  <c r="K1792" i="10"/>
  <c r="L1792" i="10"/>
  <c r="K1796" i="10"/>
  <c r="L1796" i="10"/>
  <c r="K1800" i="10"/>
  <c r="L1800" i="10"/>
  <c r="K1882" i="10"/>
  <c r="L1882" i="10"/>
  <c r="K1889" i="10"/>
  <c r="L1889" i="10"/>
  <c r="K1890" i="10"/>
  <c r="L1890" i="10"/>
  <c r="K1897" i="10"/>
  <c r="L1897" i="10"/>
  <c r="K1898" i="10"/>
  <c r="L1898" i="10"/>
  <c r="K1922" i="10"/>
  <c r="L1922" i="10"/>
  <c r="K1929" i="10"/>
  <c r="L1929" i="10"/>
  <c r="K1930" i="10"/>
  <c r="L1930" i="10"/>
  <c r="K1937" i="10"/>
  <c r="L1937" i="10"/>
  <c r="K1938" i="10"/>
  <c r="L1938" i="10"/>
  <c r="N1483" i="10"/>
  <c r="N1485" i="10"/>
  <c r="O1485" i="10"/>
  <c r="N1487" i="10"/>
  <c r="K1505" i="10"/>
  <c r="L1505" i="10"/>
  <c r="K1506" i="10"/>
  <c r="L1506" i="10"/>
  <c r="K1509" i="10"/>
  <c r="L1509" i="10"/>
  <c r="K1510" i="10"/>
  <c r="L1510" i="10"/>
  <c r="N1646" i="10"/>
  <c r="O1646" i="10"/>
  <c r="N1648" i="10"/>
  <c r="N1652" i="10"/>
  <c r="N1656" i="10"/>
  <c r="Q1656" i="10"/>
  <c r="N1660" i="10"/>
  <c r="O1660" i="10"/>
  <c r="N1765" i="10"/>
  <c r="P1765" i="10"/>
  <c r="C1765" i="10"/>
  <c r="V1765" i="10"/>
  <c r="D1765" i="10"/>
  <c r="N1769" i="10"/>
  <c r="N1773" i="10"/>
  <c r="P1773" i="10"/>
  <c r="C1773" i="10"/>
  <c r="N1777" i="10"/>
  <c r="O1777" i="10"/>
  <c r="N1781" i="10"/>
  <c r="K1887" i="10"/>
  <c r="L1887" i="10"/>
  <c r="K1888" i="10"/>
  <c r="L1888" i="10"/>
  <c r="K1895" i="10"/>
  <c r="L1895" i="10"/>
  <c r="K1896" i="10"/>
  <c r="L1896" i="10"/>
  <c r="K1927" i="10"/>
  <c r="L1927" i="10"/>
  <c r="K1928" i="10"/>
  <c r="L1928" i="10"/>
  <c r="K1935" i="10"/>
  <c r="L1935" i="10"/>
  <c r="K1936" i="10"/>
  <c r="L1936" i="10"/>
  <c r="K1503" i="10"/>
  <c r="L1503" i="10"/>
  <c r="K1504" i="10"/>
  <c r="L1504" i="10"/>
  <c r="K1513" i="10"/>
  <c r="L1513" i="10"/>
  <c r="K1514" i="10"/>
  <c r="L1514" i="10"/>
  <c r="K1517" i="10"/>
  <c r="L1517" i="10"/>
  <c r="K1518" i="10"/>
  <c r="L1518" i="10"/>
  <c r="N1644" i="10"/>
  <c r="O1644" i="10"/>
  <c r="N1647" i="10"/>
  <c r="N1649" i="10"/>
  <c r="O1649" i="10"/>
  <c r="N1653" i="10"/>
  <c r="O1653" i="10"/>
  <c r="N1657" i="10"/>
  <c r="P1657" i="10"/>
  <c r="C1657" i="10"/>
  <c r="N1661" i="10"/>
  <c r="K1885" i="10"/>
  <c r="L1885" i="10"/>
  <c r="K1886" i="10"/>
  <c r="L1886" i="10"/>
  <c r="K1893" i="10"/>
  <c r="L1893" i="10"/>
  <c r="K1894" i="10"/>
  <c r="L1894" i="10"/>
  <c r="K1901" i="10"/>
  <c r="L1901" i="10"/>
  <c r="K1925" i="10"/>
  <c r="L1925" i="10"/>
  <c r="K1926" i="10"/>
  <c r="L1926" i="10"/>
  <c r="K1933" i="10"/>
  <c r="L1933" i="10"/>
  <c r="K1934" i="10"/>
  <c r="L1934" i="10"/>
  <c r="K1941" i="10"/>
  <c r="L1941" i="10"/>
  <c r="K1507" i="10"/>
  <c r="L1507" i="10"/>
  <c r="K1508" i="10"/>
  <c r="L1508" i="10"/>
  <c r="K1511" i="10"/>
  <c r="L1511" i="10"/>
  <c r="K1512" i="10"/>
  <c r="L1512" i="10"/>
  <c r="K1521" i="10"/>
  <c r="L1521" i="10"/>
  <c r="N1642" i="10"/>
  <c r="Q1642" i="10"/>
  <c r="N1645" i="10"/>
  <c r="P1645" i="10"/>
  <c r="C1645" i="10"/>
  <c r="K1662" i="10"/>
  <c r="L1662" i="10"/>
  <c r="K1664" i="10"/>
  <c r="L1664" i="10"/>
  <c r="K1666" i="10"/>
  <c r="L1666" i="10"/>
  <c r="K1668" i="10"/>
  <c r="L1668" i="10"/>
  <c r="N1763" i="10"/>
  <c r="Q1763" i="10"/>
  <c r="N1767" i="10"/>
  <c r="O1767" i="10"/>
  <c r="N1771" i="10"/>
  <c r="O1771" i="10"/>
  <c r="N1775" i="10"/>
  <c r="N1779" i="10"/>
  <c r="K1782" i="10"/>
  <c r="L1782" i="10"/>
  <c r="K1786" i="10"/>
  <c r="L1786" i="10"/>
  <c r="K1790" i="10"/>
  <c r="L1790" i="10"/>
  <c r="K1794" i="10"/>
  <c r="L1794" i="10"/>
  <c r="K1798" i="10"/>
  <c r="L1798" i="10"/>
  <c r="K1883" i="10"/>
  <c r="L1883" i="10"/>
  <c r="K1884" i="10"/>
  <c r="L1884" i="10"/>
  <c r="K1891" i="10"/>
  <c r="L1891" i="10"/>
  <c r="K1892" i="10"/>
  <c r="L1892" i="10"/>
  <c r="K1899" i="10"/>
  <c r="L1899" i="10"/>
  <c r="K1900" i="10"/>
  <c r="L1900" i="10"/>
  <c r="K1923" i="10"/>
  <c r="L1923" i="10"/>
  <c r="K1924" i="10"/>
  <c r="L1924" i="10"/>
  <c r="K1931" i="10"/>
  <c r="L1931" i="10"/>
  <c r="K1932" i="10"/>
  <c r="L1932" i="10"/>
  <c r="K1939" i="10"/>
  <c r="L1939" i="10"/>
  <c r="K1940" i="10"/>
  <c r="L1940" i="10"/>
  <c r="N1961" i="10"/>
  <c r="N1945" i="10"/>
  <c r="Q1945" i="10"/>
  <c r="N1913" i="10"/>
  <c r="K1789" i="10"/>
  <c r="L1789" i="10"/>
  <c r="N1492" i="10"/>
  <c r="Q1492" i="10"/>
  <c r="N1955" i="10"/>
  <c r="P1955" i="10"/>
  <c r="C1955" i="10"/>
  <c r="N1907" i="10"/>
  <c r="N1772" i="10"/>
  <c r="O1772" i="10"/>
  <c r="K1681" i="10"/>
  <c r="L1681" i="10"/>
  <c r="N1957" i="10"/>
  <c r="Q1957" i="10"/>
  <c r="N1909" i="10"/>
  <c r="N1774" i="10"/>
  <c r="P1774" i="10"/>
  <c r="C1774" i="10"/>
  <c r="N1766" i="10"/>
  <c r="O1766" i="10"/>
  <c r="N1960" i="10"/>
  <c r="O1960" i="10"/>
  <c r="N1944" i="10"/>
  <c r="N1912" i="10"/>
  <c r="O1912" i="10"/>
  <c r="N1489" i="10"/>
  <c r="K1674" i="10"/>
  <c r="L1674" i="10"/>
  <c r="N1651" i="10"/>
  <c r="Q1651" i="10"/>
  <c r="N1946" i="10"/>
  <c r="O1946" i="10"/>
  <c r="N1914" i="10"/>
  <c r="K1793" i="10"/>
  <c r="L1793" i="10"/>
  <c r="K1663" i="10"/>
  <c r="L1663" i="10"/>
  <c r="N1498" i="10"/>
  <c r="N1956" i="10"/>
  <c r="N1908" i="10"/>
  <c r="O1908" i="10"/>
  <c r="N1776" i="10"/>
  <c r="Q1776" i="10"/>
  <c r="N1958" i="10"/>
  <c r="P1958" i="10"/>
  <c r="C1958" i="10"/>
  <c r="N1942" i="10"/>
  <c r="O1942" i="10"/>
  <c r="N1910" i="10"/>
  <c r="K1799" i="10"/>
  <c r="L1799" i="10"/>
  <c r="K1791" i="10"/>
  <c r="L1791" i="10"/>
  <c r="K1783" i="10"/>
  <c r="L1783" i="10"/>
  <c r="N1500" i="10"/>
  <c r="P1500" i="10"/>
  <c r="C1500" i="10"/>
  <c r="N1951" i="10"/>
  <c r="N1919" i="10"/>
  <c r="P1919" i="10"/>
  <c r="C1919" i="10"/>
  <c r="N1903" i="10"/>
  <c r="O1903" i="10"/>
  <c r="K1665" i="10"/>
  <c r="L1665" i="10"/>
  <c r="N1490" i="10"/>
  <c r="K1680" i="10"/>
  <c r="L1680" i="10"/>
  <c r="K1672" i="10"/>
  <c r="L1672" i="10"/>
  <c r="N1655" i="10"/>
  <c r="Q1655" i="10"/>
  <c r="N1501" i="10"/>
  <c r="Q1501" i="10"/>
  <c r="N1499" i="10"/>
  <c r="Q1499" i="10"/>
  <c r="N1953" i="10"/>
  <c r="N1921" i="10"/>
  <c r="O1921" i="10"/>
  <c r="N1905" i="10"/>
  <c r="P1905" i="10"/>
  <c r="C1905" i="10"/>
  <c r="V1905" i="10"/>
  <c r="D1905" i="10"/>
  <c r="K1797" i="10"/>
  <c r="L1797" i="10"/>
  <c r="K1667" i="10"/>
  <c r="L1667" i="10"/>
  <c r="N1947" i="10"/>
  <c r="P1947" i="10"/>
  <c r="C1947" i="10"/>
  <c r="V1947" i="10"/>
  <c r="D1947" i="10"/>
  <c r="I1947" i="10"/>
  <c r="R1947" i="10"/>
  <c r="N1915" i="10"/>
  <c r="N1780" i="10"/>
  <c r="O1780" i="10"/>
  <c r="N1764" i="10"/>
  <c r="P1764" i="10"/>
  <c r="C1764" i="10"/>
  <c r="N1493" i="10"/>
  <c r="Q1493" i="10"/>
  <c r="N1949" i="10"/>
  <c r="Q1949" i="10"/>
  <c r="N1917" i="10"/>
  <c r="O1917" i="10"/>
  <c r="N1778" i="10"/>
  <c r="P1778" i="10"/>
  <c r="C1778" i="10"/>
  <c r="N1770" i="10"/>
  <c r="O1770" i="10"/>
  <c r="N1762" i="10"/>
  <c r="K1671" i="10"/>
  <c r="L1671" i="10"/>
  <c r="N1952" i="10"/>
  <c r="P1952" i="10"/>
  <c r="C1952" i="10"/>
  <c r="N1920" i="10"/>
  <c r="P1920" i="10"/>
  <c r="C1920" i="10"/>
  <c r="N1904" i="10"/>
  <c r="Q1904" i="10"/>
  <c r="K1669" i="10"/>
  <c r="L1669" i="10"/>
  <c r="N1496" i="10"/>
  <c r="K1678" i="10"/>
  <c r="L1678" i="10"/>
  <c r="K1670" i="10"/>
  <c r="L1670" i="10"/>
  <c r="N1659" i="10"/>
  <c r="O1659" i="10"/>
  <c r="N1495" i="10"/>
  <c r="N1954" i="10"/>
  <c r="N1906" i="10"/>
  <c r="P1906" i="10"/>
  <c r="C1906" i="10"/>
  <c r="K1801" i="10"/>
  <c r="L1801" i="10"/>
  <c r="K1785" i="10"/>
  <c r="L1785" i="10"/>
  <c r="K1675" i="10"/>
  <c r="L1675" i="10"/>
  <c r="N1491" i="10"/>
  <c r="P1491" i="10"/>
  <c r="C1491" i="10"/>
  <c r="N1948" i="10"/>
  <c r="Q1948" i="10"/>
  <c r="N1916" i="10"/>
  <c r="N1768" i="10"/>
  <c r="O1768" i="10"/>
  <c r="K1673" i="10"/>
  <c r="L1673" i="10"/>
  <c r="N1494" i="10"/>
  <c r="P1494" i="10"/>
  <c r="C1494" i="10"/>
  <c r="N1950" i="10"/>
  <c r="N1918" i="10"/>
  <c r="O1918" i="10"/>
  <c r="N1902" i="10"/>
  <c r="P1902" i="10"/>
  <c r="C1902" i="10"/>
  <c r="V1902" i="10"/>
  <c r="D1902" i="10"/>
  <c r="K1795" i="10"/>
  <c r="L1795" i="10"/>
  <c r="K1787" i="10"/>
  <c r="L1787" i="10"/>
  <c r="K1679" i="10"/>
  <c r="L1679" i="10"/>
  <c r="N1959" i="10"/>
  <c r="N1943" i="10"/>
  <c r="N1911" i="10"/>
  <c r="O1911" i="10"/>
  <c r="K1677" i="10"/>
  <c r="L1677" i="10"/>
  <c r="K1676" i="10"/>
  <c r="L1676" i="10"/>
  <c r="N1497" i="10"/>
  <c r="BV25" i="2"/>
  <c r="J3" i="9"/>
  <c r="J69" i="9"/>
  <c r="J71" i="9"/>
  <c r="G68" i="9"/>
  <c r="G70" i="9"/>
  <c r="J14" i="9"/>
  <c r="G15" i="9"/>
  <c r="BV21" i="2"/>
  <c r="J65" i="9"/>
  <c r="J67" i="9"/>
  <c r="G64" i="9"/>
  <c r="G66" i="9"/>
  <c r="J22" i="9"/>
  <c r="G23" i="9"/>
  <c r="BV17" i="2"/>
  <c r="J21" i="9"/>
  <c r="J55" i="9"/>
  <c r="G20" i="9"/>
  <c r="G54" i="9"/>
  <c r="BV13" i="2"/>
  <c r="J42" i="9"/>
  <c r="J48" i="9"/>
  <c r="G43" i="9"/>
  <c r="G49" i="9"/>
  <c r="BV9" i="2"/>
  <c r="J39" i="9"/>
  <c r="G38" i="9"/>
  <c r="J24" i="9"/>
  <c r="G25" i="9"/>
  <c r="BV5" i="2"/>
  <c r="J10" i="9"/>
  <c r="J16" i="9"/>
  <c r="G11" i="9"/>
  <c r="G17" i="9"/>
  <c r="BY36" i="2"/>
  <c r="BY32" i="2"/>
  <c r="BY28" i="2"/>
  <c r="BY24" i="2"/>
  <c r="BY20" i="2"/>
  <c r="BY16" i="2"/>
  <c r="BY12" i="2"/>
  <c r="BY8" i="2"/>
  <c r="BY4" i="2"/>
  <c r="BY35" i="2"/>
  <c r="BY34" i="2"/>
  <c r="BY30" i="2"/>
  <c r="BY26" i="2"/>
  <c r="BY22" i="2"/>
  <c r="BY19" i="2"/>
  <c r="BY17" i="2"/>
  <c r="BY15" i="2"/>
  <c r="BY13" i="2"/>
  <c r="BY11" i="2"/>
  <c r="BY10" i="2"/>
  <c r="BY9" i="2"/>
  <c r="BY7" i="2"/>
  <c r="BY6" i="2"/>
  <c r="BY5" i="2"/>
  <c r="BY3" i="2"/>
  <c r="BY2" i="2"/>
  <c r="BY33" i="2"/>
  <c r="BY31" i="2"/>
  <c r="BY29" i="2"/>
  <c r="BY27" i="2"/>
  <c r="BY25" i="2"/>
  <c r="BY23" i="2"/>
  <c r="BY21" i="2"/>
  <c r="BY18" i="2"/>
  <c r="BY14" i="2"/>
  <c r="T2440" i="10"/>
  <c r="U2440" i="10"/>
  <c r="T2441" i="10"/>
  <c r="S12" i="10"/>
  <c r="T12" i="10"/>
  <c r="U12" i="10"/>
  <c r="S153" i="10"/>
  <c r="T153" i="10"/>
  <c r="S173" i="10"/>
  <c r="T173" i="10"/>
  <c r="S193" i="10"/>
  <c r="T193" i="10"/>
  <c r="S213" i="10"/>
  <c r="T213" i="10"/>
  <c r="S233" i="10"/>
  <c r="T233" i="10"/>
  <c r="S253" i="10"/>
  <c r="T253" i="10"/>
  <c r="S273" i="10"/>
  <c r="T273" i="10"/>
  <c r="S293" i="10"/>
  <c r="T293" i="10"/>
  <c r="S313" i="10"/>
  <c r="T313" i="10"/>
  <c r="S333" i="10"/>
  <c r="T333" i="10"/>
  <c r="S353" i="10"/>
  <c r="T353" i="10"/>
  <c r="S373" i="10"/>
  <c r="T373" i="10"/>
  <c r="S393" i="10"/>
  <c r="T393" i="10"/>
  <c r="S413" i="10"/>
  <c r="T413" i="10"/>
  <c r="S433" i="10"/>
  <c r="T433" i="10"/>
  <c r="S453" i="10"/>
  <c r="T453" i="10"/>
  <c r="S473" i="10"/>
  <c r="T473" i="10"/>
  <c r="S493" i="10"/>
  <c r="T493" i="10"/>
  <c r="S513" i="10"/>
  <c r="T513" i="10"/>
  <c r="S533" i="10"/>
  <c r="T533" i="10"/>
  <c r="S553" i="10"/>
  <c r="T553" i="10"/>
  <c r="S573" i="10"/>
  <c r="T573" i="10"/>
  <c r="S593" i="10"/>
  <c r="T593" i="10"/>
  <c r="S613" i="10"/>
  <c r="T613" i="10"/>
  <c r="S633" i="10"/>
  <c r="T633" i="10"/>
  <c r="S653" i="10"/>
  <c r="T653" i="10"/>
  <c r="S673" i="10"/>
  <c r="T673" i="10"/>
  <c r="S693" i="10"/>
  <c r="T693" i="10"/>
  <c r="S713" i="10"/>
  <c r="T713" i="10"/>
  <c r="S733" i="10"/>
  <c r="T733" i="10"/>
  <c r="S753" i="10"/>
  <c r="T753" i="10"/>
  <c r="S773" i="10"/>
  <c r="T773" i="10"/>
  <c r="S793" i="10"/>
  <c r="T793" i="10"/>
  <c r="S813" i="10"/>
  <c r="T813" i="10"/>
  <c r="S833" i="10"/>
  <c r="T833" i="10"/>
  <c r="S853" i="10"/>
  <c r="T853" i="10"/>
  <c r="S873" i="10"/>
  <c r="T873" i="10"/>
  <c r="S893" i="10"/>
  <c r="T893" i="10"/>
  <c r="S913" i="10"/>
  <c r="T913" i="10"/>
  <c r="S933" i="10"/>
  <c r="T933" i="10"/>
  <c r="S953" i="10"/>
  <c r="T953" i="10"/>
  <c r="S973" i="10"/>
  <c r="T973" i="10"/>
  <c r="S993" i="10"/>
  <c r="T993" i="10"/>
  <c r="S1013" i="10"/>
  <c r="T1013" i="10"/>
  <c r="S1033" i="10"/>
  <c r="T1033" i="10"/>
  <c r="S1053" i="10"/>
  <c r="T1053" i="10"/>
  <c r="S1073" i="10"/>
  <c r="T1073" i="10"/>
  <c r="S1093" i="10"/>
  <c r="T1093" i="10"/>
  <c r="S1113" i="10"/>
  <c r="T1113" i="10"/>
  <c r="S1133" i="10"/>
  <c r="T1133" i="10"/>
  <c r="S1153" i="10"/>
  <c r="T1153" i="10"/>
  <c r="S1173" i="10"/>
  <c r="T1173" i="10"/>
  <c r="S1193" i="10"/>
  <c r="T1193" i="10"/>
  <c r="S1213" i="10"/>
  <c r="T1213" i="10"/>
  <c r="S1233" i="10"/>
  <c r="T1233" i="10"/>
  <c r="S1253" i="10"/>
  <c r="T1253" i="10"/>
  <c r="S1273" i="10"/>
  <c r="T1273" i="10"/>
  <c r="S1293" i="10"/>
  <c r="T1293" i="10"/>
  <c r="S1313" i="10"/>
  <c r="T1313" i="10"/>
  <c r="S1333" i="10"/>
  <c r="T1333" i="10"/>
  <c r="S1353" i="10"/>
  <c r="T1353" i="10"/>
  <c r="S1373" i="10"/>
  <c r="T1373" i="10"/>
  <c r="S1393" i="10"/>
  <c r="T1393" i="10"/>
  <c r="S1413" i="10"/>
  <c r="T1413" i="10"/>
  <c r="S1433" i="10"/>
  <c r="T1433" i="10"/>
  <c r="S1453" i="10"/>
  <c r="T1453" i="10"/>
  <c r="S1473" i="10"/>
  <c r="T1473" i="10"/>
  <c r="S1493" i="10"/>
  <c r="T1493" i="10"/>
  <c r="S1513" i="10"/>
  <c r="T1513" i="10"/>
  <c r="S1533" i="10"/>
  <c r="T1533" i="10"/>
  <c r="S1553" i="10"/>
  <c r="T1553" i="10"/>
  <c r="S1573" i="10"/>
  <c r="T1573" i="10"/>
  <c r="S1593" i="10"/>
  <c r="T1593" i="10"/>
  <c r="S1613" i="10"/>
  <c r="T1613" i="10"/>
  <c r="S1633" i="10"/>
  <c r="T1633" i="10"/>
  <c r="S1653" i="10"/>
  <c r="T1653" i="10"/>
  <c r="S1673" i="10"/>
  <c r="T1673" i="10"/>
  <c r="S1693" i="10"/>
  <c r="T1693" i="10"/>
  <c r="S1713" i="10"/>
  <c r="T1713" i="10"/>
  <c r="S1733" i="10"/>
  <c r="T1733" i="10"/>
  <c r="S1753" i="10"/>
  <c r="T1753" i="10"/>
  <c r="S1773" i="10"/>
  <c r="T1773" i="10"/>
  <c r="S1793" i="10"/>
  <c r="T1793" i="10"/>
  <c r="S1813" i="10"/>
  <c r="T1813" i="10"/>
  <c r="S1833" i="10"/>
  <c r="T1833" i="10"/>
  <c r="S1853" i="10"/>
  <c r="T1853" i="10"/>
  <c r="S1873" i="10"/>
  <c r="T1873" i="10"/>
  <c r="S1893" i="10"/>
  <c r="T1893" i="10"/>
  <c r="S1913" i="10"/>
  <c r="T1913" i="10"/>
  <c r="S1933" i="10"/>
  <c r="T1933" i="10"/>
  <c r="S1953" i="10"/>
  <c r="T1953" i="10"/>
  <c r="S1973" i="10"/>
  <c r="T1973" i="10"/>
  <c r="S1993" i="10"/>
  <c r="T1993" i="10"/>
  <c r="S2013" i="10"/>
  <c r="T2013" i="10"/>
  <c r="S2033" i="10"/>
  <c r="T2033" i="10"/>
  <c r="S2053" i="10"/>
  <c r="T2053" i="10"/>
  <c r="S2073" i="10"/>
  <c r="T2073" i="10"/>
  <c r="S133" i="10"/>
  <c r="T133" i="10"/>
  <c r="S53" i="10"/>
  <c r="T53" i="10"/>
  <c r="S113" i="10"/>
  <c r="T113" i="10"/>
  <c r="S33" i="10"/>
  <c r="T33" i="10"/>
  <c r="S73" i="10"/>
  <c r="T73" i="10"/>
  <c r="S93" i="10"/>
  <c r="T93" i="10"/>
  <c r="O977" i="10"/>
  <c r="Q1415" i="10"/>
  <c r="P1663" i="10"/>
  <c r="C1663" i="10"/>
  <c r="T2461" i="10"/>
  <c r="S13" i="10"/>
  <c r="S34" i="10"/>
  <c r="T34" i="10"/>
  <c r="S54" i="10"/>
  <c r="T54" i="10"/>
  <c r="S134" i="10"/>
  <c r="T134" i="10"/>
  <c r="S114" i="10"/>
  <c r="T114" i="10"/>
  <c r="S154" i="10"/>
  <c r="T154" i="10"/>
  <c r="S174" i="10"/>
  <c r="T174" i="10"/>
  <c r="S194" i="10"/>
  <c r="T194" i="10"/>
  <c r="S214" i="10"/>
  <c r="T214" i="10"/>
  <c r="S234" i="10"/>
  <c r="T234" i="10"/>
  <c r="S314" i="10"/>
  <c r="T314" i="10"/>
  <c r="S394" i="10"/>
  <c r="T394" i="10"/>
  <c r="S294" i="10"/>
  <c r="T294" i="10"/>
  <c r="S374" i="10"/>
  <c r="T374" i="10"/>
  <c r="S414" i="10"/>
  <c r="T414" i="10"/>
  <c r="S434" i="10"/>
  <c r="T434" i="10"/>
  <c r="S454" i="10"/>
  <c r="T454" i="10"/>
  <c r="S474" i="10"/>
  <c r="T474" i="10"/>
  <c r="S494" i="10"/>
  <c r="T494" i="10"/>
  <c r="S514" i="10"/>
  <c r="T514" i="10"/>
  <c r="S534" i="10"/>
  <c r="T534" i="10"/>
  <c r="S554" i="10"/>
  <c r="T554" i="10"/>
  <c r="S574" i="10"/>
  <c r="T574" i="10"/>
  <c r="S594" i="10"/>
  <c r="T594" i="10"/>
  <c r="S614" i="10"/>
  <c r="T614" i="10"/>
  <c r="S634" i="10"/>
  <c r="T634" i="10"/>
  <c r="S654" i="10"/>
  <c r="T654" i="10"/>
  <c r="S94" i="10"/>
  <c r="T94" i="10"/>
  <c r="S274" i="10"/>
  <c r="T274" i="10"/>
  <c r="S354" i="10"/>
  <c r="T354" i="10"/>
  <c r="S254" i="10"/>
  <c r="T254" i="10"/>
  <c r="S334" i="10"/>
  <c r="T334" i="10"/>
  <c r="S674" i="10"/>
  <c r="T674" i="10"/>
  <c r="S694" i="10"/>
  <c r="T694" i="10"/>
  <c r="S714" i="10"/>
  <c r="T714" i="10"/>
  <c r="S734" i="10"/>
  <c r="T734" i="10"/>
  <c r="S754" i="10"/>
  <c r="T754" i="10"/>
  <c r="S774" i="10"/>
  <c r="T774" i="10"/>
  <c r="S794" i="10"/>
  <c r="T794" i="10"/>
  <c r="S814" i="10"/>
  <c r="T814" i="10"/>
  <c r="S834" i="10"/>
  <c r="T834" i="10"/>
  <c r="S854" i="10"/>
  <c r="T854" i="10"/>
  <c r="S874" i="10"/>
  <c r="T874" i="10"/>
  <c r="S894" i="10"/>
  <c r="T894" i="10"/>
  <c r="S914" i="10"/>
  <c r="T914" i="10"/>
  <c r="S934" i="10"/>
  <c r="T934" i="10"/>
  <c r="S954" i="10"/>
  <c r="T954" i="10"/>
  <c r="S974" i="10"/>
  <c r="T974" i="10"/>
  <c r="S994" i="10"/>
  <c r="T994" i="10"/>
  <c r="S1014" i="10"/>
  <c r="T1014" i="10"/>
  <c r="S1034" i="10"/>
  <c r="T1034" i="10"/>
  <c r="S1054" i="10"/>
  <c r="T1054" i="10"/>
  <c r="S1074" i="10"/>
  <c r="T1074" i="10"/>
  <c r="S1094" i="10"/>
  <c r="T1094" i="10"/>
  <c r="S1114" i="10"/>
  <c r="T1114" i="10"/>
  <c r="S1134" i="10"/>
  <c r="T1134" i="10"/>
  <c r="S1154" i="10"/>
  <c r="T1154" i="10"/>
  <c r="S1174" i="10"/>
  <c r="T1174" i="10"/>
  <c r="S1194" i="10"/>
  <c r="T1194" i="10"/>
  <c r="S1214" i="10"/>
  <c r="T1214" i="10"/>
  <c r="S1234" i="10"/>
  <c r="T1234" i="10"/>
  <c r="S1254" i="10"/>
  <c r="T1254" i="10"/>
  <c r="S1274" i="10"/>
  <c r="T1274" i="10"/>
  <c r="S1294" i="10"/>
  <c r="T1294" i="10"/>
  <c r="S1314" i="10"/>
  <c r="T1314" i="10"/>
  <c r="S1334" i="10"/>
  <c r="T1334" i="10"/>
  <c r="S1354" i="10"/>
  <c r="T1354" i="10"/>
  <c r="S1374" i="10"/>
  <c r="T1374" i="10"/>
  <c r="S1394" i="10"/>
  <c r="T1394" i="10"/>
  <c r="S1414" i="10"/>
  <c r="T1414" i="10"/>
  <c r="S1434" i="10"/>
  <c r="T1434" i="10"/>
  <c r="S1454" i="10"/>
  <c r="T1454" i="10"/>
  <c r="S1474" i="10"/>
  <c r="T1474" i="10"/>
  <c r="S1494" i="10"/>
  <c r="T1494" i="10"/>
  <c r="S2074" i="10"/>
  <c r="T2074" i="10"/>
  <c r="S1514" i="10"/>
  <c r="T1514" i="10"/>
  <c r="S1534" i="10"/>
  <c r="T1534" i="10"/>
  <c r="S1554" i="10"/>
  <c r="T1554" i="10"/>
  <c r="S1574" i="10"/>
  <c r="T1574" i="10"/>
  <c r="S1594" i="10"/>
  <c r="T1594" i="10"/>
  <c r="S1614" i="10"/>
  <c r="T1614" i="10"/>
  <c r="S1634" i="10"/>
  <c r="T1634" i="10"/>
  <c r="S1654" i="10"/>
  <c r="T1654" i="10"/>
  <c r="S1674" i="10"/>
  <c r="T1674" i="10"/>
  <c r="S1694" i="10"/>
  <c r="T1694" i="10"/>
  <c r="S1714" i="10"/>
  <c r="T1714" i="10"/>
  <c r="S1734" i="10"/>
  <c r="T1734" i="10"/>
  <c r="S1754" i="10"/>
  <c r="T1754" i="10"/>
  <c r="S1774" i="10"/>
  <c r="T1774" i="10"/>
  <c r="S1794" i="10"/>
  <c r="T1794" i="10"/>
  <c r="S1814" i="10"/>
  <c r="T1814" i="10"/>
  <c r="S1834" i="10"/>
  <c r="T1834" i="10"/>
  <c r="S1854" i="10"/>
  <c r="T1854" i="10"/>
  <c r="S1874" i="10"/>
  <c r="T1874" i="10"/>
  <c r="S1894" i="10"/>
  <c r="T1894" i="10"/>
  <c r="S1914" i="10"/>
  <c r="T1914" i="10"/>
  <c r="S1934" i="10"/>
  <c r="T1934" i="10"/>
  <c r="S1954" i="10"/>
  <c r="T1954" i="10"/>
  <c r="S1974" i="10"/>
  <c r="T1974" i="10"/>
  <c r="S1994" i="10"/>
  <c r="T1994" i="10"/>
  <c r="S2014" i="10"/>
  <c r="T2014" i="10"/>
  <c r="S2034" i="10"/>
  <c r="T2034" i="10"/>
  <c r="S2054" i="10"/>
  <c r="T2054" i="10"/>
  <c r="S74" i="10"/>
  <c r="T74" i="10"/>
  <c r="T13" i="10"/>
  <c r="S14" i="10"/>
  <c r="S75" i="10"/>
  <c r="T75" i="10"/>
  <c r="S35" i="10"/>
  <c r="T35" i="10"/>
  <c r="S55" i="10"/>
  <c r="T55" i="10"/>
  <c r="S135" i="10"/>
  <c r="T135" i="10"/>
  <c r="S215" i="10"/>
  <c r="T215" i="10"/>
  <c r="S255" i="10"/>
  <c r="T255" i="10"/>
  <c r="S335" i="10"/>
  <c r="T335" i="10"/>
  <c r="S195" i="10"/>
  <c r="T195" i="10"/>
  <c r="S235" i="10"/>
  <c r="T235" i="10"/>
  <c r="S315" i="10"/>
  <c r="T315" i="10"/>
  <c r="S395" i="10"/>
  <c r="T395" i="10"/>
  <c r="S175" i="10"/>
  <c r="T175" i="10"/>
  <c r="S295" i="10"/>
  <c r="T295" i="10"/>
  <c r="S375" i="10"/>
  <c r="T375" i="10"/>
  <c r="S415" i="10"/>
  <c r="T415" i="10"/>
  <c r="S435" i="10"/>
  <c r="T435" i="10"/>
  <c r="S455" i="10"/>
  <c r="T455" i="10"/>
  <c r="S475" i="10"/>
  <c r="T475" i="10"/>
  <c r="S495" i="10"/>
  <c r="T495" i="10"/>
  <c r="S515" i="10"/>
  <c r="T515" i="10"/>
  <c r="S535" i="10"/>
  <c r="T535" i="10"/>
  <c r="S555" i="10"/>
  <c r="T555" i="10"/>
  <c r="S575" i="10"/>
  <c r="T575" i="10"/>
  <c r="S595" i="10"/>
  <c r="T595" i="10"/>
  <c r="S615" i="10"/>
  <c r="T615" i="10"/>
  <c r="S635" i="10"/>
  <c r="T635" i="10"/>
  <c r="S655" i="10"/>
  <c r="T655" i="10"/>
  <c r="S115" i="10"/>
  <c r="T115" i="10"/>
  <c r="S155" i="10"/>
  <c r="T155" i="10"/>
  <c r="S275" i="10"/>
  <c r="T275" i="10"/>
  <c r="S355" i="10"/>
  <c r="T355" i="10"/>
  <c r="S675" i="10"/>
  <c r="T675" i="10"/>
  <c r="S695" i="10"/>
  <c r="T695" i="10"/>
  <c r="S715" i="10"/>
  <c r="T715" i="10"/>
  <c r="S735" i="10"/>
  <c r="T735" i="10"/>
  <c r="S755" i="10"/>
  <c r="T755" i="10"/>
  <c r="S775" i="10"/>
  <c r="T775" i="10"/>
  <c r="S795" i="10"/>
  <c r="T795" i="10"/>
  <c r="S815" i="10"/>
  <c r="T815" i="10"/>
  <c r="S835" i="10"/>
  <c r="T835" i="10"/>
  <c r="S855" i="10"/>
  <c r="T855" i="10"/>
  <c r="S875" i="10"/>
  <c r="T875" i="10"/>
  <c r="S895" i="10"/>
  <c r="T895" i="10"/>
  <c r="S915" i="10"/>
  <c r="T915" i="10"/>
  <c r="S935" i="10"/>
  <c r="T935" i="10"/>
  <c r="S955" i="10"/>
  <c r="T955" i="10"/>
  <c r="S975" i="10"/>
  <c r="T975" i="10"/>
  <c r="S995" i="10"/>
  <c r="T995" i="10"/>
  <c r="S1015" i="10"/>
  <c r="T1015" i="10"/>
  <c r="S1035" i="10"/>
  <c r="T1035" i="10"/>
  <c r="S1055" i="10"/>
  <c r="T1055" i="10"/>
  <c r="S1075" i="10"/>
  <c r="T1075" i="10"/>
  <c r="S1095" i="10"/>
  <c r="T1095" i="10"/>
  <c r="S1115" i="10"/>
  <c r="T1115" i="10"/>
  <c r="S1135" i="10"/>
  <c r="T1135" i="10"/>
  <c r="S1155" i="10"/>
  <c r="T1155" i="10"/>
  <c r="S1175" i="10"/>
  <c r="T1175" i="10"/>
  <c r="S1195" i="10"/>
  <c r="T1195" i="10"/>
  <c r="S1215" i="10"/>
  <c r="T1215" i="10"/>
  <c r="S1235" i="10"/>
  <c r="T1235" i="10"/>
  <c r="S1255" i="10"/>
  <c r="T1255" i="10"/>
  <c r="S1275" i="10"/>
  <c r="T1275" i="10"/>
  <c r="S1295" i="10"/>
  <c r="T1295" i="10"/>
  <c r="S1315" i="10"/>
  <c r="T1315" i="10"/>
  <c r="S1335" i="10"/>
  <c r="T1335" i="10"/>
  <c r="S1355" i="10"/>
  <c r="T1355" i="10"/>
  <c r="S1375" i="10"/>
  <c r="T1375" i="10"/>
  <c r="S1395" i="10"/>
  <c r="T1395" i="10"/>
  <c r="S1415" i="10"/>
  <c r="T1415" i="10"/>
  <c r="S1435" i="10"/>
  <c r="T1435" i="10"/>
  <c r="S1455" i="10"/>
  <c r="T1455" i="10"/>
  <c r="S1475" i="10"/>
  <c r="T1475" i="10"/>
  <c r="S2075" i="10"/>
  <c r="T2075" i="10"/>
  <c r="S1495" i="10"/>
  <c r="T1495" i="10"/>
  <c r="S1515" i="10"/>
  <c r="T1515" i="10"/>
  <c r="S1535" i="10"/>
  <c r="T1535" i="10"/>
  <c r="S1555" i="10"/>
  <c r="T1555" i="10"/>
  <c r="S1575" i="10"/>
  <c r="T1575" i="10"/>
  <c r="S1595" i="10"/>
  <c r="T1595" i="10"/>
  <c r="S1615" i="10"/>
  <c r="T1615" i="10"/>
  <c r="S1635" i="10"/>
  <c r="T1635" i="10"/>
  <c r="S1655" i="10"/>
  <c r="T1655" i="10"/>
  <c r="S1675" i="10"/>
  <c r="T1675" i="10"/>
  <c r="S1695" i="10"/>
  <c r="T1695" i="10"/>
  <c r="S1715" i="10"/>
  <c r="T1715" i="10"/>
  <c r="S1735" i="10"/>
  <c r="T1735" i="10"/>
  <c r="S1755" i="10"/>
  <c r="T1755" i="10"/>
  <c r="S1775" i="10"/>
  <c r="T1775" i="10"/>
  <c r="S1795" i="10"/>
  <c r="T1795" i="10"/>
  <c r="S1815" i="10"/>
  <c r="T1815" i="10"/>
  <c r="S1835" i="10"/>
  <c r="T1835" i="10"/>
  <c r="S1855" i="10"/>
  <c r="T1855" i="10"/>
  <c r="S1875" i="10"/>
  <c r="T1875" i="10"/>
  <c r="S1895" i="10"/>
  <c r="T1895" i="10"/>
  <c r="S1915" i="10"/>
  <c r="T1915" i="10"/>
  <c r="S1935" i="10"/>
  <c r="T1935" i="10"/>
  <c r="S1955" i="10"/>
  <c r="T1955" i="10"/>
  <c r="S1975" i="10"/>
  <c r="T1975" i="10"/>
  <c r="S1995" i="10"/>
  <c r="T1995" i="10"/>
  <c r="S2015" i="10"/>
  <c r="T2015" i="10"/>
  <c r="S2035" i="10"/>
  <c r="T2035" i="10"/>
  <c r="S2055" i="10"/>
  <c r="T2055" i="10"/>
  <c r="S95" i="10"/>
  <c r="T95" i="10"/>
  <c r="T14" i="10"/>
  <c r="S15" i="10"/>
  <c r="S96" i="10"/>
  <c r="T96" i="10"/>
  <c r="S156" i="10"/>
  <c r="T156" i="10"/>
  <c r="S176" i="10"/>
  <c r="T176" i="10"/>
  <c r="S196" i="10"/>
  <c r="T196" i="10"/>
  <c r="S216" i="10"/>
  <c r="T216" i="10"/>
  <c r="S76" i="10"/>
  <c r="T76" i="10"/>
  <c r="S56" i="10"/>
  <c r="T56" i="10"/>
  <c r="S136" i="10"/>
  <c r="T136" i="10"/>
  <c r="S276" i="10"/>
  <c r="T276" i="10"/>
  <c r="S356" i="10"/>
  <c r="T356" i="10"/>
  <c r="S256" i="10"/>
  <c r="T256" i="10"/>
  <c r="S336" i="10"/>
  <c r="T336" i="10"/>
  <c r="S236" i="10"/>
  <c r="T236" i="10"/>
  <c r="S316" i="10"/>
  <c r="T316" i="10"/>
  <c r="S396" i="10"/>
  <c r="T396" i="10"/>
  <c r="S296" i="10"/>
  <c r="T296" i="10"/>
  <c r="S376" i="10"/>
  <c r="T376" i="10"/>
  <c r="S416" i="10"/>
  <c r="T416" i="10"/>
  <c r="S436" i="10"/>
  <c r="T436" i="10"/>
  <c r="S456" i="10"/>
  <c r="T456" i="10"/>
  <c r="S476" i="10"/>
  <c r="T476" i="10"/>
  <c r="S496" i="10"/>
  <c r="T496" i="10"/>
  <c r="S516" i="10"/>
  <c r="T516" i="10"/>
  <c r="S536" i="10"/>
  <c r="T536" i="10"/>
  <c r="S556" i="10"/>
  <c r="T556" i="10"/>
  <c r="S576" i="10"/>
  <c r="T576" i="10"/>
  <c r="S596" i="10"/>
  <c r="T596" i="10"/>
  <c r="S656" i="10"/>
  <c r="T656" i="10"/>
  <c r="S676" i="10"/>
  <c r="T676" i="10"/>
  <c r="S696" i="10"/>
  <c r="T696" i="10"/>
  <c r="S716" i="10"/>
  <c r="T716" i="10"/>
  <c r="S736" i="10"/>
  <c r="T736" i="10"/>
  <c r="S756" i="10"/>
  <c r="T756" i="10"/>
  <c r="S776" i="10"/>
  <c r="T776" i="10"/>
  <c r="S796" i="10"/>
  <c r="T796" i="10"/>
  <c r="S816" i="10"/>
  <c r="T816" i="10"/>
  <c r="S836" i="10"/>
  <c r="T836" i="10"/>
  <c r="S856" i="10"/>
  <c r="T856" i="10"/>
  <c r="S876" i="10"/>
  <c r="T876" i="10"/>
  <c r="S896" i="10"/>
  <c r="T896" i="10"/>
  <c r="S916" i="10"/>
  <c r="T916" i="10"/>
  <c r="S936" i="10"/>
  <c r="T936" i="10"/>
  <c r="S956" i="10"/>
  <c r="T956" i="10"/>
  <c r="S976" i="10"/>
  <c r="T976" i="10"/>
  <c r="S996" i="10"/>
  <c r="T996" i="10"/>
  <c r="S1016" i="10"/>
  <c r="T1016" i="10"/>
  <c r="S1036" i="10"/>
  <c r="T1036" i="10"/>
  <c r="S1056" i="10"/>
  <c r="T1056" i="10"/>
  <c r="S1076" i="10"/>
  <c r="T1076" i="10"/>
  <c r="S616" i="10"/>
  <c r="T616" i="10"/>
  <c r="S636" i="10"/>
  <c r="T636" i="10"/>
  <c r="S1096" i="10"/>
  <c r="T1096" i="10"/>
  <c r="S1116" i="10"/>
  <c r="T1116" i="10"/>
  <c r="S1136" i="10"/>
  <c r="T1136" i="10"/>
  <c r="S1156" i="10"/>
  <c r="T1156" i="10"/>
  <c r="S1176" i="10"/>
  <c r="T1176" i="10"/>
  <c r="S1196" i="10"/>
  <c r="T1196" i="10"/>
  <c r="S1216" i="10"/>
  <c r="T1216" i="10"/>
  <c r="S1236" i="10"/>
  <c r="T1236" i="10"/>
  <c r="S1256" i="10"/>
  <c r="T1256" i="10"/>
  <c r="S1276" i="10"/>
  <c r="T1276" i="10"/>
  <c r="S1296" i="10"/>
  <c r="T1296" i="10"/>
  <c r="S1316" i="10"/>
  <c r="T1316" i="10"/>
  <c r="S1336" i="10"/>
  <c r="T1336" i="10"/>
  <c r="S1356" i="10"/>
  <c r="T1356" i="10"/>
  <c r="S1376" i="10"/>
  <c r="T1376" i="10"/>
  <c r="S1396" i="10"/>
  <c r="T1396" i="10"/>
  <c r="S1416" i="10"/>
  <c r="T1416" i="10"/>
  <c r="S1436" i="10"/>
  <c r="T1436" i="10"/>
  <c r="S1456" i="10"/>
  <c r="T1456" i="10"/>
  <c r="S1476" i="10"/>
  <c r="T1476" i="10"/>
  <c r="S1496" i="10"/>
  <c r="T1496" i="10"/>
  <c r="S1516" i="10"/>
  <c r="T1516" i="10"/>
  <c r="S1536" i="10"/>
  <c r="T1536" i="10"/>
  <c r="S1556" i="10"/>
  <c r="T1556" i="10"/>
  <c r="S1576" i="10"/>
  <c r="T1576" i="10"/>
  <c r="S1596" i="10"/>
  <c r="T1596" i="10"/>
  <c r="S1616" i="10"/>
  <c r="T1616" i="10"/>
  <c r="S1636" i="10"/>
  <c r="T1636" i="10"/>
  <c r="S1656" i="10"/>
  <c r="T1656" i="10"/>
  <c r="S1676" i="10"/>
  <c r="T1676" i="10"/>
  <c r="S1696" i="10"/>
  <c r="T1696" i="10"/>
  <c r="S1716" i="10"/>
  <c r="T1716" i="10"/>
  <c r="S1736" i="10"/>
  <c r="T1736" i="10"/>
  <c r="S1756" i="10"/>
  <c r="T1756" i="10"/>
  <c r="S1776" i="10"/>
  <c r="T1776" i="10"/>
  <c r="S1796" i="10"/>
  <c r="T1796" i="10"/>
  <c r="S1816" i="10"/>
  <c r="T1816" i="10"/>
  <c r="S1836" i="10"/>
  <c r="T1836" i="10"/>
  <c r="S1856" i="10"/>
  <c r="T1856" i="10"/>
  <c r="S1876" i="10"/>
  <c r="T1876" i="10"/>
  <c r="S1896" i="10"/>
  <c r="T1896" i="10"/>
  <c r="S1916" i="10"/>
  <c r="T1916" i="10"/>
  <c r="S1936" i="10"/>
  <c r="T1936" i="10"/>
  <c r="S1956" i="10"/>
  <c r="T1956" i="10"/>
  <c r="S1976" i="10"/>
  <c r="T1976" i="10"/>
  <c r="S1996" i="10"/>
  <c r="T1996" i="10"/>
  <c r="S2016" i="10"/>
  <c r="T2016" i="10"/>
  <c r="S2036" i="10"/>
  <c r="T2036" i="10"/>
  <c r="S2056" i="10"/>
  <c r="T2056" i="10"/>
  <c r="S2076" i="10"/>
  <c r="T2076" i="10"/>
  <c r="S116" i="10"/>
  <c r="T116" i="10"/>
  <c r="S36" i="10"/>
  <c r="T36" i="10"/>
  <c r="U36" i="10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2" i="9"/>
  <c r="H83" i="9"/>
  <c r="I83" i="9"/>
  <c r="H84" i="9"/>
  <c r="I84" i="9"/>
  <c r="H85" i="9"/>
  <c r="I85" i="9"/>
  <c r="H86" i="9"/>
  <c r="I86" i="9"/>
  <c r="H87" i="9"/>
  <c r="I87" i="9"/>
  <c r="H88" i="9"/>
  <c r="I88" i="9"/>
  <c r="H89" i="9"/>
  <c r="I89" i="9"/>
  <c r="H90" i="9"/>
  <c r="I90" i="9"/>
  <c r="H91" i="9"/>
  <c r="I91" i="9"/>
  <c r="H92" i="9"/>
  <c r="I92" i="9"/>
  <c r="H93" i="9"/>
  <c r="I93" i="9"/>
  <c r="H94" i="9"/>
  <c r="I94" i="9"/>
  <c r="H95" i="9"/>
  <c r="I95" i="9"/>
  <c r="H96" i="9"/>
  <c r="I96" i="9"/>
  <c r="H97" i="9"/>
  <c r="I97" i="9"/>
  <c r="H98" i="9"/>
  <c r="I98" i="9"/>
  <c r="H99" i="9"/>
  <c r="I99" i="9"/>
  <c r="H100" i="9"/>
  <c r="I100" i="9"/>
  <c r="H101" i="9"/>
  <c r="I101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2" i="9"/>
  <c r="Q27" i="9"/>
  <c r="R27" i="9"/>
  <c r="S27" i="9"/>
  <c r="Q28" i="9"/>
  <c r="R28" i="9"/>
  <c r="S28" i="9"/>
  <c r="Q29" i="9"/>
  <c r="R29" i="9"/>
  <c r="S29" i="9"/>
  <c r="Q30" i="9"/>
  <c r="R30" i="9"/>
  <c r="S30" i="9"/>
  <c r="Q31" i="9"/>
  <c r="R31" i="9"/>
  <c r="S31" i="9"/>
  <c r="Q32" i="9"/>
  <c r="R32" i="9"/>
  <c r="S32" i="9"/>
  <c r="Q33" i="9"/>
  <c r="R33" i="9"/>
  <c r="S33" i="9"/>
  <c r="Q34" i="9"/>
  <c r="R34" i="9"/>
  <c r="S34" i="9"/>
  <c r="H72" i="9"/>
  <c r="I72" i="9"/>
  <c r="H73" i="9"/>
  <c r="I73" i="9"/>
  <c r="H74" i="9"/>
  <c r="I74" i="9"/>
  <c r="H75" i="9"/>
  <c r="I75" i="9"/>
  <c r="H76" i="9"/>
  <c r="I76" i="9"/>
  <c r="H77" i="9"/>
  <c r="I77" i="9"/>
  <c r="H78" i="9"/>
  <c r="I78" i="9"/>
  <c r="H79" i="9"/>
  <c r="I79" i="9"/>
  <c r="H80" i="9"/>
  <c r="I80" i="9"/>
  <c r="H81" i="9"/>
  <c r="I81" i="9"/>
  <c r="H82" i="9"/>
  <c r="I82" i="9"/>
  <c r="T15" i="10"/>
  <c r="S16" i="10"/>
  <c r="S157" i="10"/>
  <c r="T157" i="10"/>
  <c r="S177" i="10"/>
  <c r="T177" i="10"/>
  <c r="S197" i="10"/>
  <c r="T197" i="10"/>
  <c r="S217" i="10"/>
  <c r="T217" i="10"/>
  <c r="S237" i="10"/>
  <c r="T237" i="10"/>
  <c r="S257" i="10"/>
  <c r="T257" i="10"/>
  <c r="S277" i="10"/>
  <c r="T277" i="10"/>
  <c r="S297" i="10"/>
  <c r="T297" i="10"/>
  <c r="S317" i="10"/>
  <c r="T317" i="10"/>
  <c r="S337" i="10"/>
  <c r="T337" i="10"/>
  <c r="S357" i="10"/>
  <c r="T357" i="10"/>
  <c r="S377" i="10"/>
  <c r="T377" i="10"/>
  <c r="S397" i="10"/>
  <c r="T397" i="10"/>
  <c r="S417" i="10"/>
  <c r="T417" i="10"/>
  <c r="S437" i="10"/>
  <c r="T437" i="10"/>
  <c r="S457" i="10"/>
  <c r="T457" i="10"/>
  <c r="S477" i="10"/>
  <c r="T477" i="10"/>
  <c r="S497" i="10"/>
  <c r="T497" i="10"/>
  <c r="S517" i="10"/>
  <c r="T517" i="10"/>
  <c r="S537" i="10"/>
  <c r="T537" i="10"/>
  <c r="S557" i="10"/>
  <c r="T557" i="10"/>
  <c r="S577" i="10"/>
  <c r="T577" i="10"/>
  <c r="S597" i="10"/>
  <c r="T597" i="10"/>
  <c r="S617" i="10"/>
  <c r="T617" i="10"/>
  <c r="S637" i="10"/>
  <c r="T637" i="10"/>
  <c r="S657" i="10"/>
  <c r="T657" i="10"/>
  <c r="S677" i="10"/>
  <c r="T677" i="10"/>
  <c r="S697" i="10"/>
  <c r="T697" i="10"/>
  <c r="S717" i="10"/>
  <c r="T717" i="10"/>
  <c r="S737" i="10"/>
  <c r="T737" i="10"/>
  <c r="S757" i="10"/>
  <c r="T757" i="10"/>
  <c r="V757" i="10"/>
  <c r="D757" i="10"/>
  <c r="I757" i="10"/>
  <c r="R757" i="10"/>
  <c r="S777" i="10"/>
  <c r="T777" i="10"/>
  <c r="S797" i="10"/>
  <c r="T797" i="10"/>
  <c r="S817" i="10"/>
  <c r="T817" i="10"/>
  <c r="S837" i="10"/>
  <c r="T837" i="10"/>
  <c r="S857" i="10"/>
  <c r="T857" i="10"/>
  <c r="S877" i="10"/>
  <c r="T877" i="10"/>
  <c r="S897" i="10"/>
  <c r="T897" i="10"/>
  <c r="S917" i="10"/>
  <c r="T917" i="10"/>
  <c r="S937" i="10"/>
  <c r="T937" i="10"/>
  <c r="S957" i="10"/>
  <c r="T957" i="10"/>
  <c r="V957" i="10"/>
  <c r="D957" i="10"/>
  <c r="I957" i="10"/>
  <c r="R957" i="10"/>
  <c r="S977" i="10"/>
  <c r="T977" i="10"/>
  <c r="S997" i="10"/>
  <c r="T997" i="10"/>
  <c r="S1017" i="10"/>
  <c r="T1017" i="10"/>
  <c r="S1037" i="10"/>
  <c r="T1037" i="10"/>
  <c r="S1057" i="10"/>
  <c r="T1057" i="10"/>
  <c r="S1077" i="10"/>
  <c r="T1077" i="10"/>
  <c r="S1097" i="10"/>
  <c r="T1097" i="10"/>
  <c r="S1117" i="10"/>
  <c r="T1117" i="10"/>
  <c r="S1137" i="10"/>
  <c r="T1137" i="10"/>
  <c r="S1157" i="10"/>
  <c r="T1157" i="10"/>
  <c r="S1177" i="10"/>
  <c r="T1177" i="10"/>
  <c r="S1197" i="10"/>
  <c r="T1197" i="10"/>
  <c r="V1197" i="10"/>
  <c r="D1197" i="10"/>
  <c r="I1197" i="10"/>
  <c r="R1197" i="10"/>
  <c r="S1217" i="10"/>
  <c r="T1217" i="10"/>
  <c r="S1237" i="10"/>
  <c r="T1237" i="10"/>
  <c r="S1257" i="10"/>
  <c r="T1257" i="10"/>
  <c r="S1277" i="10"/>
  <c r="T1277" i="10"/>
  <c r="S1297" i="10"/>
  <c r="T1297" i="10"/>
  <c r="S1317" i="10"/>
  <c r="T1317" i="10"/>
  <c r="V1317" i="10"/>
  <c r="D1317" i="10"/>
  <c r="I1317" i="10"/>
  <c r="R1317" i="10"/>
  <c r="S1337" i="10"/>
  <c r="T1337" i="10"/>
  <c r="S1357" i="10"/>
  <c r="T1357" i="10"/>
  <c r="S1377" i="10"/>
  <c r="T1377" i="10"/>
  <c r="S1397" i="10"/>
  <c r="T1397" i="10"/>
  <c r="S1417" i="10"/>
  <c r="T1417" i="10"/>
  <c r="S1437" i="10"/>
  <c r="T1437" i="10"/>
  <c r="S1457" i="10"/>
  <c r="T1457" i="10"/>
  <c r="S1477" i="10"/>
  <c r="T1477" i="10"/>
  <c r="S1497" i="10"/>
  <c r="T1497" i="10"/>
  <c r="S1517" i="10"/>
  <c r="T1517" i="10"/>
  <c r="S1537" i="10"/>
  <c r="T1537" i="10"/>
  <c r="S1557" i="10"/>
  <c r="T1557" i="10"/>
  <c r="S1577" i="10"/>
  <c r="T1577" i="10"/>
  <c r="S1597" i="10"/>
  <c r="T1597" i="10"/>
  <c r="S1617" i="10"/>
  <c r="T1617" i="10"/>
  <c r="S1637" i="10"/>
  <c r="T1637" i="10"/>
  <c r="S1657" i="10"/>
  <c r="T1657" i="10"/>
  <c r="S1677" i="10"/>
  <c r="T1677" i="10"/>
  <c r="S1697" i="10"/>
  <c r="T1697" i="10"/>
  <c r="S1717" i="10"/>
  <c r="T1717" i="10"/>
  <c r="S1737" i="10"/>
  <c r="T1737" i="10"/>
  <c r="S1757" i="10"/>
  <c r="T1757" i="10"/>
  <c r="S1777" i="10"/>
  <c r="T1777" i="10"/>
  <c r="S1797" i="10"/>
  <c r="T1797" i="10"/>
  <c r="S1817" i="10"/>
  <c r="T1817" i="10"/>
  <c r="S1837" i="10"/>
  <c r="T1837" i="10"/>
  <c r="S1857" i="10"/>
  <c r="T1857" i="10"/>
  <c r="S1877" i="10"/>
  <c r="T1877" i="10"/>
  <c r="S1897" i="10"/>
  <c r="T1897" i="10"/>
  <c r="S1917" i="10"/>
  <c r="T1917" i="10"/>
  <c r="S1937" i="10"/>
  <c r="T1937" i="10"/>
  <c r="S1957" i="10"/>
  <c r="T1957" i="10"/>
  <c r="S1977" i="10"/>
  <c r="T1977" i="10"/>
  <c r="S1997" i="10"/>
  <c r="T1997" i="10"/>
  <c r="S2017" i="10"/>
  <c r="T2017" i="10"/>
  <c r="S2037" i="10"/>
  <c r="T2037" i="10"/>
  <c r="S2057" i="10"/>
  <c r="T2057" i="10"/>
  <c r="S2077" i="10"/>
  <c r="T2077" i="10"/>
  <c r="V2077" i="10"/>
  <c r="D2077" i="10"/>
  <c r="I2077" i="10"/>
  <c r="R2077" i="10"/>
  <c r="S117" i="10"/>
  <c r="T117" i="10"/>
  <c r="S37" i="10"/>
  <c r="T37" i="10"/>
  <c r="S97" i="10"/>
  <c r="T97" i="10"/>
  <c r="S137" i="10"/>
  <c r="T137" i="10"/>
  <c r="S57" i="10"/>
  <c r="T57" i="10"/>
  <c r="S77" i="10"/>
  <c r="T77" i="10"/>
  <c r="CD30" i="2"/>
  <c r="CA12" i="2"/>
  <c r="CB12" i="2"/>
  <c r="R3" i="9"/>
  <c r="R4" i="9"/>
  <c r="S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S3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R2" i="9"/>
  <c r="S2" i="9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" i="9"/>
  <c r="L2" i="9"/>
  <c r="K2" i="9"/>
  <c r="J2" i="9"/>
  <c r="G2" i="9"/>
  <c r="CF30" i="2"/>
  <c r="CF31" i="2"/>
  <c r="CF29" i="2"/>
  <c r="CC26" i="2"/>
  <c r="CC25" i="2"/>
  <c r="CC24" i="2"/>
  <c r="CC3" i="2"/>
  <c r="CC4" i="2"/>
  <c r="CC5" i="2"/>
  <c r="CC6" i="2"/>
  <c r="CC7" i="2"/>
  <c r="CC8" i="2"/>
  <c r="CC9" i="2"/>
  <c r="CC10" i="2"/>
  <c r="CC11" i="2"/>
  <c r="CC12" i="2"/>
  <c r="CC13" i="2"/>
  <c r="CC14" i="2"/>
  <c r="CC15" i="2"/>
  <c r="CC16" i="2"/>
  <c r="CC17" i="2"/>
  <c r="CC18" i="2"/>
  <c r="CC19" i="2"/>
  <c r="CC20" i="2"/>
  <c r="CC21" i="2"/>
  <c r="CC22" i="2"/>
  <c r="CC23" i="2"/>
  <c r="CF27" i="2"/>
  <c r="CF2" i="2"/>
  <c r="I2" i="9"/>
  <c r="H2" i="9"/>
  <c r="CC2" i="2"/>
  <c r="CD7" i="2"/>
  <c r="CD6" i="2"/>
  <c r="CD19" i="2"/>
  <c r="T16" i="10"/>
  <c r="S17" i="10"/>
  <c r="S118" i="10"/>
  <c r="T118" i="10"/>
  <c r="S98" i="10"/>
  <c r="T98" i="10"/>
  <c r="S38" i="10"/>
  <c r="T38" i="10"/>
  <c r="S78" i="10"/>
  <c r="T78" i="10"/>
  <c r="S158" i="10"/>
  <c r="T158" i="10"/>
  <c r="S178" i="10"/>
  <c r="T178" i="10"/>
  <c r="S198" i="10"/>
  <c r="T198" i="10"/>
  <c r="S218" i="10"/>
  <c r="T218" i="10"/>
  <c r="S298" i="10"/>
  <c r="T298" i="10"/>
  <c r="S378" i="10"/>
  <c r="T378" i="10"/>
  <c r="S138" i="10"/>
  <c r="T138" i="10"/>
  <c r="S278" i="10"/>
  <c r="T278" i="10"/>
  <c r="S358" i="10"/>
  <c r="T358" i="10"/>
  <c r="S418" i="10"/>
  <c r="T418" i="10"/>
  <c r="S438" i="10"/>
  <c r="T438" i="10"/>
  <c r="S458" i="10"/>
  <c r="T458" i="10"/>
  <c r="S478" i="10"/>
  <c r="T478" i="10"/>
  <c r="S498" i="10"/>
  <c r="T498" i="10"/>
  <c r="S518" i="10"/>
  <c r="T518" i="10"/>
  <c r="S538" i="10"/>
  <c r="T538" i="10"/>
  <c r="S558" i="10"/>
  <c r="T558" i="10"/>
  <c r="S578" i="10"/>
  <c r="T578" i="10"/>
  <c r="S598" i="10"/>
  <c r="T598" i="10"/>
  <c r="S618" i="10"/>
  <c r="T618" i="10"/>
  <c r="S638" i="10"/>
  <c r="T638" i="10"/>
  <c r="S258" i="10"/>
  <c r="T258" i="10"/>
  <c r="S338" i="10"/>
  <c r="T338" i="10"/>
  <c r="S238" i="10"/>
  <c r="T238" i="10"/>
  <c r="S318" i="10"/>
  <c r="T318" i="10"/>
  <c r="S398" i="10"/>
  <c r="T398" i="10"/>
  <c r="S658" i="10"/>
  <c r="T658" i="10"/>
  <c r="V658" i="10"/>
  <c r="D658" i="10"/>
  <c r="I658" i="10"/>
  <c r="R658" i="10"/>
  <c r="S678" i="10"/>
  <c r="T678" i="10"/>
  <c r="S698" i="10"/>
  <c r="T698" i="10"/>
  <c r="S718" i="10"/>
  <c r="T718" i="10"/>
  <c r="S738" i="10"/>
  <c r="T738" i="10"/>
  <c r="S758" i="10"/>
  <c r="T758" i="10"/>
  <c r="S778" i="10"/>
  <c r="T778" i="10"/>
  <c r="S798" i="10"/>
  <c r="T798" i="10"/>
  <c r="S818" i="10"/>
  <c r="T818" i="10"/>
  <c r="S838" i="10"/>
  <c r="T838" i="10"/>
  <c r="S858" i="10"/>
  <c r="T858" i="10"/>
  <c r="S878" i="10"/>
  <c r="T878" i="10"/>
  <c r="S898" i="10"/>
  <c r="T898" i="10"/>
  <c r="S918" i="10"/>
  <c r="T918" i="10"/>
  <c r="S938" i="10"/>
  <c r="T938" i="10"/>
  <c r="S958" i="10"/>
  <c r="T958" i="10"/>
  <c r="S978" i="10"/>
  <c r="T978" i="10"/>
  <c r="S998" i="10"/>
  <c r="T998" i="10"/>
  <c r="S1018" i="10"/>
  <c r="T1018" i="10"/>
  <c r="S1038" i="10"/>
  <c r="T1038" i="10"/>
  <c r="S1058" i="10"/>
  <c r="T1058" i="10"/>
  <c r="S1098" i="10"/>
  <c r="T1098" i="10"/>
  <c r="S1118" i="10"/>
  <c r="T1118" i="10"/>
  <c r="S1138" i="10"/>
  <c r="T1138" i="10"/>
  <c r="S1158" i="10"/>
  <c r="T1158" i="10"/>
  <c r="S1178" i="10"/>
  <c r="T1178" i="10"/>
  <c r="S1198" i="10"/>
  <c r="T1198" i="10"/>
  <c r="S1218" i="10"/>
  <c r="T1218" i="10"/>
  <c r="S1238" i="10"/>
  <c r="T1238" i="10"/>
  <c r="S1258" i="10"/>
  <c r="T1258" i="10"/>
  <c r="S1278" i="10"/>
  <c r="T1278" i="10"/>
  <c r="S1298" i="10"/>
  <c r="T1298" i="10"/>
  <c r="S1318" i="10"/>
  <c r="T1318" i="10"/>
  <c r="S1338" i="10"/>
  <c r="T1338" i="10"/>
  <c r="S1358" i="10"/>
  <c r="T1358" i="10"/>
  <c r="S1378" i="10"/>
  <c r="T1378" i="10"/>
  <c r="S1398" i="10"/>
  <c r="T1398" i="10"/>
  <c r="S1418" i="10"/>
  <c r="T1418" i="10"/>
  <c r="S1438" i="10"/>
  <c r="T1438" i="10"/>
  <c r="S1458" i="10"/>
  <c r="T1458" i="10"/>
  <c r="S1478" i="10"/>
  <c r="T1478" i="10"/>
  <c r="S1078" i="10"/>
  <c r="T1078" i="10"/>
  <c r="S2078" i="10"/>
  <c r="T2078" i="10"/>
  <c r="S1518" i="10"/>
  <c r="T1518" i="10"/>
  <c r="S1538" i="10"/>
  <c r="T1538" i="10"/>
  <c r="S1558" i="10"/>
  <c r="T1558" i="10"/>
  <c r="S1578" i="10"/>
  <c r="T1578" i="10"/>
  <c r="S1598" i="10"/>
  <c r="T1598" i="10"/>
  <c r="S1618" i="10"/>
  <c r="T1618" i="10"/>
  <c r="S1638" i="10"/>
  <c r="T1638" i="10"/>
  <c r="S1658" i="10"/>
  <c r="T1658" i="10"/>
  <c r="S1678" i="10"/>
  <c r="T1678" i="10"/>
  <c r="S1698" i="10"/>
  <c r="T1698" i="10"/>
  <c r="S1718" i="10"/>
  <c r="T1718" i="10"/>
  <c r="S1738" i="10"/>
  <c r="T1738" i="10"/>
  <c r="S1758" i="10"/>
  <c r="T1758" i="10"/>
  <c r="S1778" i="10"/>
  <c r="T1778" i="10"/>
  <c r="S1798" i="10"/>
  <c r="T1798" i="10"/>
  <c r="S1818" i="10"/>
  <c r="T1818" i="10"/>
  <c r="S1838" i="10"/>
  <c r="T1838" i="10"/>
  <c r="S1858" i="10"/>
  <c r="T1858" i="10"/>
  <c r="S1878" i="10"/>
  <c r="T1878" i="10"/>
  <c r="S1898" i="10"/>
  <c r="T1898" i="10"/>
  <c r="S1918" i="10"/>
  <c r="T1918" i="10"/>
  <c r="S1938" i="10"/>
  <c r="T1938" i="10"/>
  <c r="S1958" i="10"/>
  <c r="T1958" i="10"/>
  <c r="S1978" i="10"/>
  <c r="T1978" i="10"/>
  <c r="S1998" i="10"/>
  <c r="T1998" i="10"/>
  <c r="S2018" i="10"/>
  <c r="T2018" i="10"/>
  <c r="S2038" i="10"/>
  <c r="T2038" i="10"/>
  <c r="S2058" i="10"/>
  <c r="T2058" i="10"/>
  <c r="S1498" i="10"/>
  <c r="T1498" i="10"/>
  <c r="S58" i="10"/>
  <c r="T58" i="10"/>
  <c r="CD27" i="2"/>
  <c r="CD22" i="2"/>
  <c r="CA33" i="2"/>
  <c r="CB33" i="2"/>
  <c r="CA3" i="2"/>
  <c r="CB3" i="2"/>
  <c r="CA25" i="2"/>
  <c r="CB25" i="2"/>
  <c r="CA20" i="2"/>
  <c r="CB20" i="2"/>
  <c r="CA8" i="2"/>
  <c r="CB8" i="2"/>
  <c r="CA27" i="2"/>
  <c r="CB27" i="2"/>
  <c r="CA36" i="2"/>
  <c r="CB36" i="2"/>
  <c r="CD25" i="2"/>
  <c r="CA28" i="2"/>
  <c r="CB28" i="2"/>
  <c r="CA19" i="2"/>
  <c r="CB19" i="2"/>
  <c r="CA11" i="2"/>
  <c r="CB11" i="2"/>
  <c r="CA24" i="2"/>
  <c r="CB24" i="2"/>
  <c r="CA21" i="2"/>
  <c r="CB21" i="2"/>
  <c r="CA26" i="2"/>
  <c r="CB26" i="2"/>
  <c r="CA5" i="2"/>
  <c r="CB5" i="2"/>
  <c r="CD23" i="2"/>
  <c r="CD5" i="2"/>
  <c r="CD3" i="2"/>
  <c r="CA7" i="2"/>
  <c r="CB7" i="2"/>
  <c r="CD21" i="2"/>
  <c r="CD11" i="2"/>
  <c r="CA35" i="2"/>
  <c r="CB35" i="2"/>
  <c r="CD15" i="2"/>
  <c r="CA31" i="2"/>
  <c r="CB31" i="2"/>
  <c r="CA29" i="2"/>
  <c r="CB29" i="2"/>
  <c r="CA9" i="2"/>
  <c r="CB9" i="2"/>
  <c r="CD33" i="2"/>
  <c r="CA13" i="2"/>
  <c r="CB13" i="2"/>
  <c r="CA17" i="2"/>
  <c r="CB17" i="2"/>
  <c r="CA2" i="2"/>
  <c r="CB2" i="2"/>
  <c r="CA22" i="2"/>
  <c r="CB22" i="2"/>
  <c r="CA23" i="2"/>
  <c r="CB23" i="2"/>
  <c r="CD20" i="2"/>
  <c r="CA10" i="2"/>
  <c r="CB10" i="2"/>
  <c r="CA34" i="2"/>
  <c r="CB34" i="2"/>
  <c r="CD29" i="2"/>
  <c r="CD24" i="2"/>
  <c r="CD35" i="2"/>
  <c r="CD13" i="2"/>
  <c r="CD17" i="2"/>
  <c r="CD10" i="2"/>
  <c r="CD18" i="2"/>
  <c r="CD31" i="2"/>
  <c r="CD8" i="2"/>
  <c r="CD16" i="2"/>
  <c r="CD32" i="2"/>
  <c r="CD9" i="2"/>
  <c r="CD28" i="2"/>
  <c r="CA16" i="2"/>
  <c r="CB16" i="2"/>
  <c r="CA6" i="2"/>
  <c r="CB6" i="2"/>
  <c r="CA15" i="2"/>
  <c r="CB15" i="2"/>
  <c r="CA32" i="2"/>
  <c r="CB32" i="2"/>
  <c r="CA30" i="2"/>
  <c r="CB30" i="2"/>
  <c r="CA14" i="2"/>
  <c r="CB14" i="2"/>
  <c r="CA18" i="2"/>
  <c r="CB18" i="2"/>
  <c r="CD34" i="2"/>
  <c r="CD36" i="2"/>
  <c r="CA4" i="2"/>
  <c r="CB4" i="2"/>
  <c r="CD26" i="2"/>
  <c r="CD4" i="2"/>
  <c r="CD2" i="2"/>
  <c r="CD14" i="2"/>
  <c r="CD12" i="2"/>
  <c r="T17" i="10"/>
  <c r="S18" i="10"/>
  <c r="S139" i="10"/>
  <c r="T139" i="10"/>
  <c r="S119" i="10"/>
  <c r="T119" i="10"/>
  <c r="S99" i="10"/>
  <c r="T99" i="10"/>
  <c r="S39" i="10"/>
  <c r="T39" i="10"/>
  <c r="S159" i="10"/>
  <c r="T159" i="10"/>
  <c r="S239" i="10"/>
  <c r="T239" i="10"/>
  <c r="S319" i="10"/>
  <c r="T319" i="10"/>
  <c r="S399" i="10"/>
  <c r="T399" i="10"/>
  <c r="S59" i="10"/>
  <c r="T59" i="10"/>
  <c r="S219" i="10"/>
  <c r="T219" i="10"/>
  <c r="S299" i="10"/>
  <c r="T299" i="10"/>
  <c r="S379" i="10"/>
  <c r="T379" i="10"/>
  <c r="S199" i="10"/>
  <c r="T199" i="10"/>
  <c r="S279" i="10"/>
  <c r="T279" i="10"/>
  <c r="S359" i="10"/>
  <c r="T359" i="10"/>
  <c r="S419" i="10"/>
  <c r="T419" i="10"/>
  <c r="S439" i="10"/>
  <c r="T439" i="10"/>
  <c r="S459" i="10"/>
  <c r="T459" i="10"/>
  <c r="S479" i="10"/>
  <c r="T479" i="10"/>
  <c r="S499" i="10"/>
  <c r="T499" i="10"/>
  <c r="S519" i="10"/>
  <c r="T519" i="10"/>
  <c r="S539" i="10"/>
  <c r="T539" i="10"/>
  <c r="S559" i="10"/>
  <c r="T559" i="10"/>
  <c r="S579" i="10"/>
  <c r="T579" i="10"/>
  <c r="S599" i="10"/>
  <c r="T599" i="10"/>
  <c r="S619" i="10"/>
  <c r="T619" i="10"/>
  <c r="S639" i="10"/>
  <c r="T639" i="10"/>
  <c r="S179" i="10"/>
  <c r="T179" i="10"/>
  <c r="S259" i="10"/>
  <c r="T259" i="10"/>
  <c r="S339" i="10"/>
  <c r="T339" i="10"/>
  <c r="S659" i="10"/>
  <c r="T659" i="10"/>
  <c r="S679" i="10"/>
  <c r="T679" i="10"/>
  <c r="S699" i="10"/>
  <c r="T699" i="10"/>
  <c r="S719" i="10"/>
  <c r="T719" i="10"/>
  <c r="S739" i="10"/>
  <c r="T739" i="10"/>
  <c r="S759" i="10"/>
  <c r="T759" i="10"/>
  <c r="S779" i="10"/>
  <c r="T779" i="10"/>
  <c r="S799" i="10"/>
  <c r="T799" i="10"/>
  <c r="S819" i="10"/>
  <c r="T819" i="10"/>
  <c r="S839" i="10"/>
  <c r="T839" i="10"/>
  <c r="S859" i="10"/>
  <c r="T859" i="10"/>
  <c r="S879" i="10"/>
  <c r="T879" i="10"/>
  <c r="S899" i="10"/>
  <c r="T899" i="10"/>
  <c r="S919" i="10"/>
  <c r="T919" i="10"/>
  <c r="S939" i="10"/>
  <c r="T939" i="10"/>
  <c r="S959" i="10"/>
  <c r="T959" i="10"/>
  <c r="S979" i="10"/>
  <c r="T979" i="10"/>
  <c r="S999" i="10"/>
  <c r="T999" i="10"/>
  <c r="S1019" i="10"/>
  <c r="T1019" i="10"/>
  <c r="S1039" i="10"/>
  <c r="T1039" i="10"/>
  <c r="S1059" i="10"/>
  <c r="T1059" i="10"/>
  <c r="S1079" i="10"/>
  <c r="T1079" i="10"/>
  <c r="S1099" i="10"/>
  <c r="T1099" i="10"/>
  <c r="S1119" i="10"/>
  <c r="T1119" i="10"/>
  <c r="S1139" i="10"/>
  <c r="T1139" i="10"/>
  <c r="S1159" i="10"/>
  <c r="T1159" i="10"/>
  <c r="S1179" i="10"/>
  <c r="T1179" i="10"/>
  <c r="S1199" i="10"/>
  <c r="T1199" i="10"/>
  <c r="S1219" i="10"/>
  <c r="T1219" i="10"/>
  <c r="S1239" i="10"/>
  <c r="T1239" i="10"/>
  <c r="S1259" i="10"/>
  <c r="T1259" i="10"/>
  <c r="S1279" i="10"/>
  <c r="T1279" i="10"/>
  <c r="S1299" i="10"/>
  <c r="T1299" i="10"/>
  <c r="S1319" i="10"/>
  <c r="T1319" i="10"/>
  <c r="S1339" i="10"/>
  <c r="T1339" i="10"/>
  <c r="S1359" i="10"/>
  <c r="T1359" i="10"/>
  <c r="S1379" i="10"/>
  <c r="T1379" i="10"/>
  <c r="S1399" i="10"/>
  <c r="T1399" i="10"/>
  <c r="S1419" i="10"/>
  <c r="T1419" i="10"/>
  <c r="S1439" i="10"/>
  <c r="T1439" i="10"/>
  <c r="S1459" i="10"/>
  <c r="T1459" i="10"/>
  <c r="S1479" i="10"/>
  <c r="T1479" i="10"/>
  <c r="S1499" i="10"/>
  <c r="T1499" i="10"/>
  <c r="S2079" i="10"/>
  <c r="T2079" i="10"/>
  <c r="S1519" i="10"/>
  <c r="T1519" i="10"/>
  <c r="S1539" i="10"/>
  <c r="T1539" i="10"/>
  <c r="S1559" i="10"/>
  <c r="T1559" i="10"/>
  <c r="S1579" i="10"/>
  <c r="T1579" i="10"/>
  <c r="S1599" i="10"/>
  <c r="T1599" i="10"/>
  <c r="S1619" i="10"/>
  <c r="T1619" i="10"/>
  <c r="S1639" i="10"/>
  <c r="T1639" i="10"/>
  <c r="S1659" i="10"/>
  <c r="T1659" i="10"/>
  <c r="S1679" i="10"/>
  <c r="T1679" i="10"/>
  <c r="S1699" i="10"/>
  <c r="T1699" i="10"/>
  <c r="S1719" i="10"/>
  <c r="T1719" i="10"/>
  <c r="S1739" i="10"/>
  <c r="T1739" i="10"/>
  <c r="S1759" i="10"/>
  <c r="T1759" i="10"/>
  <c r="S1779" i="10"/>
  <c r="T1779" i="10"/>
  <c r="S1799" i="10"/>
  <c r="T1799" i="10"/>
  <c r="S1819" i="10"/>
  <c r="T1819" i="10"/>
  <c r="S1839" i="10"/>
  <c r="T1839" i="10"/>
  <c r="S1859" i="10"/>
  <c r="T1859" i="10"/>
  <c r="S1879" i="10"/>
  <c r="T1879" i="10"/>
  <c r="S1899" i="10"/>
  <c r="T1899" i="10"/>
  <c r="S1919" i="10"/>
  <c r="T1919" i="10"/>
  <c r="S1939" i="10"/>
  <c r="T1939" i="10"/>
  <c r="S1959" i="10"/>
  <c r="T1959" i="10"/>
  <c r="S1979" i="10"/>
  <c r="T1979" i="10"/>
  <c r="S1999" i="10"/>
  <c r="T1999" i="10"/>
  <c r="S2019" i="10"/>
  <c r="T2019" i="10"/>
  <c r="S2039" i="10"/>
  <c r="T2039" i="10"/>
  <c r="S2059" i="10"/>
  <c r="T2059" i="10"/>
  <c r="S79" i="10"/>
  <c r="T79" i="10"/>
  <c r="T18" i="10"/>
  <c r="S19" i="10"/>
  <c r="S40" i="10"/>
  <c r="T40" i="10"/>
  <c r="S60" i="10"/>
  <c r="T60" i="10"/>
  <c r="S160" i="10"/>
  <c r="T160" i="10"/>
  <c r="S180" i="10"/>
  <c r="T180" i="10"/>
  <c r="S200" i="10"/>
  <c r="T200" i="10"/>
  <c r="S220" i="10"/>
  <c r="T220" i="10"/>
  <c r="S140" i="10"/>
  <c r="T140" i="10"/>
  <c r="S120" i="10"/>
  <c r="T120" i="10"/>
  <c r="S260" i="10"/>
  <c r="T260" i="10"/>
  <c r="S340" i="10"/>
  <c r="T340" i="10"/>
  <c r="S240" i="10"/>
  <c r="T240" i="10"/>
  <c r="S320" i="10"/>
  <c r="T320" i="10"/>
  <c r="S400" i="10"/>
  <c r="T400" i="10"/>
  <c r="S80" i="10"/>
  <c r="T80" i="10"/>
  <c r="S300" i="10"/>
  <c r="T300" i="10"/>
  <c r="S380" i="10"/>
  <c r="T380" i="10"/>
  <c r="S280" i="10"/>
  <c r="T280" i="10"/>
  <c r="S360" i="10"/>
  <c r="T360" i="10"/>
  <c r="S420" i="10"/>
  <c r="T420" i="10"/>
  <c r="S440" i="10"/>
  <c r="T440" i="10"/>
  <c r="S460" i="10"/>
  <c r="T460" i="10"/>
  <c r="S480" i="10"/>
  <c r="T480" i="10"/>
  <c r="S500" i="10"/>
  <c r="T500" i="10"/>
  <c r="S520" i="10"/>
  <c r="T520" i="10"/>
  <c r="S540" i="10"/>
  <c r="T540" i="10"/>
  <c r="S560" i="10"/>
  <c r="T560" i="10"/>
  <c r="S580" i="10"/>
  <c r="T580" i="10"/>
  <c r="S600" i="10"/>
  <c r="T600" i="10"/>
  <c r="S620" i="10"/>
  <c r="T620" i="10"/>
  <c r="S640" i="10"/>
  <c r="T640" i="10"/>
  <c r="S660" i="10"/>
  <c r="T660" i="10"/>
  <c r="S680" i="10"/>
  <c r="T680" i="10"/>
  <c r="S700" i="10"/>
  <c r="T700" i="10"/>
  <c r="S720" i="10"/>
  <c r="T720" i="10"/>
  <c r="S740" i="10"/>
  <c r="T740" i="10"/>
  <c r="S760" i="10"/>
  <c r="T760" i="10"/>
  <c r="S780" i="10"/>
  <c r="T780" i="10"/>
  <c r="S800" i="10"/>
  <c r="T800" i="10"/>
  <c r="S820" i="10"/>
  <c r="T820" i="10"/>
  <c r="S840" i="10"/>
  <c r="T840" i="10"/>
  <c r="S860" i="10"/>
  <c r="T860" i="10"/>
  <c r="S880" i="10"/>
  <c r="T880" i="10"/>
  <c r="S900" i="10"/>
  <c r="T900" i="10"/>
  <c r="S920" i="10"/>
  <c r="T920" i="10"/>
  <c r="S940" i="10"/>
  <c r="T940" i="10"/>
  <c r="S960" i="10"/>
  <c r="T960" i="10"/>
  <c r="S980" i="10"/>
  <c r="T980" i="10"/>
  <c r="S1000" i="10"/>
  <c r="T1000" i="10"/>
  <c r="S1020" i="10"/>
  <c r="T1020" i="10"/>
  <c r="S1040" i="10"/>
  <c r="T1040" i="10"/>
  <c r="S1060" i="10"/>
  <c r="T1060" i="10"/>
  <c r="S1080" i="10"/>
  <c r="T1080" i="10"/>
  <c r="S1100" i="10"/>
  <c r="T1100" i="10"/>
  <c r="S1120" i="10"/>
  <c r="T1120" i="10"/>
  <c r="S1140" i="10"/>
  <c r="T1140" i="10"/>
  <c r="S1160" i="10"/>
  <c r="T1160" i="10"/>
  <c r="S1180" i="10"/>
  <c r="T1180" i="10"/>
  <c r="S1200" i="10"/>
  <c r="T1200" i="10"/>
  <c r="S1220" i="10"/>
  <c r="T1220" i="10"/>
  <c r="S1240" i="10"/>
  <c r="T1240" i="10"/>
  <c r="S1260" i="10"/>
  <c r="T1260" i="10"/>
  <c r="S1280" i="10"/>
  <c r="T1280" i="10"/>
  <c r="S1300" i="10"/>
  <c r="T1300" i="10"/>
  <c r="S1320" i="10"/>
  <c r="T1320" i="10"/>
  <c r="S1340" i="10"/>
  <c r="T1340" i="10"/>
  <c r="S1360" i="10"/>
  <c r="T1360" i="10"/>
  <c r="S1380" i="10"/>
  <c r="T1380" i="10"/>
  <c r="S1400" i="10"/>
  <c r="T1400" i="10"/>
  <c r="S1420" i="10"/>
  <c r="T1420" i="10"/>
  <c r="S1440" i="10"/>
  <c r="T1440" i="10"/>
  <c r="S1460" i="10"/>
  <c r="T1460" i="10"/>
  <c r="S1480" i="10"/>
  <c r="T1480" i="10"/>
  <c r="S1520" i="10"/>
  <c r="T1520" i="10"/>
  <c r="S1540" i="10"/>
  <c r="T1540" i="10"/>
  <c r="S1560" i="10"/>
  <c r="T1560" i="10"/>
  <c r="S1580" i="10"/>
  <c r="T1580" i="10"/>
  <c r="S1600" i="10"/>
  <c r="T1600" i="10"/>
  <c r="S1620" i="10"/>
  <c r="T1620" i="10"/>
  <c r="S1640" i="10"/>
  <c r="T1640" i="10"/>
  <c r="S1660" i="10"/>
  <c r="T1660" i="10"/>
  <c r="S1680" i="10"/>
  <c r="T1680" i="10"/>
  <c r="S1700" i="10"/>
  <c r="T1700" i="10"/>
  <c r="S1720" i="10"/>
  <c r="T1720" i="10"/>
  <c r="S1740" i="10"/>
  <c r="T1740" i="10"/>
  <c r="S1760" i="10"/>
  <c r="T1760" i="10"/>
  <c r="S1780" i="10"/>
  <c r="T1780" i="10"/>
  <c r="S1800" i="10"/>
  <c r="T1800" i="10"/>
  <c r="S1820" i="10"/>
  <c r="T1820" i="10"/>
  <c r="S1840" i="10"/>
  <c r="T1840" i="10"/>
  <c r="S1860" i="10"/>
  <c r="T1860" i="10"/>
  <c r="S1880" i="10"/>
  <c r="T1880" i="10"/>
  <c r="S1900" i="10"/>
  <c r="T1900" i="10"/>
  <c r="S1920" i="10"/>
  <c r="T1920" i="10"/>
  <c r="S1940" i="10"/>
  <c r="T1940" i="10"/>
  <c r="S1960" i="10"/>
  <c r="T1960" i="10"/>
  <c r="S1980" i="10"/>
  <c r="T1980" i="10"/>
  <c r="S2000" i="10"/>
  <c r="T2000" i="10"/>
  <c r="S2020" i="10"/>
  <c r="T2020" i="10"/>
  <c r="S2040" i="10"/>
  <c r="T2040" i="10"/>
  <c r="S2060" i="10"/>
  <c r="T2060" i="10"/>
  <c r="S1500" i="10"/>
  <c r="T1500" i="10"/>
  <c r="S2080" i="10"/>
  <c r="T2080" i="10"/>
  <c r="S100" i="10"/>
  <c r="T100" i="10"/>
  <c r="T19" i="10"/>
  <c r="S20" i="10"/>
  <c r="S161" i="10"/>
  <c r="T161" i="10"/>
  <c r="S181" i="10"/>
  <c r="T181" i="10"/>
  <c r="S201" i="10"/>
  <c r="S221" i="10"/>
  <c r="S241" i="10"/>
  <c r="S261" i="10"/>
  <c r="S281" i="10"/>
  <c r="T281" i="10"/>
  <c r="S301" i="10"/>
  <c r="S321" i="10"/>
  <c r="T321" i="10"/>
  <c r="S341" i="10"/>
  <c r="T341" i="10"/>
  <c r="S361" i="10"/>
  <c r="T361" i="10"/>
  <c r="S381" i="10"/>
  <c r="S401" i="10"/>
  <c r="T401" i="10"/>
  <c r="S421" i="10"/>
  <c r="S441" i="10"/>
  <c r="S461" i="10"/>
  <c r="S481" i="10"/>
  <c r="T481" i="10"/>
  <c r="S501" i="10"/>
  <c r="S521" i="10"/>
  <c r="S541" i="10"/>
  <c r="S561" i="10"/>
  <c r="S581" i="10"/>
  <c r="T581" i="10"/>
  <c r="S601" i="10"/>
  <c r="T601" i="10"/>
  <c r="S621" i="10"/>
  <c r="S641" i="10"/>
  <c r="S661" i="10"/>
  <c r="S681" i="10"/>
  <c r="T681" i="10"/>
  <c r="S701" i="10"/>
  <c r="S721" i="10"/>
  <c r="T721" i="10"/>
  <c r="S741" i="10"/>
  <c r="S761" i="10"/>
  <c r="S781" i="10"/>
  <c r="S801" i="10"/>
  <c r="T801" i="10"/>
  <c r="S821" i="10"/>
  <c r="S841" i="10"/>
  <c r="S861" i="10"/>
  <c r="S881" i="10"/>
  <c r="S901" i="10"/>
  <c r="S921" i="10"/>
  <c r="T921" i="10"/>
  <c r="S941" i="10"/>
  <c r="S961" i="10"/>
  <c r="T961" i="10"/>
  <c r="S981" i="10"/>
  <c r="S1001" i="10"/>
  <c r="T1001" i="10"/>
  <c r="S1021" i="10"/>
  <c r="S1041" i="10"/>
  <c r="T1041" i="10"/>
  <c r="U1042" i="10"/>
  <c r="S1061" i="10"/>
  <c r="S1081" i="10"/>
  <c r="S1101" i="10"/>
  <c r="S1121" i="10"/>
  <c r="S1141" i="10"/>
  <c r="S1161" i="10"/>
  <c r="S1181" i="10"/>
  <c r="S1201" i="10"/>
  <c r="S1221" i="10"/>
  <c r="S1241" i="10"/>
  <c r="T1241" i="10"/>
  <c r="S1261" i="10"/>
  <c r="S1281" i="10"/>
  <c r="S1301" i="10"/>
  <c r="S1321" i="10"/>
  <c r="T1321" i="10"/>
  <c r="S1341" i="10"/>
  <c r="S1361" i="10"/>
  <c r="T1361" i="10"/>
  <c r="S1381" i="10"/>
  <c r="S1401" i="10"/>
  <c r="S1421" i="10"/>
  <c r="S1441" i="10"/>
  <c r="T1441" i="10"/>
  <c r="S1461" i="10"/>
  <c r="S1481" i="10"/>
  <c r="S1501" i="10"/>
  <c r="S1521" i="10"/>
  <c r="S1541" i="10"/>
  <c r="T1541" i="10"/>
  <c r="U1542" i="10"/>
  <c r="W1543" i="10"/>
  <c r="S1561" i="10"/>
  <c r="T1561" i="10"/>
  <c r="S1581" i="10"/>
  <c r="S1601" i="10"/>
  <c r="S1621" i="10"/>
  <c r="S1641" i="10"/>
  <c r="T1641" i="10"/>
  <c r="S1661" i="10"/>
  <c r="S1681" i="10"/>
  <c r="T1681" i="10"/>
  <c r="S1701" i="10"/>
  <c r="S1721" i="10"/>
  <c r="S1741" i="10"/>
  <c r="S1761" i="10"/>
  <c r="S1781" i="10"/>
  <c r="S1801" i="10"/>
  <c r="S1821" i="10"/>
  <c r="S1841" i="10"/>
  <c r="S1861" i="10"/>
  <c r="S1881" i="10"/>
  <c r="T1881" i="10"/>
  <c r="S1901" i="10"/>
  <c r="S1921" i="10"/>
  <c r="S1941" i="10"/>
  <c r="S1961" i="10"/>
  <c r="T1961" i="10"/>
  <c r="S1981" i="10"/>
  <c r="S2001" i="10"/>
  <c r="T2001" i="10"/>
  <c r="U2002" i="10"/>
  <c r="S2021" i="10"/>
  <c r="S2041" i="10"/>
  <c r="S2061" i="10"/>
  <c r="S2081" i="10"/>
  <c r="T2081" i="10"/>
  <c r="U2082" i="10"/>
  <c r="S101" i="10"/>
  <c r="S81" i="10"/>
  <c r="S141" i="10"/>
  <c r="T141" i="10"/>
  <c r="U142" i="10"/>
  <c r="W143" i="10"/>
  <c r="S121" i="10"/>
  <c r="S41" i="10"/>
  <c r="T41" i="10"/>
  <c r="S61" i="10"/>
  <c r="T61" i="10"/>
  <c r="T1621" i="10"/>
  <c r="T501" i="10"/>
  <c r="T1701" i="10"/>
  <c r="T1381" i="10"/>
  <c r="T901" i="10"/>
  <c r="T121" i="10"/>
  <c r="T1841" i="10"/>
  <c r="U1842" i="10"/>
  <c r="W1843" i="10"/>
  <c r="T1521" i="10"/>
  <c r="T1201" i="10"/>
  <c r="T881" i="10"/>
  <c r="U882" i="10"/>
  <c r="W883" i="10"/>
  <c r="T561" i="10"/>
  <c r="T241" i="10"/>
  <c r="T1781" i="10"/>
  <c r="U1782" i="10"/>
  <c r="W1783" i="10"/>
  <c r="T821" i="10"/>
  <c r="T1921" i="10"/>
  <c r="T2021" i="10"/>
  <c r="T1061" i="10"/>
  <c r="T741" i="10"/>
  <c r="T261" i="10"/>
  <c r="T1981" i="10"/>
  <c r="U1982" i="10"/>
  <c r="W1983" i="10"/>
  <c r="T1821" i="10"/>
  <c r="U1822" i="10"/>
  <c r="T1661" i="10"/>
  <c r="T1501" i="10"/>
  <c r="U1502" i="10"/>
  <c r="T1341" i="10"/>
  <c r="U1342" i="10"/>
  <c r="T1181" i="10"/>
  <c r="T1021" i="10"/>
  <c r="T861" i="10"/>
  <c r="T701" i="10"/>
  <c r="T541" i="10"/>
  <c r="T381" i="10"/>
  <c r="T221" i="10"/>
  <c r="T101" i="10"/>
  <c r="U102" i="10"/>
  <c r="W103" i="10"/>
  <c r="T981" i="10"/>
  <c r="T1601" i="10"/>
  <c r="U1602" i="10"/>
  <c r="T81" i="10"/>
  <c r="U82" i="10"/>
  <c r="T1801" i="10"/>
  <c r="T1481" i="10"/>
  <c r="T1161" i="10"/>
  <c r="T841" i="10"/>
  <c r="T521" i="10"/>
  <c r="T201" i="10"/>
  <c r="U202" i="10"/>
  <c r="T1461" i="10"/>
  <c r="T20" i="10"/>
  <c r="T1301" i="10"/>
  <c r="U1302" i="10"/>
  <c r="T1281" i="10"/>
  <c r="T1121" i="10"/>
  <c r="T1901" i="10"/>
  <c r="T1581" i="10"/>
  <c r="U1582" i="10"/>
  <c r="T1101" i="10"/>
  <c r="T621" i="10"/>
  <c r="U622" i="10"/>
  <c r="T1141" i="10"/>
  <c r="T641" i="10"/>
  <c r="T2061" i="10"/>
  <c r="T1741" i="10"/>
  <c r="T1421" i="10"/>
  <c r="T1261" i="10"/>
  <c r="T941" i="10"/>
  <c r="T781" i="10"/>
  <c r="U782" i="10"/>
  <c r="T461" i="10"/>
  <c r="T301" i="10"/>
  <c r="T2041" i="10"/>
  <c r="T1721" i="10"/>
  <c r="T1401" i="10"/>
  <c r="T1081" i="10"/>
  <c r="U1082" i="10"/>
  <c r="W1083" i="10"/>
  <c r="T761" i="10"/>
  <c r="T441" i="10"/>
  <c r="U442" i="10"/>
  <c r="T1941" i="10"/>
  <c r="U1942" i="10"/>
  <c r="W1943" i="10"/>
  <c r="T661" i="10"/>
  <c r="T1761" i="10"/>
  <c r="U1762" i="10"/>
  <c r="W1763" i="10"/>
  <c r="T1861" i="10"/>
  <c r="T1221" i="10"/>
  <c r="U1222" i="10"/>
  <c r="T421" i="10"/>
  <c r="U422" i="10"/>
  <c r="S21" i="10"/>
  <c r="T21" i="10"/>
  <c r="U406" i="10"/>
  <c r="U566" i="10"/>
  <c r="U1176" i="10"/>
  <c r="Q1868" i="10"/>
  <c r="U2027" i="10"/>
  <c r="U1807" i="10"/>
  <c r="W1807" i="10"/>
  <c r="U1247" i="10"/>
  <c r="U1427" i="10"/>
  <c r="U1486" i="10"/>
  <c r="W1486" i="10"/>
  <c r="U1186" i="10"/>
  <c r="U2006" i="10"/>
  <c r="U2318" i="10"/>
  <c r="N2136" i="10"/>
  <c r="O2123" i="10"/>
  <c r="Q2123" i="10"/>
  <c r="P2123" i="10"/>
  <c r="C2123" i="10"/>
  <c r="U2156" i="10"/>
  <c r="N2188" i="10"/>
  <c r="Q2188" i="10"/>
  <c r="N2133" i="10"/>
  <c r="K2318" i="10"/>
  <c r="L2318" i="10"/>
  <c r="U2046" i="10"/>
  <c r="U2335" i="10"/>
  <c r="P2116" i="10"/>
  <c r="C2116" i="10"/>
  <c r="Q2116" i="10"/>
  <c r="U1347" i="10"/>
  <c r="U1205" i="10"/>
  <c r="U1305" i="10"/>
  <c r="U1824" i="10"/>
  <c r="W724" i="10"/>
  <c r="U2110" i="10"/>
  <c r="U2284" i="10"/>
  <c r="U2234" i="10"/>
  <c r="W406" i="10"/>
  <c r="U623" i="10"/>
  <c r="U1383" i="10"/>
  <c r="N2108" i="10"/>
  <c r="K2583" i="10"/>
  <c r="L2583" i="10"/>
  <c r="K2568" i="10"/>
  <c r="L2568" i="10"/>
  <c r="K2561" i="10"/>
  <c r="L2561" i="10"/>
  <c r="K2557" i="10"/>
  <c r="L2557" i="10"/>
  <c r="K2551" i="10"/>
  <c r="L2551" i="10"/>
  <c r="K2545" i="10"/>
  <c r="L2545" i="10"/>
  <c r="K2541" i="10"/>
  <c r="L2541" i="10"/>
  <c r="K2523" i="10"/>
  <c r="L2523" i="10"/>
  <c r="K2513" i="10"/>
  <c r="L2513" i="10"/>
  <c r="K2581" i="10"/>
  <c r="L2581" i="10"/>
  <c r="K2575" i="10"/>
  <c r="L2575" i="10"/>
  <c r="K2574" i="10"/>
  <c r="L2574" i="10"/>
  <c r="K2565" i="10"/>
  <c r="L2565" i="10"/>
  <c r="K2563" i="10"/>
  <c r="L2563" i="10"/>
  <c r="K2549" i="10"/>
  <c r="L2549" i="10"/>
  <c r="K2539" i="10"/>
  <c r="L2539" i="10"/>
  <c r="K2536" i="10"/>
  <c r="L2536" i="10"/>
  <c r="K2529" i="10"/>
  <c r="L2529" i="10"/>
  <c r="K2527" i="10"/>
  <c r="L2527" i="10"/>
  <c r="K2521" i="10"/>
  <c r="L2521" i="10"/>
  <c r="K2509" i="10"/>
  <c r="L2509" i="10"/>
  <c r="K2579" i="10"/>
  <c r="L2579" i="10"/>
  <c r="K2572" i="10"/>
  <c r="L2572" i="10"/>
  <c r="K2567" i="10"/>
  <c r="L2567" i="10"/>
  <c r="K2562" i="10"/>
  <c r="L2562" i="10"/>
  <c r="K2543" i="10"/>
  <c r="L2543" i="10"/>
  <c r="K2538" i="10"/>
  <c r="L2538" i="10"/>
  <c r="K2531" i="10"/>
  <c r="L2531" i="10"/>
  <c r="K2525" i="10"/>
  <c r="L2525" i="10"/>
  <c r="K2517" i="10"/>
  <c r="L2517" i="10"/>
  <c r="K2577" i="10"/>
  <c r="L2577" i="10"/>
  <c r="K2570" i="10"/>
  <c r="L2570" i="10"/>
  <c r="K2566" i="10"/>
  <c r="L2566" i="10"/>
  <c r="K2564" i="10"/>
  <c r="L2564" i="10"/>
  <c r="K2555" i="10"/>
  <c r="L2555" i="10"/>
  <c r="K2553" i="10"/>
  <c r="L2553" i="10"/>
  <c r="K2547" i="10"/>
  <c r="L2547" i="10"/>
  <c r="K2537" i="10"/>
  <c r="L2537" i="10"/>
  <c r="K2535" i="10"/>
  <c r="L2535" i="10"/>
  <c r="K2505" i="10"/>
  <c r="L2505" i="10"/>
  <c r="K2590" i="10"/>
  <c r="L2590" i="10"/>
  <c r="K2507" i="10"/>
  <c r="L2507" i="10"/>
  <c r="K2528" i="10"/>
  <c r="L2528" i="10"/>
  <c r="K2548" i="10"/>
  <c r="L2548" i="10"/>
  <c r="K2578" i="10"/>
  <c r="L2578" i="10"/>
  <c r="K2595" i="10"/>
  <c r="L2595" i="10"/>
  <c r="K2510" i="10"/>
  <c r="L2510" i="10"/>
  <c r="K2540" i="10"/>
  <c r="L2540" i="10"/>
  <c r="K2522" i="10"/>
  <c r="L2522" i="10"/>
  <c r="K2580" i="10"/>
  <c r="L2580" i="10"/>
  <c r="K2593" i="10"/>
  <c r="L2593" i="10"/>
  <c r="K2559" i="10"/>
  <c r="L2559" i="10"/>
  <c r="K2508" i="10"/>
  <c r="L2508" i="10"/>
  <c r="K2550" i="10"/>
  <c r="L2550" i="10"/>
  <c r="K2594" i="10"/>
  <c r="L2594" i="10"/>
  <c r="K2512" i="10"/>
  <c r="L2512" i="10"/>
  <c r="K2556" i="10"/>
  <c r="L2556" i="10"/>
  <c r="K2569" i="10"/>
  <c r="L2569" i="10"/>
  <c r="K2584" i="10"/>
  <c r="L2584" i="10"/>
  <c r="K2599" i="10"/>
  <c r="L2599" i="10"/>
  <c r="K2514" i="10"/>
  <c r="L2514" i="10"/>
  <c r="K2544" i="10"/>
  <c r="L2544" i="10"/>
  <c r="K2588" i="10"/>
  <c r="L2588" i="10"/>
  <c r="K2506" i="10"/>
  <c r="L2506" i="10"/>
  <c r="K2530" i="10"/>
  <c r="L2530" i="10"/>
  <c r="K2582" i="10"/>
  <c r="L2582" i="10"/>
  <c r="K2597" i="10"/>
  <c r="L2597" i="10"/>
  <c r="K2503" i="10"/>
  <c r="L2503" i="10"/>
  <c r="K2601" i="10"/>
  <c r="L2601" i="10"/>
  <c r="K2520" i="10"/>
  <c r="L2520" i="10"/>
  <c r="K2552" i="10"/>
  <c r="L2552" i="10"/>
  <c r="K2598" i="10"/>
  <c r="L2598" i="10"/>
  <c r="K2518" i="10"/>
  <c r="L2518" i="10"/>
  <c r="K2542" i="10"/>
  <c r="L2542" i="10"/>
  <c r="K2560" i="10"/>
  <c r="L2560" i="10"/>
  <c r="K2571" i="10"/>
  <c r="L2571" i="10"/>
  <c r="K2587" i="10"/>
  <c r="L2587" i="10"/>
  <c r="K2502" i="10"/>
  <c r="L2502" i="10"/>
  <c r="K2519" i="10"/>
  <c r="L2519" i="10"/>
  <c r="K2554" i="10"/>
  <c r="L2554" i="10"/>
  <c r="K2592" i="10"/>
  <c r="L2592" i="10"/>
  <c r="K2511" i="10"/>
  <c r="L2511" i="10"/>
  <c r="K2533" i="10"/>
  <c r="L2533" i="10"/>
  <c r="K2573" i="10"/>
  <c r="L2573" i="10"/>
  <c r="K2585" i="10"/>
  <c r="L2585" i="10"/>
  <c r="K2515" i="10"/>
  <c r="L2515" i="10"/>
  <c r="K2600" i="10"/>
  <c r="L2600" i="10"/>
  <c r="K2532" i="10"/>
  <c r="L2532" i="10"/>
  <c r="K2586" i="10"/>
  <c r="L2586" i="10"/>
  <c r="K2524" i="10"/>
  <c r="L2524" i="10"/>
  <c r="K2546" i="10"/>
  <c r="L2546" i="10"/>
  <c r="K2576" i="10"/>
  <c r="L2576" i="10"/>
  <c r="K2591" i="10"/>
  <c r="L2591" i="10"/>
  <c r="K2504" i="10"/>
  <c r="L2504" i="10"/>
  <c r="K2526" i="10"/>
  <c r="L2526" i="10"/>
  <c r="K2558" i="10"/>
  <c r="L2558" i="10"/>
  <c r="K2596" i="10"/>
  <c r="L2596" i="10"/>
  <c r="K2516" i="10"/>
  <c r="L2516" i="10"/>
  <c r="K2534" i="10"/>
  <c r="L2534" i="10"/>
  <c r="K2589" i="10"/>
  <c r="L2589" i="10"/>
  <c r="K2306" i="10"/>
  <c r="L2306" i="10"/>
  <c r="K2420" i="10"/>
  <c r="L2420" i="10"/>
  <c r="K2216" i="10"/>
  <c r="L2216" i="10"/>
  <c r="K2162" i="10"/>
  <c r="L2162" i="10"/>
  <c r="K2139" i="10"/>
  <c r="L2139" i="10"/>
  <c r="K2471" i="10"/>
  <c r="L2471" i="10"/>
  <c r="N2368" i="10"/>
  <c r="N2366" i="10"/>
  <c r="N2308" i="10"/>
  <c r="N2304" i="10"/>
  <c r="N2280" i="10"/>
  <c r="N2278" i="10"/>
  <c r="O2278" i="10"/>
  <c r="N2228" i="10"/>
  <c r="N2130" i="10"/>
  <c r="Q2130" i="10"/>
  <c r="O609" i="10"/>
  <c r="U1144" i="10"/>
  <c r="U2086" i="10"/>
  <c r="W566" i="10"/>
  <c r="U446" i="10"/>
  <c r="U1904" i="10"/>
  <c r="U1503" i="10"/>
  <c r="N2520" i="10"/>
  <c r="N2517" i="10"/>
  <c r="N2508" i="10"/>
  <c r="N2507" i="10"/>
  <c r="N2516" i="10"/>
  <c r="N2515" i="10"/>
  <c r="N2505" i="10"/>
  <c r="N2503" i="10"/>
  <c r="N2502" i="10"/>
  <c r="N2513" i="10"/>
  <c r="N2511" i="10"/>
  <c r="N2504" i="10"/>
  <c r="N2521" i="10"/>
  <c r="N2519" i="10"/>
  <c r="N2512" i="10"/>
  <c r="N2509" i="10"/>
  <c r="N2518" i="10"/>
  <c r="N2506" i="10"/>
  <c r="N2510" i="10"/>
  <c r="N2514" i="10"/>
  <c r="N2552" i="10"/>
  <c r="N2550" i="10"/>
  <c r="N2543" i="10"/>
  <c r="N2559" i="10"/>
  <c r="N2555" i="10"/>
  <c r="N2553" i="10"/>
  <c r="N2547" i="10"/>
  <c r="N2557" i="10"/>
  <c r="N2551" i="10"/>
  <c r="N2545" i="10"/>
  <c r="N2544" i="10"/>
  <c r="N2558" i="10"/>
  <c r="N2554" i="10"/>
  <c r="N2549" i="10"/>
  <c r="N2548" i="10"/>
  <c r="N2546" i="10"/>
  <c r="N2542" i="10"/>
  <c r="N2560" i="10"/>
  <c r="N2561" i="10"/>
  <c r="N2556" i="10"/>
  <c r="K2250" i="10"/>
  <c r="L2250" i="10"/>
  <c r="K2230" i="10"/>
  <c r="L2230" i="10"/>
  <c r="K2252" i="10"/>
  <c r="L2252" i="10"/>
  <c r="K2460" i="10"/>
  <c r="L2460" i="10"/>
  <c r="K2364" i="10"/>
  <c r="L2364" i="10"/>
  <c r="W1824" i="10"/>
  <c r="U1366" i="10"/>
  <c r="U2249" i="10"/>
  <c r="U2183" i="10"/>
  <c r="U2108" i="10"/>
  <c r="U386" i="10"/>
  <c r="U105" i="10"/>
  <c r="W105" i="10"/>
  <c r="U864" i="10"/>
  <c r="U704" i="10"/>
  <c r="U1463" i="10"/>
  <c r="N2525" i="10"/>
  <c r="N2535" i="10"/>
  <c r="N2522" i="10"/>
  <c r="N2541" i="10"/>
  <c r="N2540" i="10"/>
  <c r="N2533" i="10"/>
  <c r="N2526" i="10"/>
  <c r="N2523" i="10"/>
  <c r="N2531" i="10"/>
  <c r="N2529" i="10"/>
  <c r="N2528" i="10"/>
  <c r="N2527" i="10"/>
  <c r="N2524" i="10"/>
  <c r="N2536" i="10"/>
  <c r="N2537" i="10"/>
  <c r="N2534" i="10"/>
  <c r="N2532" i="10"/>
  <c r="N2530" i="10"/>
  <c r="N2539" i="10"/>
  <c r="N2538" i="10"/>
  <c r="K2226" i="10"/>
  <c r="L2226" i="10"/>
  <c r="K2403" i="10"/>
  <c r="L2403" i="10"/>
  <c r="K2262" i="10"/>
  <c r="L2262" i="10"/>
  <c r="K2381" i="10"/>
  <c r="L2381" i="10"/>
  <c r="K2123" i="10"/>
  <c r="L2123" i="10"/>
  <c r="N2473" i="10"/>
  <c r="N2469" i="10"/>
  <c r="Q2469" i="10"/>
  <c r="N2445" i="10"/>
  <c r="N2443" i="10"/>
  <c r="N2433" i="10"/>
  <c r="N2417" i="10"/>
  <c r="N2415" i="10"/>
  <c r="Q2415" i="10"/>
  <c r="N2405" i="10"/>
  <c r="N2401" i="10"/>
  <c r="N2379" i="10"/>
  <c r="Q2379" i="10"/>
  <c r="N2377" i="10"/>
  <c r="N2375" i="10"/>
  <c r="N2369" i="10"/>
  <c r="N2367" i="10"/>
  <c r="N2359" i="10"/>
  <c r="N2315" i="10"/>
  <c r="N2311" i="10"/>
  <c r="N2128" i="10"/>
  <c r="U20" i="10"/>
  <c r="U2095" i="10"/>
  <c r="U2287" i="10"/>
  <c r="U2304" i="10"/>
  <c r="U2261" i="10"/>
  <c r="W186" i="10"/>
  <c r="U1703" i="10"/>
  <c r="U345" i="10"/>
  <c r="W345" i="10"/>
  <c r="N2579" i="10"/>
  <c r="N2572" i="10"/>
  <c r="N2580" i="10"/>
  <c r="N2577" i="10"/>
  <c r="N2573" i="10"/>
  <c r="N2570" i="10"/>
  <c r="N2575" i="10"/>
  <c r="N2568" i="10"/>
  <c r="N2581" i="10"/>
  <c r="N2578" i="10"/>
  <c r="N2576" i="10"/>
  <c r="N2574" i="10"/>
  <c r="N2571" i="10"/>
  <c r="N2569" i="10"/>
  <c r="N2566" i="10"/>
  <c r="N2562" i="10"/>
  <c r="N2567" i="10"/>
  <c r="N2563" i="10"/>
  <c r="N2564" i="10"/>
  <c r="N2565" i="10"/>
  <c r="N2598" i="10"/>
  <c r="N2594" i="10"/>
  <c r="N2590" i="10"/>
  <c r="N2586" i="10"/>
  <c r="N2597" i="10"/>
  <c r="N2593" i="10"/>
  <c r="N2589" i="10"/>
  <c r="N2585" i="10"/>
  <c r="N2582" i="10"/>
  <c r="N2596" i="10"/>
  <c r="N2592" i="10"/>
  <c r="N2588" i="10"/>
  <c r="N2583" i="10"/>
  <c r="N2600" i="10"/>
  <c r="N2599" i="10"/>
  <c r="N2595" i="10"/>
  <c r="N2591" i="10"/>
  <c r="N2587" i="10"/>
  <c r="N2584" i="10"/>
  <c r="N2601" i="10"/>
  <c r="K2303" i="10"/>
  <c r="L2303" i="10"/>
  <c r="K2343" i="10"/>
  <c r="L2343" i="10"/>
  <c r="K2208" i="10"/>
  <c r="L2208" i="10"/>
  <c r="T2460" i="10"/>
  <c r="T2449" i="10"/>
  <c r="T2446" i="10"/>
  <c r="T2447" i="10"/>
  <c r="T2458" i="10"/>
  <c r="U2149" i="10"/>
  <c r="U2148" i="10"/>
  <c r="U2196" i="10"/>
  <c r="U2195" i="10"/>
  <c r="U2323" i="10"/>
  <c r="U784" i="10"/>
  <c r="U783" i="10"/>
  <c r="Q1531" i="10"/>
  <c r="T2451" i="10"/>
  <c r="U2179" i="10"/>
  <c r="U2178" i="10"/>
  <c r="U2300" i="10"/>
  <c r="W2300" i="10"/>
  <c r="U23" i="10"/>
  <c r="U2473" i="10"/>
  <c r="U2105" i="10"/>
  <c r="U2104" i="10"/>
  <c r="U2158" i="10"/>
  <c r="U2157" i="10"/>
  <c r="U2292" i="10"/>
  <c r="U2293" i="10"/>
  <c r="U2201" i="10"/>
  <c r="U1603" i="10"/>
  <c r="U1604" i="10"/>
  <c r="U2159" i="10"/>
  <c r="U2191" i="10"/>
  <c r="U2182" i="10"/>
  <c r="U2208" i="10"/>
  <c r="U2202" i="10"/>
  <c r="U2229" i="10"/>
  <c r="U2352" i="10"/>
  <c r="U2100" i="10"/>
  <c r="U1067" i="10"/>
  <c r="W1067" i="10"/>
  <c r="U1027" i="10"/>
  <c r="U987" i="10"/>
  <c r="U907" i="10"/>
  <c r="U627" i="10"/>
  <c r="U147" i="10"/>
  <c r="U367" i="10"/>
  <c r="U1825" i="10"/>
  <c r="W1825" i="10"/>
  <c r="W705" i="10"/>
  <c r="U2322" i="10"/>
  <c r="U2367" i="10"/>
  <c r="U2373" i="10"/>
  <c r="U2200" i="10"/>
  <c r="U106" i="10"/>
  <c r="W106" i="10"/>
  <c r="U1404" i="10"/>
  <c r="W524" i="10"/>
  <c r="U2294" i="10"/>
  <c r="U2172" i="10"/>
  <c r="U2138" i="10"/>
  <c r="U2329" i="10"/>
  <c r="U2111" i="10"/>
  <c r="U2151" i="10"/>
  <c r="U2267" i="10"/>
  <c r="U2212" i="10"/>
  <c r="U2131" i="10"/>
  <c r="U2093" i="10"/>
  <c r="U2242" i="10"/>
  <c r="T1025" i="10"/>
  <c r="U1025" i="10"/>
  <c r="W1025" i="10"/>
  <c r="T925" i="10"/>
  <c r="U926" i="10"/>
  <c r="W927" i="10"/>
  <c r="T785" i="10"/>
  <c r="T745" i="10"/>
  <c r="T325" i="10"/>
  <c r="T145" i="10"/>
  <c r="U145" i="10"/>
  <c r="W145" i="10"/>
  <c r="T25" i="10"/>
  <c r="U25" i="10"/>
  <c r="T5" i="10"/>
  <c r="U5" i="10"/>
  <c r="U68" i="10"/>
  <c r="U928" i="10"/>
  <c r="U848" i="10"/>
  <c r="U648" i="10"/>
  <c r="U108" i="10"/>
  <c r="W964" i="10"/>
  <c r="W826" i="10"/>
  <c r="W526" i="10"/>
  <c r="U1626" i="10"/>
  <c r="U2065" i="10"/>
  <c r="U1966" i="10"/>
  <c r="U1403" i="10"/>
  <c r="U1123" i="10"/>
  <c r="U1803" i="10"/>
  <c r="W1503" i="10"/>
  <c r="O358" i="10"/>
  <c r="O695" i="10"/>
  <c r="T1004" i="10"/>
  <c r="U1004" i="10"/>
  <c r="O308" i="10"/>
  <c r="P761" i="10"/>
  <c r="C761" i="10"/>
  <c r="W2273" i="10"/>
  <c r="Q1702" i="10"/>
  <c r="Q303" i="10"/>
  <c r="W1426" i="10"/>
  <c r="O1973" i="10"/>
  <c r="O455" i="10"/>
  <c r="Q1317" i="10"/>
  <c r="P1847" i="10"/>
  <c r="C1847" i="10"/>
  <c r="V1847" i="10"/>
  <c r="D1847" i="10"/>
  <c r="I1847" i="10"/>
  <c r="R1847" i="10"/>
  <c r="Q1211" i="10"/>
  <c r="P427" i="10"/>
  <c r="C427" i="10"/>
  <c r="V427" i="10"/>
  <c r="D427" i="10"/>
  <c r="I427" i="10"/>
  <c r="R427" i="10"/>
  <c r="Q1264" i="10"/>
  <c r="P939" i="10"/>
  <c r="C939" i="10"/>
  <c r="O1123" i="10"/>
  <c r="Q71" i="10"/>
  <c r="T1064" i="10"/>
  <c r="U1065" i="10"/>
  <c r="W1066" i="10"/>
  <c r="T804" i="10"/>
  <c r="T504" i="10"/>
  <c r="U505" i="10"/>
  <c r="P2057" i="10"/>
  <c r="C2057" i="10"/>
  <c r="O1718" i="10"/>
  <c r="P950" i="10"/>
  <c r="C950" i="10"/>
  <c r="P1700" i="10"/>
  <c r="C1700" i="10"/>
  <c r="O1839" i="10"/>
  <c r="Q757" i="10"/>
  <c r="Q1753" i="10"/>
  <c r="O1881" i="10"/>
  <c r="T324" i="10"/>
  <c r="U324" i="10"/>
  <c r="Q437" i="10"/>
  <c r="P620" i="10"/>
  <c r="C620" i="10"/>
  <c r="O1760" i="10"/>
  <c r="Q1136" i="10"/>
  <c r="O808" i="10"/>
  <c r="Q1612" i="10"/>
  <c r="O745" i="10"/>
  <c r="Q448" i="10"/>
  <c r="Q1755" i="10"/>
  <c r="Q1737" i="10"/>
  <c r="O1205" i="10"/>
  <c r="W1446" i="10"/>
  <c r="Q2047" i="10"/>
  <c r="P814" i="10"/>
  <c r="C814" i="10"/>
  <c r="P745" i="10"/>
  <c r="C745" i="10"/>
  <c r="V745" i="10"/>
  <c r="D745" i="10"/>
  <c r="Q1628" i="10"/>
  <c r="O78" i="10"/>
  <c r="Q1203" i="10"/>
  <c r="U1244" i="10"/>
  <c r="U1465" i="10"/>
  <c r="W1465" i="10"/>
  <c r="U1844" i="10"/>
  <c r="U1163" i="10"/>
  <c r="V1530" i="10"/>
  <c r="D1530" i="10"/>
  <c r="V370" i="10"/>
  <c r="D370" i="10"/>
  <c r="U2233" i="10"/>
  <c r="U8" i="10"/>
  <c r="U2390" i="10"/>
  <c r="U2085" i="10"/>
  <c r="W2086" i="10"/>
  <c r="Q2044" i="10"/>
  <c r="O603" i="10"/>
  <c r="P1277" i="10"/>
  <c r="C1277" i="10"/>
  <c r="P1725" i="10"/>
  <c r="C1725" i="10"/>
  <c r="V1725" i="10"/>
  <c r="D1725" i="10"/>
  <c r="I1725" i="10"/>
  <c r="R1725" i="10"/>
  <c r="P929" i="10"/>
  <c r="C929" i="10"/>
  <c r="V929" i="10"/>
  <c r="D929" i="10"/>
  <c r="I929" i="10"/>
  <c r="R929" i="10"/>
  <c r="O138" i="10"/>
  <c r="O757" i="10"/>
  <c r="P1409" i="10"/>
  <c r="C1409" i="10"/>
  <c r="O1412" i="10"/>
  <c r="Q949" i="10"/>
  <c r="Q1793" i="10"/>
  <c r="P1285" i="10"/>
  <c r="C1285" i="10"/>
  <c r="U2068" i="10"/>
  <c r="U168" i="10"/>
  <c r="W168" i="10"/>
  <c r="U1466" i="10"/>
  <c r="W485" i="10"/>
  <c r="U2199" i="10"/>
  <c r="W2200" i="10"/>
  <c r="U2295" i="10"/>
  <c r="U2210" i="10"/>
  <c r="U2236" i="10"/>
  <c r="U2332" i="10"/>
  <c r="W907" i="10"/>
  <c r="K2310" i="10"/>
  <c r="L2310" i="10"/>
  <c r="Y2433" i="10"/>
  <c r="Q1820" i="10"/>
  <c r="P981" i="10"/>
  <c r="C981" i="10"/>
  <c r="U1685" i="10"/>
  <c r="W1685" i="10"/>
  <c r="U2167" i="10"/>
  <c r="U2282" i="10"/>
  <c r="U2187" i="10"/>
  <c r="U2289" i="10"/>
  <c r="U2155" i="10"/>
  <c r="U2162" i="10"/>
  <c r="U2117" i="10"/>
  <c r="U2087" i="10"/>
  <c r="U2350" i="10"/>
  <c r="U2277" i="10"/>
  <c r="U2115" i="10"/>
  <c r="U2246" i="10"/>
  <c r="U2343" i="10"/>
  <c r="W2344" i="10"/>
  <c r="U109" i="10"/>
  <c r="W1384" i="10"/>
  <c r="W164" i="10"/>
  <c r="U1805" i="10"/>
  <c r="W204" i="10"/>
  <c r="U2385" i="10"/>
  <c r="T902" i="10"/>
  <c r="U903" i="10"/>
  <c r="P449" i="10"/>
  <c r="C449" i="10"/>
  <c r="O1761" i="10"/>
  <c r="P1625" i="10"/>
  <c r="C1625" i="10"/>
  <c r="V1625" i="10"/>
  <c r="D1625" i="10"/>
  <c r="I1625" i="10"/>
  <c r="R1625" i="10"/>
  <c r="Q990" i="10"/>
  <c r="Q1218" i="10"/>
  <c r="Q1828" i="10"/>
  <c r="Q424" i="10"/>
  <c r="P416" i="10"/>
  <c r="C416" i="10"/>
  <c r="O1988" i="10"/>
  <c r="Q1353" i="10"/>
  <c r="U1804" i="10"/>
  <c r="U2088" i="10"/>
  <c r="U2223" i="10"/>
  <c r="U2228" i="10"/>
  <c r="U2235" i="10"/>
  <c r="U2278" i="10"/>
  <c r="U2190" i="10"/>
  <c r="U1927" i="10"/>
  <c r="W1086" i="10"/>
  <c r="V598" i="10"/>
  <c r="D598" i="10"/>
  <c r="I598" i="10"/>
  <c r="R598" i="10"/>
  <c r="Q443" i="10"/>
  <c r="O1627" i="10"/>
  <c r="Q1640" i="10"/>
  <c r="Q952" i="10"/>
  <c r="Q733" i="10"/>
  <c r="P1795" i="10"/>
  <c r="C1795" i="10"/>
  <c r="O310" i="10"/>
  <c r="O439" i="10"/>
  <c r="Q1732" i="10"/>
  <c r="P1802" i="10"/>
  <c r="C1802" i="10"/>
  <c r="P843" i="10"/>
  <c r="C843" i="10"/>
  <c r="V843" i="10"/>
  <c r="D843" i="10"/>
  <c r="V1528" i="10"/>
  <c r="D1528" i="10"/>
  <c r="V1926" i="10"/>
  <c r="D1926" i="10"/>
  <c r="U2353" i="10"/>
  <c r="W1106" i="10"/>
  <c r="U1625" i="10"/>
  <c r="U2251" i="10"/>
  <c r="K2255" i="10"/>
  <c r="L2255" i="10"/>
  <c r="K2410" i="10"/>
  <c r="L2410" i="10"/>
  <c r="K2268" i="10"/>
  <c r="L2268" i="10"/>
  <c r="W386" i="10"/>
  <c r="U1686" i="10"/>
  <c r="K2416" i="10"/>
  <c r="L2416" i="10"/>
  <c r="K2207" i="10"/>
  <c r="L2207" i="10"/>
  <c r="K2211" i="10"/>
  <c r="L2211" i="10"/>
  <c r="U2049" i="10"/>
  <c r="U2009" i="10"/>
  <c r="U1969" i="10"/>
  <c r="U1929" i="10"/>
  <c r="U1889" i="10"/>
  <c r="U1849" i="10"/>
  <c r="U1809" i="10"/>
  <c r="U1769" i="10"/>
  <c r="U1729" i="10"/>
  <c r="U1689" i="10"/>
  <c r="U1649" i="10"/>
  <c r="U1609" i="10"/>
  <c r="U1569" i="10"/>
  <c r="U1529" i="10"/>
  <c r="U1489" i="10"/>
  <c r="U1449" i="10"/>
  <c r="U1409" i="10"/>
  <c r="U1369" i="10"/>
  <c r="U1289" i="10"/>
  <c r="U1249" i="10"/>
  <c r="U1129" i="10"/>
  <c r="U1089" i="10"/>
  <c r="U1049" i="10"/>
  <c r="U1009" i="10"/>
  <c r="U969" i="10"/>
  <c r="U929" i="10"/>
  <c r="U889" i="10"/>
  <c r="U849" i="10"/>
  <c r="U809" i="10"/>
  <c r="U769" i="10"/>
  <c r="U729" i="10"/>
  <c r="U689" i="10"/>
  <c r="U649" i="10"/>
  <c r="U609" i="10"/>
  <c r="U569" i="10"/>
  <c r="U529" i="10"/>
  <c r="U489" i="10"/>
  <c r="U449" i="10"/>
  <c r="U409" i="10"/>
  <c r="U369" i="10"/>
  <c r="U329" i="10"/>
  <c r="U289" i="10"/>
  <c r="U249" i="10"/>
  <c r="U209" i="10"/>
  <c r="U169" i="10"/>
  <c r="W169" i="10"/>
  <c r="O617" i="10"/>
  <c r="Q342" i="10"/>
  <c r="P612" i="10"/>
  <c r="C612" i="10"/>
  <c r="Q1850" i="10"/>
  <c r="O805" i="10"/>
  <c r="Q291" i="10"/>
  <c r="P137" i="10"/>
  <c r="C137" i="10"/>
  <c r="Q761" i="10"/>
  <c r="O1712" i="10"/>
  <c r="O992" i="10"/>
  <c r="P1344" i="10"/>
  <c r="C1344" i="10"/>
  <c r="V1344" i="10"/>
  <c r="D1344" i="10"/>
  <c r="I1344" i="10"/>
  <c r="R1344" i="10"/>
  <c r="K2260" i="10"/>
  <c r="L2260" i="10"/>
  <c r="W1427" i="10"/>
  <c r="W127" i="10"/>
  <c r="U1423" i="10"/>
  <c r="U2044" i="10"/>
  <c r="V521" i="10"/>
  <c r="D521" i="10"/>
  <c r="I521" i="10"/>
  <c r="R521" i="10"/>
  <c r="U2460" i="10"/>
  <c r="Q2053" i="10"/>
  <c r="P2050" i="10"/>
  <c r="C2050" i="10"/>
  <c r="V2050" i="10"/>
  <c r="D2050" i="10"/>
  <c r="I2050" i="10"/>
  <c r="R2050" i="10"/>
  <c r="O306" i="10"/>
  <c r="P615" i="10"/>
  <c r="C615" i="10"/>
  <c r="O1279" i="10"/>
  <c r="O1575" i="10"/>
  <c r="O1851" i="10"/>
  <c r="P818" i="10"/>
  <c r="C818" i="10"/>
  <c r="Q287" i="10"/>
  <c r="P858" i="10"/>
  <c r="C858" i="10"/>
  <c r="Q758" i="10"/>
  <c r="O752" i="10"/>
  <c r="O1704" i="10"/>
  <c r="P1402" i="10"/>
  <c r="C1402" i="10"/>
  <c r="V1402" i="10"/>
  <c r="D1402" i="10"/>
  <c r="P985" i="10"/>
  <c r="C985" i="10"/>
  <c r="V985" i="10"/>
  <c r="D985" i="10"/>
  <c r="O1862" i="10"/>
  <c r="O194" i="10"/>
  <c r="P1290" i="10"/>
  <c r="C1290" i="10"/>
  <c r="V990" i="10"/>
  <c r="D990" i="10"/>
  <c r="U2420" i="10"/>
  <c r="U1045" i="10"/>
  <c r="W1046" i="10"/>
  <c r="K2449" i="10"/>
  <c r="L2449" i="10"/>
  <c r="V2182" i="10"/>
  <c r="D2182" i="10"/>
  <c r="I2182" i="10"/>
  <c r="R2182" i="10"/>
  <c r="N2457" i="10"/>
  <c r="Q2457" i="10"/>
  <c r="K2320" i="10"/>
  <c r="L2320" i="10"/>
  <c r="X2471" i="10"/>
  <c r="U2043" i="10"/>
  <c r="W844" i="10"/>
  <c r="U1706" i="10"/>
  <c r="W845" i="10"/>
  <c r="U2391" i="10"/>
  <c r="U2371" i="10"/>
  <c r="V950" i="10"/>
  <c r="D950" i="10"/>
  <c r="P232" i="10"/>
  <c r="C232" i="10"/>
  <c r="P613" i="10"/>
  <c r="C613" i="10"/>
  <c r="K2407" i="10"/>
  <c r="L2407" i="10"/>
  <c r="K2481" i="10"/>
  <c r="L2481" i="10"/>
  <c r="K2476" i="10"/>
  <c r="L2476" i="10"/>
  <c r="K2371" i="10"/>
  <c r="L2371" i="10"/>
  <c r="N2455" i="10"/>
  <c r="N2439" i="10"/>
  <c r="P2439" i="10"/>
  <c r="C2439" i="10"/>
  <c r="V2439" i="10"/>
  <c r="D2439" i="10"/>
  <c r="I2439" i="10"/>
  <c r="R2439" i="10"/>
  <c r="Y2401" i="10"/>
  <c r="N2477" i="10"/>
  <c r="N2399" i="10"/>
  <c r="N2325" i="10"/>
  <c r="N2459" i="10"/>
  <c r="N2409" i="10"/>
  <c r="Q2409" i="10"/>
  <c r="N2275" i="10"/>
  <c r="N2461" i="10"/>
  <c r="N2313" i="10"/>
  <c r="P2313" i="10"/>
  <c r="C2313" i="10"/>
  <c r="V2313" i="10"/>
  <c r="D2313" i="10"/>
  <c r="I2313" i="10"/>
  <c r="R2313" i="10"/>
  <c r="Y2443" i="10"/>
  <c r="Y2469" i="10"/>
  <c r="Y2311" i="10"/>
  <c r="Y2315" i="10"/>
  <c r="N2421" i="10"/>
  <c r="N2281" i="10"/>
  <c r="N2381" i="10"/>
  <c r="O2381" i="10"/>
  <c r="N2371" i="10"/>
  <c r="N2303" i="10"/>
  <c r="Y2359" i="10"/>
  <c r="Y2405" i="10"/>
  <c r="Y2369" i="10"/>
  <c r="O2369" i="10"/>
  <c r="Q2369" i="10"/>
  <c r="P2359" i="10"/>
  <c r="C2359" i="10"/>
  <c r="V2359" i="10"/>
  <c r="D2359" i="10"/>
  <c r="I2359" i="10"/>
  <c r="R2359" i="10"/>
  <c r="O2359" i="10"/>
  <c r="Q2359" i="10"/>
  <c r="O2311" i="10"/>
  <c r="P2311" i="10"/>
  <c r="C2311" i="10"/>
  <c r="Q2311" i="10"/>
  <c r="N2413" i="10"/>
  <c r="N2419" i="10"/>
  <c r="N2347" i="10"/>
  <c r="Q2347" i="10"/>
  <c r="N2214" i="10"/>
  <c r="N2463" i="10"/>
  <c r="N2467" i="10"/>
  <c r="N2339" i="10"/>
  <c r="N2373" i="10"/>
  <c r="N2453" i="10"/>
  <c r="Y2417" i="10"/>
  <c r="Y2367" i="10"/>
  <c r="Y2415" i="10"/>
  <c r="O596" i="10"/>
  <c r="N2407" i="10"/>
  <c r="N2471" i="10"/>
  <c r="N2363" i="10"/>
  <c r="Q2363" i="10"/>
  <c r="N2451" i="10"/>
  <c r="Y2473" i="10"/>
  <c r="Y2377" i="10"/>
  <c r="P2473" i="10"/>
  <c r="C2473" i="10"/>
  <c r="O2473" i="10"/>
  <c r="Q2473" i="10"/>
  <c r="P2445" i="10"/>
  <c r="C2445" i="10"/>
  <c r="Q2445" i="10"/>
  <c r="O2445" i="10"/>
  <c r="P2443" i="10"/>
  <c r="C2443" i="10"/>
  <c r="O2443" i="10"/>
  <c r="Q2443" i="10"/>
  <c r="O2433" i="10"/>
  <c r="P2433" i="10"/>
  <c r="C2433" i="10"/>
  <c r="V2433" i="10"/>
  <c r="D2433" i="10"/>
  <c r="I2433" i="10"/>
  <c r="R2433" i="10"/>
  <c r="Q2433" i="10"/>
  <c r="P2417" i="10"/>
  <c r="C2417" i="10"/>
  <c r="Q2417" i="10"/>
  <c r="O2417" i="10"/>
  <c r="O2405" i="10"/>
  <c r="Q2405" i="10"/>
  <c r="O2401" i="10"/>
  <c r="Q2401" i="10"/>
  <c r="P2377" i="10"/>
  <c r="C2377" i="10"/>
  <c r="V2377" i="10"/>
  <c r="D2377" i="10"/>
  <c r="I2377" i="10"/>
  <c r="R2377" i="10"/>
  <c r="Q2377" i="10"/>
  <c r="O2375" i="10"/>
  <c r="Q2375" i="10"/>
  <c r="O2367" i="10"/>
  <c r="Q2367" i="10"/>
  <c r="P2315" i="10"/>
  <c r="C2315" i="10"/>
  <c r="Q2315" i="10"/>
  <c r="O2315" i="10"/>
  <c r="V2417" i="10"/>
  <c r="D2417" i="10"/>
  <c r="I2417" i="10"/>
  <c r="R2417" i="10"/>
  <c r="N2411" i="10"/>
  <c r="N2403" i="10"/>
  <c r="N2357" i="10"/>
  <c r="N2481" i="10"/>
  <c r="Q2481" i="10"/>
  <c r="N2465" i="10"/>
  <c r="N2449" i="10"/>
  <c r="Q2449" i="10"/>
  <c r="N2447" i="10"/>
  <c r="N2319" i="10"/>
  <c r="Y2445" i="10"/>
  <c r="Y2375" i="10"/>
  <c r="V2445" i="10"/>
  <c r="D2445" i="10"/>
  <c r="I2445" i="10"/>
  <c r="R2445" i="10"/>
  <c r="N2414" i="10"/>
  <c r="Q2414" i="10"/>
  <c r="N2352" i="10"/>
  <c r="N2342" i="10"/>
  <c r="N2475" i="10"/>
  <c r="N2479" i="10"/>
  <c r="N2362" i="10"/>
  <c r="N2365" i="10"/>
  <c r="N2306" i="10"/>
  <c r="Q2306" i="10"/>
  <c r="U2349" i="10"/>
  <c r="U2370" i="10"/>
  <c r="P1605" i="10"/>
  <c r="C1605" i="10"/>
  <c r="V1605" i="10"/>
  <c r="D1605" i="10"/>
  <c r="Q343" i="10"/>
  <c r="Q934" i="10"/>
  <c r="Q337" i="10"/>
  <c r="O1232" i="10"/>
  <c r="V751" i="10"/>
  <c r="D751" i="10"/>
  <c r="U428" i="10"/>
  <c r="W428" i="10"/>
  <c r="U368" i="10"/>
  <c r="W368" i="10"/>
  <c r="W2102" i="10"/>
  <c r="W2309" i="10"/>
  <c r="U1207" i="10"/>
  <c r="U1623" i="10"/>
  <c r="U1125" i="10"/>
  <c r="U1725" i="10"/>
  <c r="U1643" i="10"/>
  <c r="W1644" i="10"/>
  <c r="U1143" i="10"/>
  <c r="U1885" i="10"/>
  <c r="U1605" i="10"/>
  <c r="U1326" i="10"/>
  <c r="U1165" i="10"/>
  <c r="U1146" i="10"/>
  <c r="W865" i="10"/>
  <c r="U2064" i="10"/>
  <c r="W225" i="10"/>
  <c r="U2239" i="10"/>
  <c r="U2119" i="10"/>
  <c r="T1005" i="10"/>
  <c r="T1063" i="10"/>
  <c r="P2399" i="10"/>
  <c r="C2399" i="10"/>
  <c r="V2399" i="10"/>
  <c r="D2399" i="10"/>
  <c r="I2399" i="10"/>
  <c r="R2399" i="10"/>
  <c r="O2185" i="10"/>
  <c r="O2461" i="10"/>
  <c r="P2405" i="10"/>
  <c r="C2405" i="10"/>
  <c r="V2405" i="10"/>
  <c r="D2405" i="10"/>
  <c r="I2405" i="10"/>
  <c r="R2405" i="10"/>
  <c r="K2421" i="10"/>
  <c r="L2421" i="10"/>
  <c r="K2383" i="10"/>
  <c r="L2383" i="10"/>
  <c r="K2374" i="10"/>
  <c r="L2374" i="10"/>
  <c r="K2311" i="10"/>
  <c r="L2311" i="10"/>
  <c r="K2223" i="10"/>
  <c r="L2223" i="10"/>
  <c r="V1958" i="10"/>
  <c r="D1958" i="10"/>
  <c r="I1958" i="10"/>
  <c r="R1958" i="10"/>
  <c r="V1337" i="10"/>
  <c r="D1337" i="10"/>
  <c r="I1337" i="10"/>
  <c r="R1337" i="10"/>
  <c r="V217" i="10"/>
  <c r="D217" i="10"/>
  <c r="I217" i="10"/>
  <c r="R217" i="10"/>
  <c r="P1207" i="10"/>
  <c r="C1207" i="10"/>
  <c r="V1207" i="10"/>
  <c r="D1207" i="10"/>
  <c r="I1207" i="10"/>
  <c r="R1207" i="10"/>
  <c r="O1829" i="10"/>
  <c r="Q284" i="10"/>
  <c r="Q1406" i="10"/>
  <c r="Q496" i="10"/>
  <c r="W187" i="10"/>
  <c r="W567" i="10"/>
  <c r="U2310" i="10"/>
  <c r="U2337" i="10"/>
  <c r="P2369" i="10"/>
  <c r="C2369" i="10"/>
  <c r="P2459" i="10"/>
  <c r="C2459" i="10"/>
  <c r="V2459" i="10"/>
  <c r="D2459" i="10"/>
  <c r="I2459" i="10"/>
  <c r="R2459" i="10"/>
  <c r="U325" i="10"/>
  <c r="W325" i="10"/>
  <c r="K2362" i="10"/>
  <c r="L2362" i="10"/>
  <c r="K2454" i="10"/>
  <c r="L2454" i="10"/>
  <c r="X2226" i="10"/>
  <c r="X2139" i="10"/>
  <c r="V2061" i="10"/>
  <c r="D2061" i="10"/>
  <c r="I2061" i="10"/>
  <c r="R2061" i="10"/>
  <c r="V361" i="10"/>
  <c r="D361" i="10"/>
  <c r="I361" i="10"/>
  <c r="R361" i="10"/>
  <c r="O728" i="10"/>
  <c r="O1800" i="10"/>
  <c r="P1632" i="10"/>
  <c r="C1632" i="10"/>
  <c r="Q464" i="10"/>
  <c r="U73" i="10"/>
  <c r="U133" i="10"/>
  <c r="U2484" i="10"/>
  <c r="U751" i="10"/>
  <c r="U1608" i="10"/>
  <c r="W1608" i="10"/>
  <c r="U268" i="10"/>
  <c r="W268" i="10"/>
  <c r="U308" i="10"/>
  <c r="W308" i="10"/>
  <c r="W2245" i="10"/>
  <c r="U1385" i="10"/>
  <c r="W1385" i="10"/>
  <c r="U2263" i="10"/>
  <c r="U2137" i="10"/>
  <c r="U2092" i="10"/>
  <c r="U2257" i="10"/>
  <c r="U2122" i="10"/>
  <c r="U2403" i="10"/>
  <c r="U2281" i="10"/>
  <c r="K2405" i="10"/>
  <c r="L2405" i="10"/>
  <c r="N2470" i="10"/>
  <c r="K2397" i="10"/>
  <c r="L2397" i="10"/>
  <c r="K2329" i="10"/>
  <c r="L2329" i="10"/>
  <c r="K2373" i="10"/>
  <c r="L2373" i="10"/>
  <c r="K2453" i="10"/>
  <c r="L2453" i="10"/>
  <c r="K2485" i="10"/>
  <c r="L2485" i="10"/>
  <c r="X2420" i="10"/>
  <c r="U1264" i="10"/>
  <c r="U1265" i="10"/>
  <c r="U1323" i="10"/>
  <c r="U1223" i="10"/>
  <c r="U1224" i="10"/>
  <c r="U2365" i="10"/>
  <c r="W2365" i="10"/>
  <c r="U2366" i="10"/>
  <c r="U2098" i="10"/>
  <c r="U2097" i="10"/>
  <c r="U2084" i="10"/>
  <c r="W2085" i="10"/>
  <c r="U2083" i="10"/>
  <c r="W1223" i="10"/>
  <c r="U1922" i="10"/>
  <c r="V98" i="10"/>
  <c r="D98" i="10"/>
  <c r="I98" i="10"/>
  <c r="R98" i="10"/>
  <c r="V617" i="10"/>
  <c r="D617" i="10"/>
  <c r="I617" i="10"/>
  <c r="R617" i="10"/>
  <c r="V1016" i="10"/>
  <c r="D1016" i="10"/>
  <c r="I1016" i="10"/>
  <c r="R1016" i="10"/>
  <c r="I1305" i="10"/>
  <c r="R1305" i="10"/>
  <c r="Q358" i="10"/>
  <c r="P2053" i="10"/>
  <c r="C2053" i="10"/>
  <c r="O2054" i="10"/>
  <c r="Q617" i="10"/>
  <c r="P2047" i="10"/>
  <c r="C2047" i="10"/>
  <c r="Q618" i="10"/>
  <c r="O2050" i="10"/>
  <c r="O342" i="10"/>
  <c r="Q2056" i="10"/>
  <c r="P347" i="10"/>
  <c r="C347" i="10"/>
  <c r="Q306" i="10"/>
  <c r="O314" i="10"/>
  <c r="Q423" i="10"/>
  <c r="Q612" i="10"/>
  <c r="O440" i="10"/>
  <c r="O1305" i="10"/>
  <c r="Q421" i="10"/>
  <c r="P1314" i="10"/>
  <c r="C1314" i="10"/>
  <c r="O413" i="10"/>
  <c r="P1792" i="10"/>
  <c r="C1792" i="10"/>
  <c r="P1729" i="10"/>
  <c r="C1729" i="10"/>
  <c r="Q1740" i="10"/>
  <c r="P1972" i="10"/>
  <c r="C1972" i="10"/>
  <c r="Q1926" i="10"/>
  <c r="O1963" i="10"/>
  <c r="O1564" i="10"/>
  <c r="O43" i="10"/>
  <c r="O1804" i="10"/>
  <c r="P1894" i="10"/>
  <c r="C1894" i="10"/>
  <c r="O1539" i="10"/>
  <c r="P922" i="10"/>
  <c r="C922" i="10"/>
  <c r="V922" i="10"/>
  <c r="D922" i="10"/>
  <c r="Q811" i="10"/>
  <c r="Q936" i="10"/>
  <c r="Q815" i="10"/>
  <c r="Q2060" i="10"/>
  <c r="Q285" i="10"/>
  <c r="O173" i="10"/>
  <c r="O282" i="10"/>
  <c r="Q298" i="10"/>
  <c r="P854" i="10"/>
  <c r="C854" i="10"/>
  <c r="Q848" i="10"/>
  <c r="P133" i="10"/>
  <c r="C133" i="10"/>
  <c r="O1574" i="10"/>
  <c r="O450" i="10"/>
  <c r="O444" i="10"/>
  <c r="O1672" i="10"/>
  <c r="P1668" i="10"/>
  <c r="C1668" i="10"/>
  <c r="O1635" i="10"/>
  <c r="O1708" i="10"/>
  <c r="O1716" i="10"/>
  <c r="O1633" i="10"/>
  <c r="Q1742" i="10"/>
  <c r="O1403" i="10"/>
  <c r="P1404" i="10"/>
  <c r="C1404" i="10"/>
  <c r="V1404" i="10"/>
  <c r="D1404" i="10"/>
  <c r="I1404" i="10"/>
  <c r="R1404" i="10"/>
  <c r="P1139" i="10"/>
  <c r="C1139" i="10"/>
  <c r="Q983" i="10"/>
  <c r="P860" i="10"/>
  <c r="C860" i="10"/>
  <c r="V860" i="10"/>
  <c r="D860" i="10"/>
  <c r="I860" i="10"/>
  <c r="R860" i="10"/>
  <c r="P69" i="10"/>
  <c r="C69" i="10"/>
  <c r="Q963" i="10"/>
  <c r="Q461" i="10"/>
  <c r="P726" i="10"/>
  <c r="C726" i="10"/>
  <c r="V726" i="10"/>
  <c r="D726" i="10"/>
  <c r="Q1216" i="10"/>
  <c r="Q723" i="10"/>
  <c r="P198" i="10"/>
  <c r="C198" i="10"/>
  <c r="V198" i="10"/>
  <c r="D198" i="10"/>
  <c r="I198" i="10"/>
  <c r="R198" i="10"/>
  <c r="O55" i="10"/>
  <c r="O234" i="10"/>
  <c r="P115" i="10"/>
  <c r="C115" i="10"/>
  <c r="P1892" i="10"/>
  <c r="C1892" i="10"/>
  <c r="V1892" i="10"/>
  <c r="D1892" i="10"/>
  <c r="P1398" i="10"/>
  <c r="C1398" i="10"/>
  <c r="U873" i="10"/>
  <c r="U713" i="10"/>
  <c r="U193" i="10"/>
  <c r="V1264" i="10"/>
  <c r="D1264" i="10"/>
  <c r="U2325" i="10"/>
  <c r="U2136" i="10"/>
  <c r="W507" i="10"/>
  <c r="U2176" i="10"/>
  <c r="U2177" i="10"/>
  <c r="U2144" i="10"/>
  <c r="U2143" i="10"/>
  <c r="U2203" i="10"/>
  <c r="U2204" i="10"/>
  <c r="V2203" i="10"/>
  <c r="D2203" i="10"/>
  <c r="I2203" i="10"/>
  <c r="R2203" i="10"/>
  <c r="U2347" i="10"/>
  <c r="U2346" i="10"/>
  <c r="W2346" i="10"/>
  <c r="U2269" i="10"/>
  <c r="U2268" i="10"/>
  <c r="P2128" i="10"/>
  <c r="C2128" i="10"/>
  <c r="V2128" i="10"/>
  <c r="D2128" i="10"/>
  <c r="I2128" i="10"/>
  <c r="R2128" i="10"/>
  <c r="Q2128" i="10"/>
  <c r="U2125" i="10"/>
  <c r="U2124" i="10"/>
  <c r="U2259" i="10"/>
  <c r="U2258" i="10"/>
  <c r="U2180" i="10"/>
  <c r="U2181" i="10"/>
  <c r="U1182" i="10"/>
  <c r="V655" i="10"/>
  <c r="D655" i="10"/>
  <c r="I655" i="10"/>
  <c r="R655" i="10"/>
  <c r="I1806" i="10"/>
  <c r="R1806" i="10"/>
  <c r="O454" i="10"/>
  <c r="O751" i="10"/>
  <c r="P437" i="10"/>
  <c r="C437" i="10"/>
  <c r="Q2054" i="10"/>
  <c r="P2044" i="10"/>
  <c r="C2044" i="10"/>
  <c r="V2044" i="10"/>
  <c r="D2044" i="10"/>
  <c r="P618" i="10"/>
  <c r="C618" i="10"/>
  <c r="O2057" i="10"/>
  <c r="O2056" i="10"/>
  <c r="O347" i="10"/>
  <c r="Q321" i="10"/>
  <c r="Q314" i="10"/>
  <c r="O319" i="10"/>
  <c r="Q305" i="10"/>
  <c r="Q1204" i="10"/>
  <c r="Q1675" i="10"/>
  <c r="P1710" i="10"/>
  <c r="C1710" i="10"/>
  <c r="P1747" i="10"/>
  <c r="C1747" i="10"/>
  <c r="V1747" i="10"/>
  <c r="D1747" i="10"/>
  <c r="O1317" i="10"/>
  <c r="Q1305" i="10"/>
  <c r="P405" i="10"/>
  <c r="C405" i="10"/>
  <c r="Q1314" i="10"/>
  <c r="P413" i="10"/>
  <c r="C413" i="10"/>
  <c r="P1873" i="10"/>
  <c r="C1873" i="10"/>
  <c r="O954" i="10"/>
  <c r="P1578" i="10"/>
  <c r="C1578" i="10"/>
  <c r="Q1849" i="10"/>
  <c r="P1939" i="10"/>
  <c r="C1939" i="10"/>
  <c r="O1972" i="10"/>
  <c r="O1847" i="10"/>
  <c r="P1564" i="10"/>
  <c r="C1564" i="10"/>
  <c r="V1564" i="10"/>
  <c r="D1564" i="10"/>
  <c r="O701" i="10"/>
  <c r="O1692" i="10"/>
  <c r="O1806" i="10"/>
  <c r="O1816" i="10"/>
  <c r="Q1539" i="10"/>
  <c r="Q922" i="10"/>
  <c r="O929" i="10"/>
  <c r="P816" i="10"/>
  <c r="C816" i="10"/>
  <c r="P815" i="10"/>
  <c r="C815" i="10"/>
  <c r="O361" i="10"/>
  <c r="P739" i="10"/>
  <c r="C739" i="10"/>
  <c r="P285" i="10"/>
  <c r="C285" i="10"/>
  <c r="V285" i="10"/>
  <c r="D285" i="10"/>
  <c r="P173" i="10"/>
  <c r="C173" i="10"/>
  <c r="P287" i="10"/>
  <c r="C287" i="10"/>
  <c r="P1280" i="10"/>
  <c r="C1280" i="10"/>
  <c r="P1363" i="10"/>
  <c r="C1363" i="10"/>
  <c r="Q854" i="10"/>
  <c r="P122" i="10"/>
  <c r="C122" i="10"/>
  <c r="O133" i="10"/>
  <c r="Q459" i="10"/>
  <c r="P450" i="10"/>
  <c r="C450" i="10"/>
  <c r="Q444" i="10"/>
  <c r="P2058" i="10"/>
  <c r="C2058" i="10"/>
  <c r="O429" i="10"/>
  <c r="P1628" i="10"/>
  <c r="C1628" i="10"/>
  <c r="V1628" i="10"/>
  <c r="D1628" i="10"/>
  <c r="Q1672" i="10"/>
  <c r="Q1668" i="10"/>
  <c r="O1676" i="10"/>
  <c r="Q1708" i="10"/>
  <c r="O1720" i="10"/>
  <c r="P1755" i="10"/>
  <c r="C1755" i="10"/>
  <c r="O1408" i="10"/>
  <c r="O1754" i="10"/>
  <c r="Q296" i="10"/>
  <c r="Q1276" i="10"/>
  <c r="O1139" i="10"/>
  <c r="P992" i="10"/>
  <c r="C992" i="10"/>
  <c r="O985" i="10"/>
  <c r="O1735" i="10"/>
  <c r="Q1938" i="10"/>
  <c r="P683" i="10"/>
  <c r="C683" i="10"/>
  <c r="P695" i="10"/>
  <c r="C695" i="10"/>
  <c r="O1993" i="10"/>
  <c r="Q726" i="10"/>
  <c r="O1203" i="10"/>
  <c r="P735" i="10"/>
  <c r="C735" i="10"/>
  <c r="P164" i="10"/>
  <c r="C164" i="10"/>
  <c r="P1793" i="10"/>
  <c r="C1793" i="10"/>
  <c r="Q198" i="10"/>
  <c r="Q373" i="10"/>
  <c r="P195" i="10"/>
  <c r="C195" i="10"/>
  <c r="V195" i="10"/>
  <c r="D195" i="10"/>
  <c r="I195" i="10"/>
  <c r="R195" i="10"/>
  <c r="Q388" i="10"/>
  <c r="U2005" i="10"/>
  <c r="U1325" i="10"/>
  <c r="U2338" i="10"/>
  <c r="W506" i="10"/>
  <c r="U1606" i="10"/>
  <c r="U2397" i="10"/>
  <c r="U2396" i="10"/>
  <c r="W2396" i="10"/>
  <c r="U2386" i="10"/>
  <c r="U2387" i="10"/>
  <c r="U2133" i="10"/>
  <c r="U2134" i="10"/>
  <c r="U2363" i="10"/>
  <c r="W2364" i="10"/>
  <c r="U2275" i="10"/>
  <c r="U2274" i="10"/>
  <c r="U2225" i="10"/>
  <c r="U2226" i="10"/>
  <c r="U2221" i="10"/>
  <c r="U2220" i="10"/>
  <c r="V2315" i="10"/>
  <c r="D2315" i="10"/>
  <c r="I2315" i="10"/>
  <c r="R2315" i="10"/>
  <c r="U2315" i="10"/>
  <c r="U2316" i="10"/>
  <c r="U6" i="10"/>
  <c r="U7" i="10"/>
  <c r="U1564" i="10"/>
  <c r="U1563" i="10"/>
  <c r="U1126" i="10"/>
  <c r="U1926" i="10"/>
  <c r="U1925" i="10"/>
  <c r="U2112" i="10"/>
  <c r="U2113" i="10"/>
  <c r="V1881" i="10"/>
  <c r="D1881" i="10"/>
  <c r="I1881" i="10"/>
  <c r="R1881" i="10"/>
  <c r="U1622" i="10"/>
  <c r="W2083" i="10"/>
  <c r="I1107" i="10"/>
  <c r="R1107" i="10"/>
  <c r="P308" i="10"/>
  <c r="C308" i="10"/>
  <c r="P603" i="10"/>
  <c r="C603" i="10"/>
  <c r="V603" i="10"/>
  <c r="D603" i="10"/>
  <c r="O423" i="10"/>
  <c r="Q615" i="10"/>
  <c r="O1312" i="10"/>
  <c r="P421" i="10"/>
  <c r="C421" i="10"/>
  <c r="P1279" i="10"/>
  <c r="C1279" i="10"/>
  <c r="Q408" i="10"/>
  <c r="O1725" i="10"/>
  <c r="Q1575" i="10"/>
  <c r="P1852" i="10"/>
  <c r="C1852" i="10"/>
  <c r="O1926" i="10"/>
  <c r="P1857" i="10"/>
  <c r="C1857" i="10"/>
  <c r="Q1936" i="10"/>
  <c r="P1804" i="10"/>
  <c r="C1804" i="10"/>
  <c r="O1534" i="10"/>
  <c r="P1886" i="10"/>
  <c r="C1886" i="10"/>
  <c r="Q805" i="10"/>
  <c r="O811" i="10"/>
  <c r="O936" i="10"/>
  <c r="O818" i="10"/>
  <c r="P181" i="10"/>
  <c r="C181" i="10"/>
  <c r="V181" i="10"/>
  <c r="D181" i="10"/>
  <c r="I181" i="10"/>
  <c r="R181" i="10"/>
  <c r="Q288" i="10"/>
  <c r="P1378" i="10"/>
  <c r="C1378" i="10"/>
  <c r="O848" i="10"/>
  <c r="O137" i="10"/>
  <c r="Q138" i="10"/>
  <c r="O755" i="10"/>
  <c r="P1641" i="10"/>
  <c r="C1641" i="10"/>
  <c r="P1635" i="10"/>
  <c r="C1635" i="10"/>
  <c r="P1704" i="10"/>
  <c r="C1704" i="10"/>
  <c r="P1716" i="10"/>
  <c r="C1716" i="10"/>
  <c r="O1415" i="10"/>
  <c r="P1414" i="10"/>
  <c r="C1414" i="10"/>
  <c r="Q1402" i="10"/>
  <c r="O1404" i="10"/>
  <c r="O1135" i="10"/>
  <c r="Q957" i="10"/>
  <c r="P949" i="10"/>
  <c r="C949" i="10"/>
  <c r="Q73" i="10"/>
  <c r="P78" i="10"/>
  <c r="C78" i="10"/>
  <c r="V78" i="10"/>
  <c r="D78" i="10"/>
  <c r="I78" i="10"/>
  <c r="R78" i="10"/>
  <c r="P686" i="10"/>
  <c r="C686" i="10"/>
  <c r="V1802" i="10"/>
  <c r="D1802" i="10"/>
  <c r="I1802" i="10"/>
  <c r="R1802" i="10"/>
  <c r="Q1209" i="10"/>
  <c r="P1216" i="10"/>
  <c r="C1216" i="10"/>
  <c r="P722" i="10"/>
  <c r="C722" i="10"/>
  <c r="V722" i="10"/>
  <c r="D722" i="10"/>
  <c r="O1620" i="10"/>
  <c r="Q1881" i="10"/>
  <c r="P1862" i="10"/>
  <c r="C1862" i="10"/>
  <c r="P55" i="10"/>
  <c r="C55" i="10"/>
  <c r="Q1290" i="10"/>
  <c r="Q969" i="10"/>
  <c r="O1344" i="10"/>
  <c r="V2025" i="10"/>
  <c r="D2025" i="10"/>
  <c r="I2025" i="10"/>
  <c r="R2025" i="10"/>
  <c r="O829" i="10"/>
  <c r="P829" i="10"/>
  <c r="C829" i="10"/>
  <c r="V1382" i="10"/>
  <c r="D1382" i="10"/>
  <c r="W2334" i="10"/>
  <c r="W2147" i="10"/>
  <c r="W484" i="10"/>
  <c r="W2375" i="10"/>
  <c r="W2376" i="10"/>
  <c r="U2197" i="10"/>
  <c r="U2198" i="10"/>
  <c r="U2189" i="10"/>
  <c r="U2188" i="10"/>
  <c r="U2164" i="10"/>
  <c r="U2165" i="10"/>
  <c r="U1867" i="10"/>
  <c r="U1747" i="10"/>
  <c r="U1707" i="10"/>
  <c r="U1127" i="10"/>
  <c r="W807" i="10"/>
  <c r="W486" i="10"/>
  <c r="U1166" i="10"/>
  <c r="U2023" i="10"/>
  <c r="U1204" i="10"/>
  <c r="U1386" i="10"/>
  <c r="W1387" i="10"/>
  <c r="U2369" i="10"/>
  <c r="W2370" i="10"/>
  <c r="V1826" i="10"/>
  <c r="D1826" i="10"/>
  <c r="I1826" i="10"/>
  <c r="R1826" i="10"/>
  <c r="V412" i="10"/>
  <c r="D412" i="10"/>
  <c r="V2045" i="10"/>
  <c r="D2045" i="10"/>
  <c r="I2045" i="10"/>
  <c r="R2045" i="10"/>
  <c r="U2072" i="10"/>
  <c r="U29" i="10"/>
  <c r="U89" i="10"/>
  <c r="W2211" i="10"/>
  <c r="U2280" i="10"/>
  <c r="W166" i="10"/>
  <c r="W706" i="10"/>
  <c r="U1946" i="10"/>
  <c r="U1203" i="10"/>
  <c r="U1184" i="10"/>
  <c r="U1405" i="10"/>
  <c r="U1243" i="10"/>
  <c r="W1244" i="10"/>
  <c r="U1365" i="10"/>
  <c r="U1866" i="10"/>
  <c r="T1722" i="10"/>
  <c r="U1722" i="10"/>
  <c r="N2472" i="10"/>
  <c r="K2200" i="10"/>
  <c r="L2200" i="10"/>
  <c r="K2368" i="10"/>
  <c r="L2368" i="10"/>
  <c r="N2422" i="10"/>
  <c r="K2447" i="10"/>
  <c r="L2447" i="10"/>
  <c r="U2380" i="10"/>
  <c r="U2362" i="10"/>
  <c r="W407" i="10"/>
  <c r="W2146" i="10"/>
  <c r="U2047" i="10"/>
  <c r="U1847" i="10"/>
  <c r="U1767" i="10"/>
  <c r="U1267" i="10"/>
  <c r="U1147" i="10"/>
  <c r="W226" i="10"/>
  <c r="W266" i="10"/>
  <c r="U2063" i="10"/>
  <c r="W2064" i="10"/>
  <c r="T822" i="10"/>
  <c r="K2214" i="10"/>
  <c r="L2214" i="10"/>
  <c r="N2408" i="10"/>
  <c r="N2412" i="10"/>
  <c r="Q2412" i="10"/>
  <c r="N2464" i="10"/>
  <c r="T943" i="10"/>
  <c r="V943" i="10"/>
  <c r="D943" i="10"/>
  <c r="I943" i="10"/>
  <c r="R943" i="10"/>
  <c r="K2418" i="10"/>
  <c r="L2418" i="10"/>
  <c r="N2404" i="10"/>
  <c r="N2402" i="10"/>
  <c r="N2388" i="10"/>
  <c r="K2280" i="10"/>
  <c r="L2280" i="10"/>
  <c r="N2330" i="10"/>
  <c r="K2376" i="10"/>
  <c r="L2376" i="10"/>
  <c r="K2366" i="10"/>
  <c r="L2366" i="10"/>
  <c r="Y2280" i="10"/>
  <c r="X2162" i="10"/>
  <c r="Y2278" i="10"/>
  <c r="V1684" i="10"/>
  <c r="D1684" i="10"/>
  <c r="I1684" i="10"/>
  <c r="R1684" i="10"/>
  <c r="Q912" i="10"/>
  <c r="P912" i="10"/>
  <c r="C912" i="10"/>
  <c r="V912" i="10"/>
  <c r="D912" i="10"/>
  <c r="O38" i="10"/>
  <c r="Q38" i="10"/>
  <c r="P1401" i="10"/>
  <c r="C1401" i="10"/>
  <c r="Q1401" i="10"/>
  <c r="Q1895" i="10"/>
  <c r="O1895" i="10"/>
  <c r="O1524" i="10"/>
  <c r="P1524" i="10"/>
  <c r="C1524" i="10"/>
  <c r="Q1896" i="10"/>
  <c r="P1896" i="10"/>
  <c r="C1896" i="10"/>
  <c r="P1698" i="10"/>
  <c r="C1698" i="10"/>
  <c r="O1698" i="10"/>
  <c r="P978" i="10"/>
  <c r="C978" i="10"/>
  <c r="O978" i="10"/>
  <c r="P199" i="10"/>
  <c r="C199" i="10"/>
  <c r="O199" i="10"/>
  <c r="O222" i="10"/>
  <c r="Q222" i="10"/>
  <c r="O1965" i="10"/>
  <c r="P1965" i="10"/>
  <c r="C1965" i="10"/>
  <c r="Q1969" i="10"/>
  <c r="O1969" i="10"/>
  <c r="P1976" i="10"/>
  <c r="C1976" i="10"/>
  <c r="Q1976" i="10"/>
  <c r="Q849" i="10"/>
  <c r="O849" i="10"/>
  <c r="P300" i="10"/>
  <c r="C300" i="10"/>
  <c r="O300" i="10"/>
  <c r="O180" i="10"/>
  <c r="P180" i="10"/>
  <c r="C180" i="10"/>
  <c r="O286" i="10"/>
  <c r="P286" i="10"/>
  <c r="C286" i="10"/>
  <c r="O940" i="10"/>
  <c r="P940" i="10"/>
  <c r="C940" i="10"/>
  <c r="P935" i="10"/>
  <c r="C935" i="10"/>
  <c r="O935" i="10"/>
  <c r="Q931" i="10"/>
  <c r="O931" i="10"/>
  <c r="V961" i="10"/>
  <c r="D961" i="10"/>
  <c r="I961" i="10"/>
  <c r="R961" i="10"/>
  <c r="V1381" i="10"/>
  <c r="D1381" i="10"/>
  <c r="I1381" i="10"/>
  <c r="R1381" i="10"/>
  <c r="V1919" i="10"/>
  <c r="D1919" i="10"/>
  <c r="I1919" i="10"/>
  <c r="R1919" i="10"/>
  <c r="V939" i="10"/>
  <c r="D939" i="10"/>
  <c r="I939" i="10"/>
  <c r="R939" i="10"/>
  <c r="I484" i="10"/>
  <c r="R484" i="10"/>
  <c r="P454" i="10"/>
  <c r="C454" i="10"/>
  <c r="Q449" i="10"/>
  <c r="P446" i="10"/>
  <c r="C446" i="10"/>
  <c r="V446" i="10"/>
  <c r="D446" i="10"/>
  <c r="O754" i="10"/>
  <c r="Q751" i="10"/>
  <c r="P1626" i="10"/>
  <c r="C1626" i="10"/>
  <c r="V1626" i="10"/>
  <c r="D1626" i="10"/>
  <c r="O1675" i="10"/>
  <c r="P1761" i="10"/>
  <c r="C1761" i="10"/>
  <c r="P1665" i="10"/>
  <c r="C1665" i="10"/>
  <c r="O1706" i="10"/>
  <c r="Q1710" i="10"/>
  <c r="Q1718" i="10"/>
  <c r="Q1625" i="10"/>
  <c r="O1670" i="10"/>
  <c r="P1756" i="10"/>
  <c r="C1756" i="10"/>
  <c r="Q1760" i="10"/>
  <c r="Q1663" i="10"/>
  <c r="Q1122" i="10"/>
  <c r="P1132" i="10"/>
  <c r="C1132" i="10"/>
  <c r="O1130" i="10"/>
  <c r="Q954" i="10"/>
  <c r="O961" i="10"/>
  <c r="P946" i="10"/>
  <c r="C946" i="10"/>
  <c r="Q701" i="10"/>
  <c r="O62" i="10"/>
  <c r="P1208" i="10"/>
  <c r="C1208" i="10"/>
  <c r="P1202" i="10"/>
  <c r="C1202" i="10"/>
  <c r="O739" i="10"/>
  <c r="O1445" i="10"/>
  <c r="O1841" i="10"/>
  <c r="Q1795" i="10"/>
  <c r="O1446" i="10"/>
  <c r="P1454" i="10"/>
  <c r="C1454" i="10"/>
  <c r="P2052" i="10"/>
  <c r="C2052" i="10"/>
  <c r="P310" i="10"/>
  <c r="C310" i="10"/>
  <c r="V310" i="10"/>
  <c r="D310" i="10"/>
  <c r="P609" i="10"/>
  <c r="C609" i="10"/>
  <c r="Q427" i="10"/>
  <c r="P619" i="10"/>
  <c r="C619" i="10"/>
  <c r="V619" i="10"/>
  <c r="D619" i="10"/>
  <c r="I619" i="10"/>
  <c r="R619" i="10"/>
  <c r="Q429" i="10"/>
  <c r="O351" i="10"/>
  <c r="P605" i="10"/>
  <c r="C605" i="10"/>
  <c r="O1264" i="10"/>
  <c r="Q1313" i="10"/>
  <c r="Q1859" i="10"/>
  <c r="O1924" i="10"/>
  <c r="P1964" i="10"/>
  <c r="C1964" i="10"/>
  <c r="V1964" i="10"/>
  <c r="D1964" i="10"/>
  <c r="I1964" i="10"/>
  <c r="R1964" i="10"/>
  <c r="Q1993" i="10"/>
  <c r="Q1818" i="10"/>
  <c r="Q941" i="10"/>
  <c r="Q286" i="10"/>
  <c r="Q179" i="10"/>
  <c r="Q164" i="10"/>
  <c r="P38" i="10"/>
  <c r="C38" i="10"/>
  <c r="Q871" i="10"/>
  <c r="P42" i="10"/>
  <c r="C42" i="10"/>
  <c r="O1986" i="10"/>
  <c r="V398" i="10"/>
  <c r="D398" i="10"/>
  <c r="I398" i="10"/>
  <c r="R398" i="10"/>
  <c r="V498" i="10"/>
  <c r="D498" i="10"/>
  <c r="I498" i="10"/>
  <c r="R498" i="10"/>
  <c r="V1377" i="10"/>
  <c r="D1377" i="10"/>
  <c r="I1377" i="10"/>
  <c r="R1377" i="10"/>
  <c r="V697" i="10"/>
  <c r="D697" i="10"/>
  <c r="I697" i="10"/>
  <c r="R697" i="10"/>
  <c r="U116" i="10"/>
  <c r="U2056" i="10"/>
  <c r="U2016" i="10"/>
  <c r="U1976" i="10"/>
  <c r="U1936" i="10"/>
  <c r="U1616" i="10"/>
  <c r="U1536" i="10"/>
  <c r="V1295" i="10"/>
  <c r="D1295" i="10"/>
  <c r="I1295" i="10"/>
  <c r="R1295" i="10"/>
  <c r="I2002" i="10"/>
  <c r="R2002" i="10"/>
  <c r="I1264" i="10"/>
  <c r="R1264" i="10"/>
  <c r="I1902" i="10"/>
  <c r="R1902" i="10"/>
  <c r="O746" i="10"/>
  <c r="Q446" i="10"/>
  <c r="P754" i="10"/>
  <c r="C754" i="10"/>
  <c r="O760" i="10"/>
  <c r="P1636" i="10"/>
  <c r="C1636" i="10"/>
  <c r="O1626" i="10"/>
  <c r="P1745" i="10"/>
  <c r="C1745" i="10"/>
  <c r="P1627" i="10"/>
  <c r="C1627" i="10"/>
  <c r="Q1665" i="10"/>
  <c r="P1706" i="10"/>
  <c r="C1706" i="10"/>
  <c r="V1706" i="10"/>
  <c r="D1706" i="10"/>
  <c r="I1706" i="10"/>
  <c r="R1706" i="10"/>
  <c r="P1714" i="10"/>
  <c r="C1714" i="10"/>
  <c r="P1407" i="10"/>
  <c r="C1407" i="10"/>
  <c r="Q1670" i="10"/>
  <c r="Q1756" i="10"/>
  <c r="O1122" i="10"/>
  <c r="O1132" i="10"/>
  <c r="P944" i="10"/>
  <c r="C944" i="10"/>
  <c r="P948" i="10"/>
  <c r="C948" i="10"/>
  <c r="Q961" i="10"/>
  <c r="O959" i="10"/>
  <c r="P698" i="10"/>
  <c r="C698" i="10"/>
  <c r="V698" i="10"/>
  <c r="D698" i="10"/>
  <c r="I698" i="10"/>
  <c r="R698" i="10"/>
  <c r="P62" i="10"/>
  <c r="C62" i="10"/>
  <c r="V62" i="10"/>
  <c r="D62" i="10"/>
  <c r="O1208" i="10"/>
  <c r="Q1202" i="10"/>
  <c r="P734" i="10"/>
  <c r="C734" i="10"/>
  <c r="P1445" i="10"/>
  <c r="C1445" i="10"/>
  <c r="V1445" i="10"/>
  <c r="D1445" i="10"/>
  <c r="O1618" i="10"/>
  <c r="Q1446" i="10"/>
  <c r="O1794" i="10"/>
  <c r="O1879" i="10"/>
  <c r="O2052" i="10"/>
  <c r="Q349" i="10"/>
  <c r="O312" i="10"/>
  <c r="O352" i="10"/>
  <c r="Q307" i="10"/>
  <c r="O606" i="10"/>
  <c r="O356" i="10"/>
  <c r="Q351" i="10"/>
  <c r="P430" i="10"/>
  <c r="C430" i="10"/>
  <c r="V430" i="10"/>
  <c r="D430" i="10"/>
  <c r="P1272" i="10"/>
  <c r="C1272" i="10"/>
  <c r="P1313" i="10"/>
  <c r="C1313" i="10"/>
  <c r="O404" i="10"/>
  <c r="P1727" i="10"/>
  <c r="C1727" i="10"/>
  <c r="V1727" i="10"/>
  <c r="D1727" i="10"/>
  <c r="I1727" i="10"/>
  <c r="R1727" i="10"/>
  <c r="P1562" i="10"/>
  <c r="C1562" i="10"/>
  <c r="Q1964" i="10"/>
  <c r="P1891" i="10"/>
  <c r="C1891" i="10"/>
  <c r="Q1524" i="10"/>
  <c r="P927" i="10"/>
  <c r="C927" i="10"/>
  <c r="V927" i="10"/>
  <c r="D927" i="10"/>
  <c r="O139" i="10"/>
  <c r="Q976" i="10"/>
  <c r="O1351" i="10"/>
  <c r="O1395" i="10"/>
  <c r="Q1537" i="10"/>
  <c r="I1924" i="10"/>
  <c r="R1924" i="10"/>
  <c r="P746" i="10"/>
  <c r="C746" i="10"/>
  <c r="V746" i="10"/>
  <c r="D746" i="10"/>
  <c r="P443" i="10"/>
  <c r="C443" i="10"/>
  <c r="V443" i="10"/>
  <c r="D443" i="10"/>
  <c r="I443" i="10"/>
  <c r="R443" i="10"/>
  <c r="P455" i="10"/>
  <c r="C455" i="10"/>
  <c r="Q760" i="10"/>
  <c r="Q1636" i="10"/>
  <c r="Q1745" i="10"/>
  <c r="O1702" i="10"/>
  <c r="Q1714" i="10"/>
  <c r="Q1407" i="10"/>
  <c r="P1640" i="10"/>
  <c r="C1640" i="10"/>
  <c r="O1747" i="10"/>
  <c r="O1758" i="10"/>
  <c r="Q1418" i="10"/>
  <c r="P1136" i="10"/>
  <c r="C1136" i="10"/>
  <c r="O944" i="10"/>
  <c r="Q948" i="10"/>
  <c r="O952" i="10"/>
  <c r="P959" i="10"/>
  <c r="C959" i="10"/>
  <c r="P71" i="10"/>
  <c r="C71" i="10"/>
  <c r="P64" i="10"/>
  <c r="C64" i="10"/>
  <c r="V64" i="10"/>
  <c r="D64" i="10"/>
  <c r="I64" i="10"/>
  <c r="R64" i="10"/>
  <c r="P1218" i="10"/>
  <c r="C1218" i="10"/>
  <c r="Q1210" i="10"/>
  <c r="Q734" i="10"/>
  <c r="P1612" i="10"/>
  <c r="C1612" i="10"/>
  <c r="O1614" i="10"/>
  <c r="Q1782" i="10"/>
  <c r="P1794" i="10"/>
  <c r="C1794" i="10"/>
  <c r="O1828" i="10"/>
  <c r="P302" i="10"/>
  <c r="C302" i="10"/>
  <c r="P349" i="10"/>
  <c r="C349" i="10"/>
  <c r="V349" i="10"/>
  <c r="D349" i="10"/>
  <c r="I349" i="10"/>
  <c r="R349" i="10"/>
  <c r="P312" i="10"/>
  <c r="C312" i="10"/>
  <c r="P424" i="10"/>
  <c r="C424" i="10"/>
  <c r="P606" i="10"/>
  <c r="C606" i="10"/>
  <c r="P439" i="10"/>
  <c r="C439" i="10"/>
  <c r="P303" i="10"/>
  <c r="C303" i="10"/>
  <c r="Q430" i="10"/>
  <c r="Q1307" i="10"/>
  <c r="O1272" i="10"/>
  <c r="Q416" i="10"/>
  <c r="P1737" i="10"/>
  <c r="C1737" i="10"/>
  <c r="O1976" i="10"/>
  <c r="P1969" i="10"/>
  <c r="C1969" i="10"/>
  <c r="P1938" i="10"/>
  <c r="C1938" i="10"/>
  <c r="P1694" i="10"/>
  <c r="C1694" i="10"/>
  <c r="O821" i="10"/>
  <c r="Q935" i="10"/>
  <c r="O168" i="10"/>
  <c r="Q139" i="10"/>
  <c r="O373" i="10"/>
  <c r="P980" i="10"/>
  <c r="C980" i="10"/>
  <c r="Q1351" i="10"/>
  <c r="Q34" i="10"/>
  <c r="P546" i="10"/>
  <c r="C546" i="10"/>
  <c r="O46" i="10"/>
  <c r="U1003" i="10"/>
  <c r="X605" i="10"/>
  <c r="T605" i="10"/>
  <c r="X586" i="10"/>
  <c r="T586" i="10"/>
  <c r="U586" i="10"/>
  <c r="W586" i="10"/>
  <c r="X423" i="10"/>
  <c r="T423" i="10"/>
  <c r="U424" i="10"/>
  <c r="W425" i="10"/>
  <c r="X383" i="10"/>
  <c r="T383" i="10"/>
  <c r="X183" i="10"/>
  <c r="T183" i="10"/>
  <c r="X63" i="10"/>
  <c r="T63" i="10"/>
  <c r="X43" i="10"/>
  <c r="T43" i="10"/>
  <c r="O2414" i="10"/>
  <c r="P2414" i="10"/>
  <c r="C2414" i="10"/>
  <c r="O2457" i="10"/>
  <c r="P2457" i="10"/>
  <c r="C2457" i="10"/>
  <c r="V2457" i="10"/>
  <c r="D2457" i="10"/>
  <c r="I2457" i="10"/>
  <c r="R2457" i="10"/>
  <c r="O2306" i="10"/>
  <c r="P2306" i="10"/>
  <c r="C2306" i="10"/>
  <c r="V2306" i="10"/>
  <c r="D2306" i="10"/>
  <c r="I2306" i="10"/>
  <c r="R2306" i="10"/>
  <c r="U2485" i="10"/>
  <c r="U391" i="10"/>
  <c r="W1225" i="10"/>
  <c r="W2207" i="10"/>
  <c r="W2131" i="10"/>
  <c r="W2255" i="10"/>
  <c r="W2236" i="10"/>
  <c r="W2278" i="10"/>
  <c r="U805" i="10"/>
  <c r="W806" i="10"/>
  <c r="X1103" i="10"/>
  <c r="T1103" i="10"/>
  <c r="X1043" i="10"/>
  <c r="T1043" i="10"/>
  <c r="X982" i="10"/>
  <c r="T982" i="10"/>
  <c r="U983" i="10"/>
  <c r="X966" i="10"/>
  <c r="T966" i="10"/>
  <c r="U966" i="10"/>
  <c r="W966" i="10"/>
  <c r="X946" i="10"/>
  <c r="T946" i="10"/>
  <c r="X683" i="10"/>
  <c r="T683" i="10"/>
  <c r="V683" i="10"/>
  <c r="D683" i="10"/>
  <c r="I683" i="10"/>
  <c r="R683" i="10"/>
  <c r="X663" i="10"/>
  <c r="T663" i="10"/>
  <c r="V663" i="10"/>
  <c r="D663" i="10"/>
  <c r="I663" i="10"/>
  <c r="R663" i="10"/>
  <c r="X624" i="10"/>
  <c r="T624" i="10"/>
  <c r="V624" i="10"/>
  <c r="D624" i="10"/>
  <c r="I624" i="10"/>
  <c r="R624" i="10"/>
  <c r="X444" i="10"/>
  <c r="T444" i="10"/>
  <c r="V444" i="10"/>
  <c r="D444" i="10"/>
  <c r="I444" i="10"/>
  <c r="R444" i="10"/>
  <c r="T66" i="10"/>
  <c r="X66" i="10"/>
  <c r="P2347" i="10"/>
  <c r="C2347" i="10"/>
  <c r="V2347" i="10"/>
  <c r="D2347" i="10"/>
  <c r="I2347" i="10"/>
  <c r="R2347" i="10"/>
  <c r="O2347" i="10"/>
  <c r="O2449" i="10"/>
  <c r="P2449" i="10"/>
  <c r="C2449" i="10"/>
  <c r="W2374" i="10"/>
  <c r="T884" i="10"/>
  <c r="T765" i="10"/>
  <c r="T262" i="10"/>
  <c r="O2419" i="10"/>
  <c r="X702" i="10"/>
  <c r="T702" i="10"/>
  <c r="X503" i="10"/>
  <c r="T503" i="10"/>
  <c r="U504" i="10"/>
  <c r="X464" i="10"/>
  <c r="T464" i="10"/>
  <c r="X362" i="10"/>
  <c r="T362" i="10"/>
  <c r="U363" i="10"/>
  <c r="X243" i="10"/>
  <c r="T243" i="10"/>
  <c r="T205" i="10"/>
  <c r="X205" i="10"/>
  <c r="X123" i="10"/>
  <c r="T123" i="10"/>
  <c r="T85" i="10"/>
  <c r="X85" i="10"/>
  <c r="P2412" i="10"/>
  <c r="C2412" i="10"/>
  <c r="O2412" i="10"/>
  <c r="P2188" i="10"/>
  <c r="C2188" i="10"/>
  <c r="V2188" i="10"/>
  <c r="D2188" i="10"/>
  <c r="I2188" i="10"/>
  <c r="R2188" i="10"/>
  <c r="O2188" i="10"/>
  <c r="O2363" i="10"/>
  <c r="P2363" i="10"/>
  <c r="C2363" i="10"/>
  <c r="X2477" i="10"/>
  <c r="K2477" i="10"/>
  <c r="L2477" i="10"/>
  <c r="X2206" i="10"/>
  <c r="K2206" i="10"/>
  <c r="L2206" i="10"/>
  <c r="X2270" i="10"/>
  <c r="K2270" i="10"/>
  <c r="L2270" i="10"/>
  <c r="K2452" i="10"/>
  <c r="L2452" i="10"/>
  <c r="X2452" i="10"/>
  <c r="W2006" i="10"/>
  <c r="X1646" i="10"/>
  <c r="T1646" i="10"/>
  <c r="U1646" i="10"/>
  <c r="X1886" i="10"/>
  <c r="T1886" i="10"/>
  <c r="U1886" i="10"/>
  <c r="T924" i="10"/>
  <c r="X924" i="10"/>
  <c r="X904" i="10"/>
  <c r="T904" i="10"/>
  <c r="X866" i="10"/>
  <c r="T866" i="10"/>
  <c r="U866" i="10"/>
  <c r="W866" i="10"/>
  <c r="X862" i="10"/>
  <c r="T862" i="10"/>
  <c r="U863" i="10"/>
  <c r="W864" i="10"/>
  <c r="X846" i="10"/>
  <c r="T846" i="10"/>
  <c r="U846" i="10"/>
  <c r="X823" i="10"/>
  <c r="T823" i="10"/>
  <c r="X803" i="10"/>
  <c r="T803" i="10"/>
  <c r="T725" i="10"/>
  <c r="X725" i="10"/>
  <c r="T645" i="10"/>
  <c r="X645" i="10"/>
  <c r="X583" i="10"/>
  <c r="T583" i="10"/>
  <c r="X562" i="10"/>
  <c r="T562" i="10"/>
  <c r="U563" i="10"/>
  <c r="X546" i="10"/>
  <c r="T546" i="10"/>
  <c r="X542" i="10"/>
  <c r="T542" i="10"/>
  <c r="U543" i="10"/>
  <c r="W544" i="10"/>
  <c r="X364" i="10"/>
  <c r="T364" i="10"/>
  <c r="X346" i="10"/>
  <c r="T346" i="10"/>
  <c r="U346" i="10"/>
  <c r="W346" i="10"/>
  <c r="X326" i="10"/>
  <c r="T326" i="10"/>
  <c r="U326" i="10"/>
  <c r="W326" i="10"/>
  <c r="X322" i="10"/>
  <c r="T322" i="10"/>
  <c r="U323" i="10"/>
  <c r="W324" i="10"/>
  <c r="X302" i="10"/>
  <c r="T302" i="10"/>
  <c r="U303" i="10"/>
  <c r="X282" i="10"/>
  <c r="T282" i="10"/>
  <c r="U283" i="10"/>
  <c r="W284" i="10"/>
  <c r="O2215" i="10"/>
  <c r="P2215" i="10"/>
  <c r="C2215" i="10"/>
  <c r="V2215" i="10"/>
  <c r="D2215" i="10"/>
  <c r="I2215" i="10"/>
  <c r="R2215" i="10"/>
  <c r="O2201" i="10"/>
  <c r="P2201" i="10"/>
  <c r="C2201" i="10"/>
  <c r="O2130" i="10"/>
  <c r="P2130" i="10"/>
  <c r="C2130" i="10"/>
  <c r="V2130" i="10"/>
  <c r="D2130" i="10"/>
  <c r="I2130" i="10"/>
  <c r="R2130" i="10"/>
  <c r="P2175" i="10"/>
  <c r="C2175" i="10"/>
  <c r="O2175" i="10"/>
  <c r="K2168" i="10"/>
  <c r="L2168" i="10"/>
  <c r="N2456" i="10"/>
  <c r="Y2368" i="10"/>
  <c r="K2218" i="10"/>
  <c r="L2218" i="10"/>
  <c r="K2411" i="10"/>
  <c r="L2411" i="10"/>
  <c r="N2418" i="10"/>
  <c r="N2410" i="10"/>
  <c r="N2416" i="10"/>
  <c r="N2206" i="10"/>
  <c r="K2203" i="10"/>
  <c r="L2203" i="10"/>
  <c r="N2220" i="10"/>
  <c r="K2470" i="10"/>
  <c r="L2470" i="10"/>
  <c r="K2393" i="10"/>
  <c r="L2393" i="10"/>
  <c r="N2198" i="10"/>
  <c r="N2338" i="10"/>
  <c r="N2340" i="10"/>
  <c r="N2370" i="10"/>
  <c r="N2238" i="10"/>
  <c r="Y2304" i="10"/>
  <c r="Y2366" i="10"/>
  <c r="X2216" i="10"/>
  <c r="X2364" i="10"/>
  <c r="U1939" i="10"/>
  <c r="U1779" i="10"/>
  <c r="U1699" i="10"/>
  <c r="U1619" i="10"/>
  <c r="U1539" i="10"/>
  <c r="U1479" i="10"/>
  <c r="U1399" i="10"/>
  <c r="U1319" i="10"/>
  <c r="U1239" i="10"/>
  <c r="U1159" i="10"/>
  <c r="U778" i="10"/>
  <c r="V1161" i="10"/>
  <c r="D1161" i="10"/>
  <c r="I1161" i="10"/>
  <c r="R1161" i="10"/>
  <c r="P1758" i="10"/>
  <c r="C1758" i="10"/>
  <c r="O1418" i="10"/>
  <c r="O1617" i="10"/>
  <c r="Q1123" i="10"/>
  <c r="Q1130" i="10"/>
  <c r="O990" i="10"/>
  <c r="Q946" i="10"/>
  <c r="O950" i="10"/>
  <c r="Q191" i="10"/>
  <c r="Q698" i="10"/>
  <c r="Q64" i="10"/>
  <c r="O1072" i="10"/>
  <c r="P350" i="10"/>
  <c r="C350" i="10"/>
  <c r="P1211" i="10"/>
  <c r="C1211" i="10"/>
  <c r="O1210" i="10"/>
  <c r="P733" i="10"/>
  <c r="C733" i="10"/>
  <c r="P1269" i="10"/>
  <c r="C1269" i="10"/>
  <c r="V1269" i="10"/>
  <c r="D1269" i="10"/>
  <c r="P1618" i="10"/>
  <c r="C1618" i="10"/>
  <c r="P1841" i="10"/>
  <c r="C1841" i="10"/>
  <c r="P1614" i="10"/>
  <c r="C1614" i="10"/>
  <c r="O1782" i="10"/>
  <c r="Q1839" i="10"/>
  <c r="P1868" i="10"/>
  <c r="C1868" i="10"/>
  <c r="V1868" i="10"/>
  <c r="D1868" i="10"/>
  <c r="I1868" i="10"/>
  <c r="R1868" i="10"/>
  <c r="P1879" i="10"/>
  <c r="C1879" i="10"/>
  <c r="V1879" i="10"/>
  <c r="D1879" i="10"/>
  <c r="I1879" i="10"/>
  <c r="R1879" i="10"/>
  <c r="Q1454" i="10"/>
  <c r="O1728" i="10"/>
  <c r="Q926" i="10"/>
  <c r="O302" i="10"/>
  <c r="O2058" i="10"/>
  <c r="Q352" i="10"/>
  <c r="O307" i="10"/>
  <c r="O619" i="10"/>
  <c r="P356" i="10"/>
  <c r="C356" i="10"/>
  <c r="O605" i="10"/>
  <c r="O1307" i="10"/>
  <c r="O1276" i="10"/>
  <c r="Q404" i="10"/>
  <c r="P1362" i="10"/>
  <c r="C1362" i="10"/>
  <c r="Q1735" i="10"/>
  <c r="Q1727" i="10"/>
  <c r="O1859" i="10"/>
  <c r="O1562" i="10"/>
  <c r="O1732" i="10"/>
  <c r="Q1965" i="10"/>
  <c r="Q1691" i="10"/>
  <c r="Q1698" i="10"/>
  <c r="O1818" i="10"/>
  <c r="O1533" i="10"/>
  <c r="O756" i="10"/>
  <c r="Q821" i="10"/>
  <c r="P941" i="10"/>
  <c r="C941" i="10"/>
  <c r="Q939" i="10"/>
  <c r="Q927" i="10"/>
  <c r="P168" i="10"/>
  <c r="C168" i="10"/>
  <c r="V168" i="10"/>
  <c r="D168" i="10"/>
  <c r="I168" i="10"/>
  <c r="R168" i="10"/>
  <c r="O179" i="10"/>
  <c r="Q300" i="10"/>
  <c r="O1379" i="10"/>
  <c r="O843" i="10"/>
  <c r="Q978" i="10"/>
  <c r="Q1392" i="10"/>
  <c r="Q33" i="10"/>
  <c r="O873" i="10"/>
  <c r="O238" i="10"/>
  <c r="Q186" i="10"/>
  <c r="O1078" i="10"/>
  <c r="O1544" i="10"/>
  <c r="P1537" i="10"/>
  <c r="C1537" i="10"/>
  <c r="Q2014" i="10"/>
  <c r="V1719" i="10"/>
  <c r="D1719" i="10"/>
  <c r="I1719" i="10"/>
  <c r="R1719" i="10"/>
  <c r="P1192" i="10"/>
  <c r="C1192" i="10"/>
  <c r="O1192" i="10"/>
  <c r="P721" i="10"/>
  <c r="C721" i="10"/>
  <c r="O721" i="10"/>
  <c r="P1588" i="10"/>
  <c r="C1588" i="10"/>
  <c r="Q1588" i="10"/>
  <c r="Q366" i="10"/>
  <c r="P366" i="10"/>
  <c r="C366" i="10"/>
  <c r="Q57" i="10"/>
  <c r="P57" i="10"/>
  <c r="C57" i="10"/>
  <c r="Q1576" i="10"/>
  <c r="P1576" i="10"/>
  <c r="C1576" i="10"/>
  <c r="O1001" i="10"/>
  <c r="Q1001" i="10"/>
  <c r="Q1827" i="10"/>
  <c r="P1827" i="10"/>
  <c r="C1827" i="10"/>
  <c r="P1788" i="10"/>
  <c r="C1788" i="10"/>
  <c r="V1788" i="10"/>
  <c r="D1788" i="10"/>
  <c r="O1788" i="10"/>
  <c r="Q1453" i="10"/>
  <c r="P1453" i="10"/>
  <c r="C1453" i="10"/>
  <c r="Q419" i="10"/>
  <c r="O419" i="10"/>
  <c r="Q172" i="10"/>
  <c r="O172" i="10"/>
  <c r="P1410" i="10"/>
  <c r="C1410" i="10"/>
  <c r="O1410" i="10"/>
  <c r="Q436" i="10"/>
  <c r="P436" i="10"/>
  <c r="C436" i="10"/>
  <c r="P938" i="10"/>
  <c r="C938" i="10"/>
  <c r="V938" i="10"/>
  <c r="D938" i="10"/>
  <c r="I938" i="10"/>
  <c r="R938" i="10"/>
  <c r="O938" i="10"/>
  <c r="V721" i="10"/>
  <c r="D721" i="10"/>
  <c r="I721" i="10"/>
  <c r="R721" i="10"/>
  <c r="V701" i="10"/>
  <c r="D701" i="10"/>
  <c r="I701" i="10"/>
  <c r="R701" i="10"/>
  <c r="O1104" i="10"/>
  <c r="P491" i="10"/>
  <c r="C491" i="10"/>
  <c r="Q491" i="10"/>
  <c r="Q27" i="10"/>
  <c r="P27" i="10"/>
  <c r="C27" i="10"/>
  <c r="Q32" i="10"/>
  <c r="O32" i="10"/>
  <c r="P1390" i="10"/>
  <c r="C1390" i="10"/>
  <c r="O1390" i="10"/>
  <c r="P1359" i="10"/>
  <c r="C1359" i="10"/>
  <c r="O1359" i="10"/>
  <c r="P1065" i="10"/>
  <c r="C1065" i="10"/>
  <c r="V1065" i="10"/>
  <c r="D1065" i="10"/>
  <c r="I1065" i="10"/>
  <c r="R1065" i="10"/>
  <c r="O1065" i="10"/>
  <c r="P387" i="10"/>
  <c r="C387" i="10"/>
  <c r="V387" i="10"/>
  <c r="D387" i="10"/>
  <c r="I387" i="10"/>
  <c r="R387" i="10"/>
  <c r="O387" i="10"/>
  <c r="O1900" i="10"/>
  <c r="P1900" i="10"/>
  <c r="C1900" i="10"/>
  <c r="O1888" i="10"/>
  <c r="Q1888" i="10"/>
  <c r="O1522" i="10"/>
  <c r="P1522" i="10"/>
  <c r="C1522" i="10"/>
  <c r="O1532" i="10"/>
  <c r="Q1532" i="10"/>
  <c r="P1994" i="10"/>
  <c r="C1994" i="10"/>
  <c r="Q1994" i="10"/>
  <c r="P1989" i="10"/>
  <c r="C1989" i="10"/>
  <c r="O1989" i="10"/>
  <c r="Q1809" i="10"/>
  <c r="O1809" i="10"/>
  <c r="O1684" i="10"/>
  <c r="Q1684" i="10"/>
  <c r="P966" i="10"/>
  <c r="C966" i="10"/>
  <c r="Q966" i="10"/>
  <c r="P968" i="10"/>
  <c r="C968" i="10"/>
  <c r="V968" i="10"/>
  <c r="D968" i="10"/>
  <c r="I968" i="10"/>
  <c r="R968" i="10"/>
  <c r="O968" i="10"/>
  <c r="O979" i="10"/>
  <c r="Q979" i="10"/>
  <c r="O1297" i="10"/>
  <c r="Q1297" i="10"/>
  <c r="P1300" i="10"/>
  <c r="C1300" i="10"/>
  <c r="O1300" i="10"/>
  <c r="P75" i="10"/>
  <c r="C75" i="10"/>
  <c r="Q75" i="10"/>
  <c r="Q684" i="10"/>
  <c r="O684" i="10"/>
  <c r="P699" i="10"/>
  <c r="C699" i="10"/>
  <c r="O699" i="10"/>
  <c r="Q692" i="10"/>
  <c r="O692" i="10"/>
  <c r="O697" i="10"/>
  <c r="Q697" i="10"/>
  <c r="O53" i="10"/>
  <c r="P53" i="10"/>
  <c r="C53" i="10"/>
  <c r="O60" i="10"/>
  <c r="P60" i="10"/>
  <c r="C60" i="10"/>
  <c r="P192" i="10"/>
  <c r="C192" i="10"/>
  <c r="O192" i="10"/>
  <c r="O1975" i="10"/>
  <c r="P1975" i="10"/>
  <c r="C1975" i="10"/>
  <c r="Q1736" i="10"/>
  <c r="P1736" i="10"/>
  <c r="C1736" i="10"/>
  <c r="P1848" i="10"/>
  <c r="C1848" i="10"/>
  <c r="Q1848" i="10"/>
  <c r="P1842" i="10"/>
  <c r="C1842" i="10"/>
  <c r="V1842" i="10"/>
  <c r="D1842" i="10"/>
  <c r="I1842" i="10"/>
  <c r="R1842" i="10"/>
  <c r="Q1842" i="10"/>
  <c r="O1978" i="10"/>
  <c r="P1978" i="10"/>
  <c r="C1978" i="10"/>
  <c r="V1978" i="10"/>
  <c r="D1978" i="10"/>
  <c r="I1978" i="10"/>
  <c r="R1978" i="10"/>
  <c r="Q1925" i="10"/>
  <c r="P1925" i="10"/>
  <c r="C1925" i="10"/>
  <c r="V1925" i="10"/>
  <c r="D1925" i="10"/>
  <c r="I1925" i="10"/>
  <c r="R1925" i="10"/>
  <c r="O1566" i="10"/>
  <c r="P1566" i="10"/>
  <c r="C1566" i="10"/>
  <c r="V1566" i="10"/>
  <c r="D1566" i="10"/>
  <c r="Q1723" i="10"/>
  <c r="P1723" i="10"/>
  <c r="C1723" i="10"/>
  <c r="V1723" i="10"/>
  <c r="D1723" i="10"/>
  <c r="P140" i="10"/>
  <c r="C140" i="10"/>
  <c r="O140" i="10"/>
  <c r="O1374" i="10"/>
  <c r="Q1374" i="10"/>
  <c r="O857" i="10"/>
  <c r="Q857" i="10"/>
  <c r="O1365" i="10"/>
  <c r="P1365" i="10"/>
  <c r="C1365" i="10"/>
  <c r="V1365" i="10"/>
  <c r="D1365" i="10"/>
  <c r="I1365" i="10"/>
  <c r="R1365" i="10"/>
  <c r="Q1125" i="10"/>
  <c r="P1125" i="10"/>
  <c r="C1125" i="10"/>
  <c r="O1870" i="10"/>
  <c r="Q1870" i="10"/>
  <c r="Q1867" i="10"/>
  <c r="O1867" i="10"/>
  <c r="O1450" i="10"/>
  <c r="P1450" i="10"/>
  <c r="C1450" i="10"/>
  <c r="Q1880" i="10"/>
  <c r="P1880" i="10"/>
  <c r="C1880" i="10"/>
  <c r="O1877" i="10"/>
  <c r="Q1877" i="10"/>
  <c r="Q1461" i="10"/>
  <c r="P1461" i="10"/>
  <c r="C1461" i="10"/>
  <c r="V1461" i="10"/>
  <c r="D1461" i="10"/>
  <c r="I1461" i="10"/>
  <c r="R1461" i="10"/>
  <c r="Q1608" i="10"/>
  <c r="O1608" i="10"/>
  <c r="O1602" i="10"/>
  <c r="Q1602" i="10"/>
  <c r="P407" i="10"/>
  <c r="C407" i="10"/>
  <c r="Q407" i="10"/>
  <c r="Q1316" i="10"/>
  <c r="O1316" i="10"/>
  <c r="O1321" i="10"/>
  <c r="Q1321" i="10"/>
  <c r="Q1302" i="10"/>
  <c r="P1302" i="10"/>
  <c r="C1302" i="10"/>
  <c r="P1268" i="10"/>
  <c r="C1268" i="10"/>
  <c r="O1268" i="10"/>
  <c r="Q169" i="10"/>
  <c r="P169" i="10"/>
  <c r="C169" i="10"/>
  <c r="P289" i="10"/>
  <c r="C289" i="10"/>
  <c r="O289" i="10"/>
  <c r="O174" i="10"/>
  <c r="Q174" i="10"/>
  <c r="P313" i="10"/>
  <c r="C313" i="10"/>
  <c r="O313" i="10"/>
  <c r="O802" i="10"/>
  <c r="P802" i="10"/>
  <c r="C802" i="10"/>
  <c r="O804" i="10"/>
  <c r="P804" i="10"/>
  <c r="C804" i="10"/>
  <c r="V804" i="10"/>
  <c r="D804" i="10"/>
  <c r="I804" i="10"/>
  <c r="R804" i="10"/>
  <c r="P932" i="10"/>
  <c r="C932" i="10"/>
  <c r="O932" i="10"/>
  <c r="Q809" i="10"/>
  <c r="O809" i="10"/>
  <c r="V941" i="10"/>
  <c r="D941" i="10"/>
  <c r="I941" i="10"/>
  <c r="R941" i="10"/>
  <c r="U1979" i="10"/>
  <c r="U1899" i="10"/>
  <c r="U1819" i="10"/>
  <c r="U1739" i="10"/>
  <c r="U1659" i="10"/>
  <c r="U1579" i="10"/>
  <c r="U2079" i="10"/>
  <c r="U1439" i="10"/>
  <c r="U1359" i="10"/>
  <c r="U1279" i="10"/>
  <c r="U1199" i="10"/>
  <c r="U339" i="10"/>
  <c r="V1297" i="10"/>
  <c r="D1297" i="10"/>
  <c r="I1297" i="10"/>
  <c r="R1297" i="10"/>
  <c r="U792" i="10"/>
  <c r="W2098" i="10"/>
  <c r="U1947" i="10"/>
  <c r="W1947" i="10"/>
  <c r="U1627" i="10"/>
  <c r="W1627" i="10"/>
  <c r="U2067" i="10"/>
  <c r="W1127" i="10"/>
  <c r="W227" i="10"/>
  <c r="U1303" i="10"/>
  <c r="U1284" i="10"/>
  <c r="W1284" i="10"/>
  <c r="U1124" i="10"/>
  <c r="W1125" i="10"/>
  <c r="U1343" i="10"/>
  <c r="W1343" i="10"/>
  <c r="W2371" i="10"/>
  <c r="U2053" i="10"/>
  <c r="U2013" i="10"/>
  <c r="U1973" i="10"/>
  <c r="U1933" i="10"/>
  <c r="U1893" i="10"/>
  <c r="U1853" i="10"/>
  <c r="U1773" i="10"/>
  <c r="U1733" i="10"/>
  <c r="U1693" i="10"/>
  <c r="U1653" i="10"/>
  <c r="U1613" i="10"/>
  <c r="U1573" i="10"/>
  <c r="U1493" i="10"/>
  <c r="U1453" i="10"/>
  <c r="U1413" i="10"/>
  <c r="U1373" i="10"/>
  <c r="U1333" i="10"/>
  <c r="U1293" i="10"/>
  <c r="U1253" i="10"/>
  <c r="U1213" i="10"/>
  <c r="U1173" i="10"/>
  <c r="U1133" i="10"/>
  <c r="U1093" i="10"/>
  <c r="U693" i="10"/>
  <c r="U573" i="10"/>
  <c r="U533" i="10"/>
  <c r="U493" i="10"/>
  <c r="U453" i="10"/>
  <c r="U413" i="10"/>
  <c r="U333" i="10"/>
  <c r="U293" i="10"/>
  <c r="W8" i="10"/>
  <c r="U269" i="10"/>
  <c r="U149" i="10"/>
  <c r="W2359" i="10"/>
  <c r="W2204" i="10"/>
  <c r="W2284" i="10"/>
  <c r="W2208" i="10"/>
  <c r="W427" i="10"/>
  <c r="U1584" i="10"/>
  <c r="U1524" i="10"/>
  <c r="U1246" i="10"/>
  <c r="W1247" i="10"/>
  <c r="U2003" i="10"/>
  <c r="W2003" i="10"/>
  <c r="W1925" i="10"/>
  <c r="W2138" i="10"/>
  <c r="W2331" i="10"/>
  <c r="W2277" i="10"/>
  <c r="W2252" i="10"/>
  <c r="W2191" i="10"/>
  <c r="U1506" i="10"/>
  <c r="W1506" i="10"/>
  <c r="N2476" i="10"/>
  <c r="N2440" i="10"/>
  <c r="Q2440" i="10"/>
  <c r="N2460" i="10"/>
  <c r="N2446" i="10"/>
  <c r="K2414" i="10"/>
  <c r="L2414" i="10"/>
  <c r="K2350" i="10"/>
  <c r="L2350" i="10"/>
  <c r="K2463" i="10"/>
  <c r="L2463" i="10"/>
  <c r="K2464" i="10"/>
  <c r="L2464" i="10"/>
  <c r="K2225" i="10"/>
  <c r="L2225" i="10"/>
  <c r="K2446" i="10"/>
  <c r="L2446" i="10"/>
  <c r="X2250" i="10"/>
  <c r="T1022" i="10"/>
  <c r="U1022" i="10"/>
  <c r="N2406" i="10"/>
  <c r="K2344" i="10"/>
  <c r="L2344" i="10"/>
  <c r="K2480" i="10"/>
  <c r="L2480" i="10"/>
  <c r="K2387" i="10"/>
  <c r="L2387" i="10"/>
  <c r="K2382" i="10"/>
  <c r="L2382" i="10"/>
  <c r="K2184" i="10"/>
  <c r="L2184" i="10"/>
  <c r="N2380" i="10"/>
  <c r="N2364" i="10"/>
  <c r="N2458" i="10"/>
  <c r="N2452" i="10"/>
  <c r="N2454" i="10"/>
  <c r="N2320" i="10"/>
  <c r="N2316" i="10"/>
  <c r="Y2228" i="10"/>
  <c r="X2303" i="10"/>
  <c r="X2252" i="10"/>
  <c r="X2403" i="10"/>
  <c r="U98" i="10"/>
  <c r="U1178" i="10"/>
  <c r="V497" i="10"/>
  <c r="D497" i="10"/>
  <c r="I497" i="10"/>
  <c r="R497" i="10"/>
  <c r="Q1826" i="10"/>
  <c r="U253" i="10"/>
  <c r="U1959" i="10"/>
  <c r="U1639" i="10"/>
  <c r="U1559" i="10"/>
  <c r="U2488" i="10"/>
  <c r="V1632" i="10"/>
  <c r="D1632" i="10"/>
  <c r="I1632" i="10"/>
  <c r="R1632" i="10"/>
  <c r="V760" i="10"/>
  <c r="D760" i="10"/>
  <c r="I760" i="10"/>
  <c r="R760" i="10"/>
  <c r="U959" i="10"/>
  <c r="U919" i="10"/>
  <c r="U879" i="10"/>
  <c r="U839" i="10"/>
  <c r="U799" i="10"/>
  <c r="U759" i="10"/>
  <c r="U719" i="10"/>
  <c r="U679" i="10"/>
  <c r="U179" i="10"/>
  <c r="U459" i="10"/>
  <c r="U279" i="10"/>
  <c r="U219" i="10"/>
  <c r="U399" i="10"/>
  <c r="U239" i="10"/>
  <c r="V1431" i="10"/>
  <c r="D1431" i="10"/>
  <c r="I1431" i="10"/>
  <c r="R1431" i="10"/>
  <c r="V1870" i="10"/>
  <c r="D1870" i="10"/>
  <c r="V1578" i="10"/>
  <c r="D1578" i="10"/>
  <c r="I1578" i="10"/>
  <c r="R1578" i="10"/>
  <c r="V1318" i="10"/>
  <c r="D1318" i="10"/>
  <c r="I1318" i="10"/>
  <c r="R1318" i="10"/>
  <c r="V518" i="10"/>
  <c r="D518" i="10"/>
  <c r="I518" i="10"/>
  <c r="R518" i="10"/>
  <c r="V118" i="10"/>
  <c r="D118" i="10"/>
  <c r="I118" i="10"/>
  <c r="R118" i="10"/>
  <c r="V1357" i="10"/>
  <c r="D1357" i="10"/>
  <c r="I1357" i="10"/>
  <c r="R1357" i="10"/>
  <c r="V997" i="10"/>
  <c r="D997" i="10"/>
  <c r="I997" i="10"/>
  <c r="R997" i="10"/>
  <c r="V717" i="10"/>
  <c r="D717" i="10"/>
  <c r="I717" i="10"/>
  <c r="R717" i="10"/>
  <c r="V517" i="10"/>
  <c r="D517" i="10"/>
  <c r="I517" i="10"/>
  <c r="R517" i="10"/>
  <c r="V1836" i="10"/>
  <c r="D1836" i="10"/>
  <c r="I1836" i="10"/>
  <c r="R1836" i="10"/>
  <c r="V1774" i="10"/>
  <c r="D1774" i="10"/>
  <c r="I1774" i="10"/>
  <c r="R1774" i="10"/>
  <c r="O321" i="10"/>
  <c r="Q620" i="10"/>
  <c r="P319" i="10"/>
  <c r="C319" i="10"/>
  <c r="O305" i="10"/>
  <c r="P440" i="10"/>
  <c r="C440" i="10"/>
  <c r="O729" i="10"/>
  <c r="V1670" i="10"/>
  <c r="D1670" i="10"/>
  <c r="Q1312" i="10"/>
  <c r="O1277" i="10"/>
  <c r="O405" i="10"/>
  <c r="O408" i="10"/>
  <c r="Q1621" i="10"/>
  <c r="P1799" i="10"/>
  <c r="C1799" i="10"/>
  <c r="V1799" i="10"/>
  <c r="D1799" i="10"/>
  <c r="I1799" i="10"/>
  <c r="R1799" i="10"/>
  <c r="P1444" i="10"/>
  <c r="C1444" i="10"/>
  <c r="V1444" i="10"/>
  <c r="D1444" i="10"/>
  <c r="Q1830" i="10"/>
  <c r="O1578" i="10"/>
  <c r="Q1729" i="10"/>
  <c r="P1740" i="10"/>
  <c r="C1740" i="10"/>
  <c r="Q1973" i="10"/>
  <c r="Q1854" i="10"/>
  <c r="Q1857" i="10"/>
  <c r="P1851" i="10"/>
  <c r="C1851" i="10"/>
  <c r="V1851" i="10"/>
  <c r="D1851" i="10"/>
  <c r="I1851" i="10"/>
  <c r="R1851" i="10"/>
  <c r="P1853" i="10"/>
  <c r="C1853" i="10"/>
  <c r="Q44" i="10"/>
  <c r="O45" i="10"/>
  <c r="O1700" i="10"/>
  <c r="P1820" i="10"/>
  <c r="C1820" i="10"/>
  <c r="Q1534" i="10"/>
  <c r="P390" i="10"/>
  <c r="C390" i="10"/>
  <c r="V390" i="10"/>
  <c r="D390" i="10"/>
  <c r="P808" i="10"/>
  <c r="C808" i="10"/>
  <c r="O816" i="10"/>
  <c r="Q814" i="10"/>
  <c r="O2043" i="10"/>
  <c r="P434" i="10"/>
  <c r="C434" i="10"/>
  <c r="Q181" i="10"/>
  <c r="O288" i="10"/>
  <c r="O291" i="10"/>
  <c r="P282" i="10"/>
  <c r="C282" i="10"/>
  <c r="P298" i="10"/>
  <c r="C298" i="10"/>
  <c r="O1304" i="10"/>
  <c r="O414" i="10"/>
  <c r="Q1363" i="10"/>
  <c r="O1378" i="10"/>
  <c r="Q858" i="10"/>
  <c r="O1739" i="10"/>
  <c r="P1928" i="10"/>
  <c r="C1928" i="10"/>
  <c r="O758" i="10"/>
  <c r="P459" i="10"/>
  <c r="C459" i="10"/>
  <c r="Q755" i="10"/>
  <c r="P752" i="10"/>
  <c r="C752" i="10"/>
  <c r="O448" i="10"/>
  <c r="O819" i="10"/>
  <c r="Q1641" i="10"/>
  <c r="Q1409" i="10"/>
  <c r="P1753" i="10"/>
  <c r="C1753" i="10"/>
  <c r="P1676" i="10"/>
  <c r="C1676" i="10"/>
  <c r="Q1712" i="10"/>
  <c r="Q1720" i="10"/>
  <c r="O1742" i="10"/>
  <c r="Q1754" i="10"/>
  <c r="Q1135" i="10"/>
  <c r="O957" i="10"/>
  <c r="O955" i="10"/>
  <c r="O998" i="10"/>
  <c r="Q130" i="10"/>
  <c r="O846" i="10"/>
  <c r="V1969" i="10"/>
  <c r="D1969" i="10"/>
  <c r="P73" i="10"/>
  <c r="C73" i="10"/>
  <c r="O683" i="10"/>
  <c r="O1286" i="10"/>
  <c r="P964" i="10"/>
  <c r="C964" i="10"/>
  <c r="V964" i="10"/>
  <c r="D964" i="10"/>
  <c r="P458" i="10"/>
  <c r="C458" i="10"/>
  <c r="V809" i="10"/>
  <c r="D809" i="10"/>
  <c r="O1209" i="10"/>
  <c r="P1205" i="10"/>
  <c r="C1205" i="10"/>
  <c r="P730" i="10"/>
  <c r="C730" i="10"/>
  <c r="P723" i="10"/>
  <c r="C723" i="10"/>
  <c r="O1751" i="10"/>
  <c r="Q1620" i="10"/>
  <c r="Q981" i="10"/>
  <c r="P1519" i="10"/>
  <c r="C1519" i="10"/>
  <c r="V1519" i="10"/>
  <c r="D1519" i="10"/>
  <c r="I1519" i="10"/>
  <c r="R1519" i="10"/>
  <c r="O1345" i="10"/>
  <c r="P625" i="10"/>
  <c r="C625" i="10"/>
  <c r="V625" i="10"/>
  <c r="D625" i="10"/>
  <c r="O396" i="10"/>
  <c r="O908" i="10"/>
  <c r="O567" i="10"/>
  <c r="V489" i="10"/>
  <c r="D489" i="10"/>
  <c r="I489" i="10"/>
  <c r="R489" i="10"/>
  <c r="V1988" i="10"/>
  <c r="D1988" i="10"/>
  <c r="V289" i="10"/>
  <c r="D289" i="10"/>
  <c r="I289" i="10"/>
  <c r="R289" i="10"/>
  <c r="W1864" i="10"/>
  <c r="W109" i="10"/>
  <c r="V1794" i="10"/>
  <c r="D1794" i="10"/>
  <c r="I1794" i="10"/>
  <c r="R1794" i="10"/>
  <c r="V1494" i="10"/>
  <c r="D1494" i="10"/>
  <c r="I1494" i="10"/>
  <c r="R1494" i="10"/>
  <c r="P1215" i="10"/>
  <c r="C1215" i="10"/>
  <c r="Q724" i="10"/>
  <c r="V1710" i="10"/>
  <c r="D1710" i="10"/>
  <c r="O1615" i="10"/>
  <c r="P1611" i="10"/>
  <c r="C1611" i="10"/>
  <c r="V1611" i="10"/>
  <c r="D1611" i="10"/>
  <c r="I1611" i="10"/>
  <c r="R1611" i="10"/>
  <c r="O1864" i="10"/>
  <c r="O1786" i="10"/>
  <c r="V948" i="10"/>
  <c r="D948" i="10"/>
  <c r="I948" i="10"/>
  <c r="R948" i="10"/>
  <c r="O189" i="10"/>
  <c r="Q233" i="10"/>
  <c r="Q317" i="10"/>
  <c r="Q344" i="10"/>
  <c r="O431" i="10"/>
  <c r="V1210" i="10"/>
  <c r="D1210" i="10"/>
  <c r="Q1311" i="10"/>
  <c r="Q406" i="10"/>
  <c r="Q1741" i="10"/>
  <c r="Q1860" i="10"/>
  <c r="P806" i="10"/>
  <c r="C806" i="10"/>
  <c r="V806" i="10"/>
  <c r="D806" i="10"/>
  <c r="P933" i="10"/>
  <c r="C933" i="10"/>
  <c r="V1668" i="10"/>
  <c r="D1668" i="10"/>
  <c r="P299" i="10"/>
  <c r="C299" i="10"/>
  <c r="V949" i="10"/>
  <c r="D949" i="10"/>
  <c r="I949" i="10"/>
  <c r="R949" i="10"/>
  <c r="Q1376" i="10"/>
  <c r="O1287" i="10"/>
  <c r="V1888" i="10"/>
  <c r="D1888" i="10"/>
  <c r="Q447" i="10"/>
  <c r="V849" i="10"/>
  <c r="D849" i="10"/>
  <c r="Q206" i="10"/>
  <c r="P121" i="10"/>
  <c r="C121" i="10"/>
  <c r="V121" i="10"/>
  <c r="D121" i="10"/>
  <c r="I121" i="10"/>
  <c r="R121" i="10"/>
  <c r="P95" i="10"/>
  <c r="C95" i="10"/>
  <c r="O675" i="10"/>
  <c r="P538" i="10"/>
  <c r="C538" i="10"/>
  <c r="V538" i="10"/>
  <c r="D538" i="10"/>
  <c r="I538" i="10"/>
  <c r="R538" i="10"/>
  <c r="O881" i="10"/>
  <c r="O1919" i="10"/>
  <c r="V1188" i="10"/>
  <c r="D1188" i="10"/>
  <c r="I1188" i="10"/>
  <c r="R1188" i="10"/>
  <c r="V2068" i="10"/>
  <c r="D2068" i="10"/>
  <c r="I2068" i="10"/>
  <c r="R2068" i="10"/>
  <c r="V550" i="10"/>
  <c r="D550" i="10"/>
  <c r="I550" i="10"/>
  <c r="R550" i="10"/>
  <c r="V709" i="10"/>
  <c r="D709" i="10"/>
  <c r="I709" i="10"/>
  <c r="R709" i="10"/>
  <c r="V1389" i="10"/>
  <c r="D1389" i="10"/>
  <c r="I1389" i="10"/>
  <c r="R1389" i="10"/>
  <c r="V1849" i="10"/>
  <c r="D1849" i="10"/>
  <c r="V848" i="10"/>
  <c r="D848" i="10"/>
  <c r="I848" i="10"/>
  <c r="R848" i="10"/>
  <c r="V408" i="10"/>
  <c r="D408" i="10"/>
  <c r="V291" i="10"/>
  <c r="D291" i="10"/>
  <c r="I291" i="10"/>
  <c r="R291" i="10"/>
  <c r="V288" i="10"/>
  <c r="D288" i="10"/>
  <c r="I288" i="10"/>
  <c r="R288" i="10"/>
  <c r="V1712" i="10"/>
  <c r="D1712" i="10"/>
  <c r="I1712" i="10"/>
  <c r="R1712" i="10"/>
  <c r="V1708" i="10"/>
  <c r="D1708" i="10"/>
  <c r="V1672" i="10"/>
  <c r="D1672" i="10"/>
  <c r="V1209" i="10"/>
  <c r="D1209" i="10"/>
  <c r="I1209" i="10"/>
  <c r="R1209" i="10"/>
  <c r="V448" i="10"/>
  <c r="D448" i="10"/>
  <c r="U513" i="10"/>
  <c r="V270" i="10"/>
  <c r="D270" i="10"/>
  <c r="U129" i="10"/>
  <c r="U1669" i="10"/>
  <c r="U1549" i="10"/>
  <c r="U909" i="10"/>
  <c r="U629" i="10"/>
  <c r="W1605" i="10"/>
  <c r="U2286" i="10"/>
  <c r="W2286" i="10"/>
  <c r="K2409" i="10"/>
  <c r="L2409" i="10"/>
  <c r="K2419" i="10"/>
  <c r="L2419" i="10"/>
  <c r="N2468" i="10"/>
  <c r="N2480" i="10"/>
  <c r="N2478" i="10"/>
  <c r="N2462" i="10"/>
  <c r="K2267" i="10"/>
  <c r="L2267" i="10"/>
  <c r="K2379" i="10"/>
  <c r="L2379" i="10"/>
  <c r="N2448" i="10"/>
  <c r="P2448" i="10"/>
  <c r="C2448" i="10"/>
  <c r="V2448" i="10"/>
  <c r="D2448" i="10"/>
  <c r="I2448" i="10"/>
  <c r="R2448" i="10"/>
  <c r="X2343" i="10"/>
  <c r="X2460" i="10"/>
  <c r="X2306" i="10"/>
  <c r="K2302" i="10"/>
  <c r="L2302" i="10"/>
  <c r="K2415" i="10"/>
  <c r="L2415" i="10"/>
  <c r="K2469" i="10"/>
  <c r="L2469" i="10"/>
  <c r="K2278" i="10"/>
  <c r="L2278" i="10"/>
  <c r="K2461" i="10"/>
  <c r="L2461" i="10"/>
  <c r="K2408" i="10"/>
  <c r="L2408" i="10"/>
  <c r="N2420" i="10"/>
  <c r="K2202" i="10"/>
  <c r="L2202" i="10"/>
  <c r="K2467" i="10"/>
  <c r="L2467" i="10"/>
  <c r="K2473" i="10"/>
  <c r="L2473" i="10"/>
  <c r="K2472" i="10"/>
  <c r="L2472" i="10"/>
  <c r="N2398" i="10"/>
  <c r="K2183" i="10"/>
  <c r="L2183" i="10"/>
  <c r="K2458" i="10"/>
  <c r="L2458" i="10"/>
  <c r="K2340" i="10"/>
  <c r="L2340" i="10"/>
  <c r="N2376" i="10"/>
  <c r="K2305" i="10"/>
  <c r="L2305" i="10"/>
  <c r="K2450" i="10"/>
  <c r="L2450" i="10"/>
  <c r="K2459" i="10"/>
  <c r="L2459" i="10"/>
  <c r="N2442" i="10"/>
  <c r="N2314" i="10"/>
  <c r="N2312" i="10"/>
  <c r="K2321" i="10"/>
  <c r="L2321" i="10"/>
  <c r="Y2308" i="10"/>
  <c r="X2367" i="10"/>
  <c r="K2367" i="10"/>
  <c r="L2367" i="10"/>
  <c r="Y2444" i="10"/>
  <c r="N2444" i="10"/>
  <c r="Q2444" i="10"/>
  <c r="Y2432" i="10"/>
  <c r="N2432" i="10"/>
  <c r="O2432" i="10"/>
  <c r="Y2378" i="10"/>
  <c r="N2378" i="10"/>
  <c r="Q2378" i="10"/>
  <c r="Y2374" i="10"/>
  <c r="N2374" i="10"/>
  <c r="Q2374" i="10"/>
  <c r="Y2372" i="10"/>
  <c r="N2372" i="10"/>
  <c r="Q2372" i="10"/>
  <c r="Y2318" i="10"/>
  <c r="N2318" i="10"/>
  <c r="P2318" i="10"/>
  <c r="C2318" i="10"/>
  <c r="V2318" i="10"/>
  <c r="D2318" i="10"/>
  <c r="I2318" i="10"/>
  <c r="R2318" i="10"/>
  <c r="Y2310" i="10"/>
  <c r="N2310" i="10"/>
  <c r="Q2310" i="10"/>
  <c r="X2456" i="10"/>
  <c r="K2456" i="10"/>
  <c r="L2456" i="10"/>
  <c r="X2455" i="10"/>
  <c r="K2455" i="10"/>
  <c r="L2455" i="10"/>
  <c r="X2369" i="10"/>
  <c r="K2369" i="10"/>
  <c r="L2369" i="10"/>
  <c r="U423" i="10"/>
  <c r="W423" i="10"/>
  <c r="K2372" i="10"/>
  <c r="L2372" i="10"/>
  <c r="N2474" i="10"/>
  <c r="Q2474" i="10"/>
  <c r="K2394" i="10"/>
  <c r="L2394" i="10"/>
  <c r="K2336" i="10"/>
  <c r="L2336" i="10"/>
  <c r="K2443" i="10"/>
  <c r="L2443" i="10"/>
  <c r="N2450" i="10"/>
  <c r="P2450" i="10"/>
  <c r="C2450" i="10"/>
  <c r="V2450" i="10"/>
  <c r="D2450" i="10"/>
  <c r="I2450" i="10"/>
  <c r="R2450" i="10"/>
  <c r="K2417" i="10"/>
  <c r="L2417" i="10"/>
  <c r="X2429" i="10"/>
  <c r="K2429" i="10"/>
  <c r="L2429" i="10"/>
  <c r="X2381" i="10"/>
  <c r="N2300" i="10"/>
  <c r="P2300" i="10"/>
  <c r="C2300" i="10"/>
  <c r="V2300" i="10"/>
  <c r="D2300" i="10"/>
  <c r="I2300" i="10"/>
  <c r="R2300" i="10"/>
  <c r="X2262" i="10"/>
  <c r="V1687" i="10"/>
  <c r="D1687" i="10"/>
  <c r="I1687" i="10"/>
  <c r="R1687" i="10"/>
  <c r="V947" i="10"/>
  <c r="D947" i="10"/>
  <c r="I947" i="10"/>
  <c r="R947" i="10"/>
  <c r="U962" i="10"/>
  <c r="W963" i="10"/>
  <c r="U182" i="10"/>
  <c r="U578" i="10"/>
  <c r="I722" i="10"/>
  <c r="R722" i="10"/>
  <c r="O1849" i="10"/>
  <c r="Q1939" i="10"/>
  <c r="Q1852" i="10"/>
  <c r="P1850" i="10"/>
  <c r="C1850" i="10"/>
  <c r="O1854" i="10"/>
  <c r="Q1963" i="10"/>
  <c r="O1936" i="10"/>
  <c r="Q1853" i="10"/>
  <c r="P1692" i="10"/>
  <c r="C1692" i="10"/>
  <c r="V1692" i="10"/>
  <c r="D1692" i="10"/>
  <c r="I1692" i="10"/>
  <c r="R1692" i="10"/>
  <c r="Q1806" i="10"/>
  <c r="O1894" i="10"/>
  <c r="O1531" i="10"/>
  <c r="Q1816" i="10"/>
  <c r="O1886" i="10"/>
  <c r="Q122" i="10"/>
  <c r="P983" i="10"/>
  <c r="C983" i="10"/>
  <c r="Q955" i="10"/>
  <c r="P998" i="10"/>
  <c r="C998" i="10"/>
  <c r="V998" i="10"/>
  <c r="D998" i="10"/>
  <c r="I998" i="10"/>
  <c r="R998" i="10"/>
  <c r="Q69" i="10"/>
  <c r="O686" i="10"/>
  <c r="Q194" i="10"/>
  <c r="P234" i="10"/>
  <c r="C234" i="10"/>
  <c r="Q1285" i="10"/>
  <c r="O969" i="10"/>
  <c r="P1345" i="10"/>
  <c r="C1345" i="10"/>
  <c r="V1345" i="10"/>
  <c r="D1345" i="10"/>
  <c r="Q260" i="10"/>
  <c r="U1382" i="10"/>
  <c r="W1383" i="10"/>
  <c r="Q22" i="10"/>
  <c r="O22" i="10"/>
  <c r="O23" i="10"/>
  <c r="P23" i="10"/>
  <c r="C23" i="10"/>
  <c r="P242" i="10"/>
  <c r="C242" i="10"/>
  <c r="O242" i="10"/>
  <c r="O244" i="10"/>
  <c r="Q244" i="10"/>
  <c r="P256" i="10"/>
  <c r="C256" i="10"/>
  <c r="Q256" i="10"/>
  <c r="P1388" i="10"/>
  <c r="C1388" i="10"/>
  <c r="V1388" i="10"/>
  <c r="D1388" i="10"/>
  <c r="O1388" i="10"/>
  <c r="Q1389" i="10"/>
  <c r="O1389" i="10"/>
  <c r="P1360" i="10"/>
  <c r="C1360" i="10"/>
  <c r="O1360" i="10"/>
  <c r="Q1360" i="10"/>
  <c r="O400" i="10"/>
  <c r="P400" i="10"/>
  <c r="C400" i="10"/>
  <c r="Q1535" i="10"/>
  <c r="O1535" i="10"/>
  <c r="Q1528" i="10"/>
  <c r="O1528" i="10"/>
  <c r="P2000" i="10"/>
  <c r="C2000" i="10"/>
  <c r="Q2000" i="10"/>
  <c r="P1901" i="10"/>
  <c r="C1901" i="10"/>
  <c r="V1901" i="10"/>
  <c r="D1901" i="10"/>
  <c r="I1901" i="10"/>
  <c r="R1901" i="10"/>
  <c r="O1901" i="10"/>
  <c r="Q1807" i="10"/>
  <c r="P1807" i="10"/>
  <c r="C1807" i="10"/>
  <c r="P1983" i="10"/>
  <c r="C1983" i="10"/>
  <c r="V1983" i="10"/>
  <c r="D1983" i="10"/>
  <c r="O1983" i="10"/>
  <c r="P1882" i="10"/>
  <c r="C1882" i="10"/>
  <c r="V1882" i="10"/>
  <c r="D1882" i="10"/>
  <c r="I1882" i="10"/>
  <c r="R1882" i="10"/>
  <c r="O1882" i="10"/>
  <c r="Q1687" i="10"/>
  <c r="O1687" i="10"/>
  <c r="Q1696" i="10"/>
  <c r="P1696" i="10"/>
  <c r="C1696" i="10"/>
  <c r="V1696" i="10"/>
  <c r="D1696" i="10"/>
  <c r="I1696" i="10"/>
  <c r="R1696" i="10"/>
  <c r="O1696" i="10"/>
  <c r="Q1813" i="10"/>
  <c r="O1813" i="10"/>
  <c r="P1683" i="10"/>
  <c r="C1683" i="10"/>
  <c r="V1683" i="10"/>
  <c r="D1683" i="10"/>
  <c r="I1683" i="10"/>
  <c r="R1683" i="10"/>
  <c r="Q1683" i="10"/>
  <c r="O1688" i="10"/>
  <c r="P1688" i="10"/>
  <c r="C1688" i="10"/>
  <c r="Q380" i="10"/>
  <c r="P380" i="10"/>
  <c r="C380" i="10"/>
  <c r="O380" i="10"/>
  <c r="Q367" i="10"/>
  <c r="O367" i="10"/>
  <c r="P372" i="10"/>
  <c r="C372" i="10"/>
  <c r="O372" i="10"/>
  <c r="Q970" i="10"/>
  <c r="P970" i="10"/>
  <c r="C970" i="10"/>
  <c r="O371" i="10"/>
  <c r="Q371" i="10"/>
  <c r="Q1296" i="10"/>
  <c r="P1296" i="10"/>
  <c r="C1296" i="10"/>
  <c r="Q374" i="10"/>
  <c r="O374" i="10"/>
  <c r="P378" i="10"/>
  <c r="C378" i="10"/>
  <c r="O378" i="10"/>
  <c r="O1288" i="10"/>
  <c r="P1288" i="10"/>
  <c r="C1288" i="10"/>
  <c r="P80" i="10"/>
  <c r="C80" i="10"/>
  <c r="Q80" i="10"/>
  <c r="Q685" i="10"/>
  <c r="P685" i="10"/>
  <c r="C685" i="10"/>
  <c r="P76" i="10"/>
  <c r="C76" i="10"/>
  <c r="V76" i="10"/>
  <c r="D76" i="10"/>
  <c r="I76" i="10"/>
  <c r="R76" i="10"/>
  <c r="O76" i="10"/>
  <c r="Q74" i="10"/>
  <c r="O74" i="10"/>
  <c r="O689" i="10"/>
  <c r="P689" i="10"/>
  <c r="C689" i="10"/>
  <c r="P56" i="10"/>
  <c r="C56" i="10"/>
  <c r="O56" i="10"/>
  <c r="O241" i="10"/>
  <c r="P241" i="10"/>
  <c r="C241" i="10"/>
  <c r="V241" i="10"/>
  <c r="D241" i="10"/>
  <c r="I241" i="10"/>
  <c r="R241" i="10"/>
  <c r="O231" i="10"/>
  <c r="P231" i="10"/>
  <c r="C231" i="10"/>
  <c r="P201" i="10"/>
  <c r="C201" i="10"/>
  <c r="Q201" i="10"/>
  <c r="O49" i="10"/>
  <c r="P49" i="10"/>
  <c r="C49" i="10"/>
  <c r="O58" i="10"/>
  <c r="Q58" i="10"/>
  <c r="O235" i="10"/>
  <c r="Q235" i="10"/>
  <c r="P224" i="10"/>
  <c r="C224" i="10"/>
  <c r="V224" i="10"/>
  <c r="D224" i="10"/>
  <c r="I224" i="10"/>
  <c r="R224" i="10"/>
  <c r="Q224" i="10"/>
  <c r="P229" i="10"/>
  <c r="C229" i="10"/>
  <c r="O229" i="10"/>
  <c r="O1573" i="10"/>
  <c r="P1573" i="10"/>
  <c r="C1573" i="10"/>
  <c r="P1858" i="10"/>
  <c r="C1858" i="10"/>
  <c r="Q1858" i="10"/>
  <c r="P1572" i="10"/>
  <c r="C1572" i="10"/>
  <c r="V1572" i="10"/>
  <c r="D1572" i="10"/>
  <c r="I1572" i="10"/>
  <c r="R1572" i="10"/>
  <c r="Q1572" i="10"/>
  <c r="O1572" i="10"/>
  <c r="P1569" i="10"/>
  <c r="C1569" i="10"/>
  <c r="O1569" i="10"/>
  <c r="O855" i="10"/>
  <c r="Q855" i="10"/>
  <c r="Q132" i="10"/>
  <c r="P132" i="10"/>
  <c r="C132" i="10"/>
  <c r="O859" i="10"/>
  <c r="P859" i="10"/>
  <c r="C859" i="10"/>
  <c r="V859" i="10"/>
  <c r="D859" i="10"/>
  <c r="I859" i="10"/>
  <c r="R859" i="10"/>
  <c r="O1368" i="10"/>
  <c r="P1368" i="10"/>
  <c r="C1368" i="10"/>
  <c r="O1375" i="10"/>
  <c r="Q1375" i="10"/>
  <c r="P956" i="10"/>
  <c r="C956" i="10"/>
  <c r="V956" i="10"/>
  <c r="D956" i="10"/>
  <c r="I956" i="10"/>
  <c r="R956" i="10"/>
  <c r="Q956" i="10"/>
  <c r="P1000" i="10"/>
  <c r="C1000" i="10"/>
  <c r="Q1000" i="10"/>
  <c r="O1000" i="10"/>
  <c r="O942" i="10"/>
  <c r="P942" i="10"/>
  <c r="C942" i="10"/>
  <c r="O947" i="10"/>
  <c r="Q947" i="10"/>
  <c r="Q1134" i="10"/>
  <c r="P1134" i="10"/>
  <c r="C1134" i="10"/>
  <c r="O1133" i="10"/>
  <c r="P1133" i="10"/>
  <c r="C1133" i="10"/>
  <c r="Q1129" i="10"/>
  <c r="P1129" i="10"/>
  <c r="C1129" i="10"/>
  <c r="V1129" i="10"/>
  <c r="D1129" i="10"/>
  <c r="I1129" i="10"/>
  <c r="R1129" i="10"/>
  <c r="P1784" i="10"/>
  <c r="C1784" i="10"/>
  <c r="V1784" i="10"/>
  <c r="D1784" i="10"/>
  <c r="I1784" i="10"/>
  <c r="R1784" i="10"/>
  <c r="Q1784" i="10"/>
  <c r="Q1835" i="10"/>
  <c r="O1835" i="10"/>
  <c r="O1872" i="10"/>
  <c r="P1872" i="10"/>
  <c r="C1872" i="10"/>
  <c r="P1823" i="10"/>
  <c r="C1823" i="10"/>
  <c r="Q1823" i="10"/>
  <c r="P1871" i="10"/>
  <c r="C1871" i="10"/>
  <c r="O1871" i="10"/>
  <c r="Q1456" i="10"/>
  <c r="O1456" i="10"/>
  <c r="O1832" i="10"/>
  <c r="Q1832" i="10"/>
  <c r="O1798" i="10"/>
  <c r="P1798" i="10"/>
  <c r="C1798" i="10"/>
  <c r="V1798" i="10"/>
  <c r="D1798" i="10"/>
  <c r="I1798" i="10"/>
  <c r="R1798" i="10"/>
  <c r="Q1787" i="10"/>
  <c r="P1787" i="10"/>
  <c r="C1787" i="10"/>
  <c r="P1447" i="10"/>
  <c r="C1447" i="10"/>
  <c r="O1447" i="10"/>
  <c r="P1825" i="10"/>
  <c r="C1825" i="10"/>
  <c r="Q1825" i="10"/>
  <c r="O1837" i="10"/>
  <c r="Q1837" i="10"/>
  <c r="P1837" i="10"/>
  <c r="C1837" i="10"/>
  <c r="V1837" i="10"/>
  <c r="D1837" i="10"/>
  <c r="I1837" i="10"/>
  <c r="R1837" i="10"/>
  <c r="Q1610" i="10"/>
  <c r="P1610" i="10"/>
  <c r="C1610" i="10"/>
  <c r="V1610" i="10"/>
  <c r="D1610" i="10"/>
  <c r="I1610" i="10"/>
  <c r="R1610" i="10"/>
  <c r="Q1604" i="10"/>
  <c r="O1604" i="10"/>
  <c r="Q411" i="10"/>
  <c r="P411" i="10"/>
  <c r="C411" i="10"/>
  <c r="O162" i="10"/>
  <c r="Q162" i="10"/>
  <c r="P163" i="10"/>
  <c r="C163" i="10"/>
  <c r="O163" i="10"/>
  <c r="Q165" i="10"/>
  <c r="O165" i="10"/>
  <c r="P1633" i="10"/>
  <c r="C1633" i="10"/>
  <c r="Q1414" i="10"/>
  <c r="P1408" i="10"/>
  <c r="C1408" i="10"/>
  <c r="Q1403" i="10"/>
  <c r="P1412" i="10"/>
  <c r="C1412" i="10"/>
  <c r="V1412" i="10"/>
  <c r="D1412" i="10"/>
  <c r="Q730" i="10"/>
  <c r="O722" i="10"/>
  <c r="Q735" i="10"/>
  <c r="P1678" i="10"/>
  <c r="C1678" i="10"/>
  <c r="V1678" i="10"/>
  <c r="D1678" i="10"/>
  <c r="I1678" i="10"/>
  <c r="R1678" i="10"/>
  <c r="Q1678" i="10"/>
  <c r="W928" i="10"/>
  <c r="W1686" i="10"/>
  <c r="U2486" i="10"/>
  <c r="U1850" i="10"/>
  <c r="U1650" i="10"/>
  <c r="U1530" i="10"/>
  <c r="U1390" i="10"/>
  <c r="U1350" i="10"/>
  <c r="U450" i="10"/>
  <c r="U250" i="10"/>
  <c r="U210" i="10"/>
  <c r="W2330" i="10"/>
  <c r="W707" i="10"/>
  <c r="U1324" i="10"/>
  <c r="W1324" i="10"/>
  <c r="W2357" i="10"/>
  <c r="W2152" i="10"/>
  <c r="W2158" i="10"/>
  <c r="W307" i="10"/>
  <c r="U1590" i="10"/>
  <c r="U1550" i="10"/>
  <c r="W1550" i="10"/>
  <c r="U950" i="10"/>
  <c r="U910" i="10"/>
  <c r="U790" i="10"/>
  <c r="U270" i="10"/>
  <c r="U290" i="10"/>
  <c r="U510" i="10"/>
  <c r="U390" i="10"/>
  <c r="U330" i="10"/>
  <c r="U150" i="10"/>
  <c r="W1386" i="10"/>
  <c r="U2417" i="10"/>
  <c r="W1245" i="10"/>
  <c r="W1885" i="10"/>
  <c r="W2044" i="10"/>
  <c r="W1587" i="10"/>
  <c r="K2402" i="10"/>
  <c r="L2402" i="10"/>
  <c r="K2351" i="10"/>
  <c r="L2351" i="10"/>
  <c r="K2217" i="10"/>
  <c r="L2217" i="10"/>
  <c r="K2085" i="10"/>
  <c r="L2085" i="10"/>
  <c r="K2377" i="10"/>
  <c r="L2377" i="10"/>
  <c r="K2105" i="10"/>
  <c r="L2105" i="10"/>
  <c r="X2123" i="10"/>
  <c r="U503" i="10"/>
  <c r="K2404" i="10"/>
  <c r="L2404" i="10"/>
  <c r="K2465" i="10"/>
  <c r="L2465" i="10"/>
  <c r="K2479" i="10"/>
  <c r="L2479" i="10"/>
  <c r="K2434" i="10"/>
  <c r="L2434" i="10"/>
  <c r="K2457" i="10"/>
  <c r="L2457" i="10"/>
  <c r="K2304" i="10"/>
  <c r="L2304" i="10"/>
  <c r="X2208" i="10"/>
  <c r="K2406" i="10"/>
  <c r="L2406" i="10"/>
  <c r="K2478" i="10"/>
  <c r="L2478" i="10"/>
  <c r="K2466" i="10"/>
  <c r="L2466" i="10"/>
  <c r="K2125" i="10"/>
  <c r="L2125" i="10"/>
  <c r="K2370" i="10"/>
  <c r="L2370" i="10"/>
  <c r="K2222" i="10"/>
  <c r="L2222" i="10"/>
  <c r="K2448" i="10"/>
  <c r="L2448" i="10"/>
  <c r="K2451" i="10"/>
  <c r="L2451" i="10"/>
  <c r="V1421" i="10"/>
  <c r="D1421" i="10"/>
  <c r="I1421" i="10"/>
  <c r="R1421" i="10"/>
  <c r="V1321" i="10"/>
  <c r="D1321" i="10"/>
  <c r="I1321" i="10"/>
  <c r="R1321" i="10"/>
  <c r="V1361" i="10"/>
  <c r="D1361" i="10"/>
  <c r="I1361" i="10"/>
  <c r="R1361" i="10"/>
  <c r="I244" i="10"/>
  <c r="R244" i="10"/>
  <c r="I1530" i="10"/>
  <c r="R1530" i="10"/>
  <c r="U1954" i="10"/>
  <c r="U1914" i="10"/>
  <c r="U1874" i="10"/>
  <c r="U1554" i="10"/>
  <c r="U1414" i="10"/>
  <c r="U1374" i="10"/>
  <c r="U1254" i="10"/>
  <c r="W1254" i="10"/>
  <c r="U1214" i="10"/>
  <c r="U1174" i="10"/>
  <c r="W1174" i="10"/>
  <c r="U1134" i="10"/>
  <c r="U1014" i="10"/>
  <c r="U974" i="10"/>
  <c r="U814" i="10"/>
  <c r="U774" i="10"/>
  <c r="U334" i="10"/>
  <c r="W334" i="10"/>
  <c r="U354" i="10"/>
  <c r="U94" i="10"/>
  <c r="U514" i="10"/>
  <c r="U474" i="10"/>
  <c r="U434" i="10"/>
  <c r="U374" i="10"/>
  <c r="U234" i="10"/>
  <c r="U154" i="10"/>
  <c r="V811" i="10"/>
  <c r="D811" i="10"/>
  <c r="I811" i="10"/>
  <c r="R811" i="10"/>
  <c r="P910" i="10"/>
  <c r="C910" i="10"/>
  <c r="Q910" i="10"/>
  <c r="P37" i="10"/>
  <c r="C37" i="10"/>
  <c r="Q37" i="10"/>
  <c r="Q39" i="10"/>
  <c r="P39" i="10"/>
  <c r="C39" i="10"/>
  <c r="V39" i="10"/>
  <c r="D39" i="10"/>
  <c r="I39" i="10"/>
  <c r="R39" i="10"/>
  <c r="P28" i="10"/>
  <c r="C28" i="10"/>
  <c r="Q28" i="10"/>
  <c r="O1394" i="10"/>
  <c r="Q1394" i="10"/>
  <c r="P1391" i="10"/>
  <c r="C1391" i="10"/>
  <c r="V1391" i="10"/>
  <c r="D1391" i="10"/>
  <c r="I1391" i="10"/>
  <c r="R1391" i="10"/>
  <c r="O1391" i="10"/>
  <c r="Q1350" i="10"/>
  <c r="P1350" i="10"/>
  <c r="C1350" i="10"/>
  <c r="P1352" i="10"/>
  <c r="C1352" i="10"/>
  <c r="Q1352" i="10"/>
  <c r="O391" i="10"/>
  <c r="P391" i="10"/>
  <c r="C391" i="10"/>
  <c r="O1998" i="10"/>
  <c r="P1998" i="10"/>
  <c r="C1998" i="10"/>
  <c r="Q369" i="10"/>
  <c r="O369" i="10"/>
  <c r="Q977" i="10"/>
  <c r="P977" i="10"/>
  <c r="C977" i="10"/>
  <c r="V977" i="10"/>
  <c r="D977" i="10"/>
  <c r="I977" i="10"/>
  <c r="R977" i="10"/>
  <c r="Q973" i="10"/>
  <c r="O973" i="10"/>
  <c r="P1301" i="10"/>
  <c r="C1301" i="10"/>
  <c r="O1301" i="10"/>
  <c r="Q1291" i="10"/>
  <c r="P1291" i="10"/>
  <c r="C1291" i="10"/>
  <c r="P1282" i="10"/>
  <c r="C1282" i="10"/>
  <c r="Q1282" i="10"/>
  <c r="Q48" i="10"/>
  <c r="O48" i="10"/>
  <c r="Q193" i="10"/>
  <c r="P193" i="10"/>
  <c r="C193" i="10"/>
  <c r="P240" i="10"/>
  <c r="C240" i="10"/>
  <c r="V240" i="10"/>
  <c r="D240" i="10"/>
  <c r="I240" i="10"/>
  <c r="R240" i="10"/>
  <c r="Q240" i="10"/>
  <c r="O129" i="10"/>
  <c r="Q129" i="10"/>
  <c r="O128" i="10"/>
  <c r="P128" i="10"/>
  <c r="C128" i="10"/>
  <c r="O1381" i="10"/>
  <c r="Q1381" i="10"/>
  <c r="O1377" i="10"/>
  <c r="Q1377" i="10"/>
  <c r="O1364" i="10"/>
  <c r="Q1364" i="10"/>
  <c r="O167" i="10"/>
  <c r="P167" i="10"/>
  <c r="C167" i="10"/>
  <c r="U438" i="10"/>
  <c r="V321" i="10"/>
  <c r="D321" i="10"/>
  <c r="I321" i="10"/>
  <c r="R321" i="10"/>
  <c r="V1641" i="10"/>
  <c r="D1641" i="10"/>
  <c r="I1641" i="10"/>
  <c r="R1641" i="10"/>
  <c r="U859" i="10"/>
  <c r="U997" i="10"/>
  <c r="I726" i="10"/>
  <c r="R726" i="10"/>
  <c r="I985" i="10"/>
  <c r="R985" i="10"/>
  <c r="U2054" i="10"/>
  <c r="W2054" i="10"/>
  <c r="U1974" i="10"/>
  <c r="W1974" i="10"/>
  <c r="U1934" i="10"/>
  <c r="U1814" i="10"/>
  <c r="U1654" i="10"/>
  <c r="U1474" i="10"/>
  <c r="U1434" i="10"/>
  <c r="U1354" i="10"/>
  <c r="U1314" i="10"/>
  <c r="U1274" i="10"/>
  <c r="U1194" i="10"/>
  <c r="U1114" i="10"/>
  <c r="U1074" i="10"/>
  <c r="U954" i="10"/>
  <c r="U874" i="10"/>
  <c r="U754" i="10"/>
  <c r="U714" i="10"/>
  <c r="U674" i="10"/>
  <c r="U274" i="10"/>
  <c r="U654" i="10"/>
  <c r="U494" i="10"/>
  <c r="W494" i="10"/>
  <c r="U454" i="10"/>
  <c r="U294" i="10"/>
  <c r="W294" i="10"/>
  <c r="U314" i="10"/>
  <c r="V1930" i="10"/>
  <c r="D1930" i="10"/>
  <c r="V371" i="10"/>
  <c r="D371" i="10"/>
  <c r="I371" i="10"/>
  <c r="R371" i="10"/>
  <c r="O252" i="10"/>
  <c r="Q252" i="10"/>
  <c r="Q255" i="10"/>
  <c r="P255" i="10"/>
  <c r="C255" i="10"/>
  <c r="P257" i="10"/>
  <c r="C257" i="10"/>
  <c r="V257" i="10"/>
  <c r="D257" i="10"/>
  <c r="I257" i="10"/>
  <c r="R257" i="10"/>
  <c r="Q257" i="10"/>
  <c r="O251" i="10"/>
  <c r="P251" i="10"/>
  <c r="C251" i="10"/>
  <c r="V251" i="10"/>
  <c r="D251" i="10"/>
  <c r="O1386" i="10"/>
  <c r="P1386" i="10"/>
  <c r="C1386" i="10"/>
  <c r="V1386" i="10"/>
  <c r="D1386" i="10"/>
  <c r="O1361" i="10"/>
  <c r="Q1361" i="10"/>
  <c r="P1355" i="10"/>
  <c r="C1355" i="10"/>
  <c r="Q1355" i="10"/>
  <c r="O1343" i="10"/>
  <c r="Q1343" i="10"/>
  <c r="Q1064" i="10"/>
  <c r="O1064" i="10"/>
  <c r="O228" i="10"/>
  <c r="P228" i="10"/>
  <c r="C228" i="10"/>
  <c r="U1472" i="10"/>
  <c r="U1432" i="10"/>
  <c r="U1392" i="10"/>
  <c r="U1352" i="10"/>
  <c r="U1312" i="10"/>
  <c r="U1272" i="10"/>
  <c r="U1232" i="10"/>
  <c r="U1192" i="10"/>
  <c r="U1152" i="10"/>
  <c r="U1112" i="10"/>
  <c r="U652" i="10"/>
  <c r="U932" i="10"/>
  <c r="U812" i="10"/>
  <c r="U592" i="10"/>
  <c r="U552" i="10"/>
  <c r="U512" i="10"/>
  <c r="U472" i="10"/>
  <c r="U432" i="10"/>
  <c r="U392" i="10"/>
  <c r="U252" i="10"/>
  <c r="W253" i="10"/>
  <c r="U92" i="10"/>
  <c r="U212" i="10"/>
  <c r="U172" i="10"/>
  <c r="W2351" i="10"/>
  <c r="W2215" i="10"/>
  <c r="W2305" i="10"/>
  <c r="W2176" i="10"/>
  <c r="W2267" i="10"/>
  <c r="W2282" i="10"/>
  <c r="W2135" i="10"/>
  <c r="W2183" i="10"/>
  <c r="W887" i="10"/>
  <c r="W687" i="10"/>
  <c r="U1504" i="10"/>
  <c r="U1345" i="10"/>
  <c r="U1583" i="10"/>
  <c r="W1583" i="10"/>
  <c r="U1183" i="10"/>
  <c r="W1183" i="10"/>
  <c r="V1298" i="10"/>
  <c r="D1298" i="10"/>
  <c r="I1298" i="10"/>
  <c r="R1298" i="10"/>
  <c r="V130" i="10"/>
  <c r="D130" i="10"/>
  <c r="I130" i="10"/>
  <c r="R130" i="10"/>
  <c r="U2052" i="10"/>
  <c r="U2012" i="10"/>
  <c r="U1892" i="10"/>
  <c r="U1852" i="10"/>
  <c r="U1812" i="10"/>
  <c r="U1772" i="10"/>
  <c r="U1732" i="10"/>
  <c r="U1692" i="10"/>
  <c r="U1652" i="10"/>
  <c r="U1612" i="10"/>
  <c r="U1572" i="10"/>
  <c r="U1532" i="10"/>
  <c r="U632" i="10"/>
  <c r="U1072" i="10"/>
  <c r="U1032" i="10"/>
  <c r="U992" i="10"/>
  <c r="U952" i="10"/>
  <c r="U912" i="10"/>
  <c r="U872" i="10"/>
  <c r="U832" i="10"/>
  <c r="U752" i="10"/>
  <c r="U712" i="10"/>
  <c r="W713" i="10"/>
  <c r="U672" i="10"/>
  <c r="U572" i="10"/>
  <c r="U452" i="10"/>
  <c r="U352" i="10"/>
  <c r="U72" i="10"/>
  <c r="W73" i="10"/>
  <c r="U292" i="10"/>
  <c r="U132" i="10"/>
  <c r="W133" i="10"/>
  <c r="U192" i="10"/>
  <c r="W193" i="10"/>
  <c r="U152" i="10"/>
  <c r="W2233" i="10"/>
  <c r="W2097" i="10"/>
  <c r="W2308" i="10"/>
  <c r="U1665" i="10"/>
  <c r="W1665" i="10"/>
  <c r="W1687" i="10"/>
  <c r="W367" i="10"/>
  <c r="W25" i="10"/>
  <c r="U1905" i="10"/>
  <c r="W1905" i="10"/>
  <c r="W1626" i="10"/>
  <c r="U1164" i="10"/>
  <c r="X2312" i="10"/>
  <c r="K2312" i="10"/>
  <c r="L2312" i="10"/>
  <c r="X2442" i="10"/>
  <c r="K2442" i="10"/>
  <c r="L2442" i="10"/>
  <c r="X2433" i="10"/>
  <c r="K2433" i="10"/>
  <c r="L2433" i="10"/>
  <c r="X2314" i="10"/>
  <c r="K2314" i="10"/>
  <c r="L2314" i="10"/>
  <c r="K2309" i="10"/>
  <c r="L2309" i="10"/>
  <c r="K2317" i="10"/>
  <c r="L2317" i="10"/>
  <c r="V293" i="10"/>
  <c r="D293" i="10"/>
  <c r="I293" i="10"/>
  <c r="R293" i="10"/>
  <c r="U2342" i="10"/>
  <c r="U2341" i="10"/>
  <c r="W2130" i="10"/>
  <c r="U241" i="10"/>
  <c r="V1258" i="10"/>
  <c r="D1258" i="10"/>
  <c r="I1258" i="10"/>
  <c r="R1258" i="10"/>
  <c r="V878" i="10"/>
  <c r="D878" i="10"/>
  <c r="I878" i="10"/>
  <c r="R878" i="10"/>
  <c r="U238" i="10"/>
  <c r="U15" i="10"/>
  <c r="U755" i="10"/>
  <c r="V675" i="10"/>
  <c r="D675" i="10"/>
  <c r="I675" i="10"/>
  <c r="R675" i="10"/>
  <c r="U376" i="10"/>
  <c r="U315" i="10"/>
  <c r="I1342" i="10"/>
  <c r="R1342" i="10"/>
  <c r="I922" i="10"/>
  <c r="R922" i="10"/>
  <c r="I745" i="10"/>
  <c r="R745" i="10"/>
  <c r="P1204" i="10"/>
  <c r="C1204" i="10"/>
  <c r="P729" i="10"/>
  <c r="C729" i="10"/>
  <c r="V729" i="10"/>
  <c r="D729" i="10"/>
  <c r="I729" i="10"/>
  <c r="R729" i="10"/>
  <c r="O731" i="10"/>
  <c r="O1443" i="10"/>
  <c r="P1789" i="10"/>
  <c r="C1789" i="10"/>
  <c r="O1611" i="10"/>
  <c r="P1875" i="10"/>
  <c r="C1875" i="10"/>
  <c r="O1792" i="10"/>
  <c r="O1831" i="10"/>
  <c r="P1874" i="10"/>
  <c r="C1874" i="10"/>
  <c r="Q1863" i="10"/>
  <c r="P189" i="10"/>
  <c r="C189" i="10"/>
  <c r="V189" i="10"/>
  <c r="D189" i="10"/>
  <c r="I189" i="10"/>
  <c r="R189" i="10"/>
  <c r="O184" i="10"/>
  <c r="P226" i="10"/>
  <c r="C226" i="10"/>
  <c r="V226" i="10"/>
  <c r="D226" i="10"/>
  <c r="I226" i="10"/>
  <c r="R226" i="10"/>
  <c r="V692" i="10"/>
  <c r="D692" i="10"/>
  <c r="I692" i="10"/>
  <c r="R692" i="10"/>
  <c r="Q2061" i="10"/>
  <c r="O357" i="10"/>
  <c r="Q433" i="10"/>
  <c r="P353" i="10"/>
  <c r="C353" i="10"/>
  <c r="O348" i="10"/>
  <c r="Q432" i="10"/>
  <c r="V173" i="10"/>
  <c r="D173" i="10"/>
  <c r="I173" i="10"/>
  <c r="R173" i="10"/>
  <c r="Q1265" i="10"/>
  <c r="O1315" i="10"/>
  <c r="Q409" i="10"/>
  <c r="P420" i="10"/>
  <c r="C420" i="10"/>
  <c r="Q984" i="10"/>
  <c r="P1724" i="10"/>
  <c r="C1724" i="10"/>
  <c r="V1724" i="10"/>
  <c r="D1724" i="10"/>
  <c r="Q1971" i="10"/>
  <c r="O1962" i="10"/>
  <c r="Q1974" i="10"/>
  <c r="O810" i="10"/>
  <c r="P819" i="10"/>
  <c r="C819" i="10"/>
  <c r="Q924" i="10"/>
  <c r="Q293" i="10"/>
  <c r="O171" i="10"/>
  <c r="Q290" i="10"/>
  <c r="P842" i="10"/>
  <c r="C842" i="10"/>
  <c r="V842" i="10"/>
  <c r="D842" i="10"/>
  <c r="Q846" i="10"/>
  <c r="P379" i="10"/>
  <c r="C379" i="10"/>
  <c r="V379" i="10"/>
  <c r="D379" i="10"/>
  <c r="I379" i="10"/>
  <c r="R379" i="10"/>
  <c r="P962" i="10"/>
  <c r="C962" i="10"/>
  <c r="V962" i="10"/>
  <c r="D962" i="10"/>
  <c r="O442" i="10"/>
  <c r="P749" i="10"/>
  <c r="C749" i="10"/>
  <c r="V749" i="10"/>
  <c r="D749" i="10"/>
  <c r="O1630" i="10"/>
  <c r="O999" i="10"/>
  <c r="Q1076" i="10"/>
  <c r="O216" i="10"/>
  <c r="P587" i="10"/>
  <c r="C587" i="10"/>
  <c r="P590" i="10"/>
  <c r="C590" i="10"/>
  <c r="Q1192" i="10"/>
  <c r="Q99" i="10"/>
  <c r="P1598" i="10"/>
  <c r="C1598" i="10"/>
  <c r="V1598" i="10"/>
  <c r="D1598" i="10"/>
  <c r="I1598" i="10"/>
  <c r="R1598" i="10"/>
  <c r="P637" i="10"/>
  <c r="C637" i="10"/>
  <c r="V637" i="10"/>
  <c r="D637" i="10"/>
  <c r="I637" i="10"/>
  <c r="R637" i="10"/>
  <c r="O663" i="10"/>
  <c r="P771" i="10"/>
  <c r="C771" i="10"/>
  <c r="Q525" i="10"/>
  <c r="O1243" i="10"/>
  <c r="Q553" i="10"/>
  <c r="Q160" i="10"/>
  <c r="Q1494" i="10"/>
  <c r="U2487" i="10"/>
  <c r="W1126" i="10"/>
  <c r="V417" i="10"/>
  <c r="D417" i="10"/>
  <c r="I417" i="10"/>
  <c r="R417" i="10"/>
  <c r="V834" i="10"/>
  <c r="D834" i="10"/>
  <c r="I834" i="10"/>
  <c r="R834" i="10"/>
  <c r="V114" i="10"/>
  <c r="D114" i="10"/>
  <c r="I114" i="10"/>
  <c r="R114" i="10"/>
  <c r="U733" i="10"/>
  <c r="U273" i="10"/>
  <c r="U371" i="10"/>
  <c r="U961" i="10"/>
  <c r="V1657" i="10"/>
  <c r="D1657" i="10"/>
  <c r="I1657" i="10"/>
  <c r="R1657" i="10"/>
  <c r="U541" i="10"/>
  <c r="V381" i="10"/>
  <c r="D381" i="10"/>
  <c r="I381" i="10"/>
  <c r="R381" i="10"/>
  <c r="U1201" i="10"/>
  <c r="U501" i="10"/>
  <c r="V1398" i="10"/>
  <c r="D1398" i="10"/>
  <c r="I1398" i="10"/>
  <c r="R1398" i="10"/>
  <c r="V438" i="10"/>
  <c r="D438" i="10"/>
  <c r="I438" i="10"/>
  <c r="R438" i="10"/>
  <c r="V358" i="10"/>
  <c r="D358" i="10"/>
  <c r="I358" i="10"/>
  <c r="R358" i="10"/>
  <c r="V138" i="10"/>
  <c r="D138" i="10"/>
  <c r="I138" i="10"/>
  <c r="R138" i="10"/>
  <c r="V1816" i="10"/>
  <c r="D1816" i="10"/>
  <c r="I1816" i="10"/>
  <c r="R1816" i="10"/>
  <c r="V1416" i="10"/>
  <c r="D1416" i="10"/>
  <c r="I1416" i="10"/>
  <c r="R1416" i="10"/>
  <c r="V1216" i="10"/>
  <c r="D1216" i="10"/>
  <c r="I1216" i="10"/>
  <c r="R1216" i="10"/>
  <c r="V1955" i="10"/>
  <c r="D1955" i="10"/>
  <c r="I1955" i="10"/>
  <c r="R1955" i="10"/>
  <c r="V1795" i="10"/>
  <c r="D1795" i="10"/>
  <c r="I1795" i="10"/>
  <c r="R1795" i="10"/>
  <c r="V855" i="10"/>
  <c r="D855" i="10"/>
  <c r="I855" i="10"/>
  <c r="R855" i="10"/>
  <c r="U355" i="10"/>
  <c r="I843" i="10"/>
  <c r="R843" i="10"/>
  <c r="I1210" i="10"/>
  <c r="R1210" i="10"/>
  <c r="I310" i="10"/>
  <c r="R310" i="10"/>
  <c r="I1629" i="10"/>
  <c r="R1629" i="10"/>
  <c r="P1214" i="10"/>
  <c r="C1214" i="10"/>
  <c r="O724" i="10"/>
  <c r="Q728" i="10"/>
  <c r="P1615" i="10"/>
  <c r="C1615" i="10"/>
  <c r="O1605" i="10"/>
  <c r="O1449" i="10"/>
  <c r="Q1783" i="10"/>
  <c r="O1838" i="10"/>
  <c r="Q1878" i="10"/>
  <c r="P1442" i="10"/>
  <c r="C1442" i="10"/>
  <c r="V1442" i="10"/>
  <c r="D1442" i="10"/>
  <c r="P1800" i="10"/>
  <c r="C1800" i="10"/>
  <c r="V952" i="10"/>
  <c r="D952" i="10"/>
  <c r="Q182" i="10"/>
  <c r="O187" i="10"/>
  <c r="P239" i="10"/>
  <c r="C239" i="10"/>
  <c r="Q188" i="10"/>
  <c r="Q1292" i="10"/>
  <c r="P1075" i="10"/>
  <c r="C1075" i="10"/>
  <c r="V1075" i="10"/>
  <c r="D1075" i="10"/>
  <c r="I1075" i="10"/>
  <c r="R1075" i="10"/>
  <c r="P2055" i="10"/>
  <c r="C2055" i="10"/>
  <c r="P355" i="10"/>
  <c r="C355" i="10"/>
  <c r="O346" i="10"/>
  <c r="O343" i="10"/>
  <c r="P1273" i="10"/>
  <c r="C1273" i="10"/>
  <c r="P402" i="10"/>
  <c r="C402" i="10"/>
  <c r="V402" i="10"/>
  <c r="D402" i="10"/>
  <c r="I402" i="10"/>
  <c r="R402" i="10"/>
  <c r="Q1728" i="10"/>
  <c r="P1861" i="10"/>
  <c r="C1861" i="10"/>
  <c r="V1861" i="10"/>
  <c r="D1861" i="10"/>
  <c r="I1861" i="10"/>
  <c r="R1861" i="10"/>
  <c r="P1860" i="10"/>
  <c r="C1860" i="10"/>
  <c r="O925" i="10"/>
  <c r="P923" i="10"/>
  <c r="C923" i="10"/>
  <c r="Q301" i="10"/>
  <c r="P172" i="10"/>
  <c r="C172" i="10"/>
  <c r="V172" i="10"/>
  <c r="D172" i="10"/>
  <c r="I172" i="10"/>
  <c r="R172" i="10"/>
  <c r="V992" i="10"/>
  <c r="D992" i="10"/>
  <c r="O130" i="10"/>
  <c r="Q141" i="10"/>
  <c r="O126" i="10"/>
  <c r="P1289" i="10"/>
  <c r="C1289" i="10"/>
  <c r="V1289" i="10"/>
  <c r="D1289" i="10"/>
  <c r="P743" i="10"/>
  <c r="C743" i="10"/>
  <c r="O1711" i="10"/>
  <c r="P1138" i="10"/>
  <c r="C1138" i="10"/>
  <c r="V1138" i="10"/>
  <c r="D1138" i="10"/>
  <c r="I1138" i="10"/>
  <c r="R1138" i="10"/>
  <c r="Q997" i="10"/>
  <c r="Q688" i="10"/>
  <c r="P593" i="10"/>
  <c r="C593" i="10"/>
  <c r="P219" i="10"/>
  <c r="C219" i="10"/>
  <c r="O215" i="10"/>
  <c r="P119" i="10"/>
  <c r="C119" i="10"/>
  <c r="V119" i="10"/>
  <c r="D119" i="10"/>
  <c r="I119" i="10"/>
  <c r="R119" i="10"/>
  <c r="O1227" i="10"/>
  <c r="P496" i="10"/>
  <c r="C496" i="10"/>
  <c r="V496" i="10"/>
  <c r="D496" i="10"/>
  <c r="I496" i="10"/>
  <c r="R496" i="10"/>
  <c r="O1036" i="10"/>
  <c r="W2234" i="10"/>
  <c r="W2127" i="10"/>
  <c r="W2240" i="10"/>
  <c r="U2048" i="10"/>
  <c r="W2049" i="10"/>
  <c r="U2008" i="10"/>
  <c r="W2009" i="10"/>
  <c r="U1968" i="10"/>
  <c r="W1968" i="10"/>
  <c r="U1928" i="10"/>
  <c r="W1928" i="10"/>
  <c r="U1888" i="10"/>
  <c r="U1848" i="10"/>
  <c r="U1808" i="10"/>
  <c r="W1808" i="10"/>
  <c r="U1768" i="10"/>
  <c r="W1768" i="10"/>
  <c r="U1728" i="10"/>
  <c r="U1688" i="10"/>
  <c r="W1689" i="10"/>
  <c r="U1648" i="10"/>
  <c r="W1649" i="10"/>
  <c r="U1568" i="10"/>
  <c r="W1568" i="10"/>
  <c r="U1528" i="10"/>
  <c r="W1529" i="10"/>
  <c r="U1488" i="10"/>
  <c r="U1448" i="10"/>
  <c r="W1449" i="10"/>
  <c r="U1408" i="10"/>
  <c r="U1368" i="10"/>
  <c r="U1328" i="10"/>
  <c r="U1288" i="10"/>
  <c r="W1289" i="10"/>
  <c r="U1248" i="10"/>
  <c r="U1208" i="10"/>
  <c r="W1208" i="10"/>
  <c r="U1168" i="10"/>
  <c r="U1128" i="10"/>
  <c r="U1088" i="10"/>
  <c r="W1088" i="10"/>
  <c r="U1048" i="10"/>
  <c r="W1048" i="10"/>
  <c r="U1008" i="10"/>
  <c r="W1009" i="10"/>
  <c r="U968" i="10"/>
  <c r="W969" i="10"/>
  <c r="U888" i="10"/>
  <c r="U808" i="10"/>
  <c r="W808" i="10"/>
  <c r="U768" i="10"/>
  <c r="W768" i="10"/>
  <c r="U728" i="10"/>
  <c r="W728" i="10"/>
  <c r="U688" i="10"/>
  <c r="W689" i="10"/>
  <c r="U608" i="10"/>
  <c r="U568" i="10"/>
  <c r="U528" i="10"/>
  <c r="U488" i="10"/>
  <c r="W488" i="10"/>
  <c r="U448" i="10"/>
  <c r="W448" i="10"/>
  <c r="U408" i="10"/>
  <c r="W409" i="10"/>
  <c r="U248" i="10"/>
  <c r="U288" i="10"/>
  <c r="U28" i="10"/>
  <c r="W28" i="10"/>
  <c r="U188" i="10"/>
  <c r="W188" i="10"/>
  <c r="U148" i="10"/>
  <c r="U88" i="10"/>
  <c r="W88" i="10"/>
  <c r="U1645" i="10"/>
  <c r="U1585" i="10"/>
  <c r="W2354" i="10"/>
  <c r="W2349" i="10"/>
  <c r="W2220" i="10"/>
  <c r="W2119" i="10"/>
  <c r="P2087" i="10"/>
  <c r="C2087" i="10"/>
  <c r="V2087" i="10"/>
  <c r="D2087" i="10"/>
  <c r="I2087" i="10"/>
  <c r="R2087" i="10"/>
  <c r="O2087" i="10"/>
  <c r="P2225" i="10"/>
  <c r="C2225" i="10"/>
  <c r="O2225" i="10"/>
  <c r="U2028" i="10"/>
  <c r="W2028" i="10"/>
  <c r="U1988" i="10"/>
  <c r="W1988" i="10"/>
  <c r="U1948" i="10"/>
  <c r="W1948" i="10"/>
  <c r="U1908" i="10"/>
  <c r="U1868" i="10"/>
  <c r="U1828" i="10"/>
  <c r="U1788" i="10"/>
  <c r="U1748" i="10"/>
  <c r="W1748" i="10"/>
  <c r="U1708" i="10"/>
  <c r="U1668" i="10"/>
  <c r="U1628" i="10"/>
  <c r="U1588" i="10"/>
  <c r="W1588" i="10"/>
  <c r="U1548" i="10"/>
  <c r="U1508" i="10"/>
  <c r="U1468" i="10"/>
  <c r="U1428" i="10"/>
  <c r="U1388" i="10"/>
  <c r="U1348" i="10"/>
  <c r="W1348" i="10"/>
  <c r="U1308" i="10"/>
  <c r="U1268" i="10"/>
  <c r="U1228" i="10"/>
  <c r="U1188" i="10"/>
  <c r="U1148" i="10"/>
  <c r="W1148" i="10"/>
  <c r="U1108" i="10"/>
  <c r="U1068" i="10"/>
  <c r="U1028" i="10"/>
  <c r="W1028" i="10"/>
  <c r="U988" i="10"/>
  <c r="U948" i="10"/>
  <c r="U908" i="10"/>
  <c r="W908" i="10"/>
  <c r="U868" i="10"/>
  <c r="U828" i="10"/>
  <c r="U788" i="10"/>
  <c r="U748" i="10"/>
  <c r="U708" i="10"/>
  <c r="W708" i="10"/>
  <c r="U668" i="10"/>
  <c r="U628" i="10"/>
  <c r="U588" i="10"/>
  <c r="U548" i="10"/>
  <c r="U508" i="10"/>
  <c r="U468" i="10"/>
  <c r="W468" i="10"/>
  <c r="U328" i="10"/>
  <c r="W329" i="10"/>
  <c r="U348" i="10"/>
  <c r="U228" i="10"/>
  <c r="W228" i="10"/>
  <c r="U388" i="10"/>
  <c r="W388" i="10"/>
  <c r="U208" i="10"/>
  <c r="W209" i="10"/>
  <c r="U128" i="10"/>
  <c r="W1805" i="10"/>
  <c r="W1147" i="10"/>
  <c r="W2356" i="10"/>
  <c r="W2226" i="10"/>
  <c r="W2262" i="10"/>
  <c r="W2125" i="10"/>
  <c r="O2377" i="10"/>
  <c r="P2375" i="10"/>
  <c r="C2375" i="10"/>
  <c r="V2375" i="10"/>
  <c r="D2375" i="10"/>
  <c r="I2375" i="10"/>
  <c r="R2375" i="10"/>
  <c r="O2362" i="10"/>
  <c r="P2133" i="10"/>
  <c r="C2133" i="10"/>
  <c r="O2208" i="10"/>
  <c r="O2219" i="10"/>
  <c r="O2231" i="10"/>
  <c r="P2307" i="10"/>
  <c r="C2307" i="10"/>
  <c r="P2401" i="10"/>
  <c r="C2401" i="10"/>
  <c r="V2401" i="10"/>
  <c r="D2401" i="10"/>
  <c r="I2401" i="10"/>
  <c r="R2401" i="10"/>
  <c r="P2479" i="10"/>
  <c r="C2479" i="10"/>
  <c r="V2479" i="10"/>
  <c r="D2479" i="10"/>
  <c r="I2479" i="10"/>
  <c r="R2479" i="10"/>
  <c r="P2464" i="10"/>
  <c r="C2464" i="10"/>
  <c r="K2294" i="10"/>
  <c r="L2294" i="10"/>
  <c r="K2231" i="10"/>
  <c r="L2231" i="10"/>
  <c r="N2485" i="10"/>
  <c r="Q2485" i="10"/>
  <c r="N2216" i="10"/>
  <c r="K2213" i="10"/>
  <c r="L2213" i="10"/>
  <c r="N2213" i="10"/>
  <c r="K2205" i="10"/>
  <c r="L2205" i="10"/>
  <c r="K2215" i="10"/>
  <c r="L2215" i="10"/>
  <c r="K2204" i="10"/>
  <c r="L2204" i="10"/>
  <c r="K2219" i="10"/>
  <c r="L2219" i="10"/>
  <c r="N2212" i="10"/>
  <c r="Q2212" i="10"/>
  <c r="N2204" i="10"/>
  <c r="Q2204" i="10"/>
  <c r="N2466" i="10"/>
  <c r="K2235" i="10"/>
  <c r="L2235" i="10"/>
  <c r="K2229" i="10"/>
  <c r="L2229" i="10"/>
  <c r="K2435" i="10"/>
  <c r="L2435" i="10"/>
  <c r="K2437" i="10"/>
  <c r="L2437" i="10"/>
  <c r="K2428" i="10"/>
  <c r="L2428" i="10"/>
  <c r="N2436" i="10"/>
  <c r="K2441" i="10"/>
  <c r="L2441" i="10"/>
  <c r="N2438" i="10"/>
  <c r="K2436" i="10"/>
  <c r="L2436" i="10"/>
  <c r="N2428" i="10"/>
  <c r="K2426" i="10"/>
  <c r="L2426" i="10"/>
  <c r="N2441" i="10"/>
  <c r="N2287" i="10"/>
  <c r="N2229" i="10"/>
  <c r="K2233" i="10"/>
  <c r="L2233" i="10"/>
  <c r="N2236" i="10"/>
  <c r="K2237" i="10"/>
  <c r="L2237" i="10"/>
  <c r="N2240" i="10"/>
  <c r="N2241" i="10"/>
  <c r="N2173" i="10"/>
  <c r="K2170" i="10"/>
  <c r="L2170" i="10"/>
  <c r="K2173" i="10"/>
  <c r="L2173" i="10"/>
  <c r="N2119" i="10"/>
  <c r="P2209" i="10"/>
  <c r="C2209" i="10"/>
  <c r="P2416" i="10"/>
  <c r="C2416" i="10"/>
  <c r="V2416" i="10"/>
  <c r="D2416" i="10"/>
  <c r="I2416" i="10"/>
  <c r="R2416" i="10"/>
  <c r="O2404" i="10"/>
  <c r="O2388" i="10"/>
  <c r="O2116" i="10"/>
  <c r="P2352" i="10"/>
  <c r="C2352" i="10"/>
  <c r="V2352" i="10"/>
  <c r="D2352" i="10"/>
  <c r="I2352" i="10"/>
  <c r="R2352" i="10"/>
  <c r="O2422" i="10"/>
  <c r="O2180" i="10"/>
  <c r="O2227" i="10"/>
  <c r="K2238" i="10"/>
  <c r="L2238" i="10"/>
  <c r="K2120" i="10"/>
  <c r="L2120" i="10"/>
  <c r="N2222" i="10"/>
  <c r="N2202" i="10"/>
  <c r="N2205" i="10"/>
  <c r="K2209" i="10"/>
  <c r="L2209" i="10"/>
  <c r="K2210" i="10"/>
  <c r="L2210" i="10"/>
  <c r="N2210" i="10"/>
  <c r="K2220" i="10"/>
  <c r="L2220" i="10"/>
  <c r="N2218" i="10"/>
  <c r="K2176" i="10"/>
  <c r="L2176" i="10"/>
  <c r="K2430" i="10"/>
  <c r="L2430" i="10"/>
  <c r="K2423" i="10"/>
  <c r="L2423" i="10"/>
  <c r="K2422" i="10"/>
  <c r="L2422" i="10"/>
  <c r="K2425" i="10"/>
  <c r="L2425" i="10"/>
  <c r="K2427" i="10"/>
  <c r="L2427" i="10"/>
  <c r="N2424" i="10"/>
  <c r="N2426" i="10"/>
  <c r="N2434" i="10"/>
  <c r="N2430" i="10"/>
  <c r="N2425" i="10"/>
  <c r="N2234" i="10"/>
  <c r="K2239" i="10"/>
  <c r="L2239" i="10"/>
  <c r="K2241" i="10"/>
  <c r="L2241" i="10"/>
  <c r="K2228" i="10"/>
  <c r="L2228" i="10"/>
  <c r="K2236" i="10"/>
  <c r="L2236" i="10"/>
  <c r="N2233" i="10"/>
  <c r="N2162" i="10"/>
  <c r="N2163" i="10"/>
  <c r="N2176" i="10"/>
  <c r="N2172" i="10"/>
  <c r="N2103" i="10"/>
  <c r="K2462" i="10"/>
  <c r="L2462" i="10"/>
  <c r="P2308" i="10"/>
  <c r="C2308" i="10"/>
  <c r="V2308" i="10"/>
  <c r="D2308" i="10"/>
  <c r="I2308" i="10"/>
  <c r="R2308" i="10"/>
  <c r="N2427" i="10"/>
  <c r="K2432" i="10"/>
  <c r="L2432" i="10"/>
  <c r="K2439" i="10"/>
  <c r="L2439" i="10"/>
  <c r="K2438" i="10"/>
  <c r="L2438" i="10"/>
  <c r="K2440" i="10"/>
  <c r="L2440" i="10"/>
  <c r="K2431" i="10"/>
  <c r="L2431" i="10"/>
  <c r="N2437" i="10"/>
  <c r="N2431" i="10"/>
  <c r="N2429" i="10"/>
  <c r="N2423" i="10"/>
  <c r="N2435" i="10"/>
  <c r="K2232" i="10"/>
  <c r="L2232" i="10"/>
  <c r="N2235" i="10"/>
  <c r="N2230" i="10"/>
  <c r="K2227" i="10"/>
  <c r="L2227" i="10"/>
  <c r="N2237" i="10"/>
  <c r="K2240" i="10"/>
  <c r="L2240" i="10"/>
  <c r="N2168" i="10"/>
  <c r="K2179" i="10"/>
  <c r="L2179" i="10"/>
  <c r="N2105" i="10"/>
  <c r="V798" i="10"/>
  <c r="D798" i="10"/>
  <c r="I798" i="10"/>
  <c r="R798" i="10"/>
  <c r="U798" i="10"/>
  <c r="V1619" i="10"/>
  <c r="D1619" i="10"/>
  <c r="I1619" i="10"/>
  <c r="R1619" i="10"/>
  <c r="V1002" i="10"/>
  <c r="D1002" i="10"/>
  <c r="I1002" i="10"/>
  <c r="R1002" i="10"/>
  <c r="V204" i="10"/>
  <c r="D204" i="10"/>
  <c r="I204" i="10"/>
  <c r="R204" i="10"/>
  <c r="V2047" i="10"/>
  <c r="D2047" i="10"/>
  <c r="I2047" i="10"/>
  <c r="R2047" i="10"/>
  <c r="V423" i="10"/>
  <c r="D423" i="10"/>
  <c r="I423" i="10"/>
  <c r="R423" i="10"/>
  <c r="P377" i="10"/>
  <c r="C377" i="10"/>
  <c r="V377" i="10"/>
  <c r="D377" i="10"/>
  <c r="I377" i="10"/>
  <c r="R377" i="10"/>
  <c r="U1379" i="10"/>
  <c r="U1299" i="10"/>
  <c r="U1219" i="10"/>
  <c r="U1139" i="10"/>
  <c r="U1059" i="10"/>
  <c r="U899" i="10"/>
  <c r="U779" i="10"/>
  <c r="U739" i="10"/>
  <c r="U699" i="10"/>
  <c r="U659" i="10"/>
  <c r="U259" i="10"/>
  <c r="U639" i="10"/>
  <c r="U599" i="10"/>
  <c r="U519" i="10"/>
  <c r="U479" i="10"/>
  <c r="U439" i="10"/>
  <c r="U359" i="10"/>
  <c r="U299" i="10"/>
  <c r="U319" i="10"/>
  <c r="U159" i="10"/>
  <c r="U99" i="10"/>
  <c r="U139" i="10"/>
  <c r="V1677" i="10"/>
  <c r="D1677" i="10"/>
  <c r="I1677" i="10"/>
  <c r="R1677" i="10"/>
  <c r="U1598" i="10"/>
  <c r="U1478" i="10"/>
  <c r="U1438" i="10"/>
  <c r="V1277" i="10"/>
  <c r="D1277" i="10"/>
  <c r="I1277" i="10"/>
  <c r="R1277" i="10"/>
  <c r="U598" i="10"/>
  <c r="U558" i="10"/>
  <c r="V983" i="10"/>
  <c r="D983" i="10"/>
  <c r="I983" i="10"/>
  <c r="R983" i="10"/>
  <c r="Q1480" i="10"/>
  <c r="V1192" i="10"/>
  <c r="D1192" i="10"/>
  <c r="I1192" i="10"/>
  <c r="R1192" i="10"/>
  <c r="V691" i="10"/>
  <c r="D691" i="10"/>
  <c r="I691" i="10"/>
  <c r="R691" i="10"/>
  <c r="V1131" i="10"/>
  <c r="D1131" i="10"/>
  <c r="I1131" i="10"/>
  <c r="R1131" i="10"/>
  <c r="V1614" i="10"/>
  <c r="D1614" i="10"/>
  <c r="I1614" i="10"/>
  <c r="R1614" i="10"/>
  <c r="P364" i="10"/>
  <c r="C364" i="10"/>
  <c r="Q20" i="10"/>
  <c r="U118" i="10"/>
  <c r="V1017" i="10"/>
  <c r="D1017" i="10"/>
  <c r="I1017" i="10"/>
  <c r="R1017" i="10"/>
  <c r="V1562" i="10"/>
  <c r="D1562" i="10"/>
  <c r="I1562" i="10"/>
  <c r="R1562" i="10"/>
  <c r="V366" i="10"/>
  <c r="D366" i="10"/>
  <c r="I366" i="10"/>
  <c r="R366" i="10"/>
  <c r="Q1954" i="10"/>
  <c r="O1954" i="10"/>
  <c r="V1645" i="10"/>
  <c r="D1645" i="10"/>
  <c r="I1645" i="10"/>
  <c r="R1645" i="10"/>
  <c r="Q3" i="10"/>
  <c r="O3" i="10"/>
  <c r="O892" i="10"/>
  <c r="Q892" i="10"/>
  <c r="P892" i="10"/>
  <c r="C892" i="10"/>
  <c r="V892" i="10"/>
  <c r="D892" i="10"/>
  <c r="P13" i="10"/>
  <c r="C13" i="10"/>
  <c r="V13" i="10"/>
  <c r="D13" i="10"/>
  <c r="I13" i="10"/>
  <c r="R13" i="10"/>
  <c r="Q13" i="10"/>
  <c r="O14" i="10"/>
  <c r="P14" i="10"/>
  <c r="C14" i="10"/>
  <c r="Q897" i="10"/>
  <c r="P897" i="10"/>
  <c r="C897" i="10"/>
  <c r="P883" i="10"/>
  <c r="C883" i="10"/>
  <c r="V883" i="10"/>
  <c r="D883" i="10"/>
  <c r="Q883" i="10"/>
  <c r="O883" i="10"/>
  <c r="P16" i="10"/>
  <c r="C16" i="10"/>
  <c r="V16" i="10"/>
  <c r="D16" i="10"/>
  <c r="I16" i="10"/>
  <c r="R16" i="10"/>
  <c r="Q16" i="10"/>
  <c r="O893" i="10"/>
  <c r="P893" i="10"/>
  <c r="C893" i="10"/>
  <c r="Q893" i="10"/>
  <c r="Q10" i="10"/>
  <c r="O10" i="10"/>
  <c r="P10" i="10"/>
  <c r="C10" i="10"/>
  <c r="P2" i="10"/>
  <c r="C2" i="10"/>
  <c r="Q2" i="10"/>
  <c r="O2" i="10"/>
  <c r="P568" i="10"/>
  <c r="C568" i="10"/>
  <c r="O568" i="10"/>
  <c r="O572" i="10"/>
  <c r="P572" i="10"/>
  <c r="C572" i="10"/>
  <c r="O1043" i="10"/>
  <c r="P1043" i="10"/>
  <c r="C1043" i="10"/>
  <c r="Q144" i="10"/>
  <c r="P144" i="10"/>
  <c r="C144" i="10"/>
  <c r="V144" i="10"/>
  <c r="D144" i="10"/>
  <c r="I144" i="10"/>
  <c r="R144" i="10"/>
  <c r="O144" i="10"/>
  <c r="P158" i="10"/>
  <c r="C158" i="10"/>
  <c r="O158" i="10"/>
  <c r="O1119" i="10"/>
  <c r="Q1119" i="10"/>
  <c r="P1119" i="10"/>
  <c r="C1119" i="10"/>
  <c r="V1119" i="10"/>
  <c r="D1119" i="10"/>
  <c r="I1119" i="10"/>
  <c r="R1119" i="10"/>
  <c r="O1185" i="10"/>
  <c r="P1185" i="10"/>
  <c r="C1185" i="10"/>
  <c r="V1185" i="10"/>
  <c r="D1185" i="10"/>
  <c r="I1185" i="10"/>
  <c r="R1185" i="10"/>
  <c r="Q1190" i="10"/>
  <c r="P1190" i="10"/>
  <c r="C1190" i="10"/>
  <c r="Q1340" i="10"/>
  <c r="P1340" i="10"/>
  <c r="C1340" i="10"/>
  <c r="O1324" i="10"/>
  <c r="Q1324" i="10"/>
  <c r="P1324" i="10"/>
  <c r="C1324" i="10"/>
  <c r="P1329" i="10"/>
  <c r="C1329" i="10"/>
  <c r="O1329" i="10"/>
  <c r="P1331" i="10"/>
  <c r="C1331" i="10"/>
  <c r="Q1331" i="10"/>
  <c r="O1157" i="10"/>
  <c r="P1157" i="10"/>
  <c r="C1157" i="10"/>
  <c r="V1157" i="10"/>
  <c r="D1157" i="10"/>
  <c r="I1157" i="10"/>
  <c r="R1157" i="10"/>
  <c r="Q1157" i="10"/>
  <c r="P1149" i="10"/>
  <c r="C1149" i="10"/>
  <c r="Q1149" i="10"/>
  <c r="O1149" i="10"/>
  <c r="Q1023" i="10"/>
  <c r="P1023" i="10"/>
  <c r="C1023" i="10"/>
  <c r="V1023" i="10"/>
  <c r="D1023" i="10"/>
  <c r="I1023" i="10"/>
  <c r="R1023" i="10"/>
  <c r="O1025" i="10"/>
  <c r="P1025" i="10"/>
  <c r="C1025" i="10"/>
  <c r="V1025" i="10"/>
  <c r="D1025" i="10"/>
  <c r="I1025" i="10"/>
  <c r="R1025" i="10"/>
  <c r="Q1025" i="10"/>
  <c r="O1031" i="10"/>
  <c r="P1031" i="10"/>
  <c r="C1031" i="10"/>
  <c r="Q2034" i="10"/>
  <c r="O2034" i="10"/>
  <c r="P2032" i="10"/>
  <c r="C2032" i="10"/>
  <c r="O2032" i="10"/>
  <c r="P2031" i="10"/>
  <c r="C2031" i="10"/>
  <c r="O2031" i="10"/>
  <c r="Q2031" i="10"/>
  <c r="P2022" i="10"/>
  <c r="C2022" i="10"/>
  <c r="O2022" i="10"/>
  <c r="Q2022" i="10"/>
  <c r="Q2067" i="10"/>
  <c r="P2067" i="10"/>
  <c r="C2067" i="10"/>
  <c r="P2040" i="10"/>
  <c r="C2040" i="10"/>
  <c r="O2040" i="10"/>
  <c r="P647" i="10"/>
  <c r="C647" i="10"/>
  <c r="O647" i="10"/>
  <c r="Q644" i="10"/>
  <c r="O644" i="10"/>
  <c r="P644" i="10"/>
  <c r="C644" i="10"/>
  <c r="P659" i="10"/>
  <c r="C659" i="10"/>
  <c r="O659" i="10"/>
  <c r="Q659" i="10"/>
  <c r="P652" i="10"/>
  <c r="C652" i="10"/>
  <c r="V652" i="10"/>
  <c r="D652" i="10"/>
  <c r="O652" i="10"/>
  <c r="Q652" i="10"/>
  <c r="P650" i="10"/>
  <c r="C650" i="10"/>
  <c r="V650" i="10"/>
  <c r="D650" i="10"/>
  <c r="Q650" i="10"/>
  <c r="Q1169" i="10"/>
  <c r="O1169" i="10"/>
  <c r="P1169" i="10"/>
  <c r="C1169" i="10"/>
  <c r="V1169" i="10"/>
  <c r="D1169" i="10"/>
  <c r="Q649" i="10"/>
  <c r="P649" i="10"/>
  <c r="C649" i="10"/>
  <c r="O649" i="10"/>
  <c r="O1171" i="10"/>
  <c r="P1171" i="10"/>
  <c r="C1171" i="10"/>
  <c r="Q1171" i="10"/>
  <c r="Q1173" i="10"/>
  <c r="P1173" i="10"/>
  <c r="C1173" i="10"/>
  <c r="P645" i="10"/>
  <c r="C645" i="10"/>
  <c r="O645" i="10"/>
  <c r="Q645" i="10"/>
  <c r="Q1168" i="10"/>
  <c r="P1168" i="10"/>
  <c r="C1168" i="10"/>
  <c r="V1168" i="10"/>
  <c r="D1168" i="10"/>
  <c r="O1168" i="10"/>
  <c r="P1174" i="10"/>
  <c r="C1174" i="10"/>
  <c r="O1174" i="10"/>
  <c r="O1163" i="10"/>
  <c r="Q1163" i="10"/>
  <c r="P1163" i="10"/>
  <c r="C1163" i="10"/>
  <c r="V1163" i="10"/>
  <c r="D1163" i="10"/>
  <c r="I1163" i="10"/>
  <c r="R1163" i="10"/>
  <c r="P462" i="10"/>
  <c r="C462" i="10"/>
  <c r="V462" i="10"/>
  <c r="D462" i="10"/>
  <c r="I462" i="10"/>
  <c r="R462" i="10"/>
  <c r="Q462" i="10"/>
  <c r="O462" i="10"/>
  <c r="O511" i="10"/>
  <c r="Q511" i="10"/>
  <c r="P559" i="10"/>
  <c r="C559" i="10"/>
  <c r="V559" i="10"/>
  <c r="D559" i="10"/>
  <c r="I559" i="10"/>
  <c r="R559" i="10"/>
  <c r="O559" i="10"/>
  <c r="Q559" i="10"/>
  <c r="O479" i="10"/>
  <c r="Q479" i="10"/>
  <c r="P479" i="10"/>
  <c r="C479" i="10"/>
  <c r="Q478" i="10"/>
  <c r="P478" i="10"/>
  <c r="C478" i="10"/>
  <c r="O478" i="10"/>
  <c r="Q544" i="10"/>
  <c r="P544" i="10"/>
  <c r="C544" i="10"/>
  <c r="V544" i="10"/>
  <c r="D544" i="10"/>
  <c r="I544" i="10"/>
  <c r="R544" i="10"/>
  <c r="P555" i="10"/>
  <c r="C555" i="10"/>
  <c r="Q555" i="10"/>
  <c r="O555" i="10"/>
  <c r="O552" i="10"/>
  <c r="P552" i="10"/>
  <c r="C552" i="10"/>
  <c r="Q552" i="10"/>
  <c r="Q475" i="10"/>
  <c r="P475" i="10"/>
  <c r="C475" i="10"/>
  <c r="V475" i="10"/>
  <c r="D475" i="10"/>
  <c r="I475" i="10"/>
  <c r="R475" i="10"/>
  <c r="O475" i="10"/>
  <c r="P502" i="10"/>
  <c r="C502" i="10"/>
  <c r="O502" i="10"/>
  <c r="Q502" i="10"/>
  <c r="P469" i="10"/>
  <c r="C469" i="10"/>
  <c r="Q469" i="10"/>
  <c r="Q474" i="10"/>
  <c r="O474" i="10"/>
  <c r="P474" i="10"/>
  <c r="C474" i="10"/>
  <c r="V474" i="10"/>
  <c r="D474" i="10"/>
  <c r="I474" i="10"/>
  <c r="R474" i="10"/>
  <c r="Q470" i="10"/>
  <c r="O470" i="10"/>
  <c r="P470" i="10"/>
  <c r="C470" i="10"/>
  <c r="O518" i="10"/>
  <c r="Q518" i="10"/>
  <c r="Q704" i="10"/>
  <c r="P704" i="10"/>
  <c r="C704" i="10"/>
  <c r="O704" i="10"/>
  <c r="Q117" i="10"/>
  <c r="P117" i="10"/>
  <c r="C117" i="10"/>
  <c r="O117" i="10"/>
  <c r="O105" i="10"/>
  <c r="Q105" i="10"/>
  <c r="P105" i="10"/>
  <c r="C105" i="10"/>
  <c r="V105" i="10"/>
  <c r="D105" i="10"/>
  <c r="I105" i="10"/>
  <c r="R105" i="10"/>
  <c r="Q1514" i="10"/>
  <c r="O1514" i="10"/>
  <c r="P1436" i="10"/>
  <c r="C1436" i="10"/>
  <c r="O1436" i="10"/>
  <c r="Q1547" i="10"/>
  <c r="P1547" i="10"/>
  <c r="C1547" i="10"/>
  <c r="P1510" i="10"/>
  <c r="C1510" i="10"/>
  <c r="Q1510" i="10"/>
  <c r="P1552" i="10"/>
  <c r="C1552" i="10"/>
  <c r="O1552" i="10"/>
  <c r="Q1552" i="10"/>
  <c r="Q1439" i="10"/>
  <c r="O1439" i="10"/>
  <c r="O1475" i="10"/>
  <c r="Q1475" i="10"/>
  <c r="Q1467" i="10"/>
  <c r="P1467" i="10"/>
  <c r="C1467" i="10"/>
  <c r="V1467" i="10"/>
  <c r="D1467" i="10"/>
  <c r="I1467" i="10"/>
  <c r="R1467" i="10"/>
  <c r="O1467" i="10"/>
  <c r="O1429" i="10"/>
  <c r="P1429" i="10"/>
  <c r="C1429" i="10"/>
  <c r="V1429" i="10"/>
  <c r="D1429" i="10"/>
  <c r="I1429" i="10"/>
  <c r="R1429" i="10"/>
  <c r="P1596" i="10"/>
  <c r="C1596" i="10"/>
  <c r="O1596" i="10"/>
  <c r="Q1596" i="10"/>
  <c r="P1472" i="10"/>
  <c r="C1472" i="10"/>
  <c r="O1472" i="10"/>
  <c r="Q1472" i="10"/>
  <c r="Q1017" i="10"/>
  <c r="O1017" i="10"/>
  <c r="Q1094" i="10"/>
  <c r="O1094" i="10"/>
  <c r="P1094" i="10"/>
  <c r="C1094" i="10"/>
  <c r="O527" i="10"/>
  <c r="Q527" i="10"/>
  <c r="P764" i="10"/>
  <c r="C764" i="10"/>
  <c r="V764" i="10"/>
  <c r="D764" i="10"/>
  <c r="Q764" i="10"/>
  <c r="O764" i="10"/>
  <c r="O1100" i="10"/>
  <c r="Q1100" i="10"/>
  <c r="P1013" i="10"/>
  <c r="C1013" i="10"/>
  <c r="O1013" i="10"/>
  <c r="Q1013" i="10"/>
  <c r="P1090" i="10"/>
  <c r="C1090" i="10"/>
  <c r="Q1090" i="10"/>
  <c r="O1090" i="10"/>
  <c r="O1099" i="10"/>
  <c r="P1099" i="10"/>
  <c r="C1099" i="10"/>
  <c r="V1099" i="10"/>
  <c r="D1099" i="10"/>
  <c r="I1099" i="10"/>
  <c r="R1099" i="10"/>
  <c r="P1089" i="10"/>
  <c r="C1089" i="10"/>
  <c r="V1089" i="10"/>
  <c r="D1089" i="10"/>
  <c r="I1089" i="10"/>
  <c r="R1089" i="10"/>
  <c r="Q1089" i="10"/>
  <c r="O1089" i="10"/>
  <c r="Q1015" i="10"/>
  <c r="O1015" i="10"/>
  <c r="P539" i="10"/>
  <c r="C539" i="10"/>
  <c r="V539" i="10"/>
  <c r="D539" i="10"/>
  <c r="I539" i="10"/>
  <c r="R539" i="10"/>
  <c r="Q539" i="10"/>
  <c r="O539" i="10"/>
  <c r="O540" i="10"/>
  <c r="P540" i="10"/>
  <c r="C540" i="10"/>
  <c r="Q540" i="10"/>
  <c r="O1021" i="10"/>
  <c r="Q1021" i="10"/>
  <c r="Q1002" i="10"/>
  <c r="O1002" i="10"/>
  <c r="O528" i="10"/>
  <c r="P528" i="10"/>
  <c r="C528" i="10"/>
  <c r="V528" i="10"/>
  <c r="D528" i="10"/>
  <c r="I528" i="10"/>
  <c r="R528" i="10"/>
  <c r="O780" i="10"/>
  <c r="P780" i="10"/>
  <c r="C780" i="10"/>
  <c r="Q537" i="10"/>
  <c r="O537" i="10"/>
  <c r="O533" i="10"/>
  <c r="Q533" i="10"/>
  <c r="P522" i="10"/>
  <c r="C522" i="10"/>
  <c r="Q522" i="10"/>
  <c r="O522" i="10"/>
  <c r="P905" i="10"/>
  <c r="C905" i="10"/>
  <c r="Q905" i="10"/>
  <c r="O905" i="10"/>
  <c r="Q918" i="10"/>
  <c r="O918" i="10"/>
  <c r="P918" i="10"/>
  <c r="C918" i="10"/>
  <c r="P831" i="10"/>
  <c r="C831" i="10"/>
  <c r="O831" i="10"/>
  <c r="Q879" i="10"/>
  <c r="O879" i="10"/>
  <c r="P879" i="10"/>
  <c r="C879" i="10"/>
  <c r="O840" i="10"/>
  <c r="Q840" i="10"/>
  <c r="P840" i="10"/>
  <c r="C840" i="10"/>
  <c r="P914" i="10"/>
  <c r="C914" i="10"/>
  <c r="Q914" i="10"/>
  <c r="Q904" i="10"/>
  <c r="P904" i="10"/>
  <c r="C904" i="10"/>
  <c r="V904" i="10"/>
  <c r="D904" i="10"/>
  <c r="I904" i="10"/>
  <c r="R904" i="10"/>
  <c r="O904" i="10"/>
  <c r="Q913" i="10"/>
  <c r="O913" i="10"/>
  <c r="P913" i="10"/>
  <c r="C913" i="10"/>
  <c r="O864" i="10"/>
  <c r="P864" i="10"/>
  <c r="C864" i="10"/>
  <c r="V864" i="10"/>
  <c r="D864" i="10"/>
  <c r="Q864" i="10"/>
  <c r="O835" i="10"/>
  <c r="Q835" i="10"/>
  <c r="Q909" i="10"/>
  <c r="P909" i="10"/>
  <c r="C909" i="10"/>
  <c r="O909" i="10"/>
  <c r="Q1250" i="10"/>
  <c r="P1250" i="10"/>
  <c r="C1250" i="10"/>
  <c r="P1248" i="10"/>
  <c r="C1248" i="10"/>
  <c r="O1248" i="10"/>
  <c r="Q1248" i="10"/>
  <c r="O837" i="10"/>
  <c r="Q837" i="10"/>
  <c r="P837" i="10"/>
  <c r="C837" i="10"/>
  <c r="V837" i="10"/>
  <c r="D837" i="10"/>
  <c r="I837" i="10"/>
  <c r="R837" i="10"/>
  <c r="P826" i="10"/>
  <c r="C826" i="10"/>
  <c r="Q826" i="10"/>
  <c r="P874" i="10"/>
  <c r="C874" i="10"/>
  <c r="Q874" i="10"/>
  <c r="O874" i="10"/>
  <c r="P1249" i="10"/>
  <c r="C1249" i="10"/>
  <c r="Q1249" i="10"/>
  <c r="O1249" i="10"/>
  <c r="Q202" i="10"/>
  <c r="P202" i="10"/>
  <c r="C202" i="10"/>
  <c r="V202" i="10"/>
  <c r="D202" i="10"/>
  <c r="I202" i="10"/>
  <c r="R202" i="10"/>
  <c r="Q591" i="10"/>
  <c r="P591" i="10"/>
  <c r="C591" i="10"/>
  <c r="O591" i="10"/>
  <c r="P322" i="10"/>
  <c r="C322" i="10"/>
  <c r="V322" i="10"/>
  <c r="D322" i="10"/>
  <c r="I322" i="10"/>
  <c r="R322" i="10"/>
  <c r="O322" i="10"/>
  <c r="Q322" i="10"/>
  <c r="P600" i="10"/>
  <c r="C600" i="10"/>
  <c r="Q600" i="10"/>
  <c r="O600" i="10"/>
  <c r="O204" i="10"/>
  <c r="Q204" i="10"/>
  <c r="P210" i="10"/>
  <c r="C210" i="10"/>
  <c r="V210" i="10"/>
  <c r="D210" i="10"/>
  <c r="I210" i="10"/>
  <c r="R210" i="10"/>
  <c r="O210" i="10"/>
  <c r="Q210" i="10"/>
  <c r="Q203" i="10"/>
  <c r="O203" i="10"/>
  <c r="P203" i="10"/>
  <c r="C203" i="10"/>
  <c r="V203" i="10"/>
  <c r="D203" i="10"/>
  <c r="P331" i="10"/>
  <c r="C331" i="10"/>
  <c r="V331" i="10"/>
  <c r="D331" i="10"/>
  <c r="Q331" i="10"/>
  <c r="Q336" i="10"/>
  <c r="P336" i="10"/>
  <c r="C336" i="10"/>
  <c r="V336" i="10"/>
  <c r="D336" i="10"/>
  <c r="I336" i="10"/>
  <c r="R336" i="10"/>
  <c r="O336" i="10"/>
  <c r="P205" i="10"/>
  <c r="C205" i="10"/>
  <c r="Q205" i="10"/>
  <c r="O205" i="10"/>
  <c r="Q585" i="10"/>
  <c r="O585" i="10"/>
  <c r="P585" i="10"/>
  <c r="C585" i="10"/>
  <c r="V585" i="10"/>
  <c r="D585" i="10"/>
  <c r="I585" i="10"/>
  <c r="R585" i="10"/>
  <c r="P601" i="10"/>
  <c r="C601" i="10"/>
  <c r="V601" i="10"/>
  <c r="D601" i="10"/>
  <c r="I601" i="10"/>
  <c r="R601" i="10"/>
  <c r="O601" i="10"/>
  <c r="Q213" i="10"/>
  <c r="P213" i="10"/>
  <c r="C213" i="10"/>
  <c r="O213" i="10"/>
  <c r="Q214" i="10"/>
  <c r="O214" i="10"/>
  <c r="P214" i="10"/>
  <c r="C214" i="10"/>
  <c r="O83" i="10"/>
  <c r="Q83" i="10"/>
  <c r="P83" i="10"/>
  <c r="C83" i="10"/>
  <c r="Q495" i="10"/>
  <c r="O495" i="10"/>
  <c r="Q86" i="10"/>
  <c r="O86" i="10"/>
  <c r="P86" i="10"/>
  <c r="C86" i="10"/>
  <c r="Q499" i="10"/>
  <c r="O499" i="10"/>
  <c r="P499" i="10"/>
  <c r="C499" i="10"/>
  <c r="V499" i="10"/>
  <c r="D499" i="10"/>
  <c r="I499" i="10"/>
  <c r="R499" i="10"/>
  <c r="Q89" i="10"/>
  <c r="P89" i="10"/>
  <c r="C89" i="10"/>
  <c r="O90" i="10"/>
  <c r="P90" i="10"/>
  <c r="C90" i="10"/>
  <c r="Q90" i="10"/>
  <c r="O96" i="10"/>
  <c r="Q96" i="10"/>
  <c r="P96" i="10"/>
  <c r="C96" i="10"/>
  <c r="P1240" i="10"/>
  <c r="C1240" i="10"/>
  <c r="Q1240" i="10"/>
  <c r="O1240" i="10"/>
  <c r="O1225" i="10"/>
  <c r="Q1225" i="10"/>
  <c r="P1225" i="10"/>
  <c r="C1225" i="10"/>
  <c r="P622" i="10"/>
  <c r="C622" i="10"/>
  <c r="Q622" i="10"/>
  <c r="P631" i="10"/>
  <c r="C631" i="10"/>
  <c r="Q631" i="10"/>
  <c r="O679" i="10"/>
  <c r="Q679" i="10"/>
  <c r="Q636" i="10"/>
  <c r="P636" i="10"/>
  <c r="C636" i="10"/>
  <c r="V636" i="10"/>
  <c r="D636" i="10"/>
  <c r="I636" i="10"/>
  <c r="R636" i="10"/>
  <c r="O636" i="10"/>
  <c r="O676" i="10"/>
  <c r="P676" i="10"/>
  <c r="C676" i="10"/>
  <c r="V676" i="10"/>
  <c r="D676" i="10"/>
  <c r="I676" i="10"/>
  <c r="R676" i="10"/>
  <c r="P664" i="10"/>
  <c r="C664" i="10"/>
  <c r="V664" i="10"/>
  <c r="D664" i="10"/>
  <c r="I664" i="10"/>
  <c r="R664" i="10"/>
  <c r="O664" i="10"/>
  <c r="O798" i="10"/>
  <c r="Q798" i="10"/>
  <c r="Q635" i="10"/>
  <c r="P635" i="10"/>
  <c r="C635" i="10"/>
  <c r="Q795" i="10"/>
  <c r="P795" i="10"/>
  <c r="C795" i="10"/>
  <c r="P786" i="10"/>
  <c r="C786" i="10"/>
  <c r="Q786" i="10"/>
  <c r="O786" i="10"/>
  <c r="P2016" i="10"/>
  <c r="C2016" i="10"/>
  <c r="Q2016" i="10"/>
  <c r="O634" i="10"/>
  <c r="P634" i="10"/>
  <c r="C634" i="10"/>
  <c r="O2019" i="10"/>
  <c r="P2019" i="10"/>
  <c r="C2019" i="10"/>
  <c r="V2019" i="10"/>
  <c r="D2019" i="10"/>
  <c r="I2019" i="10"/>
  <c r="R2019" i="10"/>
  <c r="P2010" i="10"/>
  <c r="C2010" i="10"/>
  <c r="O2010" i="10"/>
  <c r="Q677" i="10"/>
  <c r="P677" i="10"/>
  <c r="C677" i="10"/>
  <c r="V677" i="10"/>
  <c r="D677" i="10"/>
  <c r="I677" i="10"/>
  <c r="R677" i="10"/>
  <c r="Q2015" i="10"/>
  <c r="O2015" i="10"/>
  <c r="Q662" i="10"/>
  <c r="O662" i="10"/>
  <c r="P662" i="10"/>
  <c r="C662" i="10"/>
  <c r="P2021" i="10"/>
  <c r="C2021" i="10"/>
  <c r="V2021" i="10"/>
  <c r="D2021" i="10"/>
  <c r="I2021" i="10"/>
  <c r="R2021" i="10"/>
  <c r="O2021" i="10"/>
  <c r="P633" i="10"/>
  <c r="C633" i="10"/>
  <c r="V633" i="10"/>
  <c r="D633" i="10"/>
  <c r="O633" i="10"/>
  <c r="P641" i="10"/>
  <c r="C641" i="10"/>
  <c r="V641" i="10"/>
  <c r="D641" i="10"/>
  <c r="I641" i="10"/>
  <c r="R641" i="10"/>
  <c r="O641" i="10"/>
  <c r="Q376" i="10"/>
  <c r="O376" i="10"/>
  <c r="Q365" i="10"/>
  <c r="O365" i="10"/>
  <c r="P61" i="10"/>
  <c r="C61" i="10"/>
  <c r="Q61" i="10"/>
  <c r="Q223" i="10"/>
  <c r="O223" i="10"/>
  <c r="Q197" i="10"/>
  <c r="O197" i="10"/>
  <c r="Q847" i="10"/>
  <c r="P847" i="10"/>
  <c r="C847" i="10"/>
  <c r="O135" i="10"/>
  <c r="P135" i="10"/>
  <c r="C135" i="10"/>
  <c r="Q135" i="10"/>
  <c r="Q852" i="10"/>
  <c r="P852" i="10"/>
  <c r="C852" i="10"/>
  <c r="V852" i="10"/>
  <c r="D852" i="10"/>
  <c r="I852" i="10"/>
  <c r="R852" i="10"/>
  <c r="P134" i="10"/>
  <c r="C134" i="10"/>
  <c r="Q134" i="10"/>
  <c r="O136" i="10"/>
  <c r="Q136" i="10"/>
  <c r="Q1380" i="10"/>
  <c r="P1380" i="10"/>
  <c r="C1380" i="10"/>
  <c r="Q1371" i="10"/>
  <c r="P1371" i="10"/>
  <c r="C1371" i="10"/>
  <c r="Q953" i="10"/>
  <c r="P953" i="10"/>
  <c r="C953" i="10"/>
  <c r="O953" i="10"/>
  <c r="Q991" i="10"/>
  <c r="O991" i="10"/>
  <c r="Q951" i="10"/>
  <c r="O951" i="10"/>
  <c r="O986" i="10"/>
  <c r="Q986" i="10"/>
  <c r="P1128" i="10"/>
  <c r="C1128" i="10"/>
  <c r="O1128" i="10"/>
  <c r="P1137" i="10"/>
  <c r="C1137" i="10"/>
  <c r="V1137" i="10"/>
  <c r="D1137" i="10"/>
  <c r="I1137" i="10"/>
  <c r="R1137" i="10"/>
  <c r="O1137" i="10"/>
  <c r="P1834" i="10"/>
  <c r="C1834" i="10"/>
  <c r="Q1834" i="10"/>
  <c r="O1822" i="10"/>
  <c r="P1822" i="10"/>
  <c r="C1822" i="10"/>
  <c r="V1822" i="10"/>
  <c r="D1822" i="10"/>
  <c r="I1822" i="10"/>
  <c r="R1822" i="10"/>
  <c r="O1824" i="10"/>
  <c r="Q1824" i="10"/>
  <c r="P1866" i="10"/>
  <c r="C1866" i="10"/>
  <c r="V1866" i="10"/>
  <c r="D1866" i="10"/>
  <c r="Q1866" i="10"/>
  <c r="P1790" i="10"/>
  <c r="C1790" i="10"/>
  <c r="V1790" i="10"/>
  <c r="D1790" i="10"/>
  <c r="O1790" i="10"/>
  <c r="P1833" i="10"/>
  <c r="C1833" i="10"/>
  <c r="Q1833" i="10"/>
  <c r="P1797" i="10"/>
  <c r="C1797" i="10"/>
  <c r="Q1797" i="10"/>
  <c r="O1797" i="10"/>
  <c r="O1459" i="10"/>
  <c r="P1459" i="10"/>
  <c r="C1459" i="10"/>
  <c r="V1459" i="10"/>
  <c r="D1459" i="10"/>
  <c r="I1459" i="10"/>
  <c r="R1459" i="10"/>
  <c r="O170" i="10"/>
  <c r="Q170" i="10"/>
  <c r="O175" i="10"/>
  <c r="P175" i="10"/>
  <c r="C175" i="10"/>
  <c r="O283" i="10"/>
  <c r="Q283" i="10"/>
  <c r="O166" i="10"/>
  <c r="P166" i="10"/>
  <c r="C166" i="10"/>
  <c r="V166" i="10"/>
  <c r="D166" i="10"/>
  <c r="I166" i="10"/>
  <c r="R166" i="10"/>
  <c r="P1746" i="10"/>
  <c r="C1746" i="10"/>
  <c r="O1746" i="10"/>
  <c r="O1667" i="10"/>
  <c r="Q1667" i="10"/>
  <c r="V1405" i="10"/>
  <c r="D1405" i="10"/>
  <c r="I1405" i="10"/>
  <c r="R1405" i="10"/>
  <c r="P1759" i="10"/>
  <c r="C1759" i="10"/>
  <c r="V1759" i="10"/>
  <c r="D1759" i="10"/>
  <c r="I1759" i="10"/>
  <c r="R1759" i="10"/>
  <c r="Q1759" i="10"/>
  <c r="P1638" i="10"/>
  <c r="C1638" i="10"/>
  <c r="Q1638" i="10"/>
  <c r="O1638" i="10"/>
  <c r="Q1705" i="10"/>
  <c r="O1705" i="10"/>
  <c r="P1705" i="10"/>
  <c r="C1705" i="10"/>
  <c r="P1757" i="10"/>
  <c r="C1757" i="10"/>
  <c r="Q1757" i="10"/>
  <c r="Q1637" i="10"/>
  <c r="P1637" i="10"/>
  <c r="C1637" i="10"/>
  <c r="Q1673" i="10"/>
  <c r="P1673" i="10"/>
  <c r="C1673" i="10"/>
  <c r="O740" i="10"/>
  <c r="Q740" i="10"/>
  <c r="P740" i="10"/>
  <c r="C740" i="10"/>
  <c r="O732" i="10"/>
  <c r="P732" i="10"/>
  <c r="C732" i="10"/>
  <c r="Q732" i="10"/>
  <c r="Q737" i="10"/>
  <c r="P737" i="10"/>
  <c r="C737" i="10"/>
  <c r="V737" i="10"/>
  <c r="D737" i="10"/>
  <c r="I737" i="10"/>
  <c r="R737" i="10"/>
  <c r="O737" i="10"/>
  <c r="P1212" i="10"/>
  <c r="C1212" i="10"/>
  <c r="O1212" i="10"/>
  <c r="Q1212" i="10"/>
  <c r="O1217" i="10"/>
  <c r="P1217" i="10"/>
  <c r="C1217" i="10"/>
  <c r="V1217" i="10"/>
  <c r="D1217" i="10"/>
  <c r="I1217" i="10"/>
  <c r="R1217" i="10"/>
  <c r="Q320" i="10"/>
  <c r="O320" i="10"/>
  <c r="P2059" i="10"/>
  <c r="C2059" i="10"/>
  <c r="Q2059" i="10"/>
  <c r="P318" i="10"/>
  <c r="C318" i="10"/>
  <c r="V318" i="10"/>
  <c r="D318" i="10"/>
  <c r="I318" i="10"/>
  <c r="R318" i="10"/>
  <c r="O318" i="10"/>
  <c r="Q441" i="10"/>
  <c r="O441" i="10"/>
  <c r="P602" i="10"/>
  <c r="C602" i="10"/>
  <c r="O602" i="10"/>
  <c r="Q602" i="10"/>
  <c r="Q309" i="10"/>
  <c r="P309" i="10"/>
  <c r="C309" i="10"/>
  <c r="V309" i="10"/>
  <c r="D309" i="10"/>
  <c r="O309" i="10"/>
  <c r="Q937" i="10"/>
  <c r="P937" i="10"/>
  <c r="C937" i="10"/>
  <c r="P930" i="10"/>
  <c r="C930" i="10"/>
  <c r="V930" i="10"/>
  <c r="D930" i="10"/>
  <c r="I930" i="10"/>
  <c r="R930" i="10"/>
  <c r="O930" i="10"/>
  <c r="O813" i="10"/>
  <c r="Q813" i="10"/>
  <c r="Q820" i="10"/>
  <c r="O820" i="10"/>
  <c r="Q817" i="10"/>
  <c r="P817" i="10"/>
  <c r="C817" i="10"/>
  <c r="V817" i="10"/>
  <c r="D817" i="10"/>
  <c r="I817" i="10"/>
  <c r="R817" i="10"/>
  <c r="P750" i="10"/>
  <c r="C750" i="10"/>
  <c r="O750" i="10"/>
  <c r="O452" i="10"/>
  <c r="P452" i="10"/>
  <c r="C452" i="10"/>
  <c r="V452" i="10"/>
  <c r="D452" i="10"/>
  <c r="O747" i="10"/>
  <c r="P747" i="10"/>
  <c r="C747" i="10"/>
  <c r="V747" i="10"/>
  <c r="D747" i="10"/>
  <c r="I747" i="10"/>
  <c r="R747" i="10"/>
  <c r="P451" i="10"/>
  <c r="C451" i="10"/>
  <c r="V451" i="10"/>
  <c r="D451" i="10"/>
  <c r="Q451" i="10"/>
  <c r="O451" i="10"/>
  <c r="Q753" i="10"/>
  <c r="O753" i="10"/>
  <c r="P753" i="10"/>
  <c r="C753" i="10"/>
  <c r="V1716" i="10"/>
  <c r="D1716" i="10"/>
  <c r="I1716" i="10"/>
  <c r="R1716" i="10"/>
  <c r="V1676" i="10"/>
  <c r="D1676" i="10"/>
  <c r="I1676" i="10"/>
  <c r="R1676" i="10"/>
  <c r="U1396" i="10"/>
  <c r="U1276" i="10"/>
  <c r="U1156" i="10"/>
  <c r="U636" i="10"/>
  <c r="U1076" i="10"/>
  <c r="U916" i="10"/>
  <c r="U876" i="10"/>
  <c r="U796" i="10"/>
  <c r="V716" i="10"/>
  <c r="D716" i="10"/>
  <c r="I716" i="10"/>
  <c r="R716" i="10"/>
  <c r="U596" i="10"/>
  <c r="U556" i="10"/>
  <c r="V436" i="10"/>
  <c r="D436" i="10"/>
  <c r="I436" i="10"/>
  <c r="R436" i="10"/>
  <c r="U236" i="10"/>
  <c r="U256" i="10"/>
  <c r="U216" i="10"/>
  <c r="U14" i="10"/>
  <c r="I1382" i="10"/>
  <c r="R1382" i="10"/>
  <c r="W2486" i="10"/>
  <c r="O1214" i="10"/>
  <c r="Q1207" i="10"/>
  <c r="P731" i="10"/>
  <c r="C731" i="10"/>
  <c r="O1453" i="10"/>
  <c r="Q1443" i="10"/>
  <c r="P1621" i="10"/>
  <c r="C1621" i="10"/>
  <c r="Q1789" i="10"/>
  <c r="P1449" i="10"/>
  <c r="C1449" i="10"/>
  <c r="Q1617" i="10"/>
  <c r="O1799" i="10"/>
  <c r="Q1875" i="10"/>
  <c r="Q1838" i="10"/>
  <c r="O1444" i="10"/>
  <c r="O1873" i="10"/>
  <c r="Q1442" i="10"/>
  <c r="O1874" i="10"/>
  <c r="O1830" i="10"/>
  <c r="O1827" i="10"/>
  <c r="P182" i="10"/>
  <c r="C182" i="10"/>
  <c r="P184" i="10"/>
  <c r="C184" i="10"/>
  <c r="V184" i="10"/>
  <c r="D184" i="10"/>
  <c r="I184" i="10"/>
  <c r="R184" i="10"/>
  <c r="P44" i="10"/>
  <c r="C44" i="10"/>
  <c r="O57" i="10"/>
  <c r="O233" i="10"/>
  <c r="P191" i="10"/>
  <c r="C191" i="10"/>
  <c r="V191" i="10"/>
  <c r="D191" i="10"/>
  <c r="I191" i="10"/>
  <c r="R191" i="10"/>
  <c r="P45" i="10"/>
  <c r="C45" i="10"/>
  <c r="V45" i="10"/>
  <c r="D45" i="10"/>
  <c r="I45" i="10"/>
  <c r="R45" i="10"/>
  <c r="P188" i="10"/>
  <c r="C188" i="10"/>
  <c r="P1072" i="10"/>
  <c r="C1072" i="10"/>
  <c r="V1072" i="10"/>
  <c r="D1072" i="10"/>
  <c r="Q1075" i="10"/>
  <c r="O2061" i="10"/>
  <c r="O2055" i="10"/>
  <c r="O2060" i="10"/>
  <c r="P2043" i="10"/>
  <c r="C2043" i="10"/>
  <c r="V2043" i="10"/>
  <c r="D2043" i="10"/>
  <c r="P433" i="10"/>
  <c r="C433" i="10"/>
  <c r="P344" i="10"/>
  <c r="C344" i="10"/>
  <c r="V344" i="10"/>
  <c r="D344" i="10"/>
  <c r="I344" i="10"/>
  <c r="R344" i="10"/>
  <c r="O436" i="10"/>
  <c r="P346" i="10"/>
  <c r="C346" i="10"/>
  <c r="V346" i="10"/>
  <c r="D346" i="10"/>
  <c r="I346" i="10"/>
  <c r="R346" i="10"/>
  <c r="Q361" i="10"/>
  <c r="P431" i="10"/>
  <c r="C431" i="10"/>
  <c r="O432" i="10"/>
  <c r="O1265" i="10"/>
  <c r="O1273" i="10"/>
  <c r="Q1304" i="10"/>
  <c r="O1280" i="10"/>
  <c r="P409" i="10"/>
  <c r="C409" i="10"/>
  <c r="V409" i="10"/>
  <c r="D409" i="10"/>
  <c r="I409" i="10"/>
  <c r="R409" i="10"/>
  <c r="O402" i="10"/>
  <c r="Q414" i="10"/>
  <c r="Q1739" i="10"/>
  <c r="O1971" i="10"/>
  <c r="O1861" i="10"/>
  <c r="Q1928" i="10"/>
  <c r="P1574" i="10"/>
  <c r="C1574" i="10"/>
  <c r="P1974" i="10"/>
  <c r="C1974" i="10"/>
  <c r="V1974" i="10"/>
  <c r="D1974" i="10"/>
  <c r="I1974" i="10"/>
  <c r="R1974" i="10"/>
  <c r="O806" i="10"/>
  <c r="Q810" i="10"/>
  <c r="Q925" i="10"/>
  <c r="O926" i="10"/>
  <c r="Q933" i="10"/>
  <c r="P934" i="10"/>
  <c r="C934" i="10"/>
  <c r="O296" i="10"/>
  <c r="P301" i="10"/>
  <c r="C301" i="10"/>
  <c r="V301" i="10"/>
  <c r="D301" i="10"/>
  <c r="I301" i="10"/>
  <c r="R301" i="10"/>
  <c r="P171" i="10"/>
  <c r="C171" i="10"/>
  <c r="O284" i="10"/>
  <c r="Q842" i="10"/>
  <c r="P1376" i="10"/>
  <c r="C1376" i="10"/>
  <c r="V1376" i="10"/>
  <c r="D1376" i="10"/>
  <c r="I1376" i="10"/>
  <c r="R1376" i="10"/>
  <c r="O860" i="10"/>
  <c r="P126" i="10"/>
  <c r="C126" i="10"/>
  <c r="P1286" i="10"/>
  <c r="C1286" i="10"/>
  <c r="V1286" i="10"/>
  <c r="D1286" i="10"/>
  <c r="I1286" i="10"/>
  <c r="R1286" i="10"/>
  <c r="O366" i="10"/>
  <c r="Q379" i="10"/>
  <c r="O964" i="10"/>
  <c r="Q458" i="10"/>
  <c r="O749" i="10"/>
  <c r="O461" i="10"/>
  <c r="P1406" i="10"/>
  <c r="C1406" i="10"/>
  <c r="Q1632" i="10"/>
  <c r="P1711" i="10"/>
  <c r="C1711" i="10"/>
  <c r="V1711" i="10"/>
  <c r="D1711" i="10"/>
  <c r="I1711" i="10"/>
  <c r="R1711" i="10"/>
  <c r="P1751" i="10"/>
  <c r="C1751" i="10"/>
  <c r="Q1410" i="10"/>
  <c r="O997" i="10"/>
  <c r="O593" i="10"/>
  <c r="P206" i="10"/>
  <c r="C206" i="10"/>
  <c r="O219" i="10"/>
  <c r="Q587" i="10"/>
  <c r="P337" i="10"/>
  <c r="C337" i="10"/>
  <c r="V337" i="10"/>
  <c r="D337" i="10"/>
  <c r="I337" i="10"/>
  <c r="R337" i="10"/>
  <c r="Q590" i="10"/>
  <c r="Q1104" i="10"/>
  <c r="P1232" i="10"/>
  <c r="C1232" i="10"/>
  <c r="Q95" i="10"/>
  <c r="P99" i="10"/>
  <c r="C99" i="10"/>
  <c r="V99" i="10"/>
  <c r="D99" i="10"/>
  <c r="I99" i="10"/>
  <c r="R99" i="10"/>
  <c r="O1588" i="10"/>
  <c r="Q625" i="10"/>
  <c r="O2014" i="10"/>
  <c r="Q663" i="10"/>
  <c r="P1091" i="10"/>
  <c r="C1091" i="10"/>
  <c r="O771" i="10"/>
  <c r="P1019" i="10"/>
  <c r="C1019" i="10"/>
  <c r="V1019" i="10"/>
  <c r="D1019" i="10"/>
  <c r="I1019" i="10"/>
  <c r="R1019" i="10"/>
  <c r="Q1243" i="10"/>
  <c r="P881" i="10"/>
  <c r="C881" i="10"/>
  <c r="Q829" i="10"/>
  <c r="Q911" i="10"/>
  <c r="Q900" i="10"/>
  <c r="O900" i="10"/>
  <c r="Q273" i="10"/>
  <c r="P273" i="10"/>
  <c r="C273" i="10"/>
  <c r="V273" i="10"/>
  <c r="D273" i="10"/>
  <c r="I273" i="10"/>
  <c r="R273" i="10"/>
  <c r="O273" i="10"/>
  <c r="P143" i="10"/>
  <c r="C143" i="10"/>
  <c r="V143" i="10"/>
  <c r="D143" i="10"/>
  <c r="I143" i="10"/>
  <c r="R143" i="10"/>
  <c r="O143" i="10"/>
  <c r="Q271" i="10"/>
  <c r="O271" i="10"/>
  <c r="O1054" i="10"/>
  <c r="P1054" i="10"/>
  <c r="C1054" i="10"/>
  <c r="P579" i="10"/>
  <c r="C579" i="10"/>
  <c r="V579" i="10"/>
  <c r="D579" i="10"/>
  <c r="I579" i="10"/>
  <c r="R579" i="10"/>
  <c r="Q579" i="10"/>
  <c r="Q1056" i="10"/>
  <c r="P1056" i="10"/>
  <c r="C1056" i="10"/>
  <c r="V1056" i="10"/>
  <c r="D1056" i="10"/>
  <c r="I1056" i="10"/>
  <c r="R1056" i="10"/>
  <c r="Q1113" i="10"/>
  <c r="P1113" i="10"/>
  <c r="C1113" i="10"/>
  <c r="P1109" i="10"/>
  <c r="C1109" i="10"/>
  <c r="Q1109" i="10"/>
  <c r="Q1105" i="10"/>
  <c r="O1105" i="10"/>
  <c r="P1108" i="10"/>
  <c r="C1108" i="10"/>
  <c r="V1108" i="10"/>
  <c r="D1108" i="10"/>
  <c r="I1108" i="10"/>
  <c r="R1108" i="10"/>
  <c r="O1108" i="10"/>
  <c r="Q1108" i="10"/>
  <c r="Q1199" i="10"/>
  <c r="P1199" i="10"/>
  <c r="C1199" i="10"/>
  <c r="P1193" i="10"/>
  <c r="C1193" i="10"/>
  <c r="O1193" i="10"/>
  <c r="Q1193" i="10"/>
  <c r="P1201" i="10"/>
  <c r="C1201" i="10"/>
  <c r="V1201" i="10"/>
  <c r="D1201" i="10"/>
  <c r="I1201" i="10"/>
  <c r="R1201" i="10"/>
  <c r="O1201" i="10"/>
  <c r="Q1332" i="10"/>
  <c r="P1332" i="10"/>
  <c r="C1332" i="10"/>
  <c r="Q1337" i="10"/>
  <c r="O1337" i="10"/>
  <c r="P1334" i="10"/>
  <c r="C1334" i="10"/>
  <c r="V1334" i="10"/>
  <c r="D1334" i="10"/>
  <c r="I1334" i="10"/>
  <c r="R1334" i="10"/>
  <c r="Q1334" i="10"/>
  <c r="O1334" i="10"/>
  <c r="P1339" i="10"/>
  <c r="C1339" i="10"/>
  <c r="V1339" i="10"/>
  <c r="D1339" i="10"/>
  <c r="I1339" i="10"/>
  <c r="R1339" i="10"/>
  <c r="Q1339" i="10"/>
  <c r="O1339" i="10"/>
  <c r="O1184" i="10"/>
  <c r="Q1184" i="10"/>
  <c r="O1159" i="10"/>
  <c r="Q1159" i="10"/>
  <c r="O1155" i="10"/>
  <c r="Q1155" i="10"/>
  <c r="Q1151" i="10"/>
  <c r="P1151" i="10"/>
  <c r="C1151" i="10"/>
  <c r="P1145" i="10"/>
  <c r="C1145" i="10"/>
  <c r="V1145" i="10"/>
  <c r="D1145" i="10"/>
  <c r="I1145" i="10"/>
  <c r="R1145" i="10"/>
  <c r="O1145" i="10"/>
  <c r="Q1145" i="10"/>
  <c r="Q1040" i="10"/>
  <c r="O1040" i="10"/>
  <c r="Q2027" i="10"/>
  <c r="O2027" i="10"/>
  <c r="P2037" i="10"/>
  <c r="C2037" i="10"/>
  <c r="V2037" i="10"/>
  <c r="D2037" i="10"/>
  <c r="I2037" i="10"/>
  <c r="R2037" i="10"/>
  <c r="O2037" i="10"/>
  <c r="Q2030" i="10"/>
  <c r="P2030" i="10"/>
  <c r="C2030" i="10"/>
  <c r="O2075" i="10"/>
  <c r="Q2075" i="10"/>
  <c r="Q653" i="10"/>
  <c r="P653" i="10"/>
  <c r="C653" i="10"/>
  <c r="P1176" i="10"/>
  <c r="C1176" i="10"/>
  <c r="V1176" i="10"/>
  <c r="D1176" i="10"/>
  <c r="I1176" i="10"/>
  <c r="R1176" i="10"/>
  <c r="Q1176" i="10"/>
  <c r="Q542" i="10"/>
  <c r="P542" i="10"/>
  <c r="C542" i="10"/>
  <c r="V542" i="10"/>
  <c r="D542" i="10"/>
  <c r="I542" i="10"/>
  <c r="R542" i="10"/>
  <c r="Q517" i="10"/>
  <c r="O517" i="10"/>
  <c r="P505" i="10"/>
  <c r="C505" i="10"/>
  <c r="Q505" i="10"/>
  <c r="O505" i="10"/>
  <c r="O706" i="10"/>
  <c r="P706" i="10"/>
  <c r="C706" i="10"/>
  <c r="O118" i="10"/>
  <c r="Q118" i="10"/>
  <c r="O120" i="10"/>
  <c r="Q120" i="10"/>
  <c r="Q1507" i="10"/>
  <c r="P1507" i="10"/>
  <c r="C1507" i="10"/>
  <c r="O1507" i="10"/>
  <c r="Q1561" i="10"/>
  <c r="O1561" i="10"/>
  <c r="P1561" i="10"/>
  <c r="C1561" i="10"/>
  <c r="V1561" i="10"/>
  <c r="D1561" i="10"/>
  <c r="I1561" i="10"/>
  <c r="R1561" i="10"/>
  <c r="O1553" i="10"/>
  <c r="Q1553" i="10"/>
  <c r="O1517" i="10"/>
  <c r="P1517" i="10"/>
  <c r="C1517" i="10"/>
  <c r="V1517" i="10"/>
  <c r="D1517" i="10"/>
  <c r="I1517" i="10"/>
  <c r="R1517" i="10"/>
  <c r="O1550" i="10"/>
  <c r="Q1550" i="10"/>
  <c r="P1550" i="10"/>
  <c r="C1550" i="10"/>
  <c r="P1422" i="10"/>
  <c r="C1422" i="10"/>
  <c r="V1422" i="10"/>
  <c r="D1422" i="10"/>
  <c r="I1422" i="10"/>
  <c r="R1422" i="10"/>
  <c r="Q1422" i="10"/>
  <c r="Q1582" i="10"/>
  <c r="O1582" i="10"/>
  <c r="P1582" i="10"/>
  <c r="C1582" i="10"/>
  <c r="V1582" i="10"/>
  <c r="D1582" i="10"/>
  <c r="Q1431" i="10"/>
  <c r="O1431" i="10"/>
  <c r="P1595" i="10"/>
  <c r="C1595" i="10"/>
  <c r="V1595" i="10"/>
  <c r="D1595" i="10"/>
  <c r="I1595" i="10"/>
  <c r="R1595" i="10"/>
  <c r="Q1595" i="10"/>
  <c r="O1589" i="10"/>
  <c r="P1589" i="10"/>
  <c r="C1589" i="10"/>
  <c r="V1589" i="10"/>
  <c r="D1589" i="10"/>
  <c r="O1479" i="10"/>
  <c r="P1479" i="10"/>
  <c r="C1479" i="10"/>
  <c r="O1471" i="10"/>
  <c r="P1471" i="10"/>
  <c r="C1471" i="10"/>
  <c r="O1476" i="10"/>
  <c r="P1476" i="10"/>
  <c r="C1476" i="10"/>
  <c r="Q1476" i="10"/>
  <c r="Q1468" i="10"/>
  <c r="O1468" i="10"/>
  <c r="Q1007" i="10"/>
  <c r="O1007" i="10"/>
  <c r="O541" i="10"/>
  <c r="P541" i="10"/>
  <c r="C541" i="10"/>
  <c r="V541" i="10"/>
  <c r="D541" i="10"/>
  <c r="I541" i="10"/>
  <c r="R541" i="10"/>
  <c r="O770" i="10"/>
  <c r="P770" i="10"/>
  <c r="C770" i="10"/>
  <c r="V770" i="10"/>
  <c r="D770" i="10"/>
  <c r="I770" i="10"/>
  <c r="R770" i="10"/>
  <c r="P1006" i="10"/>
  <c r="C1006" i="10"/>
  <c r="O1006" i="10"/>
  <c r="P523" i="10"/>
  <c r="C523" i="10"/>
  <c r="Q523" i="10"/>
  <c r="Q1092" i="10"/>
  <c r="O1092" i="10"/>
  <c r="P1092" i="10"/>
  <c r="C1092" i="10"/>
  <c r="V1092" i="10"/>
  <c r="D1092" i="10"/>
  <c r="I1092" i="10"/>
  <c r="R1092" i="10"/>
  <c r="Q1082" i="10"/>
  <c r="O1082" i="10"/>
  <c r="P1088" i="10"/>
  <c r="C1088" i="10"/>
  <c r="O1088" i="10"/>
  <c r="Q1088" i="10"/>
  <c r="O534" i="10"/>
  <c r="P534" i="10"/>
  <c r="C534" i="10"/>
  <c r="V534" i="10"/>
  <c r="D534" i="10"/>
  <c r="I534" i="10"/>
  <c r="R534" i="10"/>
  <c r="Q778" i="10"/>
  <c r="P778" i="10"/>
  <c r="C778" i="10"/>
  <c r="V778" i="10"/>
  <c r="D778" i="10"/>
  <c r="I778" i="10"/>
  <c r="R778" i="10"/>
  <c r="O824" i="10"/>
  <c r="Q824" i="10"/>
  <c r="Q878" i="10"/>
  <c r="O878" i="10"/>
  <c r="Q863" i="10"/>
  <c r="O863" i="10"/>
  <c r="P863" i="10"/>
  <c r="C863" i="10"/>
  <c r="Q836" i="10"/>
  <c r="O836" i="10"/>
  <c r="Q834" i="10"/>
  <c r="O834" i="10"/>
  <c r="O915" i="10"/>
  <c r="Q915" i="10"/>
  <c r="P841" i="10"/>
  <c r="C841" i="10"/>
  <c r="V841" i="10"/>
  <c r="D841" i="10"/>
  <c r="I841" i="10"/>
  <c r="R841" i="10"/>
  <c r="O841" i="10"/>
  <c r="P1259" i="10"/>
  <c r="C1259" i="10"/>
  <c r="V1259" i="10"/>
  <c r="D1259" i="10"/>
  <c r="I1259" i="10"/>
  <c r="R1259" i="10"/>
  <c r="Q1259" i="10"/>
  <c r="O217" i="10"/>
  <c r="Q217" i="10"/>
  <c r="O220" i="10"/>
  <c r="P220" i="10"/>
  <c r="C220" i="10"/>
  <c r="Q332" i="10"/>
  <c r="O332" i="10"/>
  <c r="Q588" i="10"/>
  <c r="P588" i="10"/>
  <c r="C588" i="10"/>
  <c r="Q597" i="10"/>
  <c r="P597" i="10"/>
  <c r="C597" i="10"/>
  <c r="V597" i="10"/>
  <c r="D597" i="10"/>
  <c r="I597" i="10"/>
  <c r="R597" i="10"/>
  <c r="P482" i="10"/>
  <c r="C482" i="10"/>
  <c r="V482" i="10"/>
  <c r="D482" i="10"/>
  <c r="O482" i="10"/>
  <c r="P101" i="10"/>
  <c r="C101" i="10"/>
  <c r="Q101" i="10"/>
  <c r="O101" i="10"/>
  <c r="Q100" i="10"/>
  <c r="O100" i="10"/>
  <c r="P100" i="10"/>
  <c r="C100" i="10"/>
  <c r="P500" i="10"/>
  <c r="C500" i="10"/>
  <c r="Q500" i="10"/>
  <c r="O483" i="10"/>
  <c r="Q483" i="10"/>
  <c r="O1238" i="10"/>
  <c r="P1238" i="10"/>
  <c r="C1238" i="10"/>
  <c r="Q1238" i="10"/>
  <c r="Q1229" i="10"/>
  <c r="O1229" i="10"/>
  <c r="Q632" i="10"/>
  <c r="P632" i="10"/>
  <c r="C632" i="10"/>
  <c r="O640" i="10"/>
  <c r="Q640" i="10"/>
  <c r="P791" i="10"/>
  <c r="C791" i="10"/>
  <c r="V791" i="10"/>
  <c r="D791" i="10"/>
  <c r="I791" i="10"/>
  <c r="R791" i="10"/>
  <c r="Q791" i="10"/>
  <c r="P669" i="10"/>
  <c r="C669" i="10"/>
  <c r="O669" i="10"/>
  <c r="O638" i="10"/>
  <c r="P638" i="10"/>
  <c r="C638" i="10"/>
  <c r="O800" i="10"/>
  <c r="Q800" i="10"/>
  <c r="P796" i="10"/>
  <c r="C796" i="10"/>
  <c r="V796" i="10"/>
  <c r="D796" i="10"/>
  <c r="I796" i="10"/>
  <c r="R796" i="10"/>
  <c r="Q796" i="10"/>
  <c r="O788" i="10"/>
  <c r="P788" i="10"/>
  <c r="C788" i="10"/>
  <c r="Q788" i="10"/>
  <c r="O785" i="10"/>
  <c r="P785" i="10"/>
  <c r="C785" i="10"/>
  <c r="V785" i="10"/>
  <c r="D785" i="10"/>
  <c r="I785" i="10"/>
  <c r="R785" i="10"/>
  <c r="P2017" i="10"/>
  <c r="C2017" i="10"/>
  <c r="O2017" i="10"/>
  <c r="P790" i="10"/>
  <c r="C790" i="10"/>
  <c r="V790" i="10"/>
  <c r="D790" i="10"/>
  <c r="I790" i="10"/>
  <c r="R790" i="10"/>
  <c r="Q790" i="10"/>
  <c r="Q2012" i="10"/>
  <c r="O2012" i="10"/>
  <c r="P2005" i="10"/>
  <c r="C2005" i="10"/>
  <c r="V2005" i="10"/>
  <c r="D2005" i="10"/>
  <c r="O2005" i="10"/>
  <c r="O794" i="10"/>
  <c r="Q794" i="10"/>
  <c r="P397" i="10"/>
  <c r="C397" i="10"/>
  <c r="V397" i="10"/>
  <c r="D397" i="10"/>
  <c r="I397" i="10"/>
  <c r="R397" i="10"/>
  <c r="Q397" i="10"/>
  <c r="P383" i="10"/>
  <c r="C383" i="10"/>
  <c r="V383" i="10"/>
  <c r="D383" i="10"/>
  <c r="Q383" i="10"/>
  <c r="Q394" i="10"/>
  <c r="P394" i="10"/>
  <c r="C394" i="10"/>
  <c r="O1536" i="10"/>
  <c r="Q1536" i="10"/>
  <c r="P1682" i="10"/>
  <c r="C1682" i="10"/>
  <c r="V1682" i="10"/>
  <c r="D1682" i="10"/>
  <c r="O1682" i="10"/>
  <c r="Q381" i="10"/>
  <c r="O381" i="10"/>
  <c r="P1283" i="10"/>
  <c r="C1283" i="10"/>
  <c r="V1283" i="10"/>
  <c r="D1283" i="10"/>
  <c r="I1283" i="10"/>
  <c r="R1283" i="10"/>
  <c r="Q1283" i="10"/>
  <c r="Q1298" i="10"/>
  <c r="O1298" i="10"/>
  <c r="O700" i="10"/>
  <c r="P700" i="10"/>
  <c r="C700" i="10"/>
  <c r="O691" i="10"/>
  <c r="Q691" i="10"/>
  <c r="P52" i="10"/>
  <c r="C52" i="10"/>
  <c r="Q52" i="10"/>
  <c r="P856" i="10"/>
  <c r="C856" i="10"/>
  <c r="O856" i="10"/>
  <c r="O131" i="10"/>
  <c r="Q131" i="10"/>
  <c r="Q1366" i="10"/>
  <c r="O1366" i="10"/>
  <c r="P1372" i="10"/>
  <c r="C1372" i="10"/>
  <c r="V1372" i="10"/>
  <c r="D1372" i="10"/>
  <c r="O1372" i="10"/>
  <c r="O1367" i="10"/>
  <c r="Q1367" i="10"/>
  <c r="P1367" i="10"/>
  <c r="C1367" i="10"/>
  <c r="O1373" i="10"/>
  <c r="P1373" i="10"/>
  <c r="C1373" i="10"/>
  <c r="O987" i="10"/>
  <c r="Q987" i="10"/>
  <c r="O945" i="10"/>
  <c r="Q945" i="10"/>
  <c r="Q958" i="10"/>
  <c r="P958" i="10"/>
  <c r="C958" i="10"/>
  <c r="V958" i="10"/>
  <c r="D958" i="10"/>
  <c r="I958" i="10"/>
  <c r="R958" i="10"/>
  <c r="O989" i="10"/>
  <c r="Q989" i="10"/>
  <c r="Q995" i="10"/>
  <c r="P995" i="10"/>
  <c r="C995" i="10"/>
  <c r="V995" i="10"/>
  <c r="D995" i="10"/>
  <c r="I995" i="10"/>
  <c r="R995" i="10"/>
  <c r="P1140" i="10"/>
  <c r="C1140" i="10"/>
  <c r="O1140" i="10"/>
  <c r="P1124" i="10"/>
  <c r="C1124" i="10"/>
  <c r="O1124" i="10"/>
  <c r="O1126" i="10"/>
  <c r="P1126" i="10"/>
  <c r="C1126" i="10"/>
  <c r="O1127" i="10"/>
  <c r="P1127" i="10"/>
  <c r="C1127" i="10"/>
  <c r="V1127" i="10"/>
  <c r="D1127" i="10"/>
  <c r="P295" i="10"/>
  <c r="C295" i="10"/>
  <c r="O295" i="10"/>
  <c r="Q1420" i="10"/>
  <c r="P1420" i="10"/>
  <c r="C1420" i="10"/>
  <c r="V1420" i="10"/>
  <c r="D1420" i="10"/>
  <c r="I1420" i="10"/>
  <c r="R1420" i="10"/>
  <c r="O1420" i="10"/>
  <c r="Q1744" i="10"/>
  <c r="P1744" i="10"/>
  <c r="C1744" i="10"/>
  <c r="Q1416" i="10"/>
  <c r="O1416" i="10"/>
  <c r="O1411" i="10"/>
  <c r="P1411" i="10"/>
  <c r="C1411" i="10"/>
  <c r="Q1719" i="10"/>
  <c r="O1719" i="10"/>
  <c r="P1715" i="10"/>
  <c r="C1715" i="10"/>
  <c r="Q1715" i="10"/>
  <c r="O1707" i="10"/>
  <c r="Q1707" i="10"/>
  <c r="Q1703" i="10"/>
  <c r="P1703" i="10"/>
  <c r="C1703" i="10"/>
  <c r="V1703" i="10"/>
  <c r="D1703" i="10"/>
  <c r="P1669" i="10"/>
  <c r="C1669" i="10"/>
  <c r="V1669" i="10"/>
  <c r="D1669" i="10"/>
  <c r="I1669" i="10"/>
  <c r="R1669" i="10"/>
  <c r="O1669" i="10"/>
  <c r="Q1749" i="10"/>
  <c r="P1749" i="10"/>
  <c r="C1749" i="10"/>
  <c r="V1749" i="10"/>
  <c r="D1749" i="10"/>
  <c r="O1629" i="10"/>
  <c r="Q1629" i="10"/>
  <c r="Q1421" i="10"/>
  <c r="O1421" i="10"/>
  <c r="P1681" i="10"/>
  <c r="C1681" i="10"/>
  <c r="V1681" i="10"/>
  <c r="D1681" i="10"/>
  <c r="I1681" i="10"/>
  <c r="R1681" i="10"/>
  <c r="O1681" i="10"/>
  <c r="O1666" i="10"/>
  <c r="P1666" i="10"/>
  <c r="C1666" i="10"/>
  <c r="V432" i="10"/>
  <c r="D432" i="10"/>
  <c r="I432" i="10"/>
  <c r="R432" i="10"/>
  <c r="O611" i="10"/>
  <c r="Q611" i="10"/>
  <c r="P456" i="10"/>
  <c r="C456" i="10"/>
  <c r="O456" i="10"/>
  <c r="O460" i="10"/>
  <c r="Q460" i="10"/>
  <c r="O457" i="10"/>
  <c r="P457" i="10"/>
  <c r="C457" i="10"/>
  <c r="V457" i="10"/>
  <c r="D457" i="10"/>
  <c r="I457" i="10"/>
  <c r="R457" i="10"/>
  <c r="U1296" i="10"/>
  <c r="U1136" i="10"/>
  <c r="V936" i="10"/>
  <c r="D936" i="10"/>
  <c r="I936" i="10"/>
  <c r="R936" i="10"/>
  <c r="U896" i="10"/>
  <c r="U856" i="10"/>
  <c r="U816" i="10"/>
  <c r="U456" i="10"/>
  <c r="U416" i="10"/>
  <c r="V136" i="10"/>
  <c r="D136" i="10"/>
  <c r="I136" i="10"/>
  <c r="R136" i="10"/>
  <c r="I1166" i="10"/>
  <c r="R1166" i="10"/>
  <c r="O1215" i="10"/>
  <c r="Q1829" i="10"/>
  <c r="O1783" i="10"/>
  <c r="Q1788" i="10"/>
  <c r="P1864" i="10"/>
  <c r="C1864" i="10"/>
  <c r="P1878" i="10"/>
  <c r="C1878" i="10"/>
  <c r="V1878" i="10"/>
  <c r="D1878" i="10"/>
  <c r="I1878" i="10"/>
  <c r="R1878" i="10"/>
  <c r="P1831" i="10"/>
  <c r="C1831" i="10"/>
  <c r="V1831" i="10"/>
  <c r="D1831" i="10"/>
  <c r="I1831" i="10"/>
  <c r="R1831" i="10"/>
  <c r="Q1786" i="10"/>
  <c r="O1863" i="10"/>
  <c r="O232" i="10"/>
  <c r="Q187" i="10"/>
  <c r="O52" i="10"/>
  <c r="Q239" i="10"/>
  <c r="O226" i="10"/>
  <c r="Q43" i="10"/>
  <c r="Q390" i="10"/>
  <c r="Q613" i="10"/>
  <c r="O317" i="10"/>
  <c r="P357" i="10"/>
  <c r="C357" i="10"/>
  <c r="V357" i="10"/>
  <c r="D357" i="10"/>
  <c r="I357" i="10"/>
  <c r="R357" i="10"/>
  <c r="O350" i="10"/>
  <c r="Q355" i="10"/>
  <c r="Q353" i="10"/>
  <c r="P348" i="10"/>
  <c r="C348" i="10"/>
  <c r="V348" i="10"/>
  <c r="D348" i="10"/>
  <c r="I348" i="10"/>
  <c r="R348" i="10"/>
  <c r="O434" i="10"/>
  <c r="P1311" i="10"/>
  <c r="C1311" i="10"/>
  <c r="V1311" i="10"/>
  <c r="D1311" i="10"/>
  <c r="I1311" i="10"/>
  <c r="R1311" i="10"/>
  <c r="O1269" i="10"/>
  <c r="P1315" i="10"/>
  <c r="C1315" i="10"/>
  <c r="V1315" i="10"/>
  <c r="D1315" i="10"/>
  <c r="I1315" i="10"/>
  <c r="R1315" i="10"/>
  <c r="P406" i="10"/>
  <c r="C406" i="10"/>
  <c r="P419" i="10"/>
  <c r="C419" i="10"/>
  <c r="V419" i="10"/>
  <c r="D419" i="10"/>
  <c r="I419" i="10"/>
  <c r="R419" i="10"/>
  <c r="Q420" i="10"/>
  <c r="O1724" i="10"/>
  <c r="P1741" i="10"/>
  <c r="C1741" i="10"/>
  <c r="O1576" i="10"/>
  <c r="Q1962" i="10"/>
  <c r="Q938" i="10"/>
  <c r="O923" i="10"/>
  <c r="P924" i="10"/>
  <c r="C924" i="10"/>
  <c r="V2052" i="10"/>
  <c r="D2052" i="10"/>
  <c r="O293" i="10"/>
  <c r="Q299" i="10"/>
  <c r="O290" i="10"/>
  <c r="Q1362" i="10"/>
  <c r="Q1372" i="10"/>
  <c r="O141" i="10"/>
  <c r="P131" i="10"/>
  <c r="C131" i="10"/>
  <c r="V131" i="10"/>
  <c r="D131" i="10"/>
  <c r="Q856" i="10"/>
  <c r="Q1289" i="10"/>
  <c r="P1287" i="10"/>
  <c r="C1287" i="10"/>
  <c r="P963" i="10"/>
  <c r="C963" i="10"/>
  <c r="V963" i="10"/>
  <c r="D963" i="10"/>
  <c r="I963" i="10"/>
  <c r="R963" i="10"/>
  <c r="O962" i="10"/>
  <c r="P442" i="10"/>
  <c r="C442" i="10"/>
  <c r="V442" i="10"/>
  <c r="D442" i="10"/>
  <c r="I442" i="10"/>
  <c r="R442" i="10"/>
  <c r="P756" i="10"/>
  <c r="C756" i="10"/>
  <c r="V756" i="10"/>
  <c r="D756" i="10"/>
  <c r="I756" i="10"/>
  <c r="R756" i="10"/>
  <c r="P447" i="10"/>
  <c r="C447" i="10"/>
  <c r="V447" i="10"/>
  <c r="D447" i="10"/>
  <c r="O743" i="10"/>
  <c r="Q1681" i="10"/>
  <c r="O1749" i="10"/>
  <c r="O1703" i="10"/>
  <c r="O1715" i="10"/>
  <c r="P1630" i="10"/>
  <c r="C1630" i="10"/>
  <c r="O1744" i="10"/>
  <c r="O1138" i="10"/>
  <c r="O958" i="10"/>
  <c r="P1001" i="10"/>
  <c r="C1001" i="10"/>
  <c r="V1001" i="10"/>
  <c r="D1001" i="10"/>
  <c r="I1001" i="10"/>
  <c r="R1001" i="10"/>
  <c r="P688" i="10"/>
  <c r="C688" i="10"/>
  <c r="P216" i="10"/>
  <c r="C216" i="10"/>
  <c r="V216" i="10"/>
  <c r="D216" i="10"/>
  <c r="I216" i="10"/>
  <c r="R216" i="10"/>
  <c r="O588" i="10"/>
  <c r="Q596" i="10"/>
  <c r="P215" i="10"/>
  <c r="C215" i="10"/>
  <c r="V215" i="10"/>
  <c r="D215" i="10"/>
  <c r="I215" i="10"/>
  <c r="R215" i="10"/>
  <c r="Q220" i="10"/>
  <c r="Q721" i="10"/>
  <c r="O119" i="10"/>
  <c r="P1155" i="10"/>
  <c r="C1155" i="10"/>
  <c r="Q1201" i="10"/>
  <c r="P1105" i="10"/>
  <c r="C1105" i="10"/>
  <c r="V1105" i="10"/>
  <c r="D1105" i="10"/>
  <c r="I1105" i="10"/>
  <c r="R1105" i="10"/>
  <c r="P1227" i="10"/>
  <c r="C1227" i="10"/>
  <c r="V1227" i="10"/>
  <c r="D1227" i="10"/>
  <c r="O500" i="10"/>
  <c r="Q482" i="10"/>
  <c r="Q1471" i="10"/>
  <c r="O1598" i="10"/>
  <c r="P1544" i="10"/>
  <c r="C1544" i="10"/>
  <c r="O1519" i="10"/>
  <c r="O2030" i="10"/>
  <c r="P2012" i="10"/>
  <c r="C2012" i="10"/>
  <c r="V2012" i="10"/>
  <c r="D2012" i="10"/>
  <c r="I2012" i="10"/>
  <c r="R2012" i="10"/>
  <c r="Q2017" i="10"/>
  <c r="O637" i="10"/>
  <c r="Q675" i="10"/>
  <c r="O791" i="10"/>
  <c r="O632" i="10"/>
  <c r="O538" i="10"/>
  <c r="P1101" i="10"/>
  <c r="C1101" i="10"/>
  <c r="Q1006" i="10"/>
  <c r="O1176" i="10"/>
  <c r="O1259" i="10"/>
  <c r="P915" i="10"/>
  <c r="C915" i="10"/>
  <c r="V915" i="10"/>
  <c r="D915" i="10"/>
  <c r="I915" i="10"/>
  <c r="R915" i="10"/>
  <c r="P836" i="10"/>
  <c r="C836" i="10"/>
  <c r="V836" i="10"/>
  <c r="D836" i="10"/>
  <c r="I836" i="10"/>
  <c r="R836" i="10"/>
  <c r="P824" i="10"/>
  <c r="C824" i="10"/>
  <c r="Q1054" i="10"/>
  <c r="Q567" i="10"/>
  <c r="P2027" i="10"/>
  <c r="C2027" i="10"/>
  <c r="V2027" i="10"/>
  <c r="D2027" i="10"/>
  <c r="I2027" i="10"/>
  <c r="R2027" i="10"/>
  <c r="Q1919" i="10"/>
  <c r="U973" i="10"/>
  <c r="P1053" i="10"/>
  <c r="C1053" i="10"/>
  <c r="Q1053" i="10"/>
  <c r="V1850" i="10"/>
  <c r="D1850" i="10"/>
  <c r="I1850" i="10"/>
  <c r="R1850" i="10"/>
  <c r="V970" i="10"/>
  <c r="D970" i="10"/>
  <c r="U93" i="10"/>
  <c r="W93" i="10"/>
  <c r="U33" i="10"/>
  <c r="V1952" i="10"/>
  <c r="D1952" i="10"/>
  <c r="I1952" i="10"/>
  <c r="R1952" i="10"/>
  <c r="V1052" i="10"/>
  <c r="D1052" i="10"/>
  <c r="I1052" i="10"/>
  <c r="R1052" i="10"/>
  <c r="V570" i="10"/>
  <c r="D570" i="10"/>
  <c r="I570" i="10"/>
  <c r="R570" i="10"/>
  <c r="U2424" i="10"/>
  <c r="W2424" i="10"/>
  <c r="N2120" i="10"/>
  <c r="K2178" i="10"/>
  <c r="L2178" i="10"/>
  <c r="N2224" i="10"/>
  <c r="K2288" i="10"/>
  <c r="L2288" i="10"/>
  <c r="K2487" i="10"/>
  <c r="L2487" i="10"/>
  <c r="U1490" i="10"/>
  <c r="U1450" i="10"/>
  <c r="W1450" i="10"/>
  <c r="U1410" i="10"/>
  <c r="W2133" i="10"/>
  <c r="W6" i="10"/>
  <c r="W1406" i="10"/>
  <c r="W1845" i="10"/>
  <c r="K2257" i="10"/>
  <c r="L2257" i="10"/>
  <c r="N2302" i="10"/>
  <c r="K2365" i="10"/>
  <c r="L2365" i="10"/>
  <c r="K2445" i="10"/>
  <c r="L2445" i="10"/>
  <c r="V1392" i="10"/>
  <c r="D1392" i="10"/>
  <c r="V1352" i="10"/>
  <c r="D1352" i="10"/>
  <c r="V1989" i="10"/>
  <c r="D1989" i="10"/>
  <c r="I1989" i="10"/>
  <c r="R1989" i="10"/>
  <c r="V192" i="10"/>
  <c r="D192" i="10"/>
  <c r="I192" i="10"/>
  <c r="R192" i="10"/>
  <c r="V1276" i="10"/>
  <c r="D1276" i="10"/>
  <c r="I1276" i="10"/>
  <c r="R1276" i="10"/>
  <c r="V932" i="10"/>
  <c r="D932" i="10"/>
  <c r="I932" i="10"/>
  <c r="R932" i="10"/>
  <c r="U2493" i="10"/>
  <c r="U2499" i="10"/>
  <c r="U2439" i="10"/>
  <c r="W2440" i="10"/>
  <c r="U2432" i="10"/>
  <c r="W2124" i="10"/>
  <c r="W2241" i="10"/>
  <c r="U1865" i="10"/>
  <c r="W1865" i="10"/>
  <c r="W1927" i="10"/>
  <c r="W2254" i="10"/>
  <c r="W2180" i="10"/>
  <c r="W2093" i="10"/>
  <c r="U1367" i="10"/>
  <c r="W1368" i="10"/>
  <c r="W1047" i="10"/>
  <c r="W447" i="10"/>
  <c r="K2141" i="10"/>
  <c r="L2141" i="10"/>
  <c r="N2192" i="10"/>
  <c r="P2192" i="10"/>
  <c r="C2192" i="10"/>
  <c r="V2192" i="10"/>
  <c r="D2192" i="10"/>
  <c r="I2192" i="10"/>
  <c r="R2192" i="10"/>
  <c r="K2271" i="10"/>
  <c r="L2271" i="10"/>
  <c r="K2323" i="10"/>
  <c r="L2323" i="10"/>
  <c r="K2401" i="10"/>
  <c r="L2401" i="10"/>
  <c r="W489" i="10"/>
  <c r="W5" i="10"/>
  <c r="W2163" i="10"/>
  <c r="U1724" i="10"/>
  <c r="W764" i="10"/>
  <c r="K2115" i="10"/>
  <c r="L2115" i="10"/>
  <c r="K2087" i="10"/>
  <c r="L2087" i="10"/>
  <c r="K2221" i="10"/>
  <c r="L2221" i="10"/>
  <c r="K2413" i="10"/>
  <c r="L2413" i="10"/>
  <c r="Q572" i="10"/>
  <c r="Q1955" i="10"/>
  <c r="Q1770" i="10"/>
  <c r="V1390" i="10"/>
  <c r="D1390" i="10"/>
  <c r="I1390" i="10"/>
  <c r="R1390" i="10"/>
  <c r="V978" i="10"/>
  <c r="D978" i="10"/>
  <c r="I978" i="10"/>
  <c r="R978" i="10"/>
  <c r="V1282" i="10"/>
  <c r="D1282" i="10"/>
  <c r="I1282" i="10"/>
  <c r="R1282" i="10"/>
  <c r="V1268" i="10"/>
  <c r="D1268" i="10"/>
  <c r="I1268" i="10"/>
  <c r="R1268" i="10"/>
  <c r="V1307" i="10"/>
  <c r="D1307" i="10"/>
  <c r="I1307" i="10"/>
  <c r="R1307" i="10"/>
  <c r="V1329" i="10"/>
  <c r="D1329" i="10"/>
  <c r="I1329" i="10"/>
  <c r="R1329" i="10"/>
  <c r="U1462" i="10"/>
  <c r="W1463" i="10"/>
  <c r="V459" i="10"/>
  <c r="D459" i="10"/>
  <c r="I459" i="10"/>
  <c r="R459" i="10"/>
  <c r="U398" i="10"/>
  <c r="W399" i="10"/>
  <c r="U1498" i="10"/>
  <c r="U2038" i="10"/>
  <c r="U1998" i="10"/>
  <c r="U1838" i="10"/>
  <c r="U1758" i="10"/>
  <c r="U1718" i="10"/>
  <c r="U1638" i="10"/>
  <c r="U1558" i="10"/>
  <c r="U1518" i="10"/>
  <c r="U1078" i="10"/>
  <c r="U1458" i="10"/>
  <c r="U1418" i="10"/>
  <c r="U1378" i="10"/>
  <c r="U1338" i="10"/>
  <c r="U1298" i="10"/>
  <c r="U1218" i="10"/>
  <c r="U1098" i="10"/>
  <c r="U1038" i="10"/>
  <c r="U998" i="10"/>
  <c r="U918" i="10"/>
  <c r="U838" i="10"/>
  <c r="W839" i="10"/>
  <c r="U758" i="10"/>
  <c r="U678" i="10"/>
  <c r="U618" i="10"/>
  <c r="U538" i="10"/>
  <c r="U458" i="10"/>
  <c r="U278" i="10"/>
  <c r="U378" i="10"/>
  <c r="U218" i="10"/>
  <c r="W219" i="10"/>
  <c r="U78" i="10"/>
  <c r="U557" i="10"/>
  <c r="U756" i="10"/>
  <c r="W756" i="10"/>
  <c r="U336" i="10"/>
  <c r="U134" i="10"/>
  <c r="W134" i="10"/>
  <c r="I1468" i="10"/>
  <c r="R1468" i="10"/>
  <c r="V75" i="10"/>
  <c r="D75" i="10"/>
  <c r="I75" i="10"/>
  <c r="R75" i="10"/>
  <c r="I1926" i="10"/>
  <c r="R1926" i="10"/>
  <c r="W874" i="10"/>
  <c r="Q1924" i="10"/>
  <c r="P1691" i="10"/>
  <c r="C1691" i="10"/>
  <c r="Q1694" i="10"/>
  <c r="P1809" i="10"/>
  <c r="C1809" i="10"/>
  <c r="Q1891" i="10"/>
  <c r="O1896" i="10"/>
  <c r="Q1988" i="10"/>
  <c r="P1532" i="10"/>
  <c r="C1532" i="10"/>
  <c r="O1802" i="10"/>
  <c r="Q940" i="10"/>
  <c r="P1379" i="10"/>
  <c r="C1379" i="10"/>
  <c r="V1379" i="10"/>
  <c r="D1379" i="10"/>
  <c r="I1379" i="10"/>
  <c r="R1379" i="10"/>
  <c r="P129" i="10"/>
  <c r="C129" i="10"/>
  <c r="Q1300" i="10"/>
  <c r="O1291" i="10"/>
  <c r="Q1295" i="10"/>
  <c r="P976" i="10"/>
  <c r="C976" i="10"/>
  <c r="P979" i="10"/>
  <c r="C979" i="10"/>
  <c r="V979" i="10"/>
  <c r="D979" i="10"/>
  <c r="I979" i="10"/>
  <c r="R979" i="10"/>
  <c r="O980" i="10"/>
  <c r="Q968" i="10"/>
  <c r="P369" i="10"/>
  <c r="C369" i="10"/>
  <c r="O1352" i="10"/>
  <c r="O1392" i="10"/>
  <c r="O1350" i="10"/>
  <c r="O1353" i="10"/>
  <c r="Q1390" i="10"/>
  <c r="P1395" i="10"/>
  <c r="C1395" i="10"/>
  <c r="V1395" i="10"/>
  <c r="D1395" i="10"/>
  <c r="I1395" i="10"/>
  <c r="R1395" i="10"/>
  <c r="O1401" i="10"/>
  <c r="P34" i="10"/>
  <c r="C34" i="10"/>
  <c r="V34" i="10"/>
  <c r="D34" i="10"/>
  <c r="I34" i="10"/>
  <c r="R34" i="10"/>
  <c r="O33" i="10"/>
  <c r="P32" i="10"/>
  <c r="C32" i="10"/>
  <c r="O37" i="10"/>
  <c r="P20" i="10"/>
  <c r="C20" i="10"/>
  <c r="O16" i="10"/>
  <c r="O897" i="10"/>
  <c r="O13" i="10"/>
  <c r="P3" i="10"/>
  <c r="C3" i="10"/>
  <c r="P222" i="10"/>
  <c r="C222" i="10"/>
  <c r="V222" i="10"/>
  <c r="D222" i="10"/>
  <c r="O240" i="10"/>
  <c r="Q192" i="10"/>
  <c r="O42" i="10"/>
  <c r="Q60" i="10"/>
  <c r="P48" i="10"/>
  <c r="C48" i="10"/>
  <c r="Q199" i="10"/>
  <c r="Q53" i="10"/>
  <c r="Q387" i="10"/>
  <c r="Q391" i="10"/>
  <c r="Q1078" i="10"/>
  <c r="P1986" i="10"/>
  <c r="C1986" i="10"/>
  <c r="V1986" i="10"/>
  <c r="D1986" i="10"/>
  <c r="I1986" i="10"/>
  <c r="R1986" i="10"/>
  <c r="Q1900" i="10"/>
  <c r="P1895" i="10"/>
  <c r="C1895" i="10"/>
  <c r="O1331" i="10"/>
  <c r="O1340" i="10"/>
  <c r="O1190" i="10"/>
  <c r="O2067" i="10"/>
  <c r="P2034" i="10"/>
  <c r="C2034" i="10"/>
  <c r="V2034" i="10"/>
  <c r="D2034" i="10"/>
  <c r="I2034" i="10"/>
  <c r="R2034" i="10"/>
  <c r="Q1031" i="10"/>
  <c r="O1023" i="10"/>
  <c r="Q158" i="10"/>
  <c r="Q568" i="10"/>
  <c r="P1960" i="10"/>
  <c r="C1960" i="10"/>
  <c r="V821" i="10"/>
  <c r="D821" i="10"/>
  <c r="I821" i="10"/>
  <c r="R821" i="10"/>
  <c r="V1839" i="10"/>
  <c r="D1839" i="10"/>
  <c r="I1839" i="10"/>
  <c r="R1839" i="10"/>
  <c r="V199" i="10"/>
  <c r="D199" i="10"/>
  <c r="I199" i="10"/>
  <c r="R199" i="10"/>
  <c r="V37" i="10"/>
  <c r="D37" i="10"/>
  <c r="I37" i="10"/>
  <c r="R37" i="10"/>
  <c r="V479" i="10"/>
  <c r="D479" i="10"/>
  <c r="I479" i="10"/>
  <c r="R479" i="10"/>
  <c r="U418" i="10"/>
  <c r="U58" i="10"/>
  <c r="U2058" i="10"/>
  <c r="U1938" i="10"/>
  <c r="U1858" i="10"/>
  <c r="U1818" i="10"/>
  <c r="W1819" i="10"/>
  <c r="U1778" i="10"/>
  <c r="V1698" i="10"/>
  <c r="D1698" i="10"/>
  <c r="I1698" i="10"/>
  <c r="R1698" i="10"/>
  <c r="U1618" i="10"/>
  <c r="W1619" i="10"/>
  <c r="U1538" i="10"/>
  <c r="W1539" i="10"/>
  <c r="U1278" i="10"/>
  <c r="U1238" i="10"/>
  <c r="W1239" i="10"/>
  <c r="U1198" i="10"/>
  <c r="W1199" i="10"/>
  <c r="U1158" i="10"/>
  <c r="W1159" i="10"/>
  <c r="U1118" i="10"/>
  <c r="U978" i="10"/>
  <c r="U898" i="10"/>
  <c r="U858" i="10"/>
  <c r="W859" i="10"/>
  <c r="U818" i="10"/>
  <c r="U338" i="10"/>
  <c r="W339" i="10"/>
  <c r="U638" i="10"/>
  <c r="U478" i="10"/>
  <c r="U358" i="10"/>
  <c r="U298" i="10"/>
  <c r="U198" i="10"/>
  <c r="U158" i="10"/>
  <c r="W159" i="10"/>
  <c r="U38" i="10"/>
  <c r="U837" i="10"/>
  <c r="V256" i="10"/>
  <c r="D256" i="10"/>
  <c r="I256" i="10"/>
  <c r="R256" i="10"/>
  <c r="U1521" i="10"/>
  <c r="U1519" i="10"/>
  <c r="W1939" i="10"/>
  <c r="V1859" i="10"/>
  <c r="D1859" i="10"/>
  <c r="I1859" i="10"/>
  <c r="R1859" i="10"/>
  <c r="W514" i="10"/>
  <c r="P1533" i="10"/>
  <c r="C1533" i="10"/>
  <c r="O1295" i="10"/>
  <c r="P238" i="10"/>
  <c r="C238" i="10"/>
  <c r="V238" i="10"/>
  <c r="D238" i="10"/>
  <c r="I238" i="10"/>
  <c r="R238" i="10"/>
  <c r="Q195" i="10"/>
  <c r="P186" i="10"/>
  <c r="C186" i="10"/>
  <c r="V186" i="10"/>
  <c r="D186" i="10"/>
  <c r="Q46" i="10"/>
  <c r="P388" i="10"/>
  <c r="C388" i="10"/>
  <c r="Q1065" i="10"/>
  <c r="Q1998" i="10"/>
  <c r="O1910" i="10"/>
  <c r="Q1910" i="10"/>
  <c r="P1484" i="10"/>
  <c r="C1484" i="10"/>
  <c r="V1484" i="10"/>
  <c r="D1484" i="10"/>
  <c r="I1484" i="10"/>
  <c r="R1484" i="10"/>
  <c r="O1484" i="10"/>
  <c r="Q576" i="10"/>
  <c r="O576" i="10"/>
  <c r="P576" i="10"/>
  <c r="C576" i="10"/>
  <c r="V576" i="10"/>
  <c r="D576" i="10"/>
  <c r="I576" i="10"/>
  <c r="R576" i="10"/>
  <c r="O146" i="10"/>
  <c r="P146" i="10"/>
  <c r="C146" i="10"/>
  <c r="O267" i="10"/>
  <c r="Q267" i="10"/>
  <c r="O276" i="10"/>
  <c r="Q276" i="10"/>
  <c r="P581" i="10"/>
  <c r="C581" i="10"/>
  <c r="V581" i="10"/>
  <c r="D581" i="10"/>
  <c r="I581" i="10"/>
  <c r="R581" i="10"/>
  <c r="O581" i="10"/>
  <c r="P577" i="10"/>
  <c r="C577" i="10"/>
  <c r="Q577" i="10"/>
  <c r="O565" i="10"/>
  <c r="Q565" i="10"/>
  <c r="O1112" i="10"/>
  <c r="Q1112" i="10"/>
  <c r="P1116" i="10"/>
  <c r="C1116" i="10"/>
  <c r="V1116" i="10"/>
  <c r="D1116" i="10"/>
  <c r="I1116" i="10"/>
  <c r="R1116" i="10"/>
  <c r="O1116" i="10"/>
  <c r="Q1191" i="10"/>
  <c r="P1191" i="10"/>
  <c r="C1191" i="10"/>
  <c r="Q1143" i="10"/>
  <c r="O1143" i="10"/>
  <c r="P1143" i="10"/>
  <c r="C1143" i="10"/>
  <c r="Q1161" i="10"/>
  <c r="O1161" i="10"/>
  <c r="O1153" i="10"/>
  <c r="P1153" i="10"/>
  <c r="C1153" i="10"/>
  <c r="Q1029" i="10"/>
  <c r="P1029" i="10"/>
  <c r="C1029" i="10"/>
  <c r="V1029" i="10"/>
  <c r="D1029" i="10"/>
  <c r="I1029" i="10"/>
  <c r="R1029" i="10"/>
  <c r="Q1027" i="10"/>
  <c r="O1027" i="10"/>
  <c r="O2041" i="10"/>
  <c r="P2041" i="10"/>
  <c r="C2041" i="10"/>
  <c r="V2041" i="10"/>
  <c r="D2041" i="10"/>
  <c r="I2041" i="10"/>
  <c r="R2041" i="10"/>
  <c r="Q2070" i="10"/>
  <c r="O2070" i="10"/>
  <c r="P2072" i="10"/>
  <c r="C2072" i="10"/>
  <c r="V2072" i="10"/>
  <c r="D2072" i="10"/>
  <c r="I2072" i="10"/>
  <c r="R2072" i="10"/>
  <c r="Q2072" i="10"/>
  <c r="Q2071" i="10"/>
  <c r="P2071" i="10"/>
  <c r="C2071" i="10"/>
  <c r="V2071" i="10"/>
  <c r="D2071" i="10"/>
  <c r="I2071" i="10"/>
  <c r="R2071" i="10"/>
  <c r="P2079" i="10"/>
  <c r="C2079" i="10"/>
  <c r="V2079" i="10"/>
  <c r="D2079" i="10"/>
  <c r="I2079" i="10"/>
  <c r="R2079" i="10"/>
  <c r="Q2079" i="10"/>
  <c r="O548" i="10"/>
  <c r="P548" i="10"/>
  <c r="C548" i="10"/>
  <c r="Q711" i="10"/>
  <c r="O711" i="10"/>
  <c r="O114" i="10"/>
  <c r="Q114" i="10"/>
  <c r="Q713" i="10"/>
  <c r="O713" i="10"/>
  <c r="O1480" i="10"/>
  <c r="Q1429" i="10"/>
  <c r="P1475" i="10"/>
  <c r="C1475" i="10"/>
  <c r="P1439" i="10"/>
  <c r="C1439" i="10"/>
  <c r="O1510" i="10"/>
  <c r="O1547" i="10"/>
  <c r="Q1436" i="10"/>
  <c r="P1514" i="10"/>
  <c r="C1514" i="10"/>
  <c r="P1506" i="10"/>
  <c r="C1506" i="10"/>
  <c r="V1506" i="10"/>
  <c r="D1506" i="10"/>
  <c r="I1506" i="10"/>
  <c r="R1506" i="10"/>
  <c r="Q1506" i="10"/>
  <c r="P1551" i="10"/>
  <c r="C1551" i="10"/>
  <c r="O1551" i="10"/>
  <c r="P1423" i="10"/>
  <c r="C1423" i="10"/>
  <c r="Q1423" i="10"/>
  <c r="P1597" i="10"/>
  <c r="C1597" i="10"/>
  <c r="V1597" i="10"/>
  <c r="D1597" i="10"/>
  <c r="I1597" i="10"/>
  <c r="R1597" i="10"/>
  <c r="Q1597" i="10"/>
  <c r="P85" i="10"/>
  <c r="C85" i="10"/>
  <c r="V85" i="10"/>
  <c r="D85" i="10"/>
  <c r="Q85" i="10"/>
  <c r="P84" i="10"/>
  <c r="C84" i="10"/>
  <c r="V84" i="10"/>
  <c r="D84" i="10"/>
  <c r="I84" i="10"/>
  <c r="R84" i="10"/>
  <c r="Q84" i="10"/>
  <c r="O493" i="10"/>
  <c r="P493" i="10"/>
  <c r="C493" i="10"/>
  <c r="O497" i="10"/>
  <c r="Q497" i="10"/>
  <c r="P485" i="10"/>
  <c r="C485" i="10"/>
  <c r="V485" i="10"/>
  <c r="D485" i="10"/>
  <c r="Q485" i="10"/>
  <c r="Q1237" i="10"/>
  <c r="P1237" i="10"/>
  <c r="C1237" i="10"/>
  <c r="V1237" i="10"/>
  <c r="D1237" i="10"/>
  <c r="I1237" i="10"/>
  <c r="R1237" i="10"/>
  <c r="V2473" i="10"/>
  <c r="D2473" i="10"/>
  <c r="I2473" i="10"/>
  <c r="R2473" i="10"/>
  <c r="U2011" i="10"/>
  <c r="U1891" i="10"/>
  <c r="U1691" i="10"/>
  <c r="U1571" i="10"/>
  <c r="U1531" i="10"/>
  <c r="U1391" i="10"/>
  <c r="W1391" i="10"/>
  <c r="U1271" i="10"/>
  <c r="U1071" i="10"/>
  <c r="W1072" i="10"/>
  <c r="U951" i="10"/>
  <c r="W951" i="10"/>
  <c r="U291" i="10"/>
  <c r="W291" i="10"/>
  <c r="U211" i="10"/>
  <c r="W211" i="10"/>
  <c r="U511" i="10"/>
  <c r="W512" i="10"/>
  <c r="U131" i="10"/>
  <c r="U2361" i="10"/>
  <c r="W2362" i="10"/>
  <c r="U2427" i="10"/>
  <c r="W7" i="10"/>
  <c r="W2206" i="10"/>
  <c r="W2095" i="10"/>
  <c r="U171" i="10"/>
  <c r="U2445" i="10"/>
  <c r="W748" i="10"/>
  <c r="W1804" i="10"/>
  <c r="W1144" i="10"/>
  <c r="W1646" i="10"/>
  <c r="W1784" i="10"/>
  <c r="W2391" i="10"/>
  <c r="W2160" i="10"/>
  <c r="W2235" i="10"/>
  <c r="U1923" i="10"/>
  <c r="W2004" i="10"/>
  <c r="U2372" i="10"/>
  <c r="W1428" i="10"/>
  <c r="W1308" i="10"/>
  <c r="W667" i="10"/>
  <c r="W24" i="10"/>
  <c r="W1745" i="10"/>
  <c r="U2024" i="10"/>
  <c r="W2025" i="10"/>
  <c r="N2111" i="10"/>
  <c r="K2107" i="10"/>
  <c r="L2107" i="10"/>
  <c r="V1179" i="10"/>
  <c r="D1179" i="10"/>
  <c r="I1179" i="10"/>
  <c r="R1179" i="10"/>
  <c r="U1179" i="10"/>
  <c r="W1179" i="10"/>
  <c r="U819" i="10"/>
  <c r="V819" i="10"/>
  <c r="D819" i="10"/>
  <c r="I819" i="10"/>
  <c r="R819" i="10"/>
  <c r="U21" i="10"/>
  <c r="W21" i="10"/>
  <c r="U1500" i="10"/>
  <c r="U2040" i="10"/>
  <c r="U1960" i="10"/>
  <c r="U1800" i="10"/>
  <c r="U1760" i="10"/>
  <c r="U1720" i="10"/>
  <c r="U1640" i="10"/>
  <c r="U1600" i="10"/>
  <c r="U1560" i="10"/>
  <c r="W1560" i="10"/>
  <c r="U1520" i="10"/>
  <c r="U1460" i="10"/>
  <c r="U1420" i="10"/>
  <c r="U1380" i="10"/>
  <c r="W1380" i="10"/>
  <c r="U1300" i="10"/>
  <c r="W1300" i="10"/>
  <c r="U1260" i="10"/>
  <c r="U1220" i="10"/>
  <c r="U1180" i="10"/>
  <c r="W1180" i="10"/>
  <c r="U1140" i="10"/>
  <c r="W1140" i="10"/>
  <c r="U1100" i="10"/>
  <c r="U1060" i="10"/>
  <c r="U980" i="10"/>
  <c r="U940" i="10"/>
  <c r="U900" i="10"/>
  <c r="U860" i="10"/>
  <c r="U820" i="10"/>
  <c r="U780" i="10"/>
  <c r="W780" i="10"/>
  <c r="U740" i="10"/>
  <c r="U700" i="10"/>
  <c r="U660" i="10"/>
  <c r="U620" i="10"/>
  <c r="U580" i="10"/>
  <c r="U540" i="10"/>
  <c r="W541" i="10"/>
  <c r="U500" i="10"/>
  <c r="W501" i="10"/>
  <c r="U460" i="10"/>
  <c r="W460" i="10"/>
  <c r="U420" i="10"/>
  <c r="U280" i="10"/>
  <c r="W280" i="10"/>
  <c r="U300" i="10"/>
  <c r="U400" i="10"/>
  <c r="W400" i="10"/>
  <c r="U1499" i="10"/>
  <c r="U1119" i="10"/>
  <c r="U579" i="10"/>
  <c r="W579" i="10"/>
  <c r="V2016" i="10"/>
  <c r="D2016" i="10"/>
  <c r="I2016" i="10"/>
  <c r="R2016" i="10"/>
  <c r="V1436" i="10"/>
  <c r="D1436" i="10"/>
  <c r="I1436" i="10"/>
  <c r="R1436" i="10"/>
  <c r="U1436" i="10"/>
  <c r="U1236" i="10"/>
  <c r="U1237" i="10"/>
  <c r="U637" i="10"/>
  <c r="U2022" i="10"/>
  <c r="W2023" i="10"/>
  <c r="V441" i="10"/>
  <c r="D441" i="10"/>
  <c r="I441" i="10"/>
  <c r="R441" i="10"/>
  <c r="U1522" i="10"/>
  <c r="U1900" i="10"/>
  <c r="U1860" i="10"/>
  <c r="U1740" i="10"/>
  <c r="U1700" i="10"/>
  <c r="U1580" i="10"/>
  <c r="U1540" i="10"/>
  <c r="W1540" i="10"/>
  <c r="U1480" i="10"/>
  <c r="U1440" i="10"/>
  <c r="U1400" i="10"/>
  <c r="U1360" i="10"/>
  <c r="W1360" i="10"/>
  <c r="U1320" i="10"/>
  <c r="W1320" i="10"/>
  <c r="U1280" i="10"/>
  <c r="U1240" i="10"/>
  <c r="W1240" i="10"/>
  <c r="U1200" i="10"/>
  <c r="W1201" i="10"/>
  <c r="U1160" i="10"/>
  <c r="W1160" i="10"/>
  <c r="U1120" i="10"/>
  <c r="U1080" i="10"/>
  <c r="U1040" i="10"/>
  <c r="U1000" i="10"/>
  <c r="U960" i="10"/>
  <c r="W960" i="10"/>
  <c r="U920" i="10"/>
  <c r="W920" i="10"/>
  <c r="U880" i="10"/>
  <c r="W880" i="10"/>
  <c r="U840" i="10"/>
  <c r="W840" i="10"/>
  <c r="U800" i="10"/>
  <c r="U760" i="10"/>
  <c r="U720" i="10"/>
  <c r="W720" i="10"/>
  <c r="U680" i="10"/>
  <c r="W680" i="10"/>
  <c r="U640" i="10"/>
  <c r="U600" i="10"/>
  <c r="U560" i="10"/>
  <c r="U520" i="10"/>
  <c r="U480" i="10"/>
  <c r="U440" i="10"/>
  <c r="U360" i="10"/>
  <c r="W360" i="10"/>
  <c r="U380" i="10"/>
  <c r="U80" i="10"/>
  <c r="U320" i="10"/>
  <c r="W320" i="10"/>
  <c r="U340" i="10"/>
  <c r="U120" i="10"/>
  <c r="U220" i="10"/>
  <c r="W220" i="10"/>
  <c r="U180" i="10"/>
  <c r="W180" i="10"/>
  <c r="U60" i="10"/>
  <c r="V139" i="10"/>
  <c r="D139" i="10"/>
  <c r="I139" i="10"/>
  <c r="R139" i="10"/>
  <c r="V1219" i="10"/>
  <c r="D1219" i="10"/>
  <c r="I1219" i="10"/>
  <c r="R1219" i="10"/>
  <c r="U18" i="10"/>
  <c r="V816" i="10"/>
  <c r="D816" i="10"/>
  <c r="I816" i="10"/>
  <c r="R816" i="10"/>
  <c r="U240" i="10"/>
  <c r="W240" i="10"/>
  <c r="U260" i="10"/>
  <c r="W260" i="10"/>
  <c r="U140" i="10"/>
  <c r="W140" i="10"/>
  <c r="U200" i="10"/>
  <c r="U160" i="10"/>
  <c r="U40" i="10"/>
  <c r="U437" i="10"/>
  <c r="W438" i="10"/>
  <c r="U917" i="10"/>
  <c r="W917" i="10"/>
  <c r="U1797" i="10"/>
  <c r="U1117" i="10"/>
  <c r="U797" i="10"/>
  <c r="U696" i="10"/>
  <c r="U136" i="10"/>
  <c r="U1494" i="10"/>
  <c r="W1494" i="10"/>
  <c r="V1852" i="10"/>
  <c r="D1852" i="10"/>
  <c r="I1852" i="10"/>
  <c r="R1852" i="10"/>
  <c r="O1292" i="10"/>
  <c r="O377" i="10"/>
  <c r="O364" i="10"/>
  <c r="P965" i="10"/>
  <c r="C965" i="10"/>
  <c r="Q1128" i="10"/>
  <c r="P984" i="10"/>
  <c r="C984" i="10"/>
  <c r="V984" i="10"/>
  <c r="D984" i="10"/>
  <c r="P991" i="10"/>
  <c r="C991" i="10"/>
  <c r="V991" i="10"/>
  <c r="D991" i="10"/>
  <c r="O1833" i="10"/>
  <c r="O1826" i="10"/>
  <c r="Q1790" i="10"/>
  <c r="O1834" i="10"/>
  <c r="O237" i="10"/>
  <c r="Q47" i="10"/>
  <c r="P185" i="10"/>
  <c r="C185" i="10"/>
  <c r="V185" i="10"/>
  <c r="D185" i="10"/>
  <c r="Q1230" i="10"/>
  <c r="Q1348" i="10"/>
  <c r="P1018" i="10"/>
  <c r="C1018" i="10"/>
  <c r="V1018" i="10"/>
  <c r="D1018" i="10"/>
  <c r="I1018" i="10"/>
  <c r="R1018" i="10"/>
  <c r="U75" i="10"/>
  <c r="U855" i="10"/>
  <c r="P197" i="10"/>
  <c r="C197" i="10"/>
  <c r="V197" i="10"/>
  <c r="D197" i="10"/>
  <c r="I197" i="10"/>
  <c r="R197" i="10"/>
  <c r="Q237" i="10"/>
  <c r="O61" i="10"/>
  <c r="O185" i="10"/>
  <c r="V1351" i="10"/>
  <c r="D1351" i="10"/>
  <c r="I1351" i="10"/>
  <c r="R1351" i="10"/>
  <c r="O87" i="10"/>
  <c r="P2065" i="10"/>
  <c r="C2065" i="10"/>
  <c r="Q2008" i="10"/>
  <c r="U237" i="10"/>
  <c r="U1337" i="10"/>
  <c r="U377" i="10"/>
  <c r="U297" i="10"/>
  <c r="U177" i="10"/>
  <c r="V416" i="10"/>
  <c r="D416" i="10"/>
  <c r="I416" i="10"/>
  <c r="R416" i="10"/>
  <c r="U516" i="10"/>
  <c r="V951" i="10"/>
  <c r="D951" i="10"/>
  <c r="I951" i="10"/>
  <c r="R951" i="10"/>
  <c r="V1987" i="10"/>
  <c r="D1987" i="10"/>
  <c r="I1987" i="10"/>
  <c r="R1987" i="10"/>
  <c r="P1483" i="10"/>
  <c r="C1483" i="10"/>
  <c r="O1483" i="10"/>
  <c r="O1658" i="10"/>
  <c r="P1658" i="10"/>
  <c r="C1658" i="10"/>
  <c r="V1658" i="10"/>
  <c r="D1658" i="10"/>
  <c r="I1658" i="10"/>
  <c r="R1658" i="10"/>
  <c r="Q1482" i="10"/>
  <c r="O1482" i="10"/>
  <c r="P1482" i="10"/>
  <c r="C1482" i="10"/>
  <c r="P1039" i="10"/>
  <c r="C1039" i="10"/>
  <c r="V1039" i="10"/>
  <c r="D1039" i="10"/>
  <c r="I1039" i="10"/>
  <c r="R1039" i="10"/>
  <c r="Q1039" i="10"/>
  <c r="O1026" i="10"/>
  <c r="P1026" i="10"/>
  <c r="C1026" i="10"/>
  <c r="V1026" i="10"/>
  <c r="D1026" i="10"/>
  <c r="I1026" i="10"/>
  <c r="R1026" i="10"/>
  <c r="O1041" i="10"/>
  <c r="Q1041" i="10"/>
  <c r="O1028" i="10"/>
  <c r="Q1028" i="10"/>
  <c r="P1028" i="10"/>
  <c r="C1028" i="10"/>
  <c r="O1024" i="10"/>
  <c r="P1024" i="10"/>
  <c r="C1024" i="10"/>
  <c r="Q2066" i="10"/>
  <c r="P2066" i="10"/>
  <c r="C2066" i="10"/>
  <c r="O2066" i="10"/>
  <c r="Q2064" i="10"/>
  <c r="O2064" i="10"/>
  <c r="P2064" i="10"/>
  <c r="C2064" i="10"/>
  <c r="P2028" i="10"/>
  <c r="C2028" i="10"/>
  <c r="V2028" i="10"/>
  <c r="D2028" i="10"/>
  <c r="I2028" i="10"/>
  <c r="R2028" i="10"/>
  <c r="Q2028" i="10"/>
  <c r="P2039" i="10"/>
  <c r="C2039" i="10"/>
  <c r="V2039" i="10"/>
  <c r="D2039" i="10"/>
  <c r="I2039" i="10"/>
  <c r="R2039" i="10"/>
  <c r="O2039" i="10"/>
  <c r="Q2039" i="10"/>
  <c r="Q2078" i="10"/>
  <c r="O2078" i="10"/>
  <c r="P2029" i="10"/>
  <c r="C2029" i="10"/>
  <c r="V2029" i="10"/>
  <c r="D2029" i="10"/>
  <c r="I2029" i="10"/>
  <c r="R2029" i="10"/>
  <c r="O2029" i="10"/>
  <c r="P2076" i="10"/>
  <c r="C2076" i="10"/>
  <c r="O2076" i="10"/>
  <c r="P642" i="10"/>
  <c r="C642" i="10"/>
  <c r="O642" i="10"/>
  <c r="O1170" i="10"/>
  <c r="P1170" i="10"/>
  <c r="C1170" i="10"/>
  <c r="Q1162" i="10"/>
  <c r="P1162" i="10"/>
  <c r="C1162" i="10"/>
  <c r="Q1521" i="10"/>
  <c r="P1521" i="10"/>
  <c r="C1521" i="10"/>
  <c r="V1521" i="10"/>
  <c r="D1521" i="10"/>
  <c r="I1521" i="10"/>
  <c r="R1521" i="10"/>
  <c r="O1546" i="10"/>
  <c r="Q1546" i="10"/>
  <c r="O1555" i="10"/>
  <c r="Q1555" i="10"/>
  <c r="O1548" i="10"/>
  <c r="Q1548" i="10"/>
  <c r="P1548" i="10"/>
  <c r="C1548" i="10"/>
  <c r="V1548" i="10"/>
  <c r="D1548" i="10"/>
  <c r="Q1511" i="10"/>
  <c r="O1511" i="10"/>
  <c r="P1509" i="10"/>
  <c r="C1509" i="10"/>
  <c r="O1509" i="10"/>
  <c r="Q1509" i="10"/>
  <c r="O1512" i="10"/>
  <c r="P1512" i="10"/>
  <c r="C1512" i="10"/>
  <c r="P1466" i="10"/>
  <c r="C1466" i="10"/>
  <c r="O1466" i="10"/>
  <c r="Q1542" i="10"/>
  <c r="O1542" i="10"/>
  <c r="P1518" i="10"/>
  <c r="C1518" i="10"/>
  <c r="Q1518" i="10"/>
  <c r="Q1560" i="10"/>
  <c r="P1560" i="10"/>
  <c r="C1560" i="10"/>
  <c r="V1560" i="10"/>
  <c r="D1560" i="10"/>
  <c r="I1560" i="10"/>
  <c r="R1560" i="10"/>
  <c r="O1560" i="10"/>
  <c r="O1601" i="10"/>
  <c r="Q1601" i="10"/>
  <c r="Q1585" i="10"/>
  <c r="P1585" i="10"/>
  <c r="C1585" i="10"/>
  <c r="V1585" i="10"/>
  <c r="D1585" i="10"/>
  <c r="P1600" i="10"/>
  <c r="C1600" i="10"/>
  <c r="O1600" i="10"/>
  <c r="Q1600" i="10"/>
  <c r="O1584" i="10"/>
  <c r="P1584" i="10"/>
  <c r="C1584" i="10"/>
  <c r="V1584" i="10"/>
  <c r="D1584" i="10"/>
  <c r="O1594" i="10"/>
  <c r="P1594" i="10"/>
  <c r="C1594" i="10"/>
  <c r="V1594" i="10"/>
  <c r="D1594" i="10"/>
  <c r="I1594" i="10"/>
  <c r="R1594" i="10"/>
  <c r="Q1481" i="10"/>
  <c r="O1481" i="10"/>
  <c r="O1473" i="10"/>
  <c r="Q1473" i="10"/>
  <c r="P1473" i="10"/>
  <c r="C1473" i="10"/>
  <c r="O1465" i="10"/>
  <c r="P1465" i="10"/>
  <c r="C1465" i="10"/>
  <c r="Q1425" i="10"/>
  <c r="O1425" i="10"/>
  <c r="Q1478" i="10"/>
  <c r="P1478" i="10"/>
  <c r="C1478" i="10"/>
  <c r="V1478" i="10"/>
  <c r="D1478" i="10"/>
  <c r="I1478" i="10"/>
  <c r="R1478" i="10"/>
  <c r="Q1470" i="10"/>
  <c r="P1470" i="10"/>
  <c r="C1470" i="10"/>
  <c r="O1097" i="10"/>
  <c r="P1097" i="10"/>
  <c r="C1097" i="10"/>
  <c r="V1097" i="10"/>
  <c r="D1097" i="10"/>
  <c r="I1097" i="10"/>
  <c r="R1097" i="10"/>
  <c r="P768" i="10"/>
  <c r="C768" i="10"/>
  <c r="V768" i="10"/>
  <c r="D768" i="10"/>
  <c r="I768" i="10"/>
  <c r="R768" i="10"/>
  <c r="Q768" i="10"/>
  <c r="Q535" i="10"/>
  <c r="P535" i="10"/>
  <c r="C535" i="10"/>
  <c r="V535" i="10"/>
  <c r="D535" i="10"/>
  <c r="I535" i="10"/>
  <c r="R535" i="10"/>
  <c r="O1093" i="10"/>
  <c r="Q1093" i="10"/>
  <c r="Q1003" i="10"/>
  <c r="P1003" i="10"/>
  <c r="C1003" i="10"/>
  <c r="V1003" i="10"/>
  <c r="D1003" i="10"/>
  <c r="P536" i="10"/>
  <c r="C536" i="10"/>
  <c r="V536" i="10"/>
  <c r="D536" i="10"/>
  <c r="I536" i="10"/>
  <c r="R536" i="10"/>
  <c r="Q536" i="10"/>
  <c r="Q1095" i="10"/>
  <c r="O1095" i="10"/>
  <c r="P1012" i="10"/>
  <c r="C1012" i="10"/>
  <c r="V1012" i="10"/>
  <c r="D1012" i="10"/>
  <c r="I1012" i="10"/>
  <c r="R1012" i="10"/>
  <c r="O1012" i="10"/>
  <c r="P1085" i="10"/>
  <c r="C1085" i="10"/>
  <c r="Q1085" i="10"/>
  <c r="P1008" i="10"/>
  <c r="C1008" i="10"/>
  <c r="V1008" i="10"/>
  <c r="D1008" i="10"/>
  <c r="O1008" i="10"/>
  <c r="Q777" i="10"/>
  <c r="P777" i="10"/>
  <c r="C777" i="10"/>
  <c r="P773" i="10"/>
  <c r="C773" i="10"/>
  <c r="O773" i="10"/>
  <c r="P769" i="10"/>
  <c r="C769" i="10"/>
  <c r="V769" i="10"/>
  <c r="D769" i="10"/>
  <c r="I769" i="10"/>
  <c r="R769" i="10"/>
  <c r="O769" i="10"/>
  <c r="Q828" i="10"/>
  <c r="O828" i="10"/>
  <c r="Q91" i="10"/>
  <c r="O91" i="10"/>
  <c r="Q93" i="10"/>
  <c r="O93" i="10"/>
  <c r="P94" i="10"/>
  <c r="C94" i="10"/>
  <c r="V94" i="10"/>
  <c r="D94" i="10"/>
  <c r="I94" i="10"/>
  <c r="R94" i="10"/>
  <c r="O94" i="10"/>
  <c r="P92" i="10"/>
  <c r="C92" i="10"/>
  <c r="V92" i="10"/>
  <c r="D92" i="10"/>
  <c r="I92" i="10"/>
  <c r="R92" i="10"/>
  <c r="O92" i="10"/>
  <c r="Q92" i="10"/>
  <c r="O97" i="10"/>
  <c r="Q97" i="10"/>
  <c r="P501" i="10"/>
  <c r="C501" i="10"/>
  <c r="V501" i="10"/>
  <c r="D501" i="10"/>
  <c r="I501" i="10"/>
  <c r="R501" i="10"/>
  <c r="Q501" i="10"/>
  <c r="Q1231" i="10"/>
  <c r="P1231" i="10"/>
  <c r="C1231" i="10"/>
  <c r="V1231" i="10"/>
  <c r="D1231" i="10"/>
  <c r="Q782" i="10"/>
  <c r="P782" i="10"/>
  <c r="C782" i="10"/>
  <c r="O783" i="10"/>
  <c r="Q783" i="10"/>
  <c r="Q626" i="10"/>
  <c r="O626" i="10"/>
  <c r="Q792" i="10"/>
  <c r="P792" i="10"/>
  <c r="C792" i="10"/>
  <c r="V792" i="10"/>
  <c r="D792" i="10"/>
  <c r="O672" i="10"/>
  <c r="Q672" i="10"/>
  <c r="O667" i="10"/>
  <c r="Q667" i="10"/>
  <c r="Q628" i="10"/>
  <c r="O628" i="10"/>
  <c r="O681" i="10"/>
  <c r="P681" i="10"/>
  <c r="C681" i="10"/>
  <c r="V681" i="10"/>
  <c r="D681" i="10"/>
  <c r="I681" i="10"/>
  <c r="R681" i="10"/>
  <c r="O2009" i="10"/>
  <c r="P2009" i="10"/>
  <c r="C2009" i="10"/>
  <c r="O2018" i="10"/>
  <c r="Q2018" i="10"/>
  <c r="O630" i="10"/>
  <c r="Q630" i="10"/>
  <c r="Q801" i="10"/>
  <c r="P801" i="10"/>
  <c r="C801" i="10"/>
  <c r="V801" i="10"/>
  <c r="D801" i="10"/>
  <c r="I801" i="10"/>
  <c r="R801" i="10"/>
  <c r="O666" i="10"/>
  <c r="Q666" i="10"/>
  <c r="Q789" i="10"/>
  <c r="P789" i="10"/>
  <c r="C789" i="10"/>
  <c r="V789" i="10"/>
  <c r="D789" i="10"/>
  <c r="O789" i="10"/>
  <c r="O2020" i="10"/>
  <c r="P2020" i="10"/>
  <c r="C2020" i="10"/>
  <c r="Q793" i="10"/>
  <c r="P793" i="10"/>
  <c r="C793" i="10"/>
  <c r="O35" i="10"/>
  <c r="Q35" i="10"/>
  <c r="Q258" i="10"/>
  <c r="P258" i="10"/>
  <c r="C258" i="10"/>
  <c r="V258" i="10"/>
  <c r="D258" i="10"/>
  <c r="I258" i="10"/>
  <c r="R258" i="10"/>
  <c r="Q247" i="10"/>
  <c r="P247" i="10"/>
  <c r="C247" i="10"/>
  <c r="V247" i="10"/>
  <c r="D247" i="10"/>
  <c r="I247" i="10"/>
  <c r="R247" i="10"/>
  <c r="O40" i="10"/>
  <c r="P40" i="10"/>
  <c r="C40" i="10"/>
  <c r="P41" i="10"/>
  <c r="C41" i="10"/>
  <c r="V41" i="10"/>
  <c r="D41" i="10"/>
  <c r="I41" i="10"/>
  <c r="R41" i="10"/>
  <c r="Q41" i="10"/>
  <c r="O243" i="10"/>
  <c r="Q243" i="10"/>
  <c r="O36" i="10"/>
  <c r="Q36" i="10"/>
  <c r="Q248" i="10"/>
  <c r="P248" i="10"/>
  <c r="C248" i="10"/>
  <c r="V248" i="10"/>
  <c r="D248" i="10"/>
  <c r="I248" i="10"/>
  <c r="R248" i="10"/>
  <c r="O1399" i="10"/>
  <c r="Q1399" i="10"/>
  <c r="Q261" i="10"/>
  <c r="O261" i="10"/>
  <c r="P261" i="10"/>
  <c r="C261" i="10"/>
  <c r="V261" i="10"/>
  <c r="D261" i="10"/>
  <c r="I261" i="10"/>
  <c r="R261" i="10"/>
  <c r="Q246" i="10"/>
  <c r="P246" i="10"/>
  <c r="C246" i="10"/>
  <c r="Q254" i="10"/>
  <c r="P254" i="10"/>
  <c r="C254" i="10"/>
  <c r="P1397" i="10"/>
  <c r="C1397" i="10"/>
  <c r="Q1397" i="10"/>
  <c r="Q245" i="10"/>
  <c r="P245" i="10"/>
  <c r="C245" i="10"/>
  <c r="V245" i="10"/>
  <c r="D245" i="10"/>
  <c r="P1358" i="10"/>
  <c r="C1358" i="10"/>
  <c r="Q1358" i="10"/>
  <c r="P1349" i="10"/>
  <c r="C1349" i="10"/>
  <c r="Q1349" i="10"/>
  <c r="Q1387" i="10"/>
  <c r="O1387" i="10"/>
  <c r="P1387" i="10"/>
  <c r="C1387" i="10"/>
  <c r="V1387" i="10"/>
  <c r="D1387" i="10"/>
  <c r="O1346" i="10"/>
  <c r="P1346" i="10"/>
  <c r="C1346" i="10"/>
  <c r="V1346" i="10"/>
  <c r="D1346" i="10"/>
  <c r="O1347" i="10"/>
  <c r="P1347" i="10"/>
  <c r="C1347" i="10"/>
  <c r="V1347" i="10"/>
  <c r="D1347" i="10"/>
  <c r="Q384" i="10"/>
  <c r="P384" i="10"/>
  <c r="C384" i="10"/>
  <c r="Q389" i="10"/>
  <c r="P389" i="10"/>
  <c r="C389" i="10"/>
  <c r="V389" i="10"/>
  <c r="D389" i="10"/>
  <c r="I389" i="10"/>
  <c r="R389" i="10"/>
  <c r="O1523" i="10"/>
  <c r="Q1523" i="10"/>
  <c r="O1811" i="10"/>
  <c r="P1811" i="10"/>
  <c r="C1811" i="10"/>
  <c r="O1887" i="10"/>
  <c r="P1887" i="10"/>
  <c r="C1887" i="10"/>
  <c r="Q1814" i="10"/>
  <c r="O1814" i="10"/>
  <c r="Q1992" i="10"/>
  <c r="O1992" i="10"/>
  <c r="Q1540" i="10"/>
  <c r="P1540" i="10"/>
  <c r="C1540" i="10"/>
  <c r="O1987" i="10"/>
  <c r="Q1987" i="10"/>
  <c r="P1701" i="10"/>
  <c r="C1701" i="10"/>
  <c r="V1701" i="10"/>
  <c r="D1701" i="10"/>
  <c r="I1701" i="10"/>
  <c r="R1701" i="10"/>
  <c r="O1701" i="10"/>
  <c r="P1697" i="10"/>
  <c r="C1697" i="10"/>
  <c r="O1697" i="10"/>
  <c r="O1693" i="10"/>
  <c r="Q1693" i="10"/>
  <c r="P1821" i="10"/>
  <c r="C1821" i="10"/>
  <c r="O1821" i="10"/>
  <c r="Q1821" i="10"/>
  <c r="O1690" i="10"/>
  <c r="P1690" i="10"/>
  <c r="C1690" i="10"/>
  <c r="V1690" i="10"/>
  <c r="D1690" i="10"/>
  <c r="I1690" i="10"/>
  <c r="R1690" i="10"/>
  <c r="O975" i="10"/>
  <c r="P975" i="10"/>
  <c r="C975" i="10"/>
  <c r="V975" i="10"/>
  <c r="D975" i="10"/>
  <c r="I975" i="10"/>
  <c r="R975" i="10"/>
  <c r="P971" i="10"/>
  <c r="C971" i="10"/>
  <c r="V971" i="10"/>
  <c r="D971" i="10"/>
  <c r="O971" i="10"/>
  <c r="P974" i="10"/>
  <c r="C974" i="10"/>
  <c r="Q974" i="10"/>
  <c r="Q370" i="10"/>
  <c r="O370" i="10"/>
  <c r="P363" i="10"/>
  <c r="C363" i="10"/>
  <c r="V363" i="10"/>
  <c r="D363" i="10"/>
  <c r="I363" i="10"/>
  <c r="R363" i="10"/>
  <c r="O363" i="10"/>
  <c r="O1293" i="10"/>
  <c r="Q1293" i="10"/>
  <c r="Q1299" i="10"/>
  <c r="P1299" i="10"/>
  <c r="C1299" i="10"/>
  <c r="O1294" i="10"/>
  <c r="Q1294" i="10"/>
  <c r="O696" i="10"/>
  <c r="P696" i="10"/>
  <c r="C696" i="10"/>
  <c r="V696" i="10"/>
  <c r="D696" i="10"/>
  <c r="I696" i="10"/>
  <c r="R696" i="10"/>
  <c r="Q696" i="10"/>
  <c r="O687" i="10"/>
  <c r="Q687" i="10"/>
  <c r="P687" i="10"/>
  <c r="C687" i="10"/>
  <c r="Q72" i="10"/>
  <c r="P72" i="10"/>
  <c r="C72" i="10"/>
  <c r="Q70" i="10"/>
  <c r="P70" i="10"/>
  <c r="C70" i="10"/>
  <c r="O70" i="10"/>
  <c r="P79" i="10"/>
  <c r="C79" i="10"/>
  <c r="V79" i="10"/>
  <c r="D79" i="10"/>
  <c r="I79" i="10"/>
  <c r="R79" i="10"/>
  <c r="O79" i="10"/>
  <c r="P68" i="10"/>
  <c r="C68" i="10"/>
  <c r="O68" i="10"/>
  <c r="Q65" i="10"/>
  <c r="O65" i="10"/>
  <c r="P65" i="10"/>
  <c r="C65" i="10"/>
  <c r="V65" i="10"/>
  <c r="D65" i="10"/>
  <c r="I65" i="10"/>
  <c r="R65" i="10"/>
  <c r="Q66" i="10"/>
  <c r="P66" i="10"/>
  <c r="C66" i="10"/>
  <c r="V66" i="10"/>
  <c r="D66" i="10"/>
  <c r="O682" i="10"/>
  <c r="Q682" i="10"/>
  <c r="P682" i="10"/>
  <c r="C682" i="10"/>
  <c r="Q59" i="10"/>
  <c r="P59" i="10"/>
  <c r="C59" i="10"/>
  <c r="V59" i="10"/>
  <c r="D59" i="10"/>
  <c r="I59" i="10"/>
  <c r="R59" i="10"/>
  <c r="O54" i="10"/>
  <c r="Q54" i="10"/>
  <c r="P196" i="10"/>
  <c r="C196" i="10"/>
  <c r="V196" i="10"/>
  <c r="D196" i="10"/>
  <c r="I196" i="10"/>
  <c r="R196" i="10"/>
  <c r="O196" i="10"/>
  <c r="O236" i="10"/>
  <c r="P236" i="10"/>
  <c r="C236" i="10"/>
  <c r="V236" i="10"/>
  <c r="D236" i="10"/>
  <c r="I236" i="10"/>
  <c r="R236" i="10"/>
  <c r="Q200" i="10"/>
  <c r="P200" i="10"/>
  <c r="C200" i="10"/>
  <c r="Q1563" i="10"/>
  <c r="P1563" i="10"/>
  <c r="C1563" i="10"/>
  <c r="O1565" i="10"/>
  <c r="P1565" i="10"/>
  <c r="C1565" i="10"/>
  <c r="V1565" i="10"/>
  <c r="D1565" i="10"/>
  <c r="I1565" i="10"/>
  <c r="R1565" i="10"/>
  <c r="P1571" i="10"/>
  <c r="C1571" i="10"/>
  <c r="V1571" i="10"/>
  <c r="D1571" i="10"/>
  <c r="I1571" i="10"/>
  <c r="R1571" i="10"/>
  <c r="Q1571" i="10"/>
  <c r="Q1980" i="10"/>
  <c r="O1980" i="10"/>
  <c r="P1980" i="10"/>
  <c r="C1980" i="10"/>
  <c r="V1980" i="10"/>
  <c r="D1980" i="10"/>
  <c r="I1980" i="10"/>
  <c r="R1980" i="10"/>
  <c r="O1970" i="10"/>
  <c r="P1970" i="10"/>
  <c r="C1970" i="10"/>
  <c r="V1970" i="10"/>
  <c r="D1970" i="10"/>
  <c r="P1734" i="10"/>
  <c r="C1734" i="10"/>
  <c r="Q1734" i="10"/>
  <c r="O1734" i="10"/>
  <c r="O1981" i="10"/>
  <c r="P1981" i="10"/>
  <c r="C1981" i="10"/>
  <c r="Q1931" i="10"/>
  <c r="O1931" i="10"/>
  <c r="Q1843" i="10"/>
  <c r="P1843" i="10"/>
  <c r="C1843" i="10"/>
  <c r="V1843" i="10"/>
  <c r="D1843" i="10"/>
  <c r="I1843" i="10"/>
  <c r="R1843" i="10"/>
  <c r="P1844" i="10"/>
  <c r="C1844" i="10"/>
  <c r="V1844" i="10"/>
  <c r="D1844" i="10"/>
  <c r="I1844" i="10"/>
  <c r="R1844" i="10"/>
  <c r="Q1844" i="10"/>
  <c r="O1730" i="10"/>
  <c r="P1730" i="10"/>
  <c r="C1730" i="10"/>
  <c r="Q1730" i="10"/>
  <c r="P1940" i="10"/>
  <c r="C1940" i="10"/>
  <c r="Q1940" i="10"/>
  <c r="P1568" i="10"/>
  <c r="C1568" i="10"/>
  <c r="V1568" i="10"/>
  <c r="D1568" i="10"/>
  <c r="Q1568" i="10"/>
  <c r="P1567" i="10"/>
  <c r="C1567" i="10"/>
  <c r="O1567" i="10"/>
  <c r="Q1567" i="10"/>
  <c r="Q1977" i="10"/>
  <c r="P1977" i="10"/>
  <c r="C1977" i="10"/>
  <c r="V1977" i="10"/>
  <c r="D1977" i="10"/>
  <c r="I1977" i="10"/>
  <c r="R1977" i="10"/>
  <c r="Q1577" i="10"/>
  <c r="O1577" i="10"/>
  <c r="P1577" i="10"/>
  <c r="C1577" i="10"/>
  <c r="V1577" i="10"/>
  <c r="D1577" i="10"/>
  <c r="I1577" i="10"/>
  <c r="R1577" i="10"/>
  <c r="O1733" i="10"/>
  <c r="P1733" i="10"/>
  <c r="C1733" i="10"/>
  <c r="Q1726" i="10"/>
  <c r="O1726" i="10"/>
  <c r="Q1722" i="10"/>
  <c r="O1722" i="10"/>
  <c r="Q1579" i="10"/>
  <c r="O1579" i="10"/>
  <c r="O1845" i="10"/>
  <c r="P1845" i="10"/>
  <c r="C1845" i="10"/>
  <c r="Q1845" i="10"/>
  <c r="Q845" i="10"/>
  <c r="P845" i="10"/>
  <c r="C845" i="10"/>
  <c r="P125" i="10"/>
  <c r="C125" i="10"/>
  <c r="O125" i="10"/>
  <c r="P851" i="10"/>
  <c r="C851" i="10"/>
  <c r="V851" i="10"/>
  <c r="D851" i="10"/>
  <c r="I851" i="10"/>
  <c r="R851" i="10"/>
  <c r="O851" i="10"/>
  <c r="O844" i="10"/>
  <c r="P844" i="10"/>
  <c r="C844" i="10"/>
  <c r="P853" i="10"/>
  <c r="C853" i="10"/>
  <c r="V853" i="10"/>
  <c r="D853" i="10"/>
  <c r="I853" i="10"/>
  <c r="R853" i="10"/>
  <c r="O853" i="10"/>
  <c r="O1370" i="10"/>
  <c r="Q1370" i="10"/>
  <c r="Q1369" i="10"/>
  <c r="P1369" i="10"/>
  <c r="C1369" i="10"/>
  <c r="Q982" i="10"/>
  <c r="O982" i="10"/>
  <c r="O994" i="10"/>
  <c r="Q994" i="10"/>
  <c r="P993" i="10"/>
  <c r="C993" i="10"/>
  <c r="V993" i="10"/>
  <c r="D993" i="10"/>
  <c r="I993" i="10"/>
  <c r="R993" i="10"/>
  <c r="O993" i="10"/>
  <c r="P996" i="10"/>
  <c r="C996" i="10"/>
  <c r="V996" i="10"/>
  <c r="D996" i="10"/>
  <c r="I996" i="10"/>
  <c r="R996" i="10"/>
  <c r="Q996" i="10"/>
  <c r="Q960" i="10"/>
  <c r="P960" i="10"/>
  <c r="C960" i="10"/>
  <c r="Q1840" i="10"/>
  <c r="P1840" i="10"/>
  <c r="C1840" i="10"/>
  <c r="Q1460" i="10"/>
  <c r="P1460" i="10"/>
  <c r="C1460" i="10"/>
  <c r="Q1836" i="10"/>
  <c r="O1836" i="10"/>
  <c r="O1796" i="10"/>
  <c r="Q1796" i="10"/>
  <c r="Q1448" i="10"/>
  <c r="O1448" i="10"/>
  <c r="P1876" i="10"/>
  <c r="C1876" i="10"/>
  <c r="Q1876" i="10"/>
  <c r="P1452" i="10"/>
  <c r="C1452" i="10"/>
  <c r="V1452" i="10"/>
  <c r="D1452" i="10"/>
  <c r="O1452" i="10"/>
  <c r="O1458" i="10"/>
  <c r="Q1458" i="10"/>
  <c r="O1609" i="10"/>
  <c r="P1609" i="10"/>
  <c r="C1609" i="10"/>
  <c r="V1609" i="10"/>
  <c r="D1609" i="10"/>
  <c r="O1455" i="10"/>
  <c r="P1455" i="10"/>
  <c r="C1455" i="10"/>
  <c r="O1619" i="10"/>
  <c r="Q1619" i="10"/>
  <c r="P1613" i="10"/>
  <c r="C1613" i="10"/>
  <c r="O1613" i="10"/>
  <c r="O1607" i="10"/>
  <c r="P1607" i="10"/>
  <c r="C1607" i="10"/>
  <c r="P418" i="10"/>
  <c r="C418" i="10"/>
  <c r="V418" i="10"/>
  <c r="D418" i="10"/>
  <c r="I418" i="10"/>
  <c r="R418" i="10"/>
  <c r="Q418" i="10"/>
  <c r="O418" i="10"/>
  <c r="O415" i="10"/>
  <c r="P415" i="10"/>
  <c r="C415" i="10"/>
  <c r="Q412" i="10"/>
  <c r="O412" i="10"/>
  <c r="Q403" i="10"/>
  <c r="P403" i="10"/>
  <c r="C403" i="10"/>
  <c r="P1281" i="10"/>
  <c r="C1281" i="10"/>
  <c r="V1281" i="10"/>
  <c r="D1281" i="10"/>
  <c r="I1281" i="10"/>
  <c r="R1281" i="10"/>
  <c r="O1281" i="10"/>
  <c r="Q1281" i="10"/>
  <c r="P1320" i="10"/>
  <c r="C1320" i="10"/>
  <c r="O1320" i="10"/>
  <c r="Q410" i="10"/>
  <c r="P410" i="10"/>
  <c r="C410" i="10"/>
  <c r="Q1306" i="10"/>
  <c r="O1306" i="10"/>
  <c r="P1306" i="10"/>
  <c r="C1306" i="10"/>
  <c r="V1306" i="10"/>
  <c r="D1306" i="10"/>
  <c r="Q417" i="10"/>
  <c r="O417" i="10"/>
  <c r="O1319" i="10"/>
  <c r="P1319" i="10"/>
  <c r="C1319" i="10"/>
  <c r="V1319" i="10"/>
  <c r="D1319" i="10"/>
  <c r="I1319" i="10"/>
  <c r="R1319" i="10"/>
  <c r="P1310" i="10"/>
  <c r="C1310" i="10"/>
  <c r="O1310" i="10"/>
  <c r="O1263" i="10"/>
  <c r="P1263" i="10"/>
  <c r="C1263" i="10"/>
  <c r="Q1303" i="10"/>
  <c r="P1303" i="10"/>
  <c r="C1303" i="10"/>
  <c r="P1278" i="10"/>
  <c r="C1278" i="10"/>
  <c r="V1278" i="10"/>
  <c r="D1278" i="10"/>
  <c r="I1278" i="10"/>
  <c r="R1278" i="10"/>
  <c r="Q1278" i="10"/>
  <c r="P177" i="10"/>
  <c r="C177" i="10"/>
  <c r="O177" i="10"/>
  <c r="P292" i="10"/>
  <c r="C292" i="10"/>
  <c r="O292" i="10"/>
  <c r="Q178" i="10"/>
  <c r="P178" i="10"/>
  <c r="C178" i="10"/>
  <c r="V178" i="10"/>
  <c r="D178" i="10"/>
  <c r="I178" i="10"/>
  <c r="R178" i="10"/>
  <c r="O176" i="10"/>
  <c r="Q176" i="10"/>
  <c r="P1752" i="10"/>
  <c r="C1752" i="10"/>
  <c r="V1752" i="10"/>
  <c r="D1752" i="10"/>
  <c r="O1752" i="10"/>
  <c r="P1748" i="10"/>
  <c r="C1748" i="10"/>
  <c r="V1748" i="10"/>
  <c r="D1748" i="10"/>
  <c r="I1748" i="10"/>
  <c r="R1748" i="10"/>
  <c r="O1748" i="10"/>
  <c r="Q1748" i="10"/>
  <c r="Q1405" i="10"/>
  <c r="O1405" i="10"/>
  <c r="O1743" i="10"/>
  <c r="Q1743" i="10"/>
  <c r="O1679" i="10"/>
  <c r="P1679" i="10"/>
  <c r="C1679" i="10"/>
  <c r="V1679" i="10"/>
  <c r="D1679" i="10"/>
  <c r="I1679" i="10"/>
  <c r="R1679" i="10"/>
  <c r="O1622" i="10"/>
  <c r="Q1622" i="10"/>
  <c r="Q1419" i="10"/>
  <c r="P1419" i="10"/>
  <c r="C1419" i="10"/>
  <c r="V1419" i="10"/>
  <c r="D1419" i="10"/>
  <c r="I1419" i="10"/>
  <c r="R1419" i="10"/>
  <c r="Q1721" i="10"/>
  <c r="P1721" i="10"/>
  <c r="C1721" i="10"/>
  <c r="Q1717" i="10"/>
  <c r="P1717" i="10"/>
  <c r="C1717" i="10"/>
  <c r="V1717" i="10"/>
  <c r="D1717" i="10"/>
  <c r="I1717" i="10"/>
  <c r="R1717" i="10"/>
  <c r="Q1713" i="10"/>
  <c r="P1713" i="10"/>
  <c r="C1713" i="10"/>
  <c r="Q1709" i="10"/>
  <c r="P1709" i="10"/>
  <c r="C1709" i="10"/>
  <c r="V1709" i="10"/>
  <c r="D1709" i="10"/>
  <c r="Q1677" i="10"/>
  <c r="O1677" i="10"/>
  <c r="Q1624" i="10"/>
  <c r="O1624" i="10"/>
  <c r="O1674" i="10"/>
  <c r="Q1674" i="10"/>
  <c r="O1413" i="10"/>
  <c r="P1413" i="10"/>
  <c r="C1413" i="10"/>
  <c r="V1413" i="10"/>
  <c r="D1413" i="10"/>
  <c r="I1413" i="10"/>
  <c r="R1413" i="10"/>
  <c r="P1631" i="10"/>
  <c r="C1631" i="10"/>
  <c r="O1631" i="10"/>
  <c r="P727" i="10"/>
  <c r="C727" i="10"/>
  <c r="V727" i="10"/>
  <c r="D727" i="10"/>
  <c r="I727" i="10"/>
  <c r="R727" i="10"/>
  <c r="Q727" i="10"/>
  <c r="Q736" i="10"/>
  <c r="O736" i="10"/>
  <c r="P1220" i="10"/>
  <c r="C1220" i="10"/>
  <c r="Q1220" i="10"/>
  <c r="O741" i="10"/>
  <c r="P741" i="10"/>
  <c r="C741" i="10"/>
  <c r="V741" i="10"/>
  <c r="D741" i="10"/>
  <c r="I741" i="10"/>
  <c r="R741" i="10"/>
  <c r="P725" i="10"/>
  <c r="C725" i="10"/>
  <c r="O725" i="10"/>
  <c r="P1213" i="10"/>
  <c r="C1213" i="10"/>
  <c r="V1213" i="10"/>
  <c r="D1213" i="10"/>
  <c r="I1213" i="10"/>
  <c r="R1213" i="10"/>
  <c r="O1213" i="10"/>
  <c r="Q1213" i="10"/>
  <c r="O345" i="10"/>
  <c r="Q345" i="10"/>
  <c r="P345" i="10"/>
  <c r="C345" i="10"/>
  <c r="V345" i="10"/>
  <c r="D345" i="10"/>
  <c r="I345" i="10"/>
  <c r="R345" i="10"/>
  <c r="P607" i="10"/>
  <c r="C607" i="10"/>
  <c r="O607" i="10"/>
  <c r="O354" i="10"/>
  <c r="Q354" i="10"/>
  <c r="O311" i="10"/>
  <c r="Q311" i="10"/>
  <c r="P359" i="10"/>
  <c r="C359" i="10"/>
  <c r="V359" i="10"/>
  <c r="D359" i="10"/>
  <c r="I359" i="10"/>
  <c r="R359" i="10"/>
  <c r="Q359" i="10"/>
  <c r="Q621" i="10"/>
  <c r="P621" i="10"/>
  <c r="C621" i="10"/>
  <c r="V621" i="10"/>
  <c r="D621" i="10"/>
  <c r="I621" i="10"/>
  <c r="R621" i="10"/>
  <c r="Q608" i="10"/>
  <c r="O608" i="10"/>
  <c r="O604" i="10"/>
  <c r="Q604" i="10"/>
  <c r="P604" i="10"/>
  <c r="C604" i="10"/>
  <c r="O616" i="10"/>
  <c r="P616" i="10"/>
  <c r="C616" i="10"/>
  <c r="V616" i="10"/>
  <c r="D616" i="10"/>
  <c r="I616" i="10"/>
  <c r="R616" i="10"/>
  <c r="Q315" i="10"/>
  <c r="P315" i="10"/>
  <c r="C315" i="10"/>
  <c r="V315" i="10"/>
  <c r="D315" i="10"/>
  <c r="I315" i="10"/>
  <c r="R315" i="10"/>
  <c r="Q435" i="10"/>
  <c r="O435" i="10"/>
  <c r="Q360" i="10"/>
  <c r="O360" i="10"/>
  <c r="Q2046" i="10"/>
  <c r="P2046" i="10"/>
  <c r="C2046" i="10"/>
  <c r="Q2049" i="10"/>
  <c r="O2049" i="10"/>
  <c r="P2042" i="10"/>
  <c r="C2042" i="10"/>
  <c r="V2042" i="10"/>
  <c r="D2042" i="10"/>
  <c r="O2042" i="10"/>
  <c r="Q426" i="10"/>
  <c r="O426" i="10"/>
  <c r="P614" i="10"/>
  <c r="C614" i="10"/>
  <c r="Q614" i="10"/>
  <c r="Q2045" i="10"/>
  <c r="O2045" i="10"/>
  <c r="O807" i="10"/>
  <c r="P807" i="10"/>
  <c r="C807" i="10"/>
  <c r="V807" i="10"/>
  <c r="D807" i="10"/>
  <c r="P812" i="10"/>
  <c r="C812" i="10"/>
  <c r="O812" i="10"/>
  <c r="O803" i="10"/>
  <c r="P803" i="10"/>
  <c r="C803" i="10"/>
  <c r="V803" i="10"/>
  <c r="D803" i="10"/>
  <c r="I803" i="10"/>
  <c r="R803" i="10"/>
  <c r="Q928" i="10"/>
  <c r="P928" i="10"/>
  <c r="C928" i="10"/>
  <c r="V928" i="10"/>
  <c r="D928" i="10"/>
  <c r="I928" i="10"/>
  <c r="R928" i="10"/>
  <c r="P759" i="10"/>
  <c r="C759" i="10"/>
  <c r="V759" i="10"/>
  <c r="D759" i="10"/>
  <c r="I759" i="10"/>
  <c r="R759" i="10"/>
  <c r="Q759" i="10"/>
  <c r="Q748" i="10"/>
  <c r="O748" i="10"/>
  <c r="P445" i="10"/>
  <c r="C445" i="10"/>
  <c r="O445" i="10"/>
  <c r="Q453" i="10"/>
  <c r="P453" i="10"/>
  <c r="C453" i="10"/>
  <c r="V453" i="10"/>
  <c r="D453" i="10"/>
  <c r="I453" i="10"/>
  <c r="R453" i="10"/>
  <c r="P742" i="10"/>
  <c r="C742" i="10"/>
  <c r="Q742" i="10"/>
  <c r="U1395" i="10"/>
  <c r="W1396" i="10"/>
  <c r="V54" i="10"/>
  <c r="D54" i="10"/>
  <c r="I54" i="10"/>
  <c r="R54" i="10"/>
  <c r="W513" i="10"/>
  <c r="O974" i="10"/>
  <c r="O965" i="10"/>
  <c r="P376" i="10"/>
  <c r="C376" i="10"/>
  <c r="V376" i="10"/>
  <c r="D376" i="10"/>
  <c r="I376" i="10"/>
  <c r="R376" i="10"/>
  <c r="V605" i="10"/>
  <c r="D605" i="10"/>
  <c r="I605" i="10"/>
  <c r="R605" i="10"/>
  <c r="O200" i="10"/>
  <c r="O47" i="10"/>
  <c r="P223" i="10"/>
  <c r="C223" i="10"/>
  <c r="V223" i="10"/>
  <c r="D223" i="10"/>
  <c r="O59" i="10"/>
  <c r="Q1733" i="10"/>
  <c r="O1940" i="10"/>
  <c r="P1931" i="10"/>
  <c r="C1931" i="10"/>
  <c r="O1571" i="10"/>
  <c r="P1693" i="10"/>
  <c r="C1693" i="10"/>
  <c r="V1693" i="10"/>
  <c r="D1693" i="10"/>
  <c r="I1693" i="10"/>
  <c r="R1693" i="10"/>
  <c r="O1540" i="10"/>
  <c r="Q1811" i="10"/>
  <c r="O1231" i="10"/>
  <c r="Q1466" i="10"/>
  <c r="V546" i="10"/>
  <c r="D546" i="10"/>
  <c r="I546" i="10"/>
  <c r="R546" i="10"/>
  <c r="Q2068" i="10"/>
  <c r="Q1483" i="10"/>
  <c r="Q5" i="10"/>
  <c r="O5" i="10"/>
  <c r="Q896" i="10"/>
  <c r="O896" i="10"/>
  <c r="O281" i="10"/>
  <c r="P281" i="10"/>
  <c r="C281" i="10"/>
  <c r="V281" i="10"/>
  <c r="D281" i="10"/>
  <c r="I281" i="10"/>
  <c r="R281" i="10"/>
  <c r="P1046" i="10"/>
  <c r="C1046" i="10"/>
  <c r="Q1046" i="10"/>
  <c r="Q575" i="10"/>
  <c r="P575" i="10"/>
  <c r="C575" i="10"/>
  <c r="V575" i="10"/>
  <c r="D575" i="10"/>
  <c r="I575" i="10"/>
  <c r="R575" i="10"/>
  <c r="P562" i="10"/>
  <c r="C562" i="10"/>
  <c r="Q562" i="10"/>
  <c r="O562" i="10"/>
  <c r="O1042" i="10"/>
  <c r="P1042" i="10"/>
  <c r="C1042" i="10"/>
  <c r="O151" i="10"/>
  <c r="P151" i="10"/>
  <c r="C151" i="10"/>
  <c r="V151" i="10"/>
  <c r="D151" i="10"/>
  <c r="Q279" i="10"/>
  <c r="P279" i="10"/>
  <c r="C279" i="10"/>
  <c r="V279" i="10"/>
  <c r="D279" i="10"/>
  <c r="I279" i="10"/>
  <c r="R279" i="10"/>
  <c r="Q1057" i="10"/>
  <c r="O1057" i="10"/>
  <c r="P1057" i="10"/>
  <c r="C1057" i="10"/>
  <c r="V1057" i="10"/>
  <c r="D1057" i="10"/>
  <c r="I1057" i="10"/>
  <c r="R1057" i="10"/>
  <c r="O1047" i="10"/>
  <c r="P1047" i="10"/>
  <c r="C1047" i="10"/>
  <c r="O1044" i="10"/>
  <c r="P1044" i="10"/>
  <c r="C1044" i="10"/>
  <c r="O1050" i="10"/>
  <c r="Q1050" i="10"/>
  <c r="P1050" i="10"/>
  <c r="C1050" i="10"/>
  <c r="P155" i="10"/>
  <c r="C155" i="10"/>
  <c r="V155" i="10"/>
  <c r="D155" i="10"/>
  <c r="I155" i="10"/>
  <c r="R155" i="10"/>
  <c r="Q155" i="10"/>
  <c r="O148" i="10"/>
  <c r="P148" i="10"/>
  <c r="C148" i="10"/>
  <c r="V148" i="10"/>
  <c r="D148" i="10"/>
  <c r="Q148" i="10"/>
  <c r="Q569" i="10"/>
  <c r="O569" i="10"/>
  <c r="P569" i="10"/>
  <c r="C569" i="10"/>
  <c r="O277" i="10"/>
  <c r="Q277" i="10"/>
  <c r="P1165" i="10"/>
  <c r="C1165" i="10"/>
  <c r="V1165" i="10"/>
  <c r="D1165" i="10"/>
  <c r="I1165" i="10"/>
  <c r="R1165" i="10"/>
  <c r="O1165" i="10"/>
  <c r="P503" i="10"/>
  <c r="C503" i="10"/>
  <c r="O503" i="10"/>
  <c r="Q516" i="10"/>
  <c r="P516" i="10"/>
  <c r="C516" i="10"/>
  <c r="V516" i="10"/>
  <c r="D516" i="10"/>
  <c r="I516" i="10"/>
  <c r="R516" i="10"/>
  <c r="Q557" i="10"/>
  <c r="O557" i="10"/>
  <c r="Q480" i="10"/>
  <c r="O480" i="10"/>
  <c r="P547" i="10"/>
  <c r="C547" i="10"/>
  <c r="O547" i="10"/>
  <c r="P509" i="10"/>
  <c r="C509" i="10"/>
  <c r="V509" i="10"/>
  <c r="D509" i="10"/>
  <c r="I509" i="10"/>
  <c r="R509" i="10"/>
  <c r="Q509" i="10"/>
  <c r="P467" i="10"/>
  <c r="C467" i="10"/>
  <c r="V467" i="10"/>
  <c r="D467" i="10"/>
  <c r="Q467" i="10"/>
  <c r="O561" i="10"/>
  <c r="Q561" i="10"/>
  <c r="P554" i="10"/>
  <c r="C554" i="10"/>
  <c r="O554" i="10"/>
  <c r="P549" i="10"/>
  <c r="C549" i="10"/>
  <c r="V549" i="10"/>
  <c r="D549" i="10"/>
  <c r="I549" i="10"/>
  <c r="R549" i="10"/>
  <c r="Q549" i="10"/>
  <c r="Q545" i="10"/>
  <c r="O545" i="10"/>
  <c r="P718" i="10"/>
  <c r="C718" i="10"/>
  <c r="V718" i="10"/>
  <c r="D718" i="10"/>
  <c r="I718" i="10"/>
  <c r="R718" i="10"/>
  <c r="Q718" i="10"/>
  <c r="Q109" i="10"/>
  <c r="P109" i="10"/>
  <c r="C109" i="10"/>
  <c r="Q710" i="10"/>
  <c r="P710" i="10"/>
  <c r="C710" i="10"/>
  <c r="V710" i="10"/>
  <c r="D710" i="10"/>
  <c r="I710" i="10"/>
  <c r="R710" i="10"/>
  <c r="O866" i="10"/>
  <c r="Q866" i="10"/>
  <c r="Q902" i="10"/>
  <c r="P902" i="10"/>
  <c r="C902" i="10"/>
  <c r="O823" i="10"/>
  <c r="Q823" i="10"/>
  <c r="Q868" i="10"/>
  <c r="O868" i="10"/>
  <c r="P876" i="10"/>
  <c r="C876" i="10"/>
  <c r="V876" i="10"/>
  <c r="D876" i="10"/>
  <c r="I876" i="10"/>
  <c r="R876" i="10"/>
  <c r="Q876" i="10"/>
  <c r="O877" i="10"/>
  <c r="Q877" i="10"/>
  <c r="P877" i="10"/>
  <c r="C877" i="10"/>
  <c r="V877" i="10"/>
  <c r="D877" i="10"/>
  <c r="I877" i="10"/>
  <c r="R877" i="10"/>
  <c r="Q827" i="10"/>
  <c r="P827" i="10"/>
  <c r="C827" i="10"/>
  <c r="V827" i="10"/>
  <c r="D827" i="10"/>
  <c r="O827" i="10"/>
  <c r="Q872" i="10"/>
  <c r="O872" i="10"/>
  <c r="P872" i="10"/>
  <c r="C872" i="10"/>
  <c r="V872" i="10"/>
  <c r="D872" i="10"/>
  <c r="P1242" i="10"/>
  <c r="C1242" i="10"/>
  <c r="Q1242" i="10"/>
  <c r="O1242" i="10"/>
  <c r="O825" i="10"/>
  <c r="Q825" i="10"/>
  <c r="Q865" i="10"/>
  <c r="O865" i="10"/>
  <c r="Q1246" i="10"/>
  <c r="P1246" i="10"/>
  <c r="C1246" i="10"/>
  <c r="V1246" i="10"/>
  <c r="D1246" i="10"/>
  <c r="I1246" i="10"/>
  <c r="R1246" i="10"/>
  <c r="O1257" i="10"/>
  <c r="P1257" i="10"/>
  <c r="C1257" i="10"/>
  <c r="Q1258" i="10"/>
  <c r="O1258" i="10"/>
  <c r="O1253" i="10"/>
  <c r="P1253" i="10"/>
  <c r="C1253" i="10"/>
  <c r="V1253" i="10"/>
  <c r="D1253" i="10"/>
  <c r="I1253" i="10"/>
  <c r="R1253" i="10"/>
  <c r="P327" i="10"/>
  <c r="C327" i="10"/>
  <c r="O327" i="10"/>
  <c r="P329" i="10"/>
  <c r="C329" i="10"/>
  <c r="V329" i="10"/>
  <c r="D329" i="10"/>
  <c r="O329" i="10"/>
  <c r="O592" i="10"/>
  <c r="P592" i="10"/>
  <c r="C592" i="10"/>
  <c r="O326" i="10"/>
  <c r="Q326" i="10"/>
  <c r="O1222" i="10"/>
  <c r="P1222" i="10"/>
  <c r="C1222" i="10"/>
  <c r="Q1062" i="10"/>
  <c r="O1062" i="10"/>
  <c r="P1068" i="10"/>
  <c r="C1068" i="10"/>
  <c r="O1068" i="10"/>
  <c r="O1077" i="10"/>
  <c r="Q1077" i="10"/>
  <c r="Q1080" i="10"/>
  <c r="P1080" i="10"/>
  <c r="C1080" i="10"/>
  <c r="P382" i="10"/>
  <c r="C382" i="10"/>
  <c r="Q382" i="10"/>
  <c r="Q1538" i="10"/>
  <c r="P1538" i="10"/>
  <c r="C1538" i="10"/>
  <c r="P1982" i="10"/>
  <c r="C1982" i="10"/>
  <c r="V1982" i="10"/>
  <c r="D1982" i="10"/>
  <c r="O1982" i="10"/>
  <c r="Q1884" i="10"/>
  <c r="P1884" i="10"/>
  <c r="C1884" i="10"/>
  <c r="Q1890" i="10"/>
  <c r="O1890" i="10"/>
  <c r="O1997" i="10"/>
  <c r="Q1997" i="10"/>
  <c r="P1883" i="10"/>
  <c r="C1883" i="10"/>
  <c r="O1883" i="10"/>
  <c r="Q1883" i="10"/>
  <c r="Q1889" i="10"/>
  <c r="O1889" i="10"/>
  <c r="P1525" i="10"/>
  <c r="C1525" i="10"/>
  <c r="V1525" i="10"/>
  <c r="D1525" i="10"/>
  <c r="I1525" i="10"/>
  <c r="R1525" i="10"/>
  <c r="O1525" i="10"/>
  <c r="O1815" i="10"/>
  <c r="P1815" i="10"/>
  <c r="C1815" i="10"/>
  <c r="V1815" i="10"/>
  <c r="D1815" i="10"/>
  <c r="I1815" i="10"/>
  <c r="R1815" i="10"/>
  <c r="Q1999" i="10"/>
  <c r="P1999" i="10"/>
  <c r="C1999" i="10"/>
  <c r="V1999" i="10"/>
  <c r="D1999" i="10"/>
  <c r="I1999" i="10"/>
  <c r="R1999" i="10"/>
  <c r="O1999" i="10"/>
  <c r="O1898" i="10"/>
  <c r="Q1898" i="10"/>
  <c r="P1898" i="10"/>
  <c r="C1898" i="10"/>
  <c r="V1898" i="10"/>
  <c r="D1898" i="10"/>
  <c r="I1898" i="10"/>
  <c r="R1898" i="10"/>
  <c r="Q1819" i="10"/>
  <c r="O1819" i="10"/>
  <c r="O1897" i="10"/>
  <c r="P1897" i="10"/>
  <c r="C1897" i="10"/>
  <c r="V1897" i="10"/>
  <c r="D1897" i="10"/>
  <c r="I1897" i="10"/>
  <c r="R1897" i="10"/>
  <c r="O1686" i="10"/>
  <c r="Q1686" i="10"/>
  <c r="Q1817" i="10"/>
  <c r="P1817" i="10"/>
  <c r="C1817" i="10"/>
  <c r="V1817" i="10"/>
  <c r="D1817" i="10"/>
  <c r="I1817" i="10"/>
  <c r="R1817" i="10"/>
  <c r="O1817" i="10"/>
  <c r="Q1699" i="10"/>
  <c r="O1699" i="10"/>
  <c r="P1695" i="10"/>
  <c r="C1695" i="10"/>
  <c r="Q1695" i="10"/>
  <c r="O1695" i="10"/>
  <c r="Q1685" i="10"/>
  <c r="P1685" i="10"/>
  <c r="C1685" i="10"/>
  <c r="V1685" i="10"/>
  <c r="D1685" i="10"/>
  <c r="Q1805" i="10"/>
  <c r="P1805" i="10"/>
  <c r="C1805" i="10"/>
  <c r="V1805" i="10"/>
  <c r="D1805" i="10"/>
  <c r="I1805" i="10"/>
  <c r="R1805" i="10"/>
  <c r="O1805" i="10"/>
  <c r="O67" i="10"/>
  <c r="P67" i="10"/>
  <c r="C67" i="10"/>
  <c r="P77" i="10"/>
  <c r="C77" i="10"/>
  <c r="V77" i="10"/>
  <c r="D77" i="10"/>
  <c r="I77" i="10"/>
  <c r="R77" i="10"/>
  <c r="Q77" i="10"/>
  <c r="Q63" i="10"/>
  <c r="O63" i="10"/>
  <c r="P81" i="10"/>
  <c r="C81" i="10"/>
  <c r="V81" i="10"/>
  <c r="D81" i="10"/>
  <c r="I81" i="10"/>
  <c r="R81" i="10"/>
  <c r="O81" i="10"/>
  <c r="Q81" i="10"/>
  <c r="P694" i="10"/>
  <c r="C694" i="10"/>
  <c r="O694" i="10"/>
  <c r="P1927" i="10"/>
  <c r="C1927" i="10"/>
  <c r="Q1927" i="10"/>
  <c r="P1738" i="10"/>
  <c r="C1738" i="10"/>
  <c r="V1738" i="10"/>
  <c r="D1738" i="10"/>
  <c r="I1738" i="10"/>
  <c r="R1738" i="10"/>
  <c r="O1738" i="10"/>
  <c r="Q1738" i="10"/>
  <c r="Q1934" i="10"/>
  <c r="P1934" i="10"/>
  <c r="C1934" i="10"/>
  <c r="O1922" i="10"/>
  <c r="P1922" i="10"/>
  <c r="C1922" i="10"/>
  <c r="V1922" i="10"/>
  <c r="D1922" i="10"/>
  <c r="I1922" i="10"/>
  <c r="R1922" i="10"/>
  <c r="Q1968" i="10"/>
  <c r="O1968" i="10"/>
  <c r="P1933" i="10"/>
  <c r="C1933" i="10"/>
  <c r="Q1933" i="10"/>
  <c r="O1933" i="10"/>
  <c r="O1979" i="10"/>
  <c r="Q1979" i="10"/>
  <c r="Q1937" i="10"/>
  <c r="P1937" i="10"/>
  <c r="C1937" i="10"/>
  <c r="V1937" i="10"/>
  <c r="D1937" i="10"/>
  <c r="I1937" i="10"/>
  <c r="R1937" i="10"/>
  <c r="O1937" i="10"/>
  <c r="Q1570" i="10"/>
  <c r="O1570" i="10"/>
  <c r="P1935" i="10"/>
  <c r="C1935" i="10"/>
  <c r="V1935" i="10"/>
  <c r="D1935" i="10"/>
  <c r="I1935" i="10"/>
  <c r="R1935" i="10"/>
  <c r="Q1935" i="10"/>
  <c r="O1935" i="10"/>
  <c r="Q943" i="10"/>
  <c r="O943" i="10"/>
  <c r="P1076" i="10"/>
  <c r="C1076" i="10"/>
  <c r="O383" i="10"/>
  <c r="P1062" i="10"/>
  <c r="C1062" i="10"/>
  <c r="P1261" i="10"/>
  <c r="C1261" i="10"/>
  <c r="V1261" i="10"/>
  <c r="D1261" i="10"/>
  <c r="I1261" i="10"/>
  <c r="R1261" i="10"/>
  <c r="P865" i="10"/>
  <c r="C865" i="10"/>
  <c r="P868" i="10"/>
  <c r="C868" i="10"/>
  <c r="O467" i="10"/>
  <c r="Q1044" i="10"/>
  <c r="O1685" i="10"/>
  <c r="Q1525" i="10"/>
  <c r="P707" i="10"/>
  <c r="C707" i="10"/>
  <c r="V707" i="10"/>
  <c r="D707" i="10"/>
  <c r="I707" i="10"/>
  <c r="R707" i="10"/>
  <c r="V1832" i="10"/>
  <c r="D1832" i="10"/>
  <c r="I1832" i="10"/>
  <c r="R1832" i="10"/>
  <c r="V1872" i="10"/>
  <c r="D1872" i="10"/>
  <c r="I1872" i="10"/>
  <c r="R1872" i="10"/>
  <c r="O382" i="10"/>
  <c r="P1077" i="10"/>
  <c r="C1077" i="10"/>
  <c r="V1077" i="10"/>
  <c r="D1077" i="10"/>
  <c r="I1077" i="10"/>
  <c r="R1077" i="10"/>
  <c r="O397" i="10"/>
  <c r="P873" i="10"/>
  <c r="C873" i="10"/>
  <c r="P916" i="10"/>
  <c r="C916" i="10"/>
  <c r="V916" i="10"/>
  <c r="D916" i="10"/>
  <c r="I916" i="10"/>
  <c r="R916" i="10"/>
  <c r="O902" i="10"/>
  <c r="P557" i="10"/>
  <c r="C557" i="10"/>
  <c r="V557" i="10"/>
  <c r="D557" i="10"/>
  <c r="I557" i="10"/>
  <c r="R557" i="10"/>
  <c r="P262" i="10"/>
  <c r="C262" i="10"/>
  <c r="V262" i="10"/>
  <c r="D262" i="10"/>
  <c r="O1046" i="10"/>
  <c r="P1819" i="10"/>
  <c r="C1819" i="10"/>
  <c r="P1808" i="10"/>
  <c r="C1808" i="10"/>
  <c r="V1808" i="10"/>
  <c r="D1808" i="10"/>
  <c r="Q670" i="10"/>
  <c r="Q1131" i="10"/>
  <c r="O1131" i="10"/>
  <c r="Q1671" i="10"/>
  <c r="P1671" i="10"/>
  <c r="C1671" i="10"/>
  <c r="Q1127" i="10"/>
  <c r="Q1140" i="10"/>
  <c r="P999" i="10"/>
  <c r="C999" i="10"/>
  <c r="V999" i="10"/>
  <c r="D999" i="10"/>
  <c r="I999" i="10"/>
  <c r="R999" i="10"/>
  <c r="P987" i="10"/>
  <c r="C987" i="10"/>
  <c r="U2073" i="10"/>
  <c r="W2073" i="10"/>
  <c r="U2033" i="10"/>
  <c r="U1993" i="10"/>
  <c r="U1913" i="10"/>
  <c r="W1914" i="10"/>
  <c r="U1873" i="10"/>
  <c r="W1874" i="10"/>
  <c r="U1833" i="10"/>
  <c r="U1793" i="10"/>
  <c r="U1753" i="10"/>
  <c r="U1713" i="10"/>
  <c r="U1633" i="10"/>
  <c r="U1593" i="10"/>
  <c r="U1553" i="10"/>
  <c r="W1554" i="10"/>
  <c r="U1513" i="10"/>
  <c r="U1433" i="10"/>
  <c r="W1434" i="10"/>
  <c r="U1273" i="10"/>
  <c r="W1274" i="10"/>
  <c r="U1233" i="10"/>
  <c r="U1193" i="10"/>
  <c r="W1194" i="10"/>
  <c r="U1113" i="10"/>
  <c r="W1114" i="10"/>
  <c r="U1073" i="10"/>
  <c r="W1074" i="10"/>
  <c r="U993" i="10"/>
  <c r="U833" i="10"/>
  <c r="U793" i="10"/>
  <c r="W793" i="10"/>
  <c r="U753" i="10"/>
  <c r="W753" i="10"/>
  <c r="U673" i="10"/>
  <c r="W674" i="10"/>
  <c r="U633" i="10"/>
  <c r="U593" i="10"/>
  <c r="U473" i="10"/>
  <c r="W474" i="10"/>
  <c r="U433" i="10"/>
  <c r="W433" i="10"/>
  <c r="U393" i="10"/>
  <c r="W393" i="10"/>
  <c r="U353" i="10"/>
  <c r="W354" i="10"/>
  <c r="U313" i="10"/>
  <c r="W314" i="10"/>
  <c r="U153" i="10"/>
  <c r="W153" i="10"/>
  <c r="U933" i="10"/>
  <c r="W933" i="10"/>
  <c r="U893" i="10"/>
  <c r="U853" i="10"/>
  <c r="U813" i="10"/>
  <c r="W814" i="10"/>
  <c r="U773" i="10"/>
  <c r="W774" i="10"/>
  <c r="U653" i="10"/>
  <c r="W654" i="10"/>
  <c r="U613" i="10"/>
  <c r="U373" i="10"/>
  <c r="W374" i="10"/>
  <c r="U213" i="10"/>
  <c r="W213" i="10"/>
  <c r="U173" i="10"/>
  <c r="W173" i="10"/>
  <c r="Q1943" i="10"/>
  <c r="P1943" i="10"/>
  <c r="C1943" i="10"/>
  <c r="V1943" i="10"/>
  <c r="D1943" i="10"/>
  <c r="I1943" i="10"/>
  <c r="R1943" i="10"/>
  <c r="O1943" i="10"/>
  <c r="P1948" i="10"/>
  <c r="C1948" i="10"/>
  <c r="V1948" i="10"/>
  <c r="D1948" i="10"/>
  <c r="I1948" i="10"/>
  <c r="R1948" i="10"/>
  <c r="O1948" i="10"/>
  <c r="Q1659" i="10"/>
  <c r="P1659" i="10"/>
  <c r="C1659" i="10"/>
  <c r="V1659" i="10"/>
  <c r="D1659" i="10"/>
  <c r="I1659" i="10"/>
  <c r="R1659" i="10"/>
  <c r="P1499" i="10"/>
  <c r="C1499" i="10"/>
  <c r="V1499" i="10"/>
  <c r="D1499" i="10"/>
  <c r="I1499" i="10"/>
  <c r="R1499" i="10"/>
  <c r="O1499" i="10"/>
  <c r="Q1498" i="10"/>
  <c r="P1498" i="10"/>
  <c r="C1498" i="10"/>
  <c r="O1498" i="10"/>
  <c r="Q1946" i="10"/>
  <c r="P1946" i="10"/>
  <c r="C1946" i="10"/>
  <c r="Q1774" i="10"/>
  <c r="O1774" i="10"/>
  <c r="P1772" i="10"/>
  <c r="C1772" i="10"/>
  <c r="Q1772" i="10"/>
  <c r="Q1767" i="10"/>
  <c r="P1767" i="10"/>
  <c r="C1767" i="10"/>
  <c r="Q1657" i="10"/>
  <c r="O1657" i="10"/>
  <c r="O1488" i="10"/>
  <c r="P1488" i="10"/>
  <c r="C1488" i="10"/>
  <c r="Q1488" i="10"/>
  <c r="P888" i="10"/>
  <c r="C888" i="10"/>
  <c r="O888" i="10"/>
  <c r="P19" i="10"/>
  <c r="C19" i="10"/>
  <c r="V19" i="10"/>
  <c r="D19" i="10"/>
  <c r="I19" i="10"/>
  <c r="R19" i="10"/>
  <c r="O19" i="10"/>
  <c r="O898" i="10"/>
  <c r="Q898" i="10"/>
  <c r="P898" i="10"/>
  <c r="C898" i="10"/>
  <c r="P7" i="10"/>
  <c r="C7" i="10"/>
  <c r="V7" i="10"/>
  <c r="D7" i="10"/>
  <c r="I7" i="10"/>
  <c r="R7" i="10"/>
  <c r="O7" i="10"/>
  <c r="O266" i="10"/>
  <c r="P266" i="10"/>
  <c r="C266" i="10"/>
  <c r="Q266" i="10"/>
  <c r="P156" i="10"/>
  <c r="C156" i="10"/>
  <c r="V156" i="10"/>
  <c r="D156" i="10"/>
  <c r="I156" i="10"/>
  <c r="R156" i="10"/>
  <c r="Q156" i="10"/>
  <c r="O156" i="10"/>
  <c r="O580" i="10"/>
  <c r="P580" i="10"/>
  <c r="C580" i="10"/>
  <c r="V552" i="10"/>
  <c r="D552" i="10"/>
  <c r="I552" i="10"/>
  <c r="R552" i="10"/>
  <c r="O653" i="10"/>
  <c r="O542" i="10"/>
  <c r="O160" i="10"/>
  <c r="O1056" i="10"/>
  <c r="O579" i="10"/>
  <c r="Q143" i="10"/>
  <c r="P1040" i="10"/>
  <c r="C1040" i="10"/>
  <c r="Q1036" i="10"/>
  <c r="O578" i="10"/>
  <c r="P578" i="10"/>
  <c r="C578" i="10"/>
  <c r="V578" i="10"/>
  <c r="D578" i="10"/>
  <c r="I578" i="10"/>
  <c r="R578" i="10"/>
  <c r="O573" i="10"/>
  <c r="Q573" i="10"/>
  <c r="P147" i="10"/>
  <c r="C147" i="10"/>
  <c r="O147" i="10"/>
  <c r="Q147" i="10"/>
  <c r="Q270" i="10"/>
  <c r="O270" i="10"/>
  <c r="P149" i="10"/>
  <c r="C149" i="10"/>
  <c r="O149" i="10"/>
  <c r="P1022" i="10"/>
  <c r="C1022" i="10"/>
  <c r="Q1022" i="10"/>
  <c r="O2063" i="10"/>
  <c r="P2063" i="10"/>
  <c r="C2063" i="10"/>
  <c r="V2063" i="10"/>
  <c r="D2063" i="10"/>
  <c r="I2063" i="10"/>
  <c r="R2063" i="10"/>
  <c r="P643" i="10"/>
  <c r="C643" i="10"/>
  <c r="Q643" i="10"/>
  <c r="O643" i="10"/>
  <c r="Q660" i="10"/>
  <c r="O660" i="10"/>
  <c r="Q1166" i="10"/>
  <c r="O1166" i="10"/>
  <c r="O514" i="10"/>
  <c r="Q514" i="10"/>
  <c r="P526" i="10"/>
  <c r="C526" i="10"/>
  <c r="O526" i="10"/>
  <c r="P767" i="10"/>
  <c r="C767" i="10"/>
  <c r="V767" i="10"/>
  <c r="D767" i="10"/>
  <c r="I767" i="10"/>
  <c r="R767" i="10"/>
  <c r="Q767" i="10"/>
  <c r="Q1020" i="10"/>
  <c r="P1020" i="10"/>
  <c r="C1020" i="10"/>
  <c r="V1020" i="10"/>
  <c r="D1020" i="10"/>
  <c r="I1020" i="10"/>
  <c r="R1020" i="10"/>
  <c r="P1096" i="10"/>
  <c r="C1096" i="10"/>
  <c r="Q1096" i="10"/>
  <c r="U1290" i="10"/>
  <c r="U1250" i="10"/>
  <c r="W1250" i="10"/>
  <c r="U1130" i="10"/>
  <c r="W1130" i="10"/>
  <c r="U1090" i="10"/>
  <c r="W1090" i="10"/>
  <c r="W910" i="10"/>
  <c r="O121" i="10"/>
  <c r="O115" i="10"/>
  <c r="V1171" i="10"/>
  <c r="D1171" i="10"/>
  <c r="Q1479" i="10"/>
  <c r="V632" i="10"/>
  <c r="D632" i="10"/>
  <c r="O778" i="10"/>
  <c r="O1091" i="10"/>
  <c r="O1101" i="10"/>
  <c r="O1019" i="10"/>
  <c r="Q541" i="10"/>
  <c r="P1007" i="10"/>
  <c r="C1007" i="10"/>
  <c r="P525" i="10"/>
  <c r="C525" i="10"/>
  <c r="O553" i="10"/>
  <c r="P464" i="10"/>
  <c r="C464" i="10"/>
  <c r="W2485" i="10"/>
  <c r="U1970" i="10"/>
  <c r="U1010" i="10"/>
  <c r="W1010" i="10"/>
  <c r="U890" i="10"/>
  <c r="U850" i="10"/>
  <c r="W850" i="10"/>
  <c r="U730" i="10"/>
  <c r="U690" i="10"/>
  <c r="W690" i="10"/>
  <c r="U650" i="10"/>
  <c r="W144" i="10"/>
  <c r="W128" i="10"/>
  <c r="W2385" i="10"/>
  <c r="W2151" i="10"/>
  <c r="W1964" i="10"/>
  <c r="V1112" i="10"/>
  <c r="D1112" i="10"/>
  <c r="I1112" i="10"/>
  <c r="R1112" i="10"/>
  <c r="V89" i="10"/>
  <c r="D89" i="10"/>
  <c r="I89" i="10"/>
  <c r="R89" i="10"/>
  <c r="P908" i="10"/>
  <c r="C908" i="10"/>
  <c r="V908" i="10"/>
  <c r="D908" i="10"/>
  <c r="I908" i="10"/>
  <c r="R908" i="10"/>
  <c r="P911" i="10"/>
  <c r="C911" i="10"/>
  <c r="V911" i="10"/>
  <c r="D911" i="10"/>
  <c r="I911" i="10"/>
  <c r="R911" i="10"/>
  <c r="W2227" i="10"/>
  <c r="W2270" i="10"/>
  <c r="W2159" i="10"/>
  <c r="W2108" i="10"/>
  <c r="W2168" i="10"/>
  <c r="W627" i="10"/>
  <c r="W288" i="10"/>
  <c r="W467" i="10"/>
  <c r="W1404" i="10"/>
  <c r="W2318" i="10"/>
  <c r="W2110" i="10"/>
  <c r="W2140" i="10"/>
  <c r="W2123" i="10"/>
  <c r="W2148" i="10"/>
  <c r="W2292" i="10"/>
  <c r="W2288" i="10"/>
  <c r="W2186" i="10"/>
  <c r="U1266" i="10"/>
  <c r="W1266" i="10"/>
  <c r="K2121" i="10"/>
  <c r="L2121" i="10"/>
  <c r="N2112" i="10"/>
  <c r="U1781" i="10"/>
  <c r="U13" i="10"/>
  <c r="W13" i="10"/>
  <c r="U2035" i="10"/>
  <c r="U1915" i="10"/>
  <c r="U1875" i="10"/>
  <c r="W1875" i="10"/>
  <c r="U1755" i="10"/>
  <c r="V1715" i="10"/>
  <c r="D1715" i="10"/>
  <c r="I1715" i="10"/>
  <c r="R1715" i="10"/>
  <c r="U1675" i="10"/>
  <c r="U1555" i="10"/>
  <c r="W1555" i="10"/>
  <c r="U2075" i="10"/>
  <c r="U1375" i="10"/>
  <c r="W1375" i="10"/>
  <c r="U1335" i="10"/>
  <c r="U1295" i="10"/>
  <c r="W1296" i="10"/>
  <c r="U1255" i="10"/>
  <c r="W1255" i="10"/>
  <c r="U1215" i="10"/>
  <c r="W1215" i="10"/>
  <c r="U1095" i="10"/>
  <c r="U1055" i="10"/>
  <c r="U975" i="10"/>
  <c r="W975" i="10"/>
  <c r="V935" i="10"/>
  <c r="D935" i="10"/>
  <c r="I935" i="10"/>
  <c r="R935" i="10"/>
  <c r="U895" i="10"/>
  <c r="U775" i="10"/>
  <c r="W775" i="10"/>
  <c r="V735" i="10"/>
  <c r="D735" i="10"/>
  <c r="I735" i="10"/>
  <c r="R735" i="10"/>
  <c r="V355" i="10"/>
  <c r="D355" i="10"/>
  <c r="I355" i="10"/>
  <c r="R355" i="10"/>
  <c r="U615" i="10"/>
  <c r="U535" i="10"/>
  <c r="U455" i="10"/>
  <c r="W455" i="10"/>
  <c r="U395" i="10"/>
  <c r="V235" i="10"/>
  <c r="D235" i="10"/>
  <c r="I235" i="10"/>
  <c r="R235" i="10"/>
  <c r="U55" i="10"/>
  <c r="I1892" i="10"/>
  <c r="R1892" i="10"/>
  <c r="I764" i="10"/>
  <c r="R764" i="10"/>
  <c r="I408" i="10"/>
  <c r="R408" i="10"/>
  <c r="I809" i="10"/>
  <c r="R809" i="10"/>
  <c r="I1969" i="10"/>
  <c r="R1969" i="10"/>
  <c r="I1402" i="10"/>
  <c r="R1402" i="10"/>
  <c r="I370" i="10"/>
  <c r="R370" i="10"/>
  <c r="I912" i="10"/>
  <c r="R912" i="10"/>
  <c r="I962" i="10"/>
  <c r="R962" i="10"/>
  <c r="U22" i="10"/>
  <c r="W23" i="10"/>
  <c r="U1821" i="10"/>
  <c r="U822" i="10"/>
  <c r="V881" i="10"/>
  <c r="D881" i="10"/>
  <c r="I881" i="10"/>
  <c r="R881" i="10"/>
  <c r="U1862" i="10"/>
  <c r="W1863" i="10"/>
  <c r="U1362" i="10"/>
  <c r="W1363" i="10"/>
  <c r="U1682" i="10"/>
  <c r="W1683" i="10"/>
  <c r="U1202" i="10"/>
  <c r="U1641" i="10"/>
  <c r="U661" i="10"/>
  <c r="U1241" i="10"/>
  <c r="U461" i="10"/>
  <c r="U161" i="10"/>
  <c r="U401" i="10"/>
  <c r="V1841" i="10"/>
  <c r="D1841" i="10"/>
  <c r="I1841" i="10"/>
  <c r="R1841" i="10"/>
  <c r="V220" i="10"/>
  <c r="D220" i="10"/>
  <c r="I220" i="10"/>
  <c r="R220" i="10"/>
  <c r="V260" i="10"/>
  <c r="D260" i="10"/>
  <c r="I260" i="10"/>
  <c r="R260" i="10"/>
  <c r="U199" i="10"/>
  <c r="W199" i="10"/>
  <c r="U1019" i="10"/>
  <c r="V219" i="10"/>
  <c r="D219" i="10"/>
  <c r="I219" i="10"/>
  <c r="R219" i="10"/>
  <c r="V1739" i="10"/>
  <c r="D1739" i="10"/>
  <c r="I1739" i="10"/>
  <c r="R1739" i="10"/>
  <c r="V659" i="10"/>
  <c r="D659" i="10"/>
  <c r="I659" i="10"/>
  <c r="R659" i="10"/>
  <c r="U419" i="10"/>
  <c r="W419" i="10"/>
  <c r="V1159" i="10"/>
  <c r="D1159" i="10"/>
  <c r="I1159" i="10"/>
  <c r="R1159" i="10"/>
  <c r="U1859" i="10"/>
  <c r="W1859" i="10"/>
  <c r="V458" i="10"/>
  <c r="D458" i="10"/>
  <c r="I458" i="10"/>
  <c r="R458" i="10"/>
  <c r="V758" i="10"/>
  <c r="D758" i="10"/>
  <c r="I758" i="10"/>
  <c r="R758" i="10"/>
  <c r="V298" i="10"/>
  <c r="D298" i="10"/>
  <c r="I298" i="10"/>
  <c r="R298" i="10"/>
  <c r="U318" i="10"/>
  <c r="W319" i="10"/>
  <c r="U1898" i="10"/>
  <c r="W1899" i="10"/>
  <c r="U498" i="10"/>
  <c r="U718" i="10"/>
  <c r="W719" i="10"/>
  <c r="U1138" i="10"/>
  <c r="W1139" i="10"/>
  <c r="V38" i="10"/>
  <c r="D38" i="10"/>
  <c r="I38" i="10"/>
  <c r="R38" i="10"/>
  <c r="U518" i="10"/>
  <c r="W519" i="10"/>
  <c r="W377" i="10"/>
  <c r="U875" i="10"/>
  <c r="W875" i="10"/>
  <c r="U1895" i="10"/>
  <c r="U1855" i="10"/>
  <c r="U1775" i="10"/>
  <c r="U1735" i="10"/>
  <c r="U1655" i="10"/>
  <c r="W1655" i="10"/>
  <c r="U1615" i="10"/>
  <c r="W1616" i="10"/>
  <c r="V1535" i="10"/>
  <c r="D1535" i="10"/>
  <c r="I1535" i="10"/>
  <c r="R1535" i="10"/>
  <c r="U1495" i="10"/>
  <c r="U1435" i="10"/>
  <c r="W1435" i="10"/>
  <c r="U1355" i="10"/>
  <c r="W1355" i="10"/>
  <c r="U1235" i="10"/>
  <c r="W1236" i="10"/>
  <c r="U1195" i="10"/>
  <c r="W1195" i="10"/>
  <c r="U1115" i="10"/>
  <c r="U1035" i="10"/>
  <c r="U795" i="10"/>
  <c r="W796" i="10"/>
  <c r="V755" i="10"/>
  <c r="D755" i="10"/>
  <c r="I755" i="10"/>
  <c r="R755" i="10"/>
  <c r="U275" i="10"/>
  <c r="W275" i="10"/>
  <c r="V635" i="10"/>
  <c r="D635" i="10"/>
  <c r="I635" i="10"/>
  <c r="R635" i="10"/>
  <c r="U515" i="10"/>
  <c r="W516" i="10"/>
  <c r="U435" i="10"/>
  <c r="W435" i="10"/>
  <c r="U375" i="10"/>
  <c r="W375" i="10"/>
  <c r="U175" i="10"/>
  <c r="U195" i="10"/>
  <c r="U135" i="10"/>
  <c r="U834" i="10"/>
  <c r="I806" i="10"/>
  <c r="R806" i="10"/>
  <c r="I2052" i="10"/>
  <c r="R2052" i="10"/>
  <c r="I1442" i="10"/>
  <c r="R1442" i="10"/>
  <c r="I684" i="10"/>
  <c r="R684" i="10"/>
  <c r="I412" i="10"/>
  <c r="R412" i="10"/>
  <c r="I1724" i="10"/>
  <c r="R1724" i="10"/>
  <c r="I1710" i="10"/>
  <c r="R1710" i="10"/>
  <c r="I404" i="10"/>
  <c r="R404" i="10"/>
  <c r="I1566" i="10"/>
  <c r="R1566" i="10"/>
  <c r="U1841" i="10"/>
  <c r="W1842" i="10"/>
  <c r="U1681" i="10"/>
  <c r="W1682" i="10"/>
  <c r="U342" i="10"/>
  <c r="U642" i="10"/>
  <c r="W643" i="10"/>
  <c r="U81" i="10"/>
  <c r="U242" i="10"/>
  <c r="U722" i="10"/>
  <c r="W723" i="10"/>
  <c r="U1702" i="10"/>
  <c r="W1703" i="10"/>
  <c r="V20" i="10"/>
  <c r="D20" i="10"/>
  <c r="I20" i="10"/>
  <c r="R20" i="10"/>
  <c r="U1341" i="10"/>
  <c r="U1061" i="10"/>
  <c r="W1061" i="10"/>
  <c r="V699" i="10"/>
  <c r="D699" i="10"/>
  <c r="I699" i="10"/>
  <c r="R699" i="10"/>
  <c r="U1339" i="10"/>
  <c r="W1339" i="10"/>
  <c r="U619" i="10"/>
  <c r="W619" i="10"/>
  <c r="V1359" i="10"/>
  <c r="D1359" i="10"/>
  <c r="I1359" i="10"/>
  <c r="R1359" i="10"/>
  <c r="V299" i="10"/>
  <c r="D299" i="10"/>
  <c r="I299" i="10"/>
  <c r="R299" i="10"/>
  <c r="U979" i="10"/>
  <c r="U1839" i="10"/>
  <c r="V1479" i="10"/>
  <c r="D1479" i="10"/>
  <c r="I1479" i="10"/>
  <c r="R1479" i="10"/>
  <c r="V918" i="10"/>
  <c r="D918" i="10"/>
  <c r="I918" i="10"/>
  <c r="R918" i="10"/>
  <c r="V1078" i="10"/>
  <c r="D1078" i="10"/>
  <c r="I1078" i="10"/>
  <c r="R1078" i="10"/>
  <c r="U938" i="10"/>
  <c r="U258" i="10"/>
  <c r="W259" i="10"/>
  <c r="U878" i="10"/>
  <c r="W879" i="10"/>
  <c r="V1458" i="10"/>
  <c r="D1458" i="10"/>
  <c r="I1458" i="10"/>
  <c r="R1458" i="10"/>
  <c r="U658" i="10"/>
  <c r="W659" i="10"/>
  <c r="U1357" i="10"/>
  <c r="W355" i="10"/>
  <c r="O1230" i="10"/>
  <c r="O501" i="10"/>
  <c r="P87" i="10"/>
  <c r="C87" i="10"/>
  <c r="Q94" i="10"/>
  <c r="P91" i="10"/>
  <c r="C91" i="10"/>
  <c r="V91" i="10"/>
  <c r="D91" i="10"/>
  <c r="O1261" i="10"/>
  <c r="Q1257" i="10"/>
  <c r="O1246" i="10"/>
  <c r="P825" i="10"/>
  <c r="C825" i="10"/>
  <c r="O912" i="10"/>
  <c r="Q916" i="10"/>
  <c r="O910" i="10"/>
  <c r="O876" i="10"/>
  <c r="O871" i="10"/>
  <c r="P823" i="10"/>
  <c r="C823" i="10"/>
  <c r="P866" i="10"/>
  <c r="C866" i="10"/>
  <c r="O1470" i="10"/>
  <c r="P1425" i="10"/>
  <c r="C1425" i="10"/>
  <c r="Q1465" i="10"/>
  <c r="P1481" i="10"/>
  <c r="C1481" i="10"/>
  <c r="V1481" i="10"/>
  <c r="D1481" i="10"/>
  <c r="I1481" i="10"/>
  <c r="R1481" i="10"/>
  <c r="Q1584" i="10"/>
  <c r="P1601" i="10"/>
  <c r="C1601" i="10"/>
  <c r="V1601" i="10"/>
  <c r="D1601" i="10"/>
  <c r="I1601" i="10"/>
  <c r="R1601" i="10"/>
  <c r="P1542" i="10"/>
  <c r="C1542" i="10"/>
  <c r="Q1512" i="10"/>
  <c r="P1511" i="10"/>
  <c r="C1511" i="10"/>
  <c r="P1555" i="10"/>
  <c r="C1555" i="10"/>
  <c r="V1555" i="10"/>
  <c r="D1555" i="10"/>
  <c r="I1555" i="10"/>
  <c r="R1555" i="10"/>
  <c r="O1521" i="10"/>
  <c r="P545" i="10"/>
  <c r="C545" i="10"/>
  <c r="V545" i="10"/>
  <c r="D545" i="10"/>
  <c r="O549" i="10"/>
  <c r="P561" i="10"/>
  <c r="C561" i="10"/>
  <c r="V561" i="10"/>
  <c r="D561" i="10"/>
  <c r="I561" i="10"/>
  <c r="R561" i="10"/>
  <c r="O509" i="10"/>
  <c r="P480" i="10"/>
  <c r="C480" i="10"/>
  <c r="O516" i="10"/>
  <c r="Q503" i="10"/>
  <c r="V1173" i="10"/>
  <c r="D1173" i="10"/>
  <c r="O2068" i="10"/>
  <c r="Q2076" i="10"/>
  <c r="P2078" i="10"/>
  <c r="C2078" i="10"/>
  <c r="V2078" i="10"/>
  <c r="D2078" i="10"/>
  <c r="I2078" i="10"/>
  <c r="R2078" i="10"/>
  <c r="O2028" i="10"/>
  <c r="O2065" i="10"/>
  <c r="Q1024" i="10"/>
  <c r="P1041" i="10"/>
  <c r="C1041" i="10"/>
  <c r="V1041" i="10"/>
  <c r="D1041" i="10"/>
  <c r="I1041" i="10"/>
  <c r="R1041" i="10"/>
  <c r="O1039" i="10"/>
  <c r="P277" i="10"/>
  <c r="C277" i="10"/>
  <c r="V277" i="10"/>
  <c r="D277" i="10"/>
  <c r="I277" i="10"/>
  <c r="R277" i="10"/>
  <c r="O262" i="10"/>
  <c r="O155" i="10"/>
  <c r="O1053" i="10"/>
  <c r="Q1047" i="10"/>
  <c r="O279" i="10"/>
  <c r="Q1042" i="10"/>
  <c r="O575" i="10"/>
  <c r="Q281" i="10"/>
  <c r="Q1658" i="10"/>
  <c r="P1536" i="10"/>
  <c r="C1536" i="10"/>
  <c r="V1536" i="10"/>
  <c r="D1536" i="10"/>
  <c r="I1536" i="10"/>
  <c r="R1536" i="10"/>
  <c r="O1884" i="10"/>
  <c r="Q1982" i="10"/>
  <c r="O1538" i="10"/>
  <c r="Q1347" i="10"/>
  <c r="O1358" i="10"/>
  <c r="O245" i="10"/>
  <c r="O1397" i="10"/>
  <c r="O246" i="10"/>
  <c r="P1399" i="10"/>
  <c r="C1399" i="10"/>
  <c r="V1399" i="10"/>
  <c r="D1399" i="10"/>
  <c r="I1399" i="10"/>
  <c r="R1399" i="10"/>
  <c r="P36" i="10"/>
  <c r="C36" i="10"/>
  <c r="P243" i="10"/>
  <c r="C243" i="10"/>
  <c r="Q40" i="10"/>
  <c r="O258" i="10"/>
  <c r="P35" i="10"/>
  <c r="C35" i="10"/>
  <c r="V35" i="10"/>
  <c r="D35" i="10"/>
  <c r="I35" i="10"/>
  <c r="R35" i="10"/>
  <c r="O793" i="10"/>
  <c r="O801" i="10"/>
  <c r="P2018" i="10"/>
  <c r="C2018" i="10"/>
  <c r="V2018" i="10"/>
  <c r="D2018" i="10"/>
  <c r="I2018" i="10"/>
  <c r="R2018" i="10"/>
  <c r="Q2009" i="10"/>
  <c r="P628" i="10"/>
  <c r="C628" i="10"/>
  <c r="P672" i="10"/>
  <c r="C672" i="10"/>
  <c r="V672" i="10"/>
  <c r="D672" i="10"/>
  <c r="I672" i="10"/>
  <c r="R672" i="10"/>
  <c r="P783" i="10"/>
  <c r="C783" i="10"/>
  <c r="O598" i="10"/>
  <c r="Q329" i="10"/>
  <c r="O589" i="10"/>
  <c r="O777" i="10"/>
  <c r="O1018" i="10"/>
  <c r="P1095" i="10"/>
  <c r="C1095" i="10"/>
  <c r="V1095" i="10"/>
  <c r="D1095" i="10"/>
  <c r="I1095" i="10"/>
  <c r="R1095" i="10"/>
  <c r="O536" i="10"/>
  <c r="O1003" i="10"/>
  <c r="O535" i="10"/>
  <c r="Q1097" i="10"/>
  <c r="O710" i="10"/>
  <c r="O1162" i="10"/>
  <c r="O389" i="10"/>
  <c r="P828" i="10"/>
  <c r="C828" i="10"/>
  <c r="O1474" i="10"/>
  <c r="P1593" i="10"/>
  <c r="C1593" i="10"/>
  <c r="O1426" i="10"/>
  <c r="P1650" i="10"/>
  <c r="C1650" i="10"/>
  <c r="V1650" i="10"/>
  <c r="D1650" i="10"/>
  <c r="I1650" i="10"/>
  <c r="R1650" i="10"/>
  <c r="Q1650" i="10"/>
  <c r="P1182" i="10"/>
  <c r="C1182" i="10"/>
  <c r="Q1182" i="10"/>
  <c r="Q1189" i="10"/>
  <c r="O1189" i="10"/>
  <c r="P1154" i="10"/>
  <c r="C1154" i="10"/>
  <c r="V1154" i="10"/>
  <c r="D1154" i="10"/>
  <c r="I1154" i="10"/>
  <c r="R1154" i="10"/>
  <c r="O1154" i="10"/>
  <c r="Q1030" i="10"/>
  <c r="P1030" i="10"/>
  <c r="C1030" i="10"/>
  <c r="V1030" i="10"/>
  <c r="D1030" i="10"/>
  <c r="I1030" i="10"/>
  <c r="R1030" i="10"/>
  <c r="O1030" i="10"/>
  <c r="Q1032" i="10"/>
  <c r="O1032" i="10"/>
  <c r="Q1038" i="10"/>
  <c r="P1038" i="10"/>
  <c r="C1038" i="10"/>
  <c r="V1038" i="10"/>
  <c r="D1038" i="10"/>
  <c r="I1038" i="10"/>
  <c r="R1038" i="10"/>
  <c r="O1038" i="10"/>
  <c r="O1034" i="10"/>
  <c r="Q1034" i="10"/>
  <c r="P2074" i="10"/>
  <c r="C2074" i="10"/>
  <c r="O2074" i="10"/>
  <c r="Q2033" i="10"/>
  <c r="O2033" i="10"/>
  <c r="P2035" i="10"/>
  <c r="C2035" i="10"/>
  <c r="V2035" i="10"/>
  <c r="D2035" i="10"/>
  <c r="I2035" i="10"/>
  <c r="R2035" i="10"/>
  <c r="Q2035" i="10"/>
  <c r="O2080" i="10"/>
  <c r="Q2080" i="10"/>
  <c r="Q2023" i="10"/>
  <c r="P2023" i="10"/>
  <c r="C2023" i="10"/>
  <c r="V2023" i="10"/>
  <c r="D2023" i="10"/>
  <c r="I2023" i="10"/>
  <c r="R2023" i="10"/>
  <c r="O2026" i="10"/>
  <c r="P2026" i="10"/>
  <c r="C2026" i="10"/>
  <c r="V2026" i="10"/>
  <c r="D2026" i="10"/>
  <c r="I2026" i="10"/>
  <c r="R2026" i="10"/>
  <c r="Q2026" i="10"/>
  <c r="Q2069" i="10"/>
  <c r="P2069" i="10"/>
  <c r="C2069" i="10"/>
  <c r="V2069" i="10"/>
  <c r="D2069" i="10"/>
  <c r="I2069" i="10"/>
  <c r="R2069" i="10"/>
  <c r="Q2038" i="10"/>
  <c r="P2038" i="10"/>
  <c r="C2038" i="10"/>
  <c r="O2062" i="10"/>
  <c r="P2062" i="10"/>
  <c r="C2062" i="10"/>
  <c r="V2062" i="10"/>
  <c r="D2062" i="10"/>
  <c r="P2081" i="10"/>
  <c r="C2081" i="10"/>
  <c r="Q2081" i="10"/>
  <c r="O648" i="10"/>
  <c r="Q648" i="10"/>
  <c r="Q651" i="10"/>
  <c r="O651" i="10"/>
  <c r="Q1175" i="10"/>
  <c r="P1175" i="10"/>
  <c r="C1175" i="10"/>
  <c r="P661" i="10"/>
  <c r="C661" i="10"/>
  <c r="V661" i="10"/>
  <c r="D661" i="10"/>
  <c r="I661" i="10"/>
  <c r="R661" i="10"/>
  <c r="O661" i="10"/>
  <c r="Q661" i="10"/>
  <c r="Q646" i="10"/>
  <c r="O646" i="10"/>
  <c r="P646" i="10"/>
  <c r="C646" i="10"/>
  <c r="V646" i="10"/>
  <c r="D646" i="10"/>
  <c r="P1172" i="10"/>
  <c r="C1172" i="10"/>
  <c r="V1172" i="10"/>
  <c r="D1172" i="10"/>
  <c r="O1172" i="10"/>
  <c r="P1178" i="10"/>
  <c r="C1178" i="10"/>
  <c r="V1178" i="10"/>
  <c r="D1178" i="10"/>
  <c r="I1178" i="10"/>
  <c r="R1178" i="10"/>
  <c r="Q1178" i="10"/>
  <c r="O703" i="10"/>
  <c r="Q703" i="10"/>
  <c r="O110" i="10"/>
  <c r="Q110" i="10"/>
  <c r="Q702" i="10"/>
  <c r="P702" i="10"/>
  <c r="C702" i="10"/>
  <c r="V702" i="10"/>
  <c r="D702" i="10"/>
  <c r="I702" i="10"/>
  <c r="R702" i="10"/>
  <c r="P116" i="10"/>
  <c r="C116" i="10"/>
  <c r="Q116" i="10"/>
  <c r="P1543" i="10"/>
  <c r="C1543" i="10"/>
  <c r="Q1543" i="10"/>
  <c r="Q1428" i="10"/>
  <c r="P1428" i="10"/>
  <c r="C1428" i="10"/>
  <c r="P1549" i="10"/>
  <c r="C1549" i="10"/>
  <c r="V1549" i="10"/>
  <c r="D1549" i="10"/>
  <c r="O1549" i="10"/>
  <c r="Q1556" i="10"/>
  <c r="P1556" i="10"/>
  <c r="C1556" i="10"/>
  <c r="V1556" i="10"/>
  <c r="D1556" i="10"/>
  <c r="I1556" i="10"/>
  <c r="R1556" i="10"/>
  <c r="P1424" i="10"/>
  <c r="C1424" i="10"/>
  <c r="V1424" i="10"/>
  <c r="D1424" i="10"/>
  <c r="O1424" i="10"/>
  <c r="Q1430" i="10"/>
  <c r="P1430" i="10"/>
  <c r="C1430" i="10"/>
  <c r="V1430" i="10"/>
  <c r="D1430" i="10"/>
  <c r="I1430" i="10"/>
  <c r="R1430" i="10"/>
  <c r="Q1520" i="10"/>
  <c r="P1520" i="10"/>
  <c r="C1520" i="10"/>
  <c r="O1463" i="10"/>
  <c r="Q1463" i="10"/>
  <c r="P1592" i="10"/>
  <c r="C1592" i="10"/>
  <c r="V1592" i="10"/>
  <c r="D1592" i="10"/>
  <c r="Q1592" i="10"/>
  <c r="Q1477" i="10"/>
  <c r="P1477" i="10"/>
  <c r="C1477" i="10"/>
  <c r="V1477" i="10"/>
  <c r="D1477" i="10"/>
  <c r="I1477" i="10"/>
  <c r="R1477" i="10"/>
  <c r="O1477" i="10"/>
  <c r="P1433" i="10"/>
  <c r="C1433" i="10"/>
  <c r="Q1433" i="10"/>
  <c r="O1599" i="10"/>
  <c r="P1599" i="10"/>
  <c r="C1599" i="10"/>
  <c r="V1599" i="10"/>
  <c r="D1599" i="10"/>
  <c r="I1599" i="10"/>
  <c r="R1599" i="10"/>
  <c r="Q1583" i="10"/>
  <c r="P1583" i="10"/>
  <c r="C1583" i="10"/>
  <c r="V1583" i="10"/>
  <c r="D1583" i="10"/>
  <c r="I1583" i="10"/>
  <c r="R1583" i="10"/>
  <c r="O1437" i="10"/>
  <c r="P1437" i="10"/>
  <c r="C1437" i="10"/>
  <c r="Q1437" i="10"/>
  <c r="Q531" i="10"/>
  <c r="P531" i="10"/>
  <c r="C531" i="10"/>
  <c r="O531" i="10"/>
  <c r="Q532" i="10"/>
  <c r="P532" i="10"/>
  <c r="C532" i="10"/>
  <c r="V532" i="10"/>
  <c r="D532" i="10"/>
  <c r="I532" i="10"/>
  <c r="R532" i="10"/>
  <c r="Q762" i="10"/>
  <c r="P762" i="10"/>
  <c r="C762" i="10"/>
  <c r="O762" i="10"/>
  <c r="O583" i="10"/>
  <c r="P583" i="10"/>
  <c r="C583" i="10"/>
  <c r="P584" i="10"/>
  <c r="C584" i="10"/>
  <c r="O584" i="10"/>
  <c r="O340" i="10"/>
  <c r="P340" i="10"/>
  <c r="C340" i="10"/>
  <c r="V340" i="10"/>
  <c r="D340" i="10"/>
  <c r="I340" i="10"/>
  <c r="R340" i="10"/>
  <c r="O595" i="10"/>
  <c r="P595" i="10"/>
  <c r="C595" i="10"/>
  <c r="V595" i="10"/>
  <c r="D595" i="10"/>
  <c r="I595" i="10"/>
  <c r="R595" i="10"/>
  <c r="Q595" i="10"/>
  <c r="O323" i="10"/>
  <c r="P323" i="10"/>
  <c r="C323" i="10"/>
  <c r="Q212" i="10"/>
  <c r="O212" i="10"/>
  <c r="O582" i="10"/>
  <c r="P582" i="10"/>
  <c r="C582" i="10"/>
  <c r="P328" i="10"/>
  <c r="C328" i="10"/>
  <c r="O328" i="10"/>
  <c r="O494" i="10"/>
  <c r="Q494" i="10"/>
  <c r="O498" i="10"/>
  <c r="Q498" i="10"/>
  <c r="Q484" i="10"/>
  <c r="O484" i="10"/>
  <c r="O492" i="10"/>
  <c r="P492" i="10"/>
  <c r="C492" i="10"/>
  <c r="Q488" i="10"/>
  <c r="O488" i="10"/>
  <c r="P488" i="10"/>
  <c r="C488" i="10"/>
  <c r="O88" i="10"/>
  <c r="P88" i="10"/>
  <c r="C88" i="10"/>
  <c r="V88" i="10"/>
  <c r="D88" i="10"/>
  <c r="I88" i="10"/>
  <c r="R88" i="10"/>
  <c r="P486" i="10"/>
  <c r="C486" i="10"/>
  <c r="V486" i="10"/>
  <c r="D486" i="10"/>
  <c r="I486" i="10"/>
  <c r="R486" i="10"/>
  <c r="O486" i="10"/>
  <c r="O489" i="10"/>
  <c r="Q489" i="10"/>
  <c r="Q1234" i="10"/>
  <c r="O1234" i="10"/>
  <c r="P1234" i="10"/>
  <c r="C1234" i="10"/>
  <c r="O1223" i="10"/>
  <c r="Q1223" i="10"/>
  <c r="Q627" i="10"/>
  <c r="O627" i="10"/>
  <c r="O784" i="10"/>
  <c r="P784" i="10"/>
  <c r="C784" i="10"/>
  <c r="V784" i="10"/>
  <c r="D784" i="10"/>
  <c r="I784" i="10"/>
  <c r="R784" i="10"/>
  <c r="O2007" i="10"/>
  <c r="P2007" i="10"/>
  <c r="C2007" i="10"/>
  <c r="P678" i="10"/>
  <c r="C678" i="10"/>
  <c r="V678" i="10"/>
  <c r="D678" i="10"/>
  <c r="I678" i="10"/>
  <c r="R678" i="10"/>
  <c r="Q678" i="10"/>
  <c r="P24" i="10"/>
  <c r="C24" i="10"/>
  <c r="O24" i="10"/>
  <c r="P31" i="10"/>
  <c r="C31" i="10"/>
  <c r="O31" i="10"/>
  <c r="Q25" i="10"/>
  <c r="O25" i="10"/>
  <c r="O26" i="10"/>
  <c r="Q26" i="10"/>
  <c r="O259" i="10"/>
  <c r="Q259" i="10"/>
  <c r="Q1396" i="10"/>
  <c r="O1396" i="10"/>
  <c r="P1396" i="10"/>
  <c r="C1396" i="10"/>
  <c r="V1396" i="10"/>
  <c r="D1396" i="10"/>
  <c r="I1396" i="10"/>
  <c r="R1396" i="10"/>
  <c r="P1384" i="10"/>
  <c r="C1384" i="10"/>
  <c r="V1384" i="10"/>
  <c r="D1384" i="10"/>
  <c r="I1384" i="10"/>
  <c r="R1384" i="10"/>
  <c r="O1384" i="10"/>
  <c r="Q1382" i="10"/>
  <c r="O1382" i="10"/>
  <c r="O1393" i="10"/>
  <c r="Q1393" i="10"/>
  <c r="Q253" i="10"/>
  <c r="O253" i="10"/>
  <c r="P253" i="10"/>
  <c r="C253" i="10"/>
  <c r="V253" i="10"/>
  <c r="D253" i="10"/>
  <c r="P1383" i="10"/>
  <c r="C1383" i="10"/>
  <c r="V1383" i="10"/>
  <c r="D1383" i="10"/>
  <c r="I1383" i="10"/>
  <c r="R1383" i="10"/>
  <c r="O1383" i="10"/>
  <c r="Q1357" i="10"/>
  <c r="O1357" i="10"/>
  <c r="Q1354" i="10"/>
  <c r="O1354" i="10"/>
  <c r="P1354" i="10"/>
  <c r="C1354" i="10"/>
  <c r="V1354" i="10"/>
  <c r="D1354" i="10"/>
  <c r="I1354" i="10"/>
  <c r="R1354" i="10"/>
  <c r="P1385" i="10"/>
  <c r="C1385" i="10"/>
  <c r="V1385" i="10"/>
  <c r="D1385" i="10"/>
  <c r="I1385" i="10"/>
  <c r="R1385" i="10"/>
  <c r="Q1385" i="10"/>
  <c r="Q1356" i="10"/>
  <c r="P1356" i="10"/>
  <c r="C1356" i="10"/>
  <c r="V1356" i="10"/>
  <c r="D1356" i="10"/>
  <c r="I1356" i="10"/>
  <c r="R1356" i="10"/>
  <c r="O1893" i="10"/>
  <c r="Q1893" i="10"/>
  <c r="P97" i="10"/>
  <c r="C97" i="10"/>
  <c r="O1478" i="10"/>
  <c r="O1518" i="10"/>
  <c r="Q546" i="10"/>
  <c r="O66" i="10"/>
  <c r="Q79" i="10"/>
  <c r="O72" i="10"/>
  <c r="Q1682" i="10"/>
  <c r="P1699" i="10"/>
  <c r="C1699" i="10"/>
  <c r="V1699" i="10"/>
  <c r="D1699" i="10"/>
  <c r="I1699" i="10"/>
  <c r="R1699" i="10"/>
  <c r="Q1897" i="10"/>
  <c r="Q1892" i="10"/>
  <c r="Q1815" i="10"/>
  <c r="P1889" i="10"/>
  <c r="C1889" i="10"/>
  <c r="V1889" i="10"/>
  <c r="D1889" i="10"/>
  <c r="P1997" i="10"/>
  <c r="C1997" i="10"/>
  <c r="V1997" i="10"/>
  <c r="D1997" i="10"/>
  <c r="I1997" i="10"/>
  <c r="R1997" i="10"/>
  <c r="P1890" i="10"/>
  <c r="C1890" i="10"/>
  <c r="Q1808" i="10"/>
  <c r="Q1346" i="10"/>
  <c r="O1349" i="10"/>
  <c r="P1348" i="10"/>
  <c r="C1348" i="10"/>
  <c r="V1348" i="10"/>
  <c r="D1348" i="10"/>
  <c r="I1348" i="10"/>
  <c r="R1348" i="10"/>
  <c r="O254" i="10"/>
  <c r="O248" i="10"/>
  <c r="O41" i="10"/>
  <c r="O247" i="10"/>
  <c r="O2008" i="10"/>
  <c r="Q2020" i="10"/>
  <c r="P666" i="10"/>
  <c r="C666" i="10"/>
  <c r="P630" i="10"/>
  <c r="C630" i="10"/>
  <c r="Q681" i="10"/>
  <c r="P667" i="10"/>
  <c r="C667" i="10"/>
  <c r="O792" i="10"/>
  <c r="P626" i="10"/>
  <c r="C626" i="10"/>
  <c r="O782" i="10"/>
  <c r="Q582" i="10"/>
  <c r="P594" i="10"/>
  <c r="C594" i="10"/>
  <c r="V594" i="10"/>
  <c r="D594" i="10"/>
  <c r="I594" i="10"/>
  <c r="R594" i="10"/>
  <c r="Q584" i="10"/>
  <c r="Q769" i="10"/>
  <c r="Q773" i="10"/>
  <c r="Q1008" i="10"/>
  <c r="O1085" i="10"/>
  <c r="Q1012" i="10"/>
  <c r="P1093" i="10"/>
  <c r="C1093" i="10"/>
  <c r="V1093" i="10"/>
  <c r="D1093" i="10"/>
  <c r="O768" i="10"/>
  <c r="Q106" i="10"/>
  <c r="P703" i="10"/>
  <c r="C703" i="10"/>
  <c r="Q1170" i="10"/>
  <c r="Q642" i="10"/>
  <c r="O384" i="10"/>
  <c r="O1241" i="10"/>
  <c r="P82" i="10"/>
  <c r="C82" i="10"/>
  <c r="V82" i="10"/>
  <c r="D82" i="10"/>
  <c r="O1433" i="10"/>
  <c r="O1556" i="10"/>
  <c r="O2038" i="10"/>
  <c r="O2035" i="10"/>
  <c r="P1032" i="10"/>
  <c r="C1032" i="10"/>
  <c r="P1523" i="10"/>
  <c r="C1523" i="10"/>
  <c r="V1523" i="10"/>
  <c r="D1523" i="10"/>
  <c r="I1523" i="10"/>
  <c r="R1523" i="10"/>
  <c r="Q1383" i="10"/>
  <c r="P259" i="10"/>
  <c r="C259" i="10"/>
  <c r="V259" i="10"/>
  <c r="D259" i="10"/>
  <c r="I259" i="10"/>
  <c r="R259" i="10"/>
  <c r="Q24" i="10"/>
  <c r="P218" i="10"/>
  <c r="C218" i="10"/>
  <c r="V218" i="10"/>
  <c r="D218" i="10"/>
  <c r="I218" i="10"/>
  <c r="R218" i="10"/>
  <c r="Q1165" i="10"/>
  <c r="Q1911" i="10"/>
  <c r="P1916" i="10"/>
  <c r="C1916" i="10"/>
  <c r="V1916" i="10"/>
  <c r="D1916" i="10"/>
  <c r="I1916" i="10"/>
  <c r="R1916" i="10"/>
  <c r="Q1916" i="10"/>
  <c r="Q1953" i="10"/>
  <c r="P1953" i="10"/>
  <c r="C1953" i="10"/>
  <c r="V1953" i="10"/>
  <c r="D1953" i="10"/>
  <c r="I1953" i="10"/>
  <c r="R1953" i="10"/>
  <c r="Q1489" i="10"/>
  <c r="P1489" i="10"/>
  <c r="C1489" i="10"/>
  <c r="V1489" i="10"/>
  <c r="D1489" i="10"/>
  <c r="I1489" i="10"/>
  <c r="R1489" i="10"/>
  <c r="Q1961" i="10"/>
  <c r="P1961" i="10"/>
  <c r="C1961" i="10"/>
  <c r="V1961" i="10"/>
  <c r="D1961" i="10"/>
  <c r="I1961" i="10"/>
  <c r="R1961" i="10"/>
  <c r="Q1661" i="10"/>
  <c r="P1661" i="10"/>
  <c r="C1661" i="10"/>
  <c r="V1661" i="10"/>
  <c r="D1661" i="10"/>
  <c r="I1661" i="10"/>
  <c r="R1661" i="10"/>
  <c r="O1781" i="10"/>
  <c r="Q1781" i="10"/>
  <c r="P1781" i="10"/>
  <c r="C1781" i="10"/>
  <c r="V1781" i="10"/>
  <c r="D1781" i="10"/>
  <c r="I1781" i="10"/>
  <c r="R1781" i="10"/>
  <c r="Q1765" i="10"/>
  <c r="O1765" i="10"/>
  <c r="Q1648" i="10"/>
  <c r="P1648" i="10"/>
  <c r="C1648" i="10"/>
  <c r="V1648" i="10"/>
  <c r="D1648" i="10"/>
  <c r="I1648" i="10"/>
  <c r="R1648" i="10"/>
  <c r="O1648" i="10"/>
  <c r="O1052" i="10"/>
  <c r="Q1052" i="10"/>
  <c r="Q574" i="10"/>
  <c r="P574" i="10"/>
  <c r="C574" i="10"/>
  <c r="O574" i="10"/>
  <c r="Q278" i="10"/>
  <c r="P278" i="10"/>
  <c r="C278" i="10"/>
  <c r="V278" i="10"/>
  <c r="D278" i="10"/>
  <c r="I278" i="10"/>
  <c r="R278" i="10"/>
  <c r="O278" i="10"/>
  <c r="Q150" i="10"/>
  <c r="P150" i="10"/>
  <c r="C150" i="10"/>
  <c r="V150" i="10"/>
  <c r="D150" i="10"/>
  <c r="I150" i="10"/>
  <c r="R150" i="10"/>
  <c r="Q655" i="10"/>
  <c r="O655" i="10"/>
  <c r="O658" i="10"/>
  <c r="Q658" i="10"/>
  <c r="O1179" i="10"/>
  <c r="Q1179" i="10"/>
  <c r="P1181" i="10"/>
  <c r="C1181" i="10"/>
  <c r="V1181" i="10"/>
  <c r="D1181" i="10"/>
  <c r="I1181" i="10"/>
  <c r="R1181" i="10"/>
  <c r="O1181" i="10"/>
  <c r="P519" i="10"/>
  <c r="C519" i="10"/>
  <c r="V519" i="10"/>
  <c r="D519" i="10"/>
  <c r="I519" i="10"/>
  <c r="R519" i="10"/>
  <c r="O519" i="10"/>
  <c r="Q508" i="10"/>
  <c r="P508" i="10"/>
  <c r="C508" i="10"/>
  <c r="V508" i="10"/>
  <c r="D508" i="10"/>
  <c r="I508" i="10"/>
  <c r="R508" i="10"/>
  <c r="O560" i="10"/>
  <c r="Q560" i="10"/>
  <c r="Q556" i="10"/>
  <c r="P556" i="10"/>
  <c r="C556" i="10"/>
  <c r="V556" i="10"/>
  <c r="D556" i="10"/>
  <c r="I556" i="10"/>
  <c r="R556" i="10"/>
  <c r="Q507" i="10"/>
  <c r="P507" i="10"/>
  <c r="C507" i="10"/>
  <c r="O507" i="10"/>
  <c r="P468" i="10"/>
  <c r="C468" i="10"/>
  <c r="O468" i="10"/>
  <c r="Q468" i="10"/>
  <c r="Q550" i="10"/>
  <c r="O550" i="10"/>
  <c r="O465" i="10"/>
  <c r="Q465" i="10"/>
  <c r="Q481" i="10"/>
  <c r="P481" i="10"/>
  <c r="C481" i="10"/>
  <c r="V481" i="10"/>
  <c r="D481" i="10"/>
  <c r="I481" i="10"/>
  <c r="R481" i="10"/>
  <c r="O481" i="10"/>
  <c r="O506" i="10"/>
  <c r="P506" i="10"/>
  <c r="C506" i="10"/>
  <c r="O107" i="10"/>
  <c r="Q107" i="10"/>
  <c r="P719" i="10"/>
  <c r="C719" i="10"/>
  <c r="V719" i="10"/>
  <c r="D719" i="10"/>
  <c r="I719" i="10"/>
  <c r="R719" i="10"/>
  <c r="O719" i="10"/>
  <c r="Q719" i="10"/>
  <c r="Q708" i="10"/>
  <c r="O708" i="10"/>
  <c r="P108" i="10"/>
  <c r="C108" i="10"/>
  <c r="V108" i="10"/>
  <c r="D108" i="10"/>
  <c r="I108" i="10"/>
  <c r="R108" i="10"/>
  <c r="Q108" i="10"/>
  <c r="Q113" i="10"/>
  <c r="O113" i="10"/>
  <c r="Q720" i="10"/>
  <c r="P720" i="10"/>
  <c r="C720" i="10"/>
  <c r="V720" i="10"/>
  <c r="D720" i="10"/>
  <c r="I720" i="10"/>
  <c r="R720" i="10"/>
  <c r="O720" i="10"/>
  <c r="O714" i="10"/>
  <c r="P714" i="10"/>
  <c r="C714" i="10"/>
  <c r="V714" i="10"/>
  <c r="D714" i="10"/>
  <c r="I714" i="10"/>
  <c r="R714" i="10"/>
  <c r="O709" i="10"/>
  <c r="Q709" i="10"/>
  <c r="P1004" i="10"/>
  <c r="C1004" i="10"/>
  <c r="Q1004" i="10"/>
  <c r="Q1016" i="10"/>
  <c r="O1016" i="10"/>
  <c r="O766" i="10"/>
  <c r="P766" i="10"/>
  <c r="C766" i="10"/>
  <c r="Q763" i="10"/>
  <c r="O763" i="10"/>
  <c r="O530" i="10"/>
  <c r="P530" i="10"/>
  <c r="C530" i="10"/>
  <c r="Q1011" i="10"/>
  <c r="P1011" i="10"/>
  <c r="C1011" i="10"/>
  <c r="Q529" i="10"/>
  <c r="O529" i="10"/>
  <c r="P921" i="10"/>
  <c r="C921" i="10"/>
  <c r="V921" i="10"/>
  <c r="D921" i="10"/>
  <c r="I921" i="10"/>
  <c r="R921" i="10"/>
  <c r="Q921" i="10"/>
  <c r="Q832" i="10"/>
  <c r="P832" i="10"/>
  <c r="C832" i="10"/>
  <c r="O832" i="10"/>
  <c r="O839" i="10"/>
  <c r="Q839" i="10"/>
  <c r="Q917" i="10"/>
  <c r="P917" i="10"/>
  <c r="C917" i="10"/>
  <c r="V917" i="10"/>
  <c r="D917" i="10"/>
  <c r="I917" i="10"/>
  <c r="R917" i="10"/>
  <c r="O917" i="10"/>
  <c r="O880" i="10"/>
  <c r="P880" i="10"/>
  <c r="C880" i="10"/>
  <c r="V880" i="10"/>
  <c r="D880" i="10"/>
  <c r="I880" i="10"/>
  <c r="R880" i="10"/>
  <c r="Q920" i="10"/>
  <c r="P920" i="10"/>
  <c r="C920" i="10"/>
  <c r="V920" i="10"/>
  <c r="D920" i="10"/>
  <c r="I920" i="10"/>
  <c r="R920" i="10"/>
  <c r="Q830" i="10"/>
  <c r="P830" i="10"/>
  <c r="C830" i="10"/>
  <c r="V830" i="10"/>
  <c r="D830" i="10"/>
  <c r="I830" i="10"/>
  <c r="R830" i="10"/>
  <c r="Q903" i="10"/>
  <c r="P903" i="10"/>
  <c r="C903" i="10"/>
  <c r="V903" i="10"/>
  <c r="D903" i="10"/>
  <c r="P906" i="10"/>
  <c r="C906" i="10"/>
  <c r="V906" i="10"/>
  <c r="D906" i="10"/>
  <c r="I906" i="10"/>
  <c r="R906" i="10"/>
  <c r="O906" i="10"/>
  <c r="O1244" i="10"/>
  <c r="P1244" i="10"/>
  <c r="C1244" i="10"/>
  <c r="V1244" i="10"/>
  <c r="D1244" i="10"/>
  <c r="I1244" i="10"/>
  <c r="R1244" i="10"/>
  <c r="O870" i="10"/>
  <c r="P870" i="10"/>
  <c r="C870" i="10"/>
  <c r="V870" i="10"/>
  <c r="D870" i="10"/>
  <c r="I870" i="10"/>
  <c r="R870" i="10"/>
  <c r="Q1252" i="10"/>
  <c r="P1252" i="10"/>
  <c r="C1252" i="10"/>
  <c r="V1252" i="10"/>
  <c r="D1252" i="10"/>
  <c r="I1252" i="10"/>
  <c r="R1252" i="10"/>
  <c r="P838" i="10"/>
  <c r="C838" i="10"/>
  <c r="V838" i="10"/>
  <c r="D838" i="10"/>
  <c r="I838" i="10"/>
  <c r="R838" i="10"/>
  <c r="O838" i="10"/>
  <c r="P822" i="10"/>
  <c r="C822" i="10"/>
  <c r="V822" i="10"/>
  <c r="D822" i="10"/>
  <c r="O822" i="10"/>
  <c r="O833" i="10"/>
  <c r="P833" i="10"/>
  <c r="C833" i="10"/>
  <c r="V833" i="10"/>
  <c r="D833" i="10"/>
  <c r="I833" i="10"/>
  <c r="R833" i="10"/>
  <c r="O1247" i="10"/>
  <c r="P1247" i="10"/>
  <c r="C1247" i="10"/>
  <c r="V1247" i="10"/>
  <c r="D1247" i="10"/>
  <c r="I1247" i="10"/>
  <c r="R1247" i="10"/>
  <c r="O1255" i="10"/>
  <c r="P1255" i="10"/>
  <c r="C1255" i="10"/>
  <c r="V1255" i="10"/>
  <c r="D1255" i="10"/>
  <c r="I1255" i="10"/>
  <c r="R1255" i="10"/>
  <c r="Q1245" i="10"/>
  <c r="O1245" i="10"/>
  <c r="O330" i="10"/>
  <c r="Q330" i="10"/>
  <c r="O599" i="10"/>
  <c r="P599" i="10"/>
  <c r="C599" i="10"/>
  <c r="V599" i="10"/>
  <c r="D599" i="10"/>
  <c r="I599" i="10"/>
  <c r="R599" i="10"/>
  <c r="Q211" i="10"/>
  <c r="O211" i="10"/>
  <c r="P211" i="10"/>
  <c r="C211" i="10"/>
  <c r="P221" i="10"/>
  <c r="C221" i="10"/>
  <c r="V221" i="10"/>
  <c r="D221" i="10"/>
  <c r="I221" i="10"/>
  <c r="R221" i="10"/>
  <c r="Q221" i="10"/>
  <c r="O221" i="10"/>
  <c r="P341" i="10"/>
  <c r="C341" i="10"/>
  <c r="V341" i="10"/>
  <c r="D341" i="10"/>
  <c r="I341" i="10"/>
  <c r="R341" i="10"/>
  <c r="Q341" i="10"/>
  <c r="O586" i="10"/>
  <c r="P586" i="10"/>
  <c r="C586" i="10"/>
  <c r="Q586" i="10"/>
  <c r="O639" i="10"/>
  <c r="Q639" i="10"/>
  <c r="Q624" i="10"/>
  <c r="O624" i="10"/>
  <c r="O1081" i="10"/>
  <c r="Q1081" i="10"/>
  <c r="O1074" i="10"/>
  <c r="Q1074" i="10"/>
  <c r="P1074" i="10"/>
  <c r="C1074" i="10"/>
  <c r="V1074" i="10"/>
  <c r="D1074" i="10"/>
  <c r="I1074" i="10"/>
  <c r="R1074" i="10"/>
  <c r="O399" i="10"/>
  <c r="P399" i="10"/>
  <c r="C399" i="10"/>
  <c r="V399" i="10"/>
  <c r="D399" i="10"/>
  <c r="I399" i="10"/>
  <c r="R399" i="10"/>
  <c r="Q386" i="10"/>
  <c r="O386" i="10"/>
  <c r="Q1066" i="10"/>
  <c r="O1066" i="10"/>
  <c r="O395" i="10"/>
  <c r="P395" i="10"/>
  <c r="C395" i="10"/>
  <c r="V395" i="10"/>
  <c r="D395" i="10"/>
  <c r="I395" i="10"/>
  <c r="R395" i="10"/>
  <c r="Q395" i="10"/>
  <c r="Q1991" i="10"/>
  <c r="P1991" i="10"/>
  <c r="C1991" i="10"/>
  <c r="O1991" i="10"/>
  <c r="O1526" i="10"/>
  <c r="P1526" i="10"/>
  <c r="C1526" i="10"/>
  <c r="O1996" i="10"/>
  <c r="Q1996" i="10"/>
  <c r="P1527" i="10"/>
  <c r="C1527" i="10"/>
  <c r="V1527" i="10"/>
  <c r="D1527" i="10"/>
  <c r="I1527" i="10"/>
  <c r="R1527" i="10"/>
  <c r="Q1527" i="10"/>
  <c r="O693" i="10"/>
  <c r="Q693" i="10"/>
  <c r="U1992" i="10"/>
  <c r="U272" i="10"/>
  <c r="W273" i="10"/>
  <c r="V213" i="10"/>
  <c r="D213" i="10"/>
  <c r="V653" i="10"/>
  <c r="D653" i="10"/>
  <c r="I653" i="10"/>
  <c r="R653" i="10"/>
  <c r="V2032" i="10"/>
  <c r="D2032" i="10"/>
  <c r="I2032" i="10"/>
  <c r="R2032" i="10"/>
  <c r="U1372" i="10"/>
  <c r="W1373" i="10"/>
  <c r="W952" i="10"/>
  <c r="U412" i="10"/>
  <c r="W413" i="10"/>
  <c r="V271" i="10"/>
  <c r="D271" i="10"/>
  <c r="I271" i="10"/>
  <c r="R271" i="10"/>
  <c r="U2404" i="10"/>
  <c r="W2404" i="10"/>
  <c r="W2113" i="10"/>
  <c r="W846" i="10"/>
  <c r="W1609" i="10"/>
  <c r="U1944" i="10"/>
  <c r="U1945" i="10"/>
  <c r="V572" i="10"/>
  <c r="D572" i="10"/>
  <c r="I572" i="10"/>
  <c r="R572" i="10"/>
  <c r="W1664" i="10"/>
  <c r="W1944" i="10"/>
  <c r="U2413" i="10"/>
  <c r="W2293" i="10"/>
  <c r="W2116" i="10"/>
  <c r="W2197" i="10"/>
  <c r="U2051" i="10"/>
  <c r="W2052" i="10"/>
  <c r="U1731" i="10"/>
  <c r="U1431" i="10"/>
  <c r="W1432" i="10"/>
  <c r="U1231" i="10"/>
  <c r="W1232" i="10"/>
  <c r="U1111" i="10"/>
  <c r="W210" i="10"/>
  <c r="U2069" i="10"/>
  <c r="W2069" i="10"/>
  <c r="U1869" i="10"/>
  <c r="W1869" i="10"/>
  <c r="U1709" i="10"/>
  <c r="W1709" i="10"/>
  <c r="U1589" i="10"/>
  <c r="W1589" i="10"/>
  <c r="U1469" i="10"/>
  <c r="W1469" i="10"/>
  <c r="U1429" i="10"/>
  <c r="W1429" i="10"/>
  <c r="U1389" i="10"/>
  <c r="W1389" i="10"/>
  <c r="U1349" i="10"/>
  <c r="W1349" i="10"/>
  <c r="U1309" i="10"/>
  <c r="W1309" i="10"/>
  <c r="U1269" i="10"/>
  <c r="W1269" i="10"/>
  <c r="U1229" i="10"/>
  <c r="W1229" i="10"/>
  <c r="U1189" i="10"/>
  <c r="W1189" i="10"/>
  <c r="U1149" i="10"/>
  <c r="W1149" i="10"/>
  <c r="U1109" i="10"/>
  <c r="U1029" i="10"/>
  <c r="W1029" i="10"/>
  <c r="U509" i="10"/>
  <c r="W509" i="10"/>
  <c r="U389" i="10"/>
  <c r="W389" i="10"/>
  <c r="W1246" i="10"/>
  <c r="U3" i="10"/>
  <c r="W4" i="10"/>
  <c r="W2103" i="10"/>
  <c r="W2104" i="10"/>
  <c r="W2239" i="10"/>
  <c r="U2237" i="10"/>
  <c r="W2237" i="10"/>
  <c r="W167" i="10"/>
  <c r="W987" i="10"/>
  <c r="W1607" i="10"/>
  <c r="W247" i="10"/>
  <c r="W1606" i="10"/>
  <c r="W1205" i="10"/>
  <c r="W1984" i="10"/>
  <c r="W2397" i="10"/>
  <c r="W2384" i="10"/>
  <c r="W2395" i="10"/>
  <c r="W2251" i="10"/>
  <c r="W2266" i="10"/>
  <c r="W2212" i="10"/>
  <c r="W2271" i="10"/>
  <c r="W1967" i="10"/>
  <c r="U1527" i="10"/>
  <c r="W1527" i="10"/>
  <c r="U1487" i="10"/>
  <c r="W1487" i="10"/>
  <c r="U1227" i="10"/>
  <c r="W1228" i="10"/>
  <c r="W827" i="10"/>
  <c r="U1565" i="10"/>
  <c r="W1565" i="10"/>
  <c r="W1184" i="10"/>
  <c r="W1466" i="10"/>
  <c r="U2408" i="10"/>
  <c r="U2409" i="10"/>
  <c r="U2419" i="10"/>
  <c r="W2420" i="10"/>
  <c r="W2340" i="10"/>
  <c r="W2261" i="10"/>
  <c r="W2225" i="10"/>
  <c r="W2232" i="10"/>
  <c r="W2214" i="10"/>
  <c r="W2101" i="10"/>
  <c r="W2319" i="10"/>
  <c r="W2134" i="10"/>
  <c r="W2296" i="10"/>
  <c r="W2190" i="10"/>
  <c r="W1987" i="10"/>
  <c r="U1787" i="10"/>
  <c r="W1787" i="10"/>
  <c r="W1707" i="10"/>
  <c r="W1667" i="10"/>
  <c r="U1547" i="10"/>
  <c r="W1548" i="10"/>
  <c r="U1507" i="10"/>
  <c r="W1507" i="10"/>
  <c r="U2290" i="10"/>
  <c r="W2291" i="10"/>
  <c r="N2086" i="10"/>
  <c r="Q2086" i="10"/>
  <c r="K2083" i="10"/>
  <c r="L2083" i="10"/>
  <c r="N2384" i="10"/>
  <c r="N2389" i="10"/>
  <c r="K2395" i="10"/>
  <c r="L2395" i="10"/>
  <c r="K2399" i="10"/>
  <c r="L2399" i="10"/>
  <c r="K2396" i="10"/>
  <c r="L2396" i="10"/>
  <c r="K2392" i="10"/>
  <c r="L2392" i="10"/>
  <c r="N2391" i="10"/>
  <c r="N2396" i="10"/>
  <c r="P2396" i="10"/>
  <c r="C2396" i="10"/>
  <c r="N2393" i="10"/>
  <c r="N2385" i="10"/>
  <c r="K2266" i="10"/>
  <c r="L2266" i="10"/>
  <c r="N2277" i="10"/>
  <c r="N2263" i="10"/>
  <c r="K2277" i="10"/>
  <c r="L2277" i="10"/>
  <c r="N2266" i="10"/>
  <c r="K2281" i="10"/>
  <c r="L2281" i="10"/>
  <c r="N2270" i="10"/>
  <c r="N2276" i="10"/>
  <c r="N2184" i="10"/>
  <c r="K2190" i="10"/>
  <c r="L2190" i="10"/>
  <c r="K2194" i="10"/>
  <c r="L2194" i="10"/>
  <c r="N2190" i="10"/>
  <c r="N2187" i="10"/>
  <c r="N2191" i="10"/>
  <c r="K2195" i="10"/>
  <c r="L2195" i="10"/>
  <c r="N2200" i="10"/>
  <c r="K2135" i="10"/>
  <c r="L2135" i="10"/>
  <c r="N2273" i="10"/>
  <c r="K2339" i="10"/>
  <c r="L2339" i="10"/>
  <c r="K2337" i="10"/>
  <c r="L2337" i="10"/>
  <c r="N2328" i="10"/>
  <c r="K2335" i="10"/>
  <c r="L2335" i="10"/>
  <c r="K2322" i="10"/>
  <c r="L2322" i="10"/>
  <c r="K2325" i="10"/>
  <c r="L2325" i="10"/>
  <c r="N2323" i="10"/>
  <c r="N2322" i="10"/>
  <c r="N2341" i="10"/>
  <c r="N2135" i="10"/>
  <c r="N2129" i="10"/>
  <c r="N2134" i="10"/>
  <c r="K2134" i="10"/>
  <c r="L2134" i="10"/>
  <c r="K2126" i="10"/>
  <c r="L2126" i="10"/>
  <c r="K2128" i="10"/>
  <c r="L2128" i="10"/>
  <c r="K2133" i="10"/>
  <c r="L2133" i="10"/>
  <c r="K2140" i="10"/>
  <c r="L2140" i="10"/>
  <c r="N2124" i="10"/>
  <c r="K2279" i="10"/>
  <c r="L2279" i="10"/>
  <c r="K2199" i="10"/>
  <c r="L2199" i="10"/>
  <c r="K2188" i="10"/>
  <c r="L2188" i="10"/>
  <c r="O2128" i="10"/>
  <c r="K2191" i="10"/>
  <c r="L2191" i="10"/>
  <c r="N2097" i="10"/>
  <c r="K2096" i="10"/>
  <c r="L2096" i="10"/>
  <c r="K2400" i="10"/>
  <c r="L2400" i="10"/>
  <c r="K2390" i="10"/>
  <c r="L2390" i="10"/>
  <c r="K2391" i="10"/>
  <c r="L2391" i="10"/>
  <c r="N2386" i="10"/>
  <c r="K2385" i="10"/>
  <c r="L2385" i="10"/>
  <c r="N2397" i="10"/>
  <c r="K2388" i="10"/>
  <c r="L2388" i="10"/>
  <c r="K2386" i="10"/>
  <c r="L2386" i="10"/>
  <c r="N2394" i="10"/>
  <c r="K2274" i="10"/>
  <c r="L2274" i="10"/>
  <c r="N2274" i="10"/>
  <c r="N2268" i="10"/>
  <c r="N2271" i="10"/>
  <c r="K2276" i="10"/>
  <c r="L2276" i="10"/>
  <c r="N2272" i="10"/>
  <c r="P2272" i="10"/>
  <c r="C2272" i="10"/>
  <c r="N2267" i="10"/>
  <c r="N2264" i="10"/>
  <c r="N2194" i="10"/>
  <c r="K2185" i="10"/>
  <c r="L2185" i="10"/>
  <c r="K2189" i="10"/>
  <c r="L2189" i="10"/>
  <c r="K2186" i="10"/>
  <c r="L2186" i="10"/>
  <c r="N2186" i="10"/>
  <c r="K2196" i="10"/>
  <c r="L2196" i="10"/>
  <c r="N2189" i="10"/>
  <c r="K2197" i="10"/>
  <c r="L2197" i="10"/>
  <c r="K2131" i="10"/>
  <c r="L2131" i="10"/>
  <c r="N2335" i="10"/>
  <c r="K2338" i="10"/>
  <c r="L2338" i="10"/>
  <c r="K2330" i="10"/>
  <c r="L2330" i="10"/>
  <c r="K2341" i="10"/>
  <c r="L2341" i="10"/>
  <c r="N2334" i="10"/>
  <c r="K2331" i="10"/>
  <c r="L2331" i="10"/>
  <c r="N2336" i="10"/>
  <c r="N2332" i="10"/>
  <c r="K2324" i="10"/>
  <c r="L2324" i="10"/>
  <c r="N2331" i="10"/>
  <c r="N2141" i="10"/>
  <c r="N2126" i="10"/>
  <c r="N2125" i="10"/>
  <c r="N2122" i="10"/>
  <c r="K2127" i="10"/>
  <c r="L2127" i="10"/>
  <c r="K2130" i="10"/>
  <c r="L2130" i="10"/>
  <c r="K2122" i="10"/>
  <c r="L2122" i="10"/>
  <c r="K2129" i="10"/>
  <c r="L2129" i="10"/>
  <c r="K2182" i="10"/>
  <c r="L2182" i="10"/>
  <c r="K2167" i="10"/>
  <c r="L2167" i="10"/>
  <c r="N2239" i="10"/>
  <c r="Q2239" i="10"/>
  <c r="N2232" i="10"/>
  <c r="N2223" i="10"/>
  <c r="N2226" i="10"/>
  <c r="K2224" i="10"/>
  <c r="L2224" i="10"/>
  <c r="K2234" i="10"/>
  <c r="L2234" i="10"/>
  <c r="N2164" i="10"/>
  <c r="N2179" i="10"/>
  <c r="K2177" i="10"/>
  <c r="L2177" i="10"/>
  <c r="N2171" i="10"/>
  <c r="K2181" i="10"/>
  <c r="L2181" i="10"/>
  <c r="K2169" i="10"/>
  <c r="L2169" i="10"/>
  <c r="N2178" i="10"/>
  <c r="N2106" i="10"/>
  <c r="K2110" i="10"/>
  <c r="L2110" i="10"/>
  <c r="K2112" i="10"/>
  <c r="L2112" i="10"/>
  <c r="K2264" i="10"/>
  <c r="L2264" i="10"/>
  <c r="K2138" i="10"/>
  <c r="L2138" i="10"/>
  <c r="N2132" i="10"/>
  <c r="K2136" i="10"/>
  <c r="L2136" i="10"/>
  <c r="K2265" i="10"/>
  <c r="L2265" i="10"/>
  <c r="N2392" i="10"/>
  <c r="K2398" i="10"/>
  <c r="L2398" i="10"/>
  <c r="K2384" i="10"/>
  <c r="L2384" i="10"/>
  <c r="N2390" i="10"/>
  <c r="K2389" i="10"/>
  <c r="L2389" i="10"/>
  <c r="N2383" i="10"/>
  <c r="N2395" i="10"/>
  <c r="N2382" i="10"/>
  <c r="N2387" i="10"/>
  <c r="Q2387" i="10"/>
  <c r="N2400" i="10"/>
  <c r="K2275" i="10"/>
  <c r="L2275" i="10"/>
  <c r="N2269" i="10"/>
  <c r="K2273" i="10"/>
  <c r="L2273" i="10"/>
  <c r="N2262" i="10"/>
  <c r="N2279" i="10"/>
  <c r="K2269" i="10"/>
  <c r="L2269" i="10"/>
  <c r="K2272" i="10"/>
  <c r="L2272" i="10"/>
  <c r="N2265" i="10"/>
  <c r="N2197" i="10"/>
  <c r="N2183" i="10"/>
  <c r="K2192" i="10"/>
  <c r="L2192" i="10"/>
  <c r="N2199" i="10"/>
  <c r="Q2199" i="10"/>
  <c r="K2193" i="10"/>
  <c r="L2193" i="10"/>
  <c r="K2187" i="10"/>
  <c r="L2187" i="10"/>
  <c r="K2201" i="10"/>
  <c r="L2201" i="10"/>
  <c r="N2196" i="10"/>
  <c r="K2263" i="10"/>
  <c r="L2263" i="10"/>
  <c r="N2324" i="10"/>
  <c r="Q2324" i="10"/>
  <c r="N2326" i="10"/>
  <c r="K2333" i="10"/>
  <c r="L2333" i="10"/>
  <c r="K2326" i="10"/>
  <c r="L2326" i="10"/>
  <c r="K2328" i="10"/>
  <c r="L2328" i="10"/>
  <c r="N2337" i="10"/>
  <c r="K2334" i="10"/>
  <c r="L2334" i="10"/>
  <c r="N2333" i="10"/>
  <c r="N2329" i="10"/>
  <c r="N2327" i="10"/>
  <c r="N2139" i="10"/>
  <c r="N2127" i="10"/>
  <c r="N2137" i="10"/>
  <c r="K2137" i="10"/>
  <c r="L2137" i="10"/>
  <c r="N2138" i="10"/>
  <c r="K2132" i="10"/>
  <c r="L2132" i="10"/>
  <c r="K2124" i="10"/>
  <c r="L2124" i="10"/>
  <c r="N2193" i="10"/>
  <c r="N2170" i="10"/>
  <c r="N2166" i="10"/>
  <c r="K2171" i="10"/>
  <c r="L2171" i="10"/>
  <c r="N2181" i="10"/>
  <c r="K2163" i="10"/>
  <c r="L2163" i="10"/>
  <c r="K2198" i="10"/>
  <c r="L2198" i="10"/>
  <c r="N2195" i="10"/>
  <c r="W919" i="10"/>
  <c r="W759" i="10"/>
  <c r="U1381" i="10"/>
  <c r="U1601" i="10"/>
  <c r="W1601" i="10"/>
  <c r="U2062" i="10"/>
  <c r="W2063" i="10"/>
  <c r="V1960" i="10"/>
  <c r="D1960" i="10"/>
  <c r="I1960" i="10"/>
  <c r="R1960" i="10"/>
  <c r="U1099" i="10"/>
  <c r="W1100" i="10"/>
  <c r="U1419" i="10"/>
  <c r="W1420" i="10"/>
  <c r="U119" i="10"/>
  <c r="W119" i="10"/>
  <c r="U539" i="10"/>
  <c r="V879" i="10"/>
  <c r="D879" i="10"/>
  <c r="I879" i="10"/>
  <c r="R879" i="10"/>
  <c r="V1279" i="10"/>
  <c r="D1279" i="10"/>
  <c r="I1279" i="10"/>
  <c r="R1279" i="10"/>
  <c r="V1579" i="10"/>
  <c r="D1579" i="10"/>
  <c r="I1579" i="10"/>
  <c r="R1579" i="10"/>
  <c r="V319" i="10"/>
  <c r="D319" i="10"/>
  <c r="I319" i="10"/>
  <c r="R319" i="10"/>
  <c r="U559" i="10"/>
  <c r="W559" i="10"/>
  <c r="V1299" i="10"/>
  <c r="D1299" i="10"/>
  <c r="I1299" i="10"/>
  <c r="R1299" i="10"/>
  <c r="U1599" i="10"/>
  <c r="W1600" i="10"/>
  <c r="U379" i="10"/>
  <c r="W380" i="10"/>
  <c r="V679" i="10"/>
  <c r="D679" i="10"/>
  <c r="I679" i="10"/>
  <c r="R679" i="10"/>
  <c r="U999" i="10"/>
  <c r="W999" i="10"/>
  <c r="U1258" i="10"/>
  <c r="U1798" i="10"/>
  <c r="W1798" i="10"/>
  <c r="U178" i="10"/>
  <c r="V1838" i="10"/>
  <c r="D1838" i="10"/>
  <c r="I1838" i="10"/>
  <c r="R1838" i="10"/>
  <c r="U17" i="10"/>
  <c r="U677" i="10"/>
  <c r="W678" i="10"/>
  <c r="U1077" i="10"/>
  <c r="W1077" i="10"/>
  <c r="W1900" i="10"/>
  <c r="W299" i="10"/>
  <c r="U1477" i="10"/>
  <c r="W1478" i="10"/>
  <c r="U1317" i="10"/>
  <c r="U1197" i="10"/>
  <c r="W1198" i="10"/>
  <c r="U1037" i="10"/>
  <c r="W1038" i="10"/>
  <c r="U477" i="10"/>
  <c r="U397" i="10"/>
  <c r="W398" i="10"/>
  <c r="U277" i="10"/>
  <c r="W278" i="10"/>
  <c r="V1314" i="10"/>
  <c r="D1314" i="10"/>
  <c r="I1314" i="10"/>
  <c r="R1314" i="10"/>
  <c r="W274" i="10"/>
  <c r="V414" i="10"/>
  <c r="D414" i="10"/>
  <c r="I414" i="10"/>
  <c r="R414" i="10"/>
  <c r="W1407" i="10"/>
  <c r="W1408" i="10"/>
  <c r="W340" i="10"/>
  <c r="W359" i="10"/>
  <c r="U641" i="10"/>
  <c r="W641" i="10"/>
  <c r="U1882" i="10"/>
  <c r="W1883" i="10"/>
  <c r="U341" i="10"/>
  <c r="U42" i="10"/>
  <c r="U781" i="10"/>
  <c r="W782" i="10"/>
  <c r="V320" i="10"/>
  <c r="D320" i="10"/>
  <c r="I320" i="10"/>
  <c r="R320" i="10"/>
  <c r="V280" i="10"/>
  <c r="D280" i="10"/>
  <c r="I280" i="10"/>
  <c r="R280" i="10"/>
  <c r="U939" i="10"/>
  <c r="U1259" i="10"/>
  <c r="U1039" i="10"/>
  <c r="W1039" i="10"/>
  <c r="V1439" i="10"/>
  <c r="D1439" i="10"/>
  <c r="I1439" i="10"/>
  <c r="R1439" i="10"/>
  <c r="V739" i="10"/>
  <c r="D739" i="10"/>
  <c r="I739" i="10"/>
  <c r="R739" i="10"/>
  <c r="V1139" i="10"/>
  <c r="D1139" i="10"/>
  <c r="I1139" i="10"/>
  <c r="R1139" i="10"/>
  <c r="U1459" i="10"/>
  <c r="W1460" i="10"/>
  <c r="U39" i="10"/>
  <c r="W40" i="10"/>
  <c r="U499" i="10"/>
  <c r="V839" i="10"/>
  <c r="D839" i="10"/>
  <c r="I839" i="10"/>
  <c r="R839" i="10"/>
  <c r="V1239" i="10"/>
  <c r="D1239" i="10"/>
  <c r="I1239" i="10"/>
  <c r="R1239" i="10"/>
  <c r="V1539" i="10"/>
  <c r="D1539" i="10"/>
  <c r="I1539" i="10"/>
  <c r="R1539" i="10"/>
  <c r="U1578" i="10"/>
  <c r="W1579" i="10"/>
  <c r="U958" i="10"/>
  <c r="W959" i="10"/>
  <c r="V1218" i="10"/>
  <c r="D1218" i="10"/>
  <c r="I1218" i="10"/>
  <c r="R1218" i="10"/>
  <c r="V1518" i="10"/>
  <c r="D1518" i="10"/>
  <c r="I1518" i="10"/>
  <c r="R1518" i="10"/>
  <c r="V818" i="10"/>
  <c r="D818" i="10"/>
  <c r="I818" i="10"/>
  <c r="R818" i="10"/>
  <c r="U1318" i="10"/>
  <c r="W1319" i="10"/>
  <c r="U1097" i="10"/>
  <c r="W2013" i="10"/>
  <c r="U1242" i="10"/>
  <c r="W1243" i="10"/>
  <c r="W1960" i="10"/>
  <c r="W1640" i="10"/>
  <c r="W900" i="10"/>
  <c r="W459" i="10"/>
  <c r="V1718" i="10"/>
  <c r="D1718" i="10"/>
  <c r="I1718" i="10"/>
  <c r="R1718" i="10"/>
  <c r="U1017" i="10"/>
  <c r="U317" i="10"/>
  <c r="U357" i="10"/>
  <c r="W358" i="10"/>
  <c r="U1795" i="10"/>
  <c r="W1414" i="10"/>
  <c r="V1134" i="10"/>
  <c r="D1134" i="10"/>
  <c r="I1134" i="10"/>
  <c r="R1134" i="10"/>
  <c r="O1496" i="10"/>
  <c r="Q1496" i="10"/>
  <c r="O1914" i="10"/>
  <c r="Q1914" i="10"/>
  <c r="Q145" i="10"/>
  <c r="P145" i="10"/>
  <c r="C145" i="10"/>
  <c r="V145" i="10"/>
  <c r="D145" i="10"/>
  <c r="P558" i="10"/>
  <c r="C558" i="10"/>
  <c r="V558" i="10"/>
  <c r="D558" i="10"/>
  <c r="I558" i="10"/>
  <c r="R558" i="10"/>
  <c r="Q558" i="10"/>
  <c r="Q477" i="10"/>
  <c r="P477" i="10"/>
  <c r="C477" i="10"/>
  <c r="V477" i="10"/>
  <c r="D477" i="10"/>
  <c r="I477" i="10"/>
  <c r="R477" i="10"/>
  <c r="P510" i="10"/>
  <c r="C510" i="10"/>
  <c r="O510" i="10"/>
  <c r="P476" i="10"/>
  <c r="C476" i="10"/>
  <c r="V476" i="10"/>
  <c r="D476" i="10"/>
  <c r="I476" i="10"/>
  <c r="R476" i="10"/>
  <c r="O476" i="10"/>
  <c r="O473" i="10"/>
  <c r="P473" i="10"/>
  <c r="C473" i="10"/>
  <c r="V473" i="10"/>
  <c r="D473" i="10"/>
  <c r="I473" i="10"/>
  <c r="R473" i="10"/>
  <c r="Q111" i="10"/>
  <c r="O111" i="10"/>
  <c r="Q112" i="10"/>
  <c r="O112" i="10"/>
  <c r="Q705" i="10"/>
  <c r="P705" i="10"/>
  <c r="C705" i="10"/>
  <c r="V705" i="10"/>
  <c r="D705" i="10"/>
  <c r="I705" i="10"/>
  <c r="R705" i="10"/>
  <c r="P207" i="10"/>
  <c r="C207" i="10"/>
  <c r="V207" i="10"/>
  <c r="D207" i="10"/>
  <c r="I207" i="10"/>
  <c r="R207" i="10"/>
  <c r="O207" i="10"/>
  <c r="Q338" i="10"/>
  <c r="O338" i="10"/>
  <c r="O339" i="10"/>
  <c r="P339" i="10"/>
  <c r="C339" i="10"/>
  <c r="V339" i="10"/>
  <c r="D339" i="10"/>
  <c r="I339" i="10"/>
  <c r="R339" i="10"/>
  <c r="Q334" i="10"/>
  <c r="O334" i="10"/>
  <c r="U2498" i="10"/>
  <c r="W2499" i="10"/>
  <c r="U1851" i="10"/>
  <c r="W1851" i="10"/>
  <c r="W1744" i="10"/>
  <c r="W2274" i="10"/>
  <c r="U1285" i="10"/>
  <c r="V1772" i="10"/>
  <c r="D1772" i="10"/>
  <c r="I1772" i="10"/>
  <c r="R1772" i="10"/>
  <c r="W270" i="10"/>
  <c r="U551" i="10"/>
  <c r="W552" i="10"/>
  <c r="U191" i="10"/>
  <c r="U2414" i="10"/>
  <c r="W2414" i="10"/>
  <c r="V2414" i="10"/>
  <c r="D2414" i="10"/>
  <c r="I2414" i="10"/>
  <c r="R2414" i="10"/>
  <c r="W2303" i="10"/>
  <c r="W2304" i="10"/>
  <c r="W2142" i="10"/>
  <c r="W2143" i="10"/>
  <c r="U1167" i="10"/>
  <c r="W1167" i="10"/>
  <c r="W487" i="10"/>
  <c r="V573" i="10"/>
  <c r="D573" i="10"/>
  <c r="U2489" i="10"/>
  <c r="W2489" i="10"/>
  <c r="U2495" i="10"/>
  <c r="U2421" i="10"/>
  <c r="W2421" i="10"/>
  <c r="U2476" i="10"/>
  <c r="U2477" i="10"/>
  <c r="U2468" i="10"/>
  <c r="W2469" i="10"/>
  <c r="U2455" i="10"/>
  <c r="W649" i="10"/>
  <c r="U2452" i="10"/>
  <c r="U2428" i="10"/>
  <c r="W2428" i="10"/>
  <c r="W1848" i="10"/>
  <c r="W1448" i="10"/>
  <c r="W1248" i="10"/>
  <c r="W608" i="10"/>
  <c r="W1264" i="10"/>
  <c r="W1204" i="10"/>
  <c r="U1525" i="10"/>
  <c r="W1525" i="10"/>
  <c r="U2066" i="10"/>
  <c r="W2066" i="10"/>
  <c r="U1965" i="10"/>
  <c r="W2260" i="10"/>
  <c r="W2352" i="10"/>
  <c r="W2257" i="10"/>
  <c r="W2310" i="10"/>
  <c r="W2327" i="10"/>
  <c r="W666" i="10"/>
  <c r="W1766" i="10"/>
  <c r="W1765" i="10"/>
  <c r="W2107" i="10"/>
  <c r="W2149" i="10"/>
  <c r="W2099" i="10"/>
  <c r="W1467" i="10"/>
  <c r="U1187" i="10"/>
  <c r="W1187" i="10"/>
  <c r="W267" i="10"/>
  <c r="U2435" i="10"/>
  <c r="W1844" i="10"/>
  <c r="U1185" i="10"/>
  <c r="W2065" i="10"/>
  <c r="W2279" i="10"/>
  <c r="W2144" i="10"/>
  <c r="W2231" i="10"/>
  <c r="W2243" i="10"/>
  <c r="W2281" i="10"/>
  <c r="W2332" i="10"/>
  <c r="U1346" i="10"/>
  <c r="W1346" i="10"/>
  <c r="W265" i="10"/>
  <c r="W1365" i="10"/>
  <c r="U1206" i="10"/>
  <c r="W2154" i="10"/>
  <c r="W2253" i="10"/>
  <c r="W2203" i="10"/>
  <c r="U1624" i="10"/>
  <c r="W1625" i="10"/>
  <c r="U1226" i="10"/>
  <c r="W1226" i="10"/>
  <c r="N2121" i="10"/>
  <c r="N2109" i="10"/>
  <c r="K2118" i="10"/>
  <c r="L2118" i="10"/>
  <c r="N2114" i="10"/>
  <c r="N2115" i="10"/>
  <c r="K2113" i="10"/>
  <c r="L2113" i="10"/>
  <c r="N2102" i="10"/>
  <c r="Q2102" i="10"/>
  <c r="N2118" i="10"/>
  <c r="K2114" i="10"/>
  <c r="L2114" i="10"/>
  <c r="K2111" i="10"/>
  <c r="L2111" i="10"/>
  <c r="K2116" i="10"/>
  <c r="L2116" i="10"/>
  <c r="N2107" i="10"/>
  <c r="U1161" i="10"/>
  <c r="W1161" i="10"/>
  <c r="V461" i="10"/>
  <c r="D461" i="10"/>
  <c r="I461" i="10"/>
  <c r="R461" i="10"/>
  <c r="U1861" i="10"/>
  <c r="U1881" i="10"/>
  <c r="U681" i="10"/>
  <c r="W681" i="10"/>
  <c r="V781" i="10"/>
  <c r="D781" i="10"/>
  <c r="I781" i="10"/>
  <c r="R781" i="10"/>
  <c r="U1301" i="10"/>
  <c r="W1302" i="10"/>
  <c r="U942" i="10"/>
  <c r="U1421" i="10"/>
  <c r="W1421" i="10"/>
  <c r="U1561" i="10"/>
  <c r="U941" i="10"/>
  <c r="U702" i="10"/>
  <c r="U482" i="10"/>
  <c r="W483" i="10"/>
  <c r="W1202" i="10"/>
  <c r="U121" i="10"/>
  <c r="W121" i="10"/>
  <c r="U1941" i="10"/>
  <c r="W1942" i="10"/>
  <c r="U2042" i="10"/>
  <c r="W2043" i="10"/>
  <c r="U462" i="10"/>
  <c r="U1741" i="10"/>
  <c r="W1741" i="10"/>
  <c r="U1441" i="10"/>
  <c r="W1441" i="10"/>
  <c r="U1001" i="10"/>
  <c r="W1001" i="10"/>
  <c r="U801" i="10"/>
  <c r="W801" i="10"/>
  <c r="U221" i="10"/>
  <c r="W221" i="10"/>
  <c r="V160" i="10"/>
  <c r="D160" i="10"/>
  <c r="I160" i="10"/>
  <c r="R160" i="10"/>
  <c r="V440" i="10"/>
  <c r="D440" i="10"/>
  <c r="I440" i="10"/>
  <c r="R440" i="10"/>
  <c r="W779" i="10"/>
  <c r="U157" i="10"/>
  <c r="U717" i="10"/>
  <c r="W718" i="10"/>
  <c r="U1677" i="10"/>
  <c r="U257" i="10"/>
  <c r="W257" i="10"/>
  <c r="U417" i="10"/>
  <c r="U77" i="10"/>
  <c r="W78" i="10"/>
  <c r="U697" i="10"/>
  <c r="W697" i="10"/>
  <c r="U1897" i="10"/>
  <c r="U1377" i="10"/>
  <c r="U1297" i="10"/>
  <c r="W1297" i="10"/>
  <c r="U1217" i="10"/>
  <c r="W1218" i="10"/>
  <c r="U1177" i="10"/>
  <c r="W1178" i="10"/>
  <c r="U1137" i="10"/>
  <c r="W1137" i="10"/>
  <c r="U1057" i="10"/>
  <c r="U977" i="10"/>
  <c r="U937" i="10"/>
  <c r="U857" i="10"/>
  <c r="W857" i="10"/>
  <c r="U817" i="10"/>
  <c r="W817" i="10"/>
  <c r="U737" i="10"/>
  <c r="U657" i="10"/>
  <c r="U617" i="10"/>
  <c r="W618" i="10"/>
  <c r="U577" i="10"/>
  <c r="W578" i="10"/>
  <c r="U537" i="10"/>
  <c r="U497" i="10"/>
  <c r="U337" i="10"/>
  <c r="W337" i="10"/>
  <c r="U217" i="10"/>
  <c r="W217" i="10"/>
  <c r="U1356" i="10"/>
  <c r="U576" i="10"/>
  <c r="U1016" i="10"/>
  <c r="U196" i="10"/>
  <c r="U1816" i="10"/>
  <c r="U155" i="10"/>
  <c r="W155" i="10"/>
  <c r="V2075" i="10"/>
  <c r="D2075" i="10"/>
  <c r="I2075" i="10"/>
  <c r="R2075" i="10"/>
  <c r="V1355" i="10"/>
  <c r="D1355" i="10"/>
  <c r="I1355" i="10"/>
  <c r="R1355" i="10"/>
  <c r="U595" i="10"/>
  <c r="W596" i="10"/>
  <c r="U735" i="10"/>
  <c r="U1794" i="10"/>
  <c r="V954" i="10"/>
  <c r="D954" i="10"/>
  <c r="I954" i="10"/>
  <c r="R954" i="10"/>
  <c r="V1374" i="10"/>
  <c r="D1374" i="10"/>
  <c r="I1374" i="10"/>
  <c r="R1374" i="10"/>
  <c r="I1708" i="10"/>
  <c r="R1708" i="10"/>
  <c r="I1672" i="10"/>
  <c r="R1672" i="10"/>
  <c r="I390" i="10"/>
  <c r="R390" i="10"/>
  <c r="I650" i="10"/>
  <c r="R650" i="10"/>
  <c r="I1609" i="10"/>
  <c r="R1609" i="10"/>
  <c r="Q2120" i="10"/>
  <c r="P2120" i="10"/>
  <c r="C2120" i="10"/>
  <c r="V2120" i="10"/>
  <c r="D2120" i="10"/>
  <c r="I2120" i="10"/>
  <c r="R2120" i="10"/>
  <c r="O2120" i="10"/>
  <c r="W797" i="10"/>
  <c r="V1733" i="10"/>
  <c r="D1733" i="10"/>
  <c r="I1733" i="10"/>
  <c r="R1733" i="10"/>
  <c r="V1053" i="10"/>
  <c r="D1053" i="10"/>
  <c r="I1053" i="10"/>
  <c r="R1053" i="10"/>
  <c r="Q1497" i="10"/>
  <c r="O1497" i="10"/>
  <c r="Q1917" i="10"/>
  <c r="P1917" i="10"/>
  <c r="C1917" i="10"/>
  <c r="V1917" i="10"/>
  <c r="D1917" i="10"/>
  <c r="I1917" i="10"/>
  <c r="R1917" i="10"/>
  <c r="Q1780" i="10"/>
  <c r="P1780" i="10"/>
  <c r="C1780" i="10"/>
  <c r="V1780" i="10"/>
  <c r="D1780" i="10"/>
  <c r="I1780" i="10"/>
  <c r="R1780" i="10"/>
  <c r="Q1912" i="10"/>
  <c r="P1912" i="10"/>
  <c r="C1912" i="10"/>
  <c r="P1644" i="10"/>
  <c r="C1644" i="10"/>
  <c r="Q1644" i="10"/>
  <c r="P1654" i="10"/>
  <c r="C1654" i="10"/>
  <c r="V1654" i="10"/>
  <c r="D1654" i="10"/>
  <c r="Q1654" i="10"/>
  <c r="P901" i="10"/>
  <c r="C901" i="10"/>
  <c r="V901" i="10"/>
  <c r="D901" i="10"/>
  <c r="I901" i="10"/>
  <c r="R901" i="10"/>
  <c r="Q901" i="10"/>
  <c r="O153" i="10"/>
  <c r="P153" i="10"/>
  <c r="C153" i="10"/>
  <c r="O2025" i="10"/>
  <c r="Q2025" i="10"/>
  <c r="P2073" i="10"/>
  <c r="C2073" i="10"/>
  <c r="O2073" i="10"/>
  <c r="O2036" i="10"/>
  <c r="Q2036" i="10"/>
  <c r="W1867" i="10"/>
  <c r="W1866" i="10"/>
  <c r="U921" i="10"/>
  <c r="U1021" i="10"/>
  <c r="U301" i="10"/>
  <c r="U162" i="10"/>
  <c r="W163" i="10"/>
  <c r="U881" i="10"/>
  <c r="W882" i="10"/>
  <c r="U522" i="10"/>
  <c r="W523" i="10"/>
  <c r="U61" i="10"/>
  <c r="V80" i="10"/>
  <c r="D80" i="10"/>
  <c r="I80" i="10"/>
  <c r="R80" i="10"/>
  <c r="V300" i="10"/>
  <c r="D300" i="10"/>
  <c r="I300" i="10"/>
  <c r="R300" i="10"/>
  <c r="V1380" i="10"/>
  <c r="D1380" i="10"/>
  <c r="I1380" i="10"/>
  <c r="R1380" i="10"/>
  <c r="V1080" i="10"/>
  <c r="D1080" i="10"/>
  <c r="I1080" i="10"/>
  <c r="R1080" i="10"/>
  <c r="V400" i="10"/>
  <c r="D400" i="10"/>
  <c r="I400" i="10"/>
  <c r="R400" i="10"/>
  <c r="W599" i="10"/>
  <c r="W439" i="10"/>
  <c r="W798" i="10"/>
  <c r="W1118" i="10"/>
  <c r="U877" i="10"/>
  <c r="W877" i="10"/>
  <c r="U597" i="10"/>
  <c r="W597" i="10"/>
  <c r="U1717" i="10"/>
  <c r="W1718" i="10"/>
  <c r="U1417" i="10"/>
  <c r="W1418" i="10"/>
  <c r="U138" i="10"/>
  <c r="W139" i="10"/>
  <c r="U1877" i="10"/>
  <c r="U1837" i="10"/>
  <c r="W1838" i="10"/>
  <c r="U1757" i="10"/>
  <c r="U1637" i="10"/>
  <c r="W1638" i="10"/>
  <c r="U1557" i="10"/>
  <c r="W1558" i="10"/>
  <c r="U1517" i="10"/>
  <c r="U1437" i="10"/>
  <c r="W1437" i="10"/>
  <c r="U1397" i="10"/>
  <c r="W1397" i="10"/>
  <c r="U1277" i="10"/>
  <c r="W1278" i="10"/>
  <c r="U1157" i="10"/>
  <c r="W1157" i="10"/>
  <c r="U957" i="10"/>
  <c r="U757" i="10"/>
  <c r="W757" i="10"/>
  <c r="U517" i="10"/>
  <c r="W517" i="10"/>
  <c r="U197" i="10"/>
  <c r="U76" i="10"/>
  <c r="W76" i="10"/>
  <c r="U836" i="10"/>
  <c r="W837" i="10"/>
  <c r="U1116" i="10"/>
  <c r="W1117" i="10"/>
  <c r="V856" i="10"/>
  <c r="D856" i="10"/>
  <c r="I856" i="10"/>
  <c r="R856" i="10"/>
  <c r="U1216" i="10"/>
  <c r="V456" i="10"/>
  <c r="D456" i="10"/>
  <c r="I456" i="10"/>
  <c r="R456" i="10"/>
  <c r="U1056" i="10"/>
  <c r="U235" i="10"/>
  <c r="W235" i="10"/>
  <c r="U655" i="10"/>
  <c r="W655" i="10"/>
  <c r="U635" i="10"/>
  <c r="W636" i="10"/>
  <c r="V1375" i="10"/>
  <c r="D1375" i="10"/>
  <c r="I1375" i="10"/>
  <c r="R1375" i="10"/>
  <c r="U1075" i="10"/>
  <c r="V1174" i="10"/>
  <c r="D1174" i="10"/>
  <c r="I1174" i="10"/>
  <c r="R1174" i="10"/>
  <c r="U414" i="10"/>
  <c r="W414" i="10"/>
  <c r="U534" i="10"/>
  <c r="W534" i="10"/>
  <c r="I1709" i="10"/>
  <c r="R1709" i="10"/>
  <c r="I746" i="10"/>
  <c r="R746" i="10"/>
  <c r="I1749" i="10"/>
  <c r="R1749" i="10"/>
  <c r="I842" i="10"/>
  <c r="R842" i="10"/>
  <c r="I1412" i="10"/>
  <c r="R1412" i="10"/>
  <c r="I1445" i="10"/>
  <c r="R1445" i="10"/>
  <c r="O1121" i="10"/>
  <c r="P1121" i="10"/>
  <c r="C1121" i="10"/>
  <c r="V1121" i="10"/>
  <c r="D1121" i="10"/>
  <c r="I1121" i="10"/>
  <c r="R1121" i="10"/>
  <c r="P1328" i="10"/>
  <c r="C1328" i="10"/>
  <c r="V1328" i="10"/>
  <c r="D1328" i="10"/>
  <c r="I1328" i="10"/>
  <c r="R1328" i="10"/>
  <c r="O1328" i="10"/>
  <c r="U581" i="10"/>
  <c r="W581" i="10"/>
  <c r="W860" i="10"/>
  <c r="W558" i="10"/>
  <c r="W378" i="10"/>
  <c r="V814" i="10"/>
  <c r="D814" i="10"/>
  <c r="I814" i="10"/>
  <c r="R814" i="10"/>
  <c r="V134" i="10"/>
  <c r="D134" i="10"/>
  <c r="I134" i="10"/>
  <c r="R134" i="10"/>
  <c r="V1553" i="10"/>
  <c r="D1553" i="10"/>
  <c r="V953" i="10"/>
  <c r="D953" i="10"/>
  <c r="I953" i="10"/>
  <c r="R953" i="10"/>
  <c r="V873" i="10"/>
  <c r="D873" i="10"/>
  <c r="I873" i="10"/>
  <c r="R873" i="10"/>
  <c r="V553" i="10"/>
  <c r="D553" i="10"/>
  <c r="I553" i="10"/>
  <c r="R553" i="10"/>
  <c r="V193" i="10"/>
  <c r="D193" i="10"/>
  <c r="Q2192" i="10"/>
  <c r="W1405" i="10"/>
  <c r="W2307" i="10"/>
  <c r="W1392" i="10"/>
  <c r="W1272" i="10"/>
  <c r="U791" i="10"/>
  <c r="W791" i="10"/>
  <c r="U151" i="10"/>
  <c r="U911" i="10"/>
  <c r="W1531" i="10"/>
  <c r="U2401" i="10"/>
  <c r="W2401" i="10"/>
  <c r="U2479" i="10"/>
  <c r="U2467" i="10"/>
  <c r="U2426" i="10"/>
  <c r="W2426" i="10"/>
  <c r="W2177" i="10"/>
  <c r="W2120" i="10"/>
  <c r="U1327" i="10"/>
  <c r="W1327" i="10"/>
  <c r="U1304" i="10"/>
  <c r="W1304" i="10"/>
  <c r="U2045" i="10"/>
  <c r="W2045" i="10"/>
  <c r="U1544" i="10"/>
  <c r="W1544" i="10"/>
  <c r="W132" i="10"/>
  <c r="W2012" i="10"/>
  <c r="W1892" i="10"/>
  <c r="W391" i="10"/>
  <c r="W1650" i="10"/>
  <c r="W650" i="10"/>
  <c r="W1569" i="10"/>
  <c r="W1849" i="10"/>
  <c r="W1809" i="10"/>
  <c r="W729" i="10"/>
  <c r="W369" i="10"/>
  <c r="W289" i="10"/>
  <c r="U2407" i="10"/>
  <c r="W2068" i="10"/>
  <c r="W1868" i="10"/>
  <c r="W1388" i="10"/>
  <c r="W1068" i="10"/>
  <c r="W828" i="10"/>
  <c r="W668" i="10"/>
  <c r="W208" i="10"/>
  <c r="W387" i="10"/>
  <c r="W1704" i="10"/>
  <c r="W1806" i="10"/>
  <c r="W2355" i="10"/>
  <c r="W2353" i="10"/>
  <c r="W2263" i="10"/>
  <c r="W2223" i="10"/>
  <c r="W2117" i="10"/>
  <c r="U1145" i="10"/>
  <c r="W1145" i="10"/>
  <c r="U1286" i="10"/>
  <c r="W1287" i="10"/>
  <c r="W1846" i="10"/>
  <c r="O2140" i="10"/>
  <c r="V1013" i="10"/>
  <c r="D1013" i="10"/>
  <c r="V973" i="10"/>
  <c r="D973" i="10"/>
  <c r="I973" i="10"/>
  <c r="R973" i="10"/>
  <c r="V933" i="10"/>
  <c r="D933" i="10"/>
  <c r="W813" i="10"/>
  <c r="V733" i="10"/>
  <c r="D733" i="10"/>
  <c r="W573" i="10"/>
  <c r="V533" i="10"/>
  <c r="D533" i="10"/>
  <c r="I533" i="10"/>
  <c r="R533" i="10"/>
  <c r="V413" i="10"/>
  <c r="D413" i="10"/>
  <c r="I413" i="10"/>
  <c r="R413" i="10"/>
  <c r="W293" i="10"/>
  <c r="W1572" i="10"/>
  <c r="U1291" i="10"/>
  <c r="U2444" i="10"/>
  <c r="W2444" i="10"/>
  <c r="U2433" i="10"/>
  <c r="W2433" i="10"/>
  <c r="W648" i="10"/>
  <c r="W1708" i="10"/>
  <c r="W1268" i="10"/>
  <c r="W1366" i="10"/>
  <c r="W2121" i="10"/>
  <c r="W2221" i="10"/>
  <c r="W2155" i="10"/>
  <c r="W2216" i="10"/>
  <c r="W2272" i="10"/>
  <c r="W2137" i="10"/>
  <c r="W2047" i="10"/>
  <c r="W2007" i="10"/>
  <c r="W1767" i="10"/>
  <c r="U1906" i="10"/>
  <c r="W1906" i="10"/>
  <c r="U1523" i="10"/>
  <c r="W1524" i="10"/>
  <c r="W1746" i="10"/>
  <c r="W1559" i="10"/>
  <c r="W1299" i="10"/>
  <c r="W1219" i="10"/>
  <c r="W740" i="10"/>
  <c r="W700" i="10"/>
  <c r="W99" i="10"/>
  <c r="U1738" i="10"/>
  <c r="W1739" i="10"/>
  <c r="U1678" i="10"/>
  <c r="U1577" i="10"/>
  <c r="U1257" i="10"/>
  <c r="V1257" i="10"/>
  <c r="D1257" i="10"/>
  <c r="I1257" i="10"/>
  <c r="R1257" i="10"/>
  <c r="U897" i="10"/>
  <c r="W897" i="10"/>
  <c r="V897" i="10"/>
  <c r="D897" i="10"/>
  <c r="I897" i="10"/>
  <c r="R897" i="10"/>
  <c r="V777" i="10"/>
  <c r="D777" i="10"/>
  <c r="I777" i="10"/>
  <c r="R777" i="10"/>
  <c r="U777" i="10"/>
  <c r="W778" i="10"/>
  <c r="U457" i="10"/>
  <c r="U1376" i="10"/>
  <c r="U1556" i="10"/>
  <c r="U1416" i="10"/>
  <c r="V1975" i="10"/>
  <c r="D1975" i="10"/>
  <c r="I1975" i="10"/>
  <c r="R1975" i="10"/>
  <c r="U1975" i="10"/>
  <c r="W1975" i="10"/>
  <c r="V1695" i="10"/>
  <c r="D1695" i="10"/>
  <c r="I1695" i="10"/>
  <c r="R1695" i="10"/>
  <c r="U1695" i="10"/>
  <c r="U1322" i="10"/>
  <c r="W1323" i="10"/>
  <c r="U2001" i="10"/>
  <c r="W2002" i="10"/>
  <c r="U1482" i="10"/>
  <c r="U1282" i="10"/>
  <c r="W1283" i="10"/>
  <c r="U1002" i="10"/>
  <c r="W1003" i="10"/>
  <c r="U1181" i="10"/>
  <c r="W1181" i="10"/>
  <c r="W962" i="10"/>
  <c r="U682" i="10"/>
  <c r="V1301" i="10"/>
  <c r="D1301" i="10"/>
  <c r="I1301" i="10"/>
  <c r="R1301" i="10"/>
  <c r="U1461" i="10"/>
  <c r="W1461" i="10"/>
  <c r="U1642" i="10"/>
  <c r="U1621" i="10"/>
  <c r="V1700" i="10"/>
  <c r="D1700" i="10"/>
  <c r="I1700" i="10"/>
  <c r="R1700" i="10"/>
  <c r="V120" i="10"/>
  <c r="D120" i="10"/>
  <c r="I120" i="10"/>
  <c r="R120" i="10"/>
  <c r="V600" i="10"/>
  <c r="D600" i="10"/>
  <c r="I600" i="10"/>
  <c r="R600" i="10"/>
  <c r="V1240" i="10"/>
  <c r="D1240" i="10"/>
  <c r="I1240" i="10"/>
  <c r="R1240" i="10"/>
  <c r="U79" i="10"/>
  <c r="W79" i="10"/>
  <c r="W1119" i="10"/>
  <c r="U1999" i="10"/>
  <c r="W1999" i="10"/>
  <c r="V356" i="10"/>
  <c r="D356" i="10"/>
  <c r="I356" i="10"/>
  <c r="R356" i="10"/>
  <c r="U356" i="10"/>
  <c r="W356" i="10"/>
  <c r="V1735" i="10"/>
  <c r="D1735" i="10"/>
  <c r="I1735" i="10"/>
  <c r="R1735" i="10"/>
  <c r="W160" i="10"/>
  <c r="U59" i="10"/>
  <c r="U2019" i="10"/>
  <c r="U2059" i="10"/>
  <c r="W2059" i="10"/>
  <c r="W1779" i="10"/>
  <c r="U1079" i="10"/>
  <c r="W1079" i="10"/>
  <c r="W679" i="10"/>
  <c r="W279" i="10"/>
  <c r="W239" i="10"/>
  <c r="V1638" i="10"/>
  <c r="D1638" i="10"/>
  <c r="I1638" i="10"/>
  <c r="R1638" i="10"/>
  <c r="U1958" i="10"/>
  <c r="W1959" i="10"/>
  <c r="V1378" i="10"/>
  <c r="D1378" i="10"/>
  <c r="I1378" i="10"/>
  <c r="R1378" i="10"/>
  <c r="V1998" i="10"/>
  <c r="D1998" i="10"/>
  <c r="I1998" i="10"/>
  <c r="R1998" i="10"/>
  <c r="V1618" i="10"/>
  <c r="D1618" i="10"/>
  <c r="I1618" i="10"/>
  <c r="R1618" i="10"/>
  <c r="V1076" i="10"/>
  <c r="D1076" i="10"/>
  <c r="I1076" i="10"/>
  <c r="R1076" i="10"/>
  <c r="U936" i="10"/>
  <c r="U956" i="10"/>
  <c r="V1976" i="10"/>
  <c r="D1976" i="10"/>
  <c r="I1976" i="10"/>
  <c r="R1976" i="10"/>
  <c r="U662" i="10"/>
  <c r="U1901" i="10"/>
  <c r="V1081" i="10"/>
  <c r="D1081" i="10"/>
  <c r="I1081" i="10"/>
  <c r="R1081" i="10"/>
  <c r="U382" i="10"/>
  <c r="U1261" i="10"/>
  <c r="W1261" i="10"/>
  <c r="U1221" i="10"/>
  <c r="W1221" i="10"/>
  <c r="U1041" i="10"/>
  <c r="U582" i="10"/>
  <c r="U741" i="10"/>
  <c r="W741" i="10"/>
  <c r="U1262" i="10"/>
  <c r="U261" i="10"/>
  <c r="W261" i="10"/>
  <c r="U502" i="10"/>
  <c r="W503" i="10"/>
  <c r="U1701" i="10"/>
  <c r="W1701" i="10"/>
  <c r="U381" i="10"/>
  <c r="W381" i="10"/>
  <c r="U1961" i="10"/>
  <c r="W1961" i="10"/>
  <c r="U1581" i="10"/>
  <c r="U1801" i="10"/>
  <c r="W1801" i="10"/>
  <c r="V60" i="10"/>
  <c r="D60" i="10"/>
  <c r="I60" i="10"/>
  <c r="R60" i="10"/>
  <c r="V360" i="10"/>
  <c r="D360" i="10"/>
  <c r="I360" i="10"/>
  <c r="R360" i="10"/>
  <c r="V140" i="10"/>
  <c r="D140" i="10"/>
  <c r="I140" i="10"/>
  <c r="R140" i="10"/>
  <c r="V1220" i="10"/>
  <c r="D1220" i="10"/>
  <c r="I1220" i="10"/>
  <c r="R1220" i="10"/>
  <c r="V380" i="10"/>
  <c r="D380" i="10"/>
  <c r="I380" i="10"/>
  <c r="R380" i="10"/>
  <c r="V460" i="10"/>
  <c r="D460" i="10"/>
  <c r="I460" i="10"/>
  <c r="R460" i="10"/>
  <c r="V940" i="10"/>
  <c r="D940" i="10"/>
  <c r="I940" i="10"/>
  <c r="R940" i="10"/>
  <c r="U1799" i="10"/>
  <c r="U1679" i="10"/>
  <c r="V58" i="10"/>
  <c r="D58" i="10"/>
  <c r="I58" i="10"/>
  <c r="R58" i="10"/>
  <c r="U137" i="10"/>
  <c r="W137" i="10"/>
  <c r="V1596" i="10"/>
  <c r="D1596" i="10"/>
  <c r="I1596" i="10"/>
  <c r="R1596" i="10"/>
  <c r="U1596" i="10"/>
  <c r="U476" i="10"/>
  <c r="V396" i="10"/>
  <c r="D396" i="10"/>
  <c r="I396" i="10"/>
  <c r="R396" i="10"/>
  <c r="U396" i="10"/>
  <c r="V176" i="10"/>
  <c r="D176" i="10"/>
  <c r="I176" i="10"/>
  <c r="R176" i="10"/>
  <c r="U176" i="10"/>
  <c r="W176" i="10"/>
  <c r="U1594" i="10"/>
  <c r="W2053" i="10"/>
  <c r="W1893" i="10"/>
  <c r="W1853" i="10"/>
  <c r="W1773" i="10"/>
  <c r="W1693" i="10"/>
  <c r="W1653" i="10"/>
  <c r="W1613" i="10"/>
  <c r="W1573" i="10"/>
  <c r="W653" i="10"/>
  <c r="W752" i="10"/>
  <c r="V1552" i="10"/>
  <c r="D1552" i="10"/>
  <c r="I1552" i="10"/>
  <c r="R1552" i="10"/>
  <c r="U2494" i="10"/>
  <c r="U2457" i="10"/>
  <c r="W714" i="10"/>
  <c r="W454" i="10"/>
  <c r="W873" i="10"/>
  <c r="W1733" i="10"/>
  <c r="U2032" i="10"/>
  <c r="W2033" i="10"/>
  <c r="U1911" i="10"/>
  <c r="U1751" i="10"/>
  <c r="U1711" i="10"/>
  <c r="U1671" i="10"/>
  <c r="U1371" i="10"/>
  <c r="U1292" i="10"/>
  <c r="W1293" i="10"/>
  <c r="U1251" i="10"/>
  <c r="U1774" i="10"/>
  <c r="W1774" i="10"/>
  <c r="W1433" i="10"/>
  <c r="W1273" i="10"/>
  <c r="W1233" i="10"/>
  <c r="W1113" i="10"/>
  <c r="W1073" i="10"/>
  <c r="W993" i="10"/>
  <c r="W673" i="10"/>
  <c r="W633" i="10"/>
  <c r="W593" i="10"/>
  <c r="W1444" i="10"/>
  <c r="W974" i="10"/>
  <c r="U1971" i="10"/>
  <c r="U1931" i="10"/>
  <c r="U1811" i="10"/>
  <c r="W1812" i="10"/>
  <c r="U1771" i="10"/>
  <c r="W1772" i="10"/>
  <c r="U1651" i="10"/>
  <c r="W1651" i="10"/>
  <c r="U1611" i="10"/>
  <c r="W1612" i="10"/>
  <c r="U2071" i="10"/>
  <c r="W2072" i="10"/>
  <c r="U1471" i="10"/>
  <c r="W1472" i="10"/>
  <c r="U1351" i="10"/>
  <c r="W1351" i="10"/>
  <c r="U1311" i="10"/>
  <c r="W1312" i="10"/>
  <c r="U1191" i="10"/>
  <c r="W1192" i="10"/>
  <c r="U1151" i="10"/>
  <c r="W1152" i="10"/>
  <c r="U70" i="10"/>
  <c r="U2010" i="10"/>
  <c r="W2010" i="10"/>
  <c r="W1490" i="10"/>
  <c r="U1370" i="10"/>
  <c r="U1330" i="10"/>
  <c r="U1210" i="10"/>
  <c r="U1170" i="10"/>
  <c r="U2410" i="10"/>
  <c r="W2219" i="10"/>
  <c r="U1031" i="10"/>
  <c r="W1032" i="10"/>
  <c r="U991" i="10"/>
  <c r="W992" i="10"/>
  <c r="U871" i="10"/>
  <c r="W872" i="10"/>
  <c r="U831" i="10"/>
  <c r="W832" i="10"/>
  <c r="U711" i="10"/>
  <c r="W712" i="10"/>
  <c r="U671" i="10"/>
  <c r="W672" i="10"/>
  <c r="U631" i="10"/>
  <c r="W632" i="10"/>
  <c r="U591" i="10"/>
  <c r="W592" i="10"/>
  <c r="U471" i="10"/>
  <c r="W472" i="10"/>
  <c r="U431" i="10"/>
  <c r="W432" i="10"/>
  <c r="U251" i="10"/>
  <c r="W251" i="10"/>
  <c r="U351" i="10"/>
  <c r="W352" i="10"/>
  <c r="U91" i="10"/>
  <c r="W92" i="10"/>
  <c r="U69" i="10"/>
  <c r="W69" i="10"/>
  <c r="U2381" i="10"/>
  <c r="W2381" i="10"/>
  <c r="W2048" i="10"/>
  <c r="W2008" i="10"/>
  <c r="W1688" i="10"/>
  <c r="W1288" i="10"/>
  <c r="W1128" i="10"/>
  <c r="W1008" i="10"/>
  <c r="W888" i="10"/>
  <c r="W688" i="10"/>
  <c r="W568" i="10"/>
  <c r="W408" i="10"/>
  <c r="W248" i="10"/>
  <c r="W148" i="10"/>
  <c r="W1224" i="10"/>
  <c r="W1505" i="10"/>
  <c r="W1764" i="10"/>
  <c r="W2088" i="10"/>
  <c r="W2196" i="10"/>
  <c r="W2185" i="10"/>
  <c r="W2084" i="10"/>
  <c r="W2198" i="10"/>
  <c r="W2096" i="10"/>
  <c r="W2333" i="10"/>
  <c r="W2299" i="10"/>
  <c r="W2315" i="10"/>
  <c r="W2111" i="10"/>
  <c r="W2118" i="10"/>
  <c r="W2306" i="10"/>
  <c r="W2094" i="10"/>
  <c r="W2325" i="10"/>
  <c r="W2153" i="10"/>
  <c r="W2165" i="10"/>
  <c r="W2316" i="10"/>
  <c r="W2089" i="10"/>
  <c r="W2115" i="10"/>
  <c r="W2087" i="10"/>
  <c r="W2126" i="10"/>
  <c r="W2090" i="10"/>
  <c r="W1464" i="10"/>
  <c r="U30" i="10"/>
  <c r="W30" i="10"/>
  <c r="U1950" i="10"/>
  <c r="U1910" i="10"/>
  <c r="U1830" i="10"/>
  <c r="U1790" i="10"/>
  <c r="U1670" i="10"/>
  <c r="U1070" i="10"/>
  <c r="U1030" i="10"/>
  <c r="U2406" i="10"/>
  <c r="W1847" i="10"/>
  <c r="W1604" i="10"/>
  <c r="W2188" i="10"/>
  <c r="W2337" i="10"/>
  <c r="W2328" i="10"/>
  <c r="W1747" i="10"/>
  <c r="W1367" i="10"/>
  <c r="W1087" i="10"/>
  <c r="W527" i="10"/>
  <c r="W2377" i="10"/>
  <c r="U1132" i="10"/>
  <c r="W1133" i="10"/>
  <c r="U1092" i="10"/>
  <c r="W1093" i="10"/>
  <c r="U971" i="10"/>
  <c r="U931" i="10"/>
  <c r="W932" i="10"/>
  <c r="U811" i="10"/>
  <c r="W812" i="10"/>
  <c r="U772" i="10"/>
  <c r="W773" i="10"/>
  <c r="U692" i="10"/>
  <c r="W693" i="10"/>
  <c r="U372" i="10"/>
  <c r="W373" i="10"/>
  <c r="U611" i="10"/>
  <c r="U571" i="10"/>
  <c r="W572" i="10"/>
  <c r="U451" i="10"/>
  <c r="W451" i="10"/>
  <c r="U411" i="10"/>
  <c r="U271" i="10"/>
  <c r="W271" i="10"/>
  <c r="U51" i="10"/>
  <c r="U71" i="10"/>
  <c r="W72" i="10"/>
  <c r="U2454" i="10"/>
  <c r="U2453" i="10"/>
  <c r="W1908" i="10"/>
  <c r="W1668" i="10"/>
  <c r="W1468" i="10"/>
  <c r="W1108" i="10"/>
  <c r="W988" i="10"/>
  <c r="W788" i="10"/>
  <c r="W628" i="10"/>
  <c r="W1924" i="10"/>
  <c r="W1884" i="10"/>
  <c r="W1645" i="10"/>
  <c r="W1424" i="10"/>
  <c r="W1164" i="10"/>
  <c r="U2415" i="10"/>
  <c r="U2411" i="10"/>
  <c r="W2230" i="10"/>
  <c r="W2167" i="10"/>
  <c r="W2289" i="10"/>
  <c r="W2164" i="10"/>
  <c r="W2256" i="10"/>
  <c r="W2324" i="10"/>
  <c r="W2205" i="10"/>
  <c r="W2283" i="10"/>
  <c r="W1115" i="10"/>
  <c r="W1303" i="10"/>
  <c r="W1479" i="10"/>
  <c r="W1480" i="10"/>
  <c r="W1439" i="10"/>
  <c r="W1440" i="10"/>
  <c r="W1279" i="10"/>
  <c r="W1280" i="10"/>
  <c r="W799" i="10"/>
  <c r="W800" i="10"/>
  <c r="W83" i="10"/>
  <c r="W1923" i="10"/>
  <c r="W1603" i="10"/>
  <c r="W639" i="10"/>
  <c r="W640" i="10"/>
  <c r="W480" i="10"/>
  <c r="W1220" i="10"/>
  <c r="W1060" i="10"/>
  <c r="W1782" i="10"/>
  <c r="U1962" i="10"/>
  <c r="W1963" i="10"/>
  <c r="U1761" i="10"/>
  <c r="W1761" i="10"/>
  <c r="V141" i="10"/>
  <c r="D141" i="10"/>
  <c r="I141" i="10"/>
  <c r="R141" i="10"/>
  <c r="U1562" i="10"/>
  <c r="W1563" i="10"/>
  <c r="U1361" i="10"/>
  <c r="U1661" i="10"/>
  <c r="U421" i="10"/>
  <c r="V1981" i="10"/>
  <c r="D1981" i="10"/>
  <c r="I1981" i="10"/>
  <c r="R1981" i="10"/>
  <c r="V1741" i="10"/>
  <c r="D1741" i="10"/>
  <c r="I1741" i="10"/>
  <c r="R1741" i="10"/>
  <c r="U1802" i="10"/>
  <c r="U521" i="10"/>
  <c r="W521" i="10"/>
  <c r="U361" i="10"/>
  <c r="U1281" i="10"/>
  <c r="U262" i="10"/>
  <c r="U321" i="10"/>
  <c r="U602" i="10"/>
  <c r="W603" i="10"/>
  <c r="U802" i="10"/>
  <c r="U2041" i="10"/>
  <c r="U1902" i="10"/>
  <c r="W1903" i="10"/>
  <c r="W961" i="10"/>
  <c r="U1442" i="10"/>
  <c r="U901" i="10"/>
  <c r="W901" i="10"/>
  <c r="U1481" i="10"/>
  <c r="U2081" i="10"/>
  <c r="U281" i="10"/>
  <c r="W281" i="10"/>
  <c r="U1401" i="10"/>
  <c r="U1422" i="10"/>
  <c r="V1021" i="10"/>
  <c r="D1021" i="10"/>
  <c r="I1021" i="10"/>
  <c r="R1021" i="10"/>
  <c r="U1062" i="10"/>
  <c r="V1540" i="10"/>
  <c r="D1540" i="10"/>
  <c r="I1540" i="10"/>
  <c r="R1540" i="10"/>
  <c r="V500" i="10"/>
  <c r="D500" i="10"/>
  <c r="I500" i="10"/>
  <c r="R500" i="10"/>
  <c r="V660" i="10"/>
  <c r="D660" i="10"/>
  <c r="I660" i="10"/>
  <c r="R660" i="10"/>
  <c r="V40" i="10"/>
  <c r="D40" i="10"/>
  <c r="I40" i="10"/>
  <c r="R40" i="10"/>
  <c r="V620" i="10"/>
  <c r="D620" i="10"/>
  <c r="I620" i="10"/>
  <c r="R620" i="10"/>
  <c r="V780" i="10"/>
  <c r="D780" i="10"/>
  <c r="I780" i="10"/>
  <c r="R780" i="10"/>
  <c r="V1520" i="10"/>
  <c r="D1520" i="10"/>
  <c r="I1520" i="10"/>
  <c r="R1520" i="10"/>
  <c r="U19" i="10"/>
  <c r="U1879" i="10"/>
  <c r="U1919" i="10"/>
  <c r="V1939" i="10"/>
  <c r="D1939" i="10"/>
  <c r="I1939" i="10"/>
  <c r="R1939" i="10"/>
  <c r="V1758" i="10"/>
  <c r="D1758" i="10"/>
  <c r="I1758" i="10"/>
  <c r="R1758" i="10"/>
  <c r="V1938" i="10"/>
  <c r="D1938" i="10"/>
  <c r="I1938" i="10"/>
  <c r="R1938" i="10"/>
  <c r="U1776" i="10"/>
  <c r="V14" i="10"/>
  <c r="D14" i="10"/>
  <c r="I14" i="10"/>
  <c r="R14" i="10"/>
  <c r="V1896" i="10"/>
  <c r="D1896" i="10"/>
  <c r="I1896" i="10"/>
  <c r="R1896" i="10"/>
  <c r="U1896" i="10"/>
  <c r="W1896" i="10"/>
  <c r="U1856" i="10"/>
  <c r="W1856" i="10"/>
  <c r="U1736" i="10"/>
  <c r="U1696" i="10"/>
  <c r="U1656" i="10"/>
  <c r="W1656" i="10"/>
  <c r="U1576" i="10"/>
  <c r="V1576" i="10"/>
  <c r="D1576" i="10"/>
  <c r="I1576" i="10"/>
  <c r="R1576" i="10"/>
  <c r="U1456" i="10"/>
  <c r="U1336" i="10"/>
  <c r="V1256" i="10"/>
  <c r="D1256" i="10"/>
  <c r="I1256" i="10"/>
  <c r="R1256" i="10"/>
  <c r="U1256" i="10"/>
  <c r="W1256" i="10"/>
  <c r="U1096" i="10"/>
  <c r="W1096" i="10"/>
  <c r="V1096" i="10"/>
  <c r="D1096" i="10"/>
  <c r="I1096" i="10"/>
  <c r="R1096" i="10"/>
  <c r="U616" i="10"/>
  <c r="V976" i="10"/>
  <c r="D976" i="10"/>
  <c r="I976" i="10"/>
  <c r="R976" i="10"/>
  <c r="U976" i="10"/>
  <c r="U776" i="10"/>
  <c r="U736" i="10"/>
  <c r="U656" i="10"/>
  <c r="U536" i="10"/>
  <c r="U496" i="10"/>
  <c r="U296" i="10"/>
  <c r="V296" i="10"/>
  <c r="D296" i="10"/>
  <c r="I296" i="10"/>
  <c r="R296" i="10"/>
  <c r="U316" i="10"/>
  <c r="W316" i="10"/>
  <c r="U156" i="10"/>
  <c r="U1955" i="10"/>
  <c r="W1955" i="10"/>
  <c r="U475" i="10"/>
  <c r="V1895" i="10"/>
  <c r="D1895" i="10"/>
  <c r="I1895" i="10"/>
  <c r="R1895" i="10"/>
  <c r="V55" i="10"/>
  <c r="D55" i="10"/>
  <c r="I55" i="10"/>
  <c r="R55" i="10"/>
  <c r="U675" i="10"/>
  <c r="W675" i="10"/>
  <c r="U1935" i="10"/>
  <c r="W1935" i="10"/>
  <c r="U575" i="10"/>
  <c r="V1814" i="10"/>
  <c r="D1814" i="10"/>
  <c r="I1814" i="10"/>
  <c r="R1814" i="10"/>
  <c r="V478" i="10"/>
  <c r="D478" i="10"/>
  <c r="I478" i="10"/>
  <c r="R478" i="10"/>
  <c r="V158" i="10"/>
  <c r="D158" i="10"/>
  <c r="I158" i="10"/>
  <c r="R158" i="10"/>
  <c r="U53" i="10"/>
  <c r="V53" i="10"/>
  <c r="D53" i="10"/>
  <c r="U1953" i="10"/>
  <c r="W1954" i="10"/>
  <c r="U1673" i="10"/>
  <c r="V1673" i="10"/>
  <c r="D1673" i="10"/>
  <c r="I1673" i="10"/>
  <c r="R1673" i="10"/>
  <c r="U1473" i="10"/>
  <c r="W1473" i="10"/>
  <c r="V1473" i="10"/>
  <c r="D1473" i="10"/>
  <c r="U1393" i="10"/>
  <c r="W1393" i="10"/>
  <c r="V1393" i="10"/>
  <c r="D1393" i="10"/>
  <c r="W1822" i="10"/>
  <c r="W783" i="10"/>
  <c r="V1721" i="10"/>
  <c r="D1721" i="10"/>
  <c r="I1721" i="10"/>
  <c r="R1721" i="10"/>
  <c r="U742" i="10"/>
  <c r="V1600" i="10"/>
  <c r="D1600" i="10"/>
  <c r="I1600" i="10"/>
  <c r="R1600" i="10"/>
  <c r="W1740" i="10"/>
  <c r="W1580" i="10"/>
  <c r="W1400" i="10"/>
  <c r="W760" i="10"/>
  <c r="W600" i="10"/>
  <c r="W440" i="10"/>
  <c r="V1819" i="10"/>
  <c r="D1819" i="10"/>
  <c r="I1819" i="10"/>
  <c r="R1819" i="10"/>
  <c r="V2059" i="10"/>
  <c r="D2059" i="10"/>
  <c r="I2059" i="10"/>
  <c r="R2059" i="10"/>
  <c r="W1379" i="10"/>
  <c r="U2078" i="10"/>
  <c r="W2079" i="10"/>
  <c r="W638" i="10"/>
  <c r="V1437" i="10"/>
  <c r="D1437" i="10"/>
  <c r="I1437" i="10"/>
  <c r="R1437" i="10"/>
  <c r="U1597" i="10"/>
  <c r="V1757" i="10"/>
  <c r="D1757" i="10"/>
  <c r="I1757" i="10"/>
  <c r="R1757" i="10"/>
  <c r="V1397" i="10"/>
  <c r="D1397" i="10"/>
  <c r="I1397" i="10"/>
  <c r="R1397" i="10"/>
  <c r="V1637" i="10"/>
  <c r="D1637" i="10"/>
  <c r="I1637" i="10"/>
  <c r="R1637" i="10"/>
  <c r="V1877" i="10"/>
  <c r="D1877" i="10"/>
  <c r="I1877" i="10"/>
  <c r="R1877" i="10"/>
  <c r="U1977" i="10"/>
  <c r="W1977" i="10"/>
  <c r="V95" i="10"/>
  <c r="D95" i="10"/>
  <c r="I95" i="10"/>
  <c r="R95" i="10"/>
  <c r="U95" i="10"/>
  <c r="W95" i="10"/>
  <c r="U1995" i="10"/>
  <c r="V1995" i="10"/>
  <c r="D1995" i="10"/>
  <c r="I1995" i="10"/>
  <c r="R1995" i="10"/>
  <c r="W1915" i="10"/>
  <c r="U1835" i="10"/>
  <c r="V1835" i="10"/>
  <c r="D1835" i="10"/>
  <c r="I1835" i="10"/>
  <c r="R1835" i="10"/>
  <c r="U1635" i="10"/>
  <c r="V1635" i="10"/>
  <c r="D1635" i="10"/>
  <c r="I1635" i="10"/>
  <c r="R1635" i="10"/>
  <c r="U1595" i="10"/>
  <c r="U1515" i="10"/>
  <c r="V1515" i="10"/>
  <c r="D1515" i="10"/>
  <c r="I1515" i="10"/>
  <c r="R1515" i="10"/>
  <c r="V1455" i="10"/>
  <c r="D1455" i="10"/>
  <c r="I1455" i="10"/>
  <c r="R1455" i="10"/>
  <c r="U1455" i="10"/>
  <c r="V1415" i="10"/>
  <c r="D1415" i="10"/>
  <c r="I1415" i="10"/>
  <c r="R1415" i="10"/>
  <c r="U1415" i="10"/>
  <c r="W1415" i="10"/>
  <c r="V1175" i="10"/>
  <c r="D1175" i="10"/>
  <c r="I1175" i="10"/>
  <c r="R1175" i="10"/>
  <c r="U1175" i="10"/>
  <c r="W1175" i="10"/>
  <c r="V1135" i="10"/>
  <c r="D1135" i="10"/>
  <c r="I1135" i="10"/>
  <c r="R1135" i="10"/>
  <c r="U1135" i="10"/>
  <c r="W1135" i="10"/>
  <c r="U1015" i="10"/>
  <c r="W1015" i="10"/>
  <c r="V1015" i="10"/>
  <c r="D1015" i="10"/>
  <c r="I1015" i="10"/>
  <c r="R1015" i="10"/>
  <c r="U815" i="10"/>
  <c r="W815" i="10"/>
  <c r="V815" i="10"/>
  <c r="D815" i="10"/>
  <c r="I815" i="10"/>
  <c r="R815" i="10"/>
  <c r="V695" i="10"/>
  <c r="D695" i="10"/>
  <c r="I695" i="10"/>
  <c r="R695" i="10"/>
  <c r="U695" i="10"/>
  <c r="V495" i="10"/>
  <c r="D495" i="10"/>
  <c r="I495" i="10"/>
  <c r="R495" i="10"/>
  <c r="U495" i="10"/>
  <c r="W495" i="10"/>
  <c r="U415" i="10"/>
  <c r="V415" i="10"/>
  <c r="D415" i="10"/>
  <c r="I415" i="10"/>
  <c r="R415" i="10"/>
  <c r="U295" i="10"/>
  <c r="W295" i="10"/>
  <c r="V295" i="10"/>
  <c r="D295" i="10"/>
  <c r="I295" i="10"/>
  <c r="R295" i="10"/>
  <c r="V335" i="10"/>
  <c r="D335" i="10"/>
  <c r="I335" i="10"/>
  <c r="R335" i="10"/>
  <c r="U335" i="10"/>
  <c r="W335" i="10"/>
  <c r="U74" i="10"/>
  <c r="W74" i="10"/>
  <c r="V74" i="10"/>
  <c r="D74" i="10"/>
  <c r="I74" i="10"/>
  <c r="R74" i="10"/>
  <c r="U2034" i="10"/>
  <c r="W2034" i="10"/>
  <c r="U1994" i="10"/>
  <c r="V1994" i="10"/>
  <c r="D1994" i="10"/>
  <c r="I1994" i="10"/>
  <c r="R1994" i="10"/>
  <c r="U1834" i="10"/>
  <c r="W1834" i="10"/>
  <c r="V1834" i="10"/>
  <c r="D1834" i="10"/>
  <c r="I1834" i="10"/>
  <c r="R1834" i="10"/>
  <c r="U1754" i="10"/>
  <c r="W1754" i="10"/>
  <c r="V1754" i="10"/>
  <c r="D1754" i="10"/>
  <c r="V1714" i="10"/>
  <c r="D1714" i="10"/>
  <c r="I1714" i="10"/>
  <c r="R1714" i="10"/>
  <c r="U1714" i="10"/>
  <c r="W1714" i="10"/>
  <c r="U1674" i="10"/>
  <c r="V1674" i="10"/>
  <c r="D1674" i="10"/>
  <c r="I1674" i="10"/>
  <c r="R1674" i="10"/>
  <c r="U1634" i="10"/>
  <c r="W1634" i="10"/>
  <c r="V1634" i="10"/>
  <c r="D1634" i="10"/>
  <c r="I1634" i="10"/>
  <c r="R1634" i="10"/>
  <c r="V1514" i="10"/>
  <c r="D1514" i="10"/>
  <c r="I1514" i="10"/>
  <c r="R1514" i="10"/>
  <c r="U1514" i="10"/>
  <c r="W1514" i="10"/>
  <c r="V1454" i="10"/>
  <c r="D1454" i="10"/>
  <c r="I1454" i="10"/>
  <c r="R1454" i="10"/>
  <c r="U1454" i="10"/>
  <c r="W1454" i="10"/>
  <c r="U1334" i="10"/>
  <c r="W1334" i="10"/>
  <c r="V1294" i="10"/>
  <c r="D1294" i="10"/>
  <c r="I1294" i="10"/>
  <c r="R1294" i="10"/>
  <c r="U1294" i="10"/>
  <c r="W1294" i="10"/>
  <c r="U1094" i="10"/>
  <c r="W1094" i="10"/>
  <c r="V1094" i="10"/>
  <c r="D1094" i="10"/>
  <c r="I1094" i="10"/>
  <c r="R1094" i="10"/>
  <c r="U1054" i="10"/>
  <c r="V1054" i="10"/>
  <c r="D1054" i="10"/>
  <c r="I1054" i="10"/>
  <c r="R1054" i="10"/>
  <c r="V934" i="10"/>
  <c r="D934" i="10"/>
  <c r="I934" i="10"/>
  <c r="R934" i="10"/>
  <c r="U934" i="10"/>
  <c r="V894" i="10"/>
  <c r="D894" i="10"/>
  <c r="I894" i="10"/>
  <c r="R894" i="10"/>
  <c r="U894" i="10"/>
  <c r="W894" i="10"/>
  <c r="U854" i="10"/>
  <c r="V854" i="10"/>
  <c r="D854" i="10"/>
  <c r="I854" i="10"/>
  <c r="R854" i="10"/>
  <c r="V734" i="10"/>
  <c r="D734" i="10"/>
  <c r="I734" i="10"/>
  <c r="R734" i="10"/>
  <c r="U734" i="10"/>
  <c r="W734" i="10"/>
  <c r="V694" i="10"/>
  <c r="D694" i="10"/>
  <c r="I694" i="10"/>
  <c r="R694" i="10"/>
  <c r="U694" i="10"/>
  <c r="U634" i="10"/>
  <c r="W634" i="10"/>
  <c r="V634" i="10"/>
  <c r="D634" i="10"/>
  <c r="I634" i="10"/>
  <c r="R634" i="10"/>
  <c r="U594" i="10"/>
  <c r="W594" i="10"/>
  <c r="U554" i="10"/>
  <c r="V554" i="10"/>
  <c r="D554" i="10"/>
  <c r="I554" i="10"/>
  <c r="R554" i="10"/>
  <c r="V394" i="10"/>
  <c r="D394" i="10"/>
  <c r="I394" i="10"/>
  <c r="R394" i="10"/>
  <c r="U394" i="10"/>
  <c r="W394" i="10"/>
  <c r="V194" i="10"/>
  <c r="D194" i="10"/>
  <c r="I194" i="10"/>
  <c r="R194" i="10"/>
  <c r="U194" i="10"/>
  <c r="W194" i="10"/>
  <c r="U1921" i="10"/>
  <c r="W1922" i="10"/>
  <c r="U601" i="10"/>
  <c r="W601" i="10"/>
  <c r="U141" i="10"/>
  <c r="U1721" i="10"/>
  <c r="U362" i="10"/>
  <c r="U322" i="10"/>
  <c r="U402" i="10"/>
  <c r="U1662" i="10"/>
  <c r="W1663" i="10"/>
  <c r="U101" i="10"/>
  <c r="W102" i="10"/>
  <c r="W1700" i="10"/>
  <c r="W1639" i="10"/>
  <c r="W1203" i="10"/>
  <c r="U1122" i="10"/>
  <c r="U302" i="10"/>
  <c r="U721" i="10"/>
  <c r="V101" i="10"/>
  <c r="D101" i="10"/>
  <c r="I101" i="10"/>
  <c r="R101" i="10"/>
  <c r="U222" i="10"/>
  <c r="U621" i="10"/>
  <c r="U861" i="10"/>
  <c r="U441" i="10"/>
  <c r="W441" i="10"/>
  <c r="U1321" i="10"/>
  <c r="W1321" i="10"/>
  <c r="U922" i="10"/>
  <c r="U1742" i="10"/>
  <c r="U181" i="10"/>
  <c r="W181" i="10"/>
  <c r="U561" i="10"/>
  <c r="U1121" i="10"/>
  <c r="W1121" i="10"/>
  <c r="U821" i="10"/>
  <c r="W821" i="10"/>
  <c r="U122" i="10"/>
  <c r="U41" i="10"/>
  <c r="W41" i="10"/>
  <c r="U1162" i="10"/>
  <c r="U481" i="10"/>
  <c r="U1081" i="10"/>
  <c r="U701" i="10"/>
  <c r="V560" i="10"/>
  <c r="D560" i="10"/>
  <c r="I560" i="10"/>
  <c r="R560" i="10"/>
  <c r="V1360" i="10"/>
  <c r="D1360" i="10"/>
  <c r="I1360" i="10"/>
  <c r="R1360" i="10"/>
  <c r="V1720" i="10"/>
  <c r="D1720" i="10"/>
  <c r="I1720" i="10"/>
  <c r="R1720" i="10"/>
  <c r="V580" i="10"/>
  <c r="D580" i="10"/>
  <c r="I580" i="10"/>
  <c r="R580" i="10"/>
  <c r="V740" i="10"/>
  <c r="D740" i="10"/>
  <c r="I740" i="10"/>
  <c r="R740" i="10"/>
  <c r="V980" i="10"/>
  <c r="D980" i="10"/>
  <c r="I980" i="10"/>
  <c r="R980" i="10"/>
  <c r="V1900" i="10"/>
  <c r="D1900" i="10"/>
  <c r="I1900" i="10"/>
  <c r="R1900" i="10"/>
  <c r="V200" i="10"/>
  <c r="D200" i="10"/>
  <c r="I200" i="10"/>
  <c r="R200" i="10"/>
  <c r="V540" i="10"/>
  <c r="D540" i="10"/>
  <c r="I540" i="10"/>
  <c r="R540" i="10"/>
  <c r="V700" i="10"/>
  <c r="D700" i="10"/>
  <c r="I700" i="10"/>
  <c r="R700" i="10"/>
  <c r="V1500" i="10"/>
  <c r="D1500" i="10"/>
  <c r="I1500" i="10"/>
  <c r="R1500" i="10"/>
  <c r="U1719" i="10"/>
  <c r="W1719" i="10"/>
  <c r="U2039" i="10"/>
  <c r="W2039" i="10"/>
  <c r="U1759" i="10"/>
  <c r="W998" i="10"/>
  <c r="V2058" i="10"/>
  <c r="D2058" i="10"/>
  <c r="I2058" i="10"/>
  <c r="R2058" i="10"/>
  <c r="U16" i="10"/>
  <c r="W16" i="10"/>
  <c r="U1516" i="10"/>
  <c r="V116" i="10"/>
  <c r="D116" i="10"/>
  <c r="I116" i="10"/>
  <c r="R116" i="10"/>
  <c r="U1496" i="10"/>
  <c r="U2076" i="10"/>
  <c r="W2076" i="10"/>
  <c r="U2036" i="10"/>
  <c r="W2036" i="10"/>
  <c r="V2036" i="10"/>
  <c r="D2036" i="10"/>
  <c r="I2036" i="10"/>
  <c r="R2036" i="10"/>
  <c r="U1996" i="10"/>
  <c r="U1956" i="10"/>
  <c r="U1916" i="10"/>
  <c r="U1876" i="10"/>
  <c r="U1836" i="10"/>
  <c r="U1796" i="10"/>
  <c r="U1756" i="10"/>
  <c r="W1756" i="10"/>
  <c r="U1716" i="10"/>
  <c r="U1676" i="10"/>
  <c r="U1636" i="10"/>
  <c r="V1636" i="10"/>
  <c r="D1636" i="10"/>
  <c r="I1636" i="10"/>
  <c r="R1636" i="10"/>
  <c r="V1476" i="10"/>
  <c r="D1476" i="10"/>
  <c r="I1476" i="10"/>
  <c r="R1476" i="10"/>
  <c r="U1476" i="10"/>
  <c r="U1316" i="10"/>
  <c r="V1316" i="10"/>
  <c r="D1316" i="10"/>
  <c r="I1316" i="10"/>
  <c r="R1316" i="10"/>
  <c r="U1196" i="10"/>
  <c r="W1196" i="10"/>
  <c r="V1036" i="10"/>
  <c r="D1036" i="10"/>
  <c r="I1036" i="10"/>
  <c r="R1036" i="10"/>
  <c r="U1036" i="10"/>
  <c r="U996" i="10"/>
  <c r="U716" i="10"/>
  <c r="U676" i="10"/>
  <c r="U436" i="10"/>
  <c r="V276" i="10"/>
  <c r="D276" i="10"/>
  <c r="I276" i="10"/>
  <c r="R276" i="10"/>
  <c r="U276" i="10"/>
  <c r="W276" i="10"/>
  <c r="U56" i="10"/>
  <c r="U96" i="10"/>
  <c r="V96" i="10"/>
  <c r="D96" i="10"/>
  <c r="I96" i="10"/>
  <c r="R96" i="10"/>
  <c r="U215" i="10"/>
  <c r="W216" i="10"/>
  <c r="U935" i="10"/>
  <c r="U1715" i="10"/>
  <c r="U35" i="10"/>
  <c r="W36" i="10"/>
  <c r="V795" i="10"/>
  <c r="D795" i="10"/>
  <c r="I795" i="10"/>
  <c r="R795" i="10"/>
  <c r="V435" i="10"/>
  <c r="D435" i="10"/>
  <c r="I435" i="10"/>
  <c r="R435" i="10"/>
  <c r="U915" i="10"/>
  <c r="U1535" i="10"/>
  <c r="V1215" i="10"/>
  <c r="D1215" i="10"/>
  <c r="I1215" i="10"/>
  <c r="R1215" i="10"/>
  <c r="U1614" i="10"/>
  <c r="W1614" i="10"/>
  <c r="U113" i="10"/>
  <c r="V113" i="10"/>
  <c r="D113" i="10"/>
  <c r="I113" i="10"/>
  <c r="R113" i="10"/>
  <c r="V1813" i="10"/>
  <c r="D1813" i="10"/>
  <c r="U1813" i="10"/>
  <c r="W1813" i="10"/>
  <c r="W1839" i="10"/>
  <c r="W896" i="10"/>
  <c r="V2055" i="10"/>
  <c r="D2055" i="10"/>
  <c r="I2055" i="10"/>
  <c r="R2055" i="10"/>
  <c r="U2055" i="10"/>
  <c r="W2055" i="10"/>
  <c r="U2015" i="10"/>
  <c r="W2016" i="10"/>
  <c r="V2015" i="10"/>
  <c r="D2015" i="10"/>
  <c r="I2015" i="10"/>
  <c r="R2015" i="10"/>
  <c r="U1815" i="10"/>
  <c r="W1815" i="10"/>
  <c r="U1575" i="10"/>
  <c r="V1575" i="10"/>
  <c r="D1575" i="10"/>
  <c r="I1575" i="10"/>
  <c r="R1575" i="10"/>
  <c r="U1475" i="10"/>
  <c r="W1475" i="10"/>
  <c r="V1475" i="10"/>
  <c r="D1475" i="10"/>
  <c r="I1475" i="10"/>
  <c r="R1475" i="10"/>
  <c r="U1315" i="10"/>
  <c r="W1315" i="10"/>
  <c r="U1275" i="10"/>
  <c r="V1275" i="10"/>
  <c r="D1275" i="10"/>
  <c r="I1275" i="10"/>
  <c r="R1275" i="10"/>
  <c r="V1155" i="10"/>
  <c r="D1155" i="10"/>
  <c r="I1155" i="10"/>
  <c r="R1155" i="10"/>
  <c r="U1155" i="10"/>
  <c r="U995" i="10"/>
  <c r="V955" i="10"/>
  <c r="D955" i="10"/>
  <c r="I955" i="10"/>
  <c r="R955" i="10"/>
  <c r="U955" i="10"/>
  <c r="W955" i="10"/>
  <c r="V835" i="10"/>
  <c r="D835" i="10"/>
  <c r="I835" i="10"/>
  <c r="R835" i="10"/>
  <c r="U835" i="10"/>
  <c r="W835" i="10"/>
  <c r="U715" i="10"/>
  <c r="W715" i="10"/>
  <c r="V715" i="10"/>
  <c r="D715" i="10"/>
  <c r="I715" i="10"/>
  <c r="R715" i="10"/>
  <c r="U115" i="10"/>
  <c r="V115" i="10"/>
  <c r="D115" i="10"/>
  <c r="I115" i="10"/>
  <c r="R115" i="10"/>
  <c r="V555" i="10"/>
  <c r="D555" i="10"/>
  <c r="I555" i="10"/>
  <c r="R555" i="10"/>
  <c r="U555" i="10"/>
  <c r="U255" i="10"/>
  <c r="V255" i="10"/>
  <c r="D255" i="10"/>
  <c r="I255" i="10"/>
  <c r="R255" i="10"/>
  <c r="V2014" i="10"/>
  <c r="D2014" i="10"/>
  <c r="I2014" i="10"/>
  <c r="R2014" i="10"/>
  <c r="U2014" i="10"/>
  <c r="W2014" i="10"/>
  <c r="V1894" i="10"/>
  <c r="D1894" i="10"/>
  <c r="I1894" i="10"/>
  <c r="R1894" i="10"/>
  <c r="U1894" i="10"/>
  <c r="W1894" i="10"/>
  <c r="U1854" i="10"/>
  <c r="W1854" i="10"/>
  <c r="V1854" i="10"/>
  <c r="D1854" i="10"/>
  <c r="I1854" i="10"/>
  <c r="R1854" i="10"/>
  <c r="V1734" i="10"/>
  <c r="D1734" i="10"/>
  <c r="I1734" i="10"/>
  <c r="R1734" i="10"/>
  <c r="U1734" i="10"/>
  <c r="W1734" i="10"/>
  <c r="V1694" i="10"/>
  <c r="D1694" i="10"/>
  <c r="I1694" i="10"/>
  <c r="R1694" i="10"/>
  <c r="U1694" i="10"/>
  <c r="W1694" i="10"/>
  <c r="U1574" i="10"/>
  <c r="W1574" i="10"/>
  <c r="V1574" i="10"/>
  <c r="D1574" i="10"/>
  <c r="I1574" i="10"/>
  <c r="R1574" i="10"/>
  <c r="U1534" i="10"/>
  <c r="V1534" i="10"/>
  <c r="D1534" i="10"/>
  <c r="I1534" i="10"/>
  <c r="R1534" i="10"/>
  <c r="U2074" i="10"/>
  <c r="V2074" i="10"/>
  <c r="D2074" i="10"/>
  <c r="I2074" i="10"/>
  <c r="R2074" i="10"/>
  <c r="V1394" i="10"/>
  <c r="D1394" i="10"/>
  <c r="I1394" i="10"/>
  <c r="R1394" i="10"/>
  <c r="U1394" i="10"/>
  <c r="U1234" i="10"/>
  <c r="W1234" i="10"/>
  <c r="V1234" i="10"/>
  <c r="D1234" i="10"/>
  <c r="I1234" i="10"/>
  <c r="R1234" i="10"/>
  <c r="U1154" i="10"/>
  <c r="U1034" i="10"/>
  <c r="V1034" i="10"/>
  <c r="D1034" i="10"/>
  <c r="I1034" i="10"/>
  <c r="R1034" i="10"/>
  <c r="U994" i="10"/>
  <c r="W994" i="10"/>
  <c r="V994" i="10"/>
  <c r="D994" i="10"/>
  <c r="I994" i="10"/>
  <c r="R994" i="10"/>
  <c r="U914" i="10"/>
  <c r="V914" i="10"/>
  <c r="D914" i="10"/>
  <c r="I914" i="10"/>
  <c r="R914" i="10"/>
  <c r="V794" i="10"/>
  <c r="D794" i="10"/>
  <c r="I794" i="10"/>
  <c r="R794" i="10"/>
  <c r="U794" i="10"/>
  <c r="W794" i="10"/>
  <c r="U254" i="10"/>
  <c r="W254" i="10"/>
  <c r="V254" i="10"/>
  <c r="D254" i="10"/>
  <c r="I254" i="10"/>
  <c r="R254" i="10"/>
  <c r="V614" i="10"/>
  <c r="D614" i="10"/>
  <c r="I614" i="10"/>
  <c r="R614" i="10"/>
  <c r="U614" i="10"/>
  <c r="V574" i="10"/>
  <c r="D574" i="10"/>
  <c r="I574" i="10"/>
  <c r="R574" i="10"/>
  <c r="U574" i="10"/>
  <c r="W574" i="10"/>
  <c r="V214" i="10"/>
  <c r="D214" i="10"/>
  <c r="I214" i="10"/>
  <c r="R214" i="10"/>
  <c r="U214" i="10"/>
  <c r="W214" i="10"/>
  <c r="V174" i="10"/>
  <c r="D174" i="10"/>
  <c r="I174" i="10"/>
  <c r="R174" i="10"/>
  <c r="U174" i="10"/>
  <c r="W174" i="10"/>
  <c r="U114" i="10"/>
  <c r="U54" i="10"/>
  <c r="V133" i="10"/>
  <c r="D133" i="10"/>
  <c r="I133" i="10"/>
  <c r="R133" i="10"/>
  <c r="U1353" i="10"/>
  <c r="W1353" i="10"/>
  <c r="V1353" i="10"/>
  <c r="D1353" i="10"/>
  <c r="I1353" i="10"/>
  <c r="R1353" i="10"/>
  <c r="U1313" i="10"/>
  <c r="W1313" i="10"/>
  <c r="V1313" i="10"/>
  <c r="D1313" i="10"/>
  <c r="U1153" i="10"/>
  <c r="W1153" i="10"/>
  <c r="V1153" i="10"/>
  <c r="D1153" i="10"/>
  <c r="I1153" i="10"/>
  <c r="R1153" i="10"/>
  <c r="U1033" i="10"/>
  <c r="W1033" i="10"/>
  <c r="V1033" i="10"/>
  <c r="D1033" i="10"/>
  <c r="I1033" i="10"/>
  <c r="R1033" i="10"/>
  <c r="V913" i="10"/>
  <c r="D913" i="10"/>
  <c r="I913" i="10"/>
  <c r="R913" i="10"/>
  <c r="U913" i="10"/>
  <c r="W913" i="10"/>
  <c r="U953" i="10"/>
  <c r="W953" i="10"/>
  <c r="U1533" i="10"/>
  <c r="W1533" i="10"/>
  <c r="V1533" i="10"/>
  <c r="D1533" i="10"/>
  <c r="I1533" i="10"/>
  <c r="R1533" i="10"/>
  <c r="V1373" i="10"/>
  <c r="D1373" i="10"/>
  <c r="I1373" i="10"/>
  <c r="R1373" i="10"/>
  <c r="U1053" i="10"/>
  <c r="V373" i="10"/>
  <c r="D373" i="10"/>
  <c r="I373" i="10"/>
  <c r="R373" i="10"/>
  <c r="V773" i="10"/>
  <c r="D773" i="10"/>
  <c r="I773" i="10"/>
  <c r="R773" i="10"/>
  <c r="U1013" i="10"/>
  <c r="W1014" i="10"/>
  <c r="V454" i="10"/>
  <c r="D454" i="10"/>
  <c r="I454" i="10"/>
  <c r="R454" i="10"/>
  <c r="V1756" i="10"/>
  <c r="D1756" i="10"/>
  <c r="I1756" i="10"/>
  <c r="R1756" i="10"/>
  <c r="V1615" i="10"/>
  <c r="D1615" i="10"/>
  <c r="I1615" i="10"/>
  <c r="R1615" i="10"/>
  <c r="V239" i="10"/>
  <c r="D239" i="10"/>
  <c r="I239" i="10"/>
  <c r="R239" i="10"/>
  <c r="V613" i="10"/>
  <c r="D613" i="10"/>
  <c r="V1736" i="10"/>
  <c r="D1736" i="10"/>
  <c r="I1736" i="10"/>
  <c r="R1736" i="10"/>
  <c r="V237" i="10"/>
  <c r="D237" i="10"/>
  <c r="I237" i="10"/>
  <c r="R237" i="10"/>
  <c r="V354" i="10"/>
  <c r="D354" i="10"/>
  <c r="I354" i="10"/>
  <c r="R354" i="10"/>
  <c r="V1456" i="10"/>
  <c r="D1456" i="10"/>
  <c r="I1456" i="10"/>
  <c r="R1456" i="10"/>
  <c r="V234" i="10"/>
  <c r="D234" i="10"/>
  <c r="I234" i="10"/>
  <c r="R234" i="10"/>
  <c r="V893" i="10"/>
  <c r="D893" i="10"/>
  <c r="I893" i="10"/>
  <c r="R893" i="10"/>
  <c r="V1933" i="10"/>
  <c r="D1933" i="10"/>
  <c r="I1933" i="10"/>
  <c r="R1933" i="10"/>
  <c r="V793" i="10"/>
  <c r="D793" i="10"/>
  <c r="I793" i="10"/>
  <c r="R793" i="10"/>
  <c r="V639" i="10"/>
  <c r="D639" i="10"/>
  <c r="I639" i="10"/>
  <c r="R639" i="10"/>
  <c r="V577" i="10"/>
  <c r="D577" i="10"/>
  <c r="I577" i="10"/>
  <c r="R577" i="10"/>
  <c r="W1089" i="10"/>
  <c r="U2490" i="10"/>
  <c r="U112" i="10"/>
  <c r="U111" i="10"/>
  <c r="U553" i="10"/>
  <c r="W553" i="10"/>
  <c r="V493" i="10"/>
  <c r="D493" i="10"/>
  <c r="I493" i="10"/>
  <c r="R493" i="10"/>
  <c r="V2053" i="10"/>
  <c r="D2053" i="10"/>
  <c r="I2053" i="10"/>
  <c r="R2053" i="10"/>
  <c r="V1214" i="10"/>
  <c r="D1214" i="10"/>
  <c r="I1214" i="10"/>
  <c r="R1214" i="10"/>
  <c r="V1761" i="10"/>
  <c r="D1761" i="10"/>
  <c r="I1761" i="10"/>
  <c r="R1761" i="10"/>
  <c r="V177" i="10"/>
  <c r="D177" i="10"/>
  <c r="I177" i="10"/>
  <c r="R177" i="10"/>
  <c r="V1875" i="10"/>
  <c r="D1875" i="10"/>
  <c r="I1875" i="10"/>
  <c r="R1875" i="10"/>
  <c r="V1873" i="10"/>
  <c r="D1873" i="10"/>
  <c r="V1273" i="10"/>
  <c r="D1273" i="10"/>
  <c r="I1273" i="10"/>
  <c r="R1273" i="10"/>
  <c r="V439" i="10"/>
  <c r="D439" i="10"/>
  <c r="I439" i="10"/>
  <c r="R439" i="10"/>
  <c r="V1755" i="10"/>
  <c r="D1755" i="10"/>
  <c r="I1755" i="10"/>
  <c r="R1755" i="10"/>
  <c r="V1613" i="10"/>
  <c r="D1613" i="10"/>
  <c r="V1133" i="10"/>
  <c r="D1133" i="10"/>
  <c r="I1133" i="10"/>
  <c r="R1133" i="10"/>
  <c r="V179" i="10"/>
  <c r="D179" i="10"/>
  <c r="I179" i="10"/>
  <c r="R179" i="10"/>
  <c r="V596" i="10"/>
  <c r="D596" i="10"/>
  <c r="I596" i="10"/>
  <c r="R596" i="10"/>
  <c r="V1193" i="10"/>
  <c r="D1193" i="10"/>
  <c r="I1193" i="10"/>
  <c r="R1193" i="10"/>
  <c r="V693" i="10"/>
  <c r="D693" i="10"/>
  <c r="I693" i="10"/>
  <c r="R693" i="10"/>
  <c r="V374" i="10"/>
  <c r="D374" i="10"/>
  <c r="I374" i="10"/>
  <c r="R374" i="10"/>
  <c r="V874" i="10"/>
  <c r="D874" i="10"/>
  <c r="I874" i="10"/>
  <c r="R874" i="10"/>
  <c r="U2441" i="10"/>
  <c r="U2442" i="10"/>
  <c r="U233" i="10"/>
  <c r="W234" i="10"/>
  <c r="V233" i="10"/>
  <c r="D233" i="10"/>
  <c r="I233" i="10"/>
  <c r="R233" i="10"/>
  <c r="U10" i="10"/>
  <c r="U11" i="10"/>
  <c r="U2497" i="10"/>
  <c r="U2496" i="10"/>
  <c r="U2492" i="10"/>
  <c r="U2491" i="10"/>
  <c r="V455" i="10"/>
  <c r="D455" i="10"/>
  <c r="I455" i="10"/>
  <c r="R455" i="10"/>
  <c r="V754" i="10"/>
  <c r="D754" i="10"/>
  <c r="I754" i="10"/>
  <c r="R754" i="10"/>
  <c r="V820" i="10"/>
  <c r="D820" i="10"/>
  <c r="I820" i="10"/>
  <c r="R820" i="10"/>
  <c r="V813" i="10"/>
  <c r="D813" i="10"/>
  <c r="I813" i="10"/>
  <c r="R813" i="10"/>
  <c r="V2056" i="10"/>
  <c r="D2056" i="10"/>
  <c r="I2056" i="10"/>
  <c r="R2056" i="10"/>
  <c r="V1136" i="10"/>
  <c r="D1136" i="10"/>
  <c r="I1136" i="10"/>
  <c r="R1136" i="10"/>
  <c r="V959" i="10"/>
  <c r="D959" i="10"/>
  <c r="I959" i="10"/>
  <c r="R959" i="10"/>
  <c r="V1973" i="10"/>
  <c r="D1973" i="10"/>
  <c r="I1973" i="10"/>
  <c r="R1973" i="10"/>
  <c r="V1936" i="10"/>
  <c r="D1936" i="10"/>
  <c r="I1936" i="10"/>
  <c r="R1936" i="10"/>
  <c r="V420" i="10"/>
  <c r="D420" i="10"/>
  <c r="I420" i="10"/>
  <c r="R420" i="10"/>
  <c r="V137" i="10"/>
  <c r="D137" i="10"/>
  <c r="I137" i="10"/>
  <c r="R137" i="10"/>
  <c r="V1971" i="10"/>
  <c r="D1971" i="10"/>
  <c r="I1971" i="10"/>
  <c r="R1971" i="10"/>
  <c r="V313" i="10"/>
  <c r="D313" i="10"/>
  <c r="I313" i="10"/>
  <c r="R313" i="10"/>
  <c r="V736" i="10"/>
  <c r="D736" i="10"/>
  <c r="I736" i="10"/>
  <c r="R736" i="10"/>
  <c r="V1414" i="10"/>
  <c r="D1414" i="10"/>
  <c r="I1414" i="10"/>
  <c r="R1414" i="10"/>
  <c r="V56" i="10"/>
  <c r="D56" i="10"/>
  <c r="I56" i="10"/>
  <c r="R56" i="10"/>
  <c r="V1199" i="10"/>
  <c r="D1199" i="10"/>
  <c r="I1199" i="10"/>
  <c r="R1199" i="10"/>
  <c r="V1113" i="10"/>
  <c r="D1113" i="10"/>
  <c r="I1113" i="10"/>
  <c r="R1113" i="10"/>
  <c r="V1934" i="10"/>
  <c r="D1934" i="10"/>
  <c r="I1934" i="10"/>
  <c r="R1934" i="10"/>
  <c r="V1296" i="10"/>
  <c r="D1296" i="10"/>
  <c r="I1296" i="10"/>
  <c r="R1296" i="10"/>
  <c r="V111" i="10"/>
  <c r="D111" i="10"/>
  <c r="I111" i="10"/>
  <c r="R111" i="10"/>
  <c r="W212" i="10"/>
  <c r="V2081" i="10"/>
  <c r="D2081" i="10"/>
  <c r="I2081" i="10"/>
  <c r="R2081" i="10"/>
  <c r="V1433" i="10"/>
  <c r="D1433" i="10"/>
  <c r="I1433" i="10"/>
  <c r="R1433" i="10"/>
  <c r="V2011" i="10"/>
  <c r="D2011" i="10"/>
  <c r="I2011" i="10"/>
  <c r="R2011" i="10"/>
  <c r="U1131" i="10"/>
  <c r="U2402" i="10"/>
  <c r="W330" i="10"/>
  <c r="W450" i="10"/>
  <c r="W1290" i="10"/>
  <c r="W890" i="10"/>
  <c r="U9" i="10"/>
  <c r="W9" i="10"/>
  <c r="U2050" i="10"/>
  <c r="W2050" i="10"/>
  <c r="U1930" i="10"/>
  <c r="W1931" i="10"/>
  <c r="U1890" i="10"/>
  <c r="W1890" i="10"/>
  <c r="U1810" i="10"/>
  <c r="W1810" i="10"/>
  <c r="U1770" i="10"/>
  <c r="W1770" i="10"/>
  <c r="U1730" i="10"/>
  <c r="W1731" i="10"/>
  <c r="U1690" i="10"/>
  <c r="W1690" i="10"/>
  <c r="U1610" i="10"/>
  <c r="W1610" i="10"/>
  <c r="U1570" i="10"/>
  <c r="U1050" i="10"/>
  <c r="W1050" i="10"/>
  <c r="U970" i="10"/>
  <c r="W970" i="10"/>
  <c r="U930" i="10"/>
  <c r="U810" i="10"/>
  <c r="W810" i="10"/>
  <c r="U770" i="10"/>
  <c r="U370" i="10"/>
  <c r="W370" i="10"/>
  <c r="U610" i="10"/>
  <c r="W610" i="10"/>
  <c r="U570" i="10"/>
  <c r="W570" i="10"/>
  <c r="U530" i="10"/>
  <c r="W530" i="10"/>
  <c r="U490" i="10"/>
  <c r="U410" i="10"/>
  <c r="W410" i="10"/>
  <c r="U170" i="10"/>
  <c r="W170" i="10"/>
  <c r="U50" i="10"/>
  <c r="W50" i="10"/>
  <c r="U110" i="10"/>
  <c r="W110" i="10"/>
  <c r="U1909" i="10"/>
  <c r="W1909" i="10"/>
  <c r="W269" i="10"/>
  <c r="U1329" i="10"/>
  <c r="U2450" i="10"/>
  <c r="U2434" i="10"/>
  <c r="W1786" i="10"/>
  <c r="W1785" i="10"/>
  <c r="W1285" i="10"/>
  <c r="W1325" i="10"/>
  <c r="W1326" i="10"/>
  <c r="W1206" i="10"/>
  <c r="W1207" i="10"/>
  <c r="W2129" i="10"/>
  <c r="W2156" i="10"/>
  <c r="W2161" i="10"/>
  <c r="W2162" i="10"/>
  <c r="W2275" i="10"/>
  <c r="W2276" i="10"/>
  <c r="W1530" i="10"/>
  <c r="W1850" i="10"/>
  <c r="U2470" i="10"/>
  <c r="W2470" i="10"/>
  <c r="W889" i="10"/>
  <c r="W1129" i="10"/>
  <c r="W609" i="10"/>
  <c r="W1929" i="10"/>
  <c r="W508" i="10"/>
  <c r="U48" i="10"/>
  <c r="W48" i="10"/>
  <c r="W2347" i="10"/>
  <c r="W2348" i="10"/>
  <c r="W2178" i="10"/>
  <c r="W2179" i="10"/>
  <c r="W2141" i="10"/>
  <c r="V937" i="10"/>
  <c r="D937" i="10"/>
  <c r="I937" i="10"/>
  <c r="R937" i="10"/>
  <c r="V437" i="10"/>
  <c r="D437" i="10"/>
  <c r="I437" i="10"/>
  <c r="R437" i="10"/>
  <c r="V618" i="10"/>
  <c r="D618" i="10"/>
  <c r="I618" i="10"/>
  <c r="R618" i="10"/>
  <c r="V314" i="10"/>
  <c r="D314" i="10"/>
  <c r="I314" i="10"/>
  <c r="R314" i="10"/>
  <c r="V175" i="10"/>
  <c r="D175" i="10"/>
  <c r="I175" i="10"/>
  <c r="R175" i="10"/>
  <c r="V1293" i="10"/>
  <c r="D1293" i="10"/>
  <c r="I1293" i="10"/>
  <c r="R1293" i="10"/>
  <c r="V753" i="10"/>
  <c r="D753" i="10"/>
  <c r="I753" i="10"/>
  <c r="R753" i="10"/>
  <c r="V433" i="10"/>
  <c r="D433" i="10"/>
  <c r="I433" i="10"/>
  <c r="R433" i="10"/>
  <c r="V434" i="10"/>
  <c r="D434" i="10"/>
  <c r="I434" i="10"/>
  <c r="R434" i="10"/>
  <c r="V73" i="10"/>
  <c r="D73" i="10"/>
  <c r="V180" i="10"/>
  <c r="D180" i="10"/>
  <c r="I180" i="10"/>
  <c r="R180" i="10"/>
  <c r="V1931" i="10"/>
  <c r="D1931" i="10"/>
  <c r="I1931" i="10"/>
  <c r="R1931" i="10"/>
  <c r="V1591" i="10"/>
  <c r="D1591" i="10"/>
  <c r="I1591" i="10"/>
  <c r="R1591" i="10"/>
  <c r="V378" i="10"/>
  <c r="D378" i="10"/>
  <c r="I378" i="10"/>
  <c r="R378" i="10"/>
  <c r="V2020" i="10"/>
  <c r="D2020" i="10"/>
  <c r="I2020" i="10"/>
  <c r="R2020" i="10"/>
  <c r="V713" i="10"/>
  <c r="D713" i="10"/>
  <c r="I713" i="10"/>
  <c r="R713" i="10"/>
  <c r="V334" i="10"/>
  <c r="D334" i="10"/>
  <c r="I334" i="10"/>
  <c r="R334" i="10"/>
  <c r="W392" i="10"/>
  <c r="W192" i="10"/>
  <c r="W1692" i="10"/>
  <c r="W1732" i="10"/>
  <c r="U1972" i="10"/>
  <c r="U1932" i="10"/>
  <c r="W1932" i="10"/>
  <c r="U691" i="10"/>
  <c r="U2478" i="10"/>
  <c r="W290" i="10"/>
  <c r="U2070" i="10"/>
  <c r="W250" i="10"/>
  <c r="W730" i="10"/>
  <c r="U1209" i="10"/>
  <c r="W909" i="10"/>
  <c r="U1789" i="10"/>
  <c r="W1789" i="10"/>
  <c r="U1169" i="10"/>
  <c r="U2456" i="10"/>
  <c r="W2456" i="10"/>
  <c r="U2451" i="10"/>
  <c r="W1165" i="10"/>
  <c r="W1166" i="10"/>
  <c r="W1566" i="10"/>
  <c r="W1567" i="10"/>
  <c r="W1705" i="10"/>
  <c r="W1706" i="10"/>
  <c r="W2218" i="10"/>
  <c r="W2217" i="10"/>
  <c r="W569" i="10"/>
  <c r="W1249" i="10"/>
  <c r="W1889" i="10"/>
  <c r="W2171" i="10"/>
  <c r="W2170" i="10"/>
  <c r="W2336" i="10"/>
  <c r="W2335" i="10"/>
  <c r="W2174" i="10"/>
  <c r="W2175" i="10"/>
  <c r="W2323" i="10"/>
  <c r="W2341" i="10"/>
  <c r="W2114" i="10"/>
  <c r="W2290" i="10"/>
  <c r="W2166" i="10"/>
  <c r="U2483" i="10"/>
  <c r="W2326" i="10"/>
  <c r="W2187" i="10"/>
  <c r="W2157" i="10"/>
  <c r="W2269" i="10"/>
  <c r="W2339" i="10"/>
  <c r="W2246" i="10"/>
  <c r="W2184" i="10"/>
  <c r="U949" i="10"/>
  <c r="W949" i="10"/>
  <c r="U789" i="10"/>
  <c r="W789" i="10"/>
  <c r="U670" i="10"/>
  <c r="W671" i="10"/>
  <c r="U630" i="10"/>
  <c r="W630" i="10"/>
  <c r="U550" i="10"/>
  <c r="U430" i="10"/>
  <c r="U349" i="10"/>
  <c r="W349" i="10"/>
  <c r="U309" i="10"/>
  <c r="W309" i="10"/>
  <c r="W2222" i="10"/>
  <c r="W2244" i="10"/>
  <c r="W2136" i="10"/>
  <c r="U2418" i="10"/>
  <c r="W2182" i="10"/>
  <c r="W2100" i="10"/>
  <c r="W2139" i="10"/>
  <c r="W2199" i="10"/>
  <c r="W2150" i="10"/>
  <c r="W2229" i="10"/>
  <c r="W2311" i="10"/>
  <c r="W1124" i="10"/>
  <c r="W1926" i="10"/>
  <c r="W2358" i="10"/>
  <c r="W1584" i="10"/>
  <c r="W1084" i="10"/>
  <c r="U304" i="10"/>
  <c r="V2443" i="10"/>
  <c r="D2443" i="10"/>
  <c r="I2443" i="10"/>
  <c r="R2443" i="10"/>
  <c r="V2231" i="10"/>
  <c r="D2231" i="10"/>
  <c r="I2231" i="10"/>
  <c r="R2231" i="10"/>
  <c r="U2194" i="10"/>
  <c r="U2192" i="10"/>
  <c r="W2193" i="10"/>
  <c r="U2264" i="10"/>
  <c r="U343" i="10"/>
  <c r="W344" i="10"/>
  <c r="U985" i="10"/>
  <c r="W986" i="10"/>
  <c r="U263" i="10"/>
  <c r="U703" i="10"/>
  <c r="V2208" i="10"/>
  <c r="D2208" i="10"/>
  <c r="I2208" i="10"/>
  <c r="R2208" i="10"/>
  <c r="V2209" i="10"/>
  <c r="D2209" i="10"/>
  <c r="I2209" i="10"/>
  <c r="R2209" i="10"/>
  <c r="V2363" i="10"/>
  <c r="D2363" i="10"/>
  <c r="I2363" i="10"/>
  <c r="R2363" i="10"/>
  <c r="V2180" i="10"/>
  <c r="D2180" i="10"/>
  <c r="I2180" i="10"/>
  <c r="R2180" i="10"/>
  <c r="V2140" i="10"/>
  <c r="D2140" i="10"/>
  <c r="I2140" i="10"/>
  <c r="R2140" i="10"/>
  <c r="W1107" i="10"/>
  <c r="W1725" i="10"/>
  <c r="W1504" i="10"/>
  <c r="W2386" i="10"/>
  <c r="W2317" i="10"/>
  <c r="W2132" i="10"/>
  <c r="W2259" i="10"/>
  <c r="W2189" i="10"/>
  <c r="W2350" i="10"/>
  <c r="W2202" i="10"/>
  <c r="W2145" i="10"/>
  <c r="W2329" i="10"/>
  <c r="W2213" i="10"/>
  <c r="W2280" i="10"/>
  <c r="U1306" i="10"/>
  <c r="W1306" i="10"/>
  <c r="V2311" i="10"/>
  <c r="D2311" i="10"/>
  <c r="I2311" i="10"/>
  <c r="R2311" i="10"/>
  <c r="V2369" i="10"/>
  <c r="D2369" i="10"/>
  <c r="I2369" i="10"/>
  <c r="R2369" i="10"/>
  <c r="V2201" i="10"/>
  <c r="D2201" i="10"/>
  <c r="I2201" i="10"/>
  <c r="R2201" i="10"/>
  <c r="V2211" i="10"/>
  <c r="D2211" i="10"/>
  <c r="I2211" i="10"/>
  <c r="R2211" i="10"/>
  <c r="U107" i="10"/>
  <c r="W107" i="10"/>
  <c r="U2026" i="10"/>
  <c r="W2026" i="10"/>
  <c r="U1727" i="10"/>
  <c r="W1728" i="10"/>
  <c r="U1985" i="10"/>
  <c r="W1985" i="10"/>
  <c r="W2024" i="10"/>
  <c r="W104" i="10"/>
  <c r="U2321" i="10"/>
  <c r="W2322" i="10"/>
  <c r="U2368" i="10"/>
  <c r="U2091" i="10"/>
  <c r="W2091" i="10"/>
  <c r="V2123" i="10"/>
  <c r="D2123" i="10"/>
  <c r="I2123" i="10"/>
  <c r="R2123" i="10"/>
  <c r="V2412" i="10"/>
  <c r="D2412" i="10"/>
  <c r="I2412" i="10"/>
  <c r="R2412" i="10"/>
  <c r="V2116" i="10"/>
  <c r="D2116" i="10"/>
  <c r="I2116" i="10"/>
  <c r="R2116" i="10"/>
  <c r="V2307" i="10"/>
  <c r="D2307" i="10"/>
  <c r="I2307" i="10"/>
  <c r="R2307" i="10"/>
  <c r="V1426" i="10"/>
  <c r="D1426" i="10"/>
  <c r="I1426" i="10"/>
  <c r="R1426" i="10"/>
  <c r="V584" i="10"/>
  <c r="D584" i="10"/>
  <c r="I584" i="10"/>
  <c r="R584" i="10"/>
  <c r="V1228" i="10"/>
  <c r="D1228" i="10"/>
  <c r="I1228" i="10"/>
  <c r="R1228" i="10"/>
  <c r="V1292" i="10"/>
  <c r="D1292" i="10"/>
  <c r="I1292" i="10"/>
  <c r="R1292" i="10"/>
  <c r="P326" i="10"/>
  <c r="C326" i="10"/>
  <c r="P212" i="10"/>
  <c r="C212" i="10"/>
  <c r="V212" i="10"/>
  <c r="D212" i="10"/>
  <c r="I212" i="10"/>
  <c r="R212" i="10"/>
  <c r="Q592" i="10"/>
  <c r="Q594" i="10"/>
  <c r="Q340" i="10"/>
  <c r="Q327" i="10"/>
  <c r="Q589" i="10"/>
  <c r="O116" i="10"/>
  <c r="O106" i="10"/>
  <c r="Q707" i="10"/>
  <c r="P110" i="10"/>
  <c r="C110" i="10"/>
  <c r="V110" i="10"/>
  <c r="D110" i="10"/>
  <c r="I110" i="10"/>
  <c r="R110" i="10"/>
  <c r="O109" i="10"/>
  <c r="O260" i="10"/>
  <c r="O255" i="10"/>
  <c r="P1223" i="10"/>
  <c r="C1223" i="10"/>
  <c r="V1223" i="10"/>
  <c r="D1223" i="10"/>
  <c r="I1223" i="10"/>
  <c r="R1223" i="10"/>
  <c r="P1241" i="10"/>
  <c r="C1241" i="10"/>
  <c r="V1241" i="10"/>
  <c r="D1241" i="10"/>
  <c r="I1241" i="10"/>
  <c r="R1241" i="10"/>
  <c r="Q1222" i="10"/>
  <c r="Q88" i="10"/>
  <c r="Q82" i="10"/>
  <c r="O491" i="10"/>
  <c r="Q492" i="10"/>
  <c r="P494" i="10"/>
  <c r="C494" i="10"/>
  <c r="V494" i="10"/>
  <c r="D494" i="10"/>
  <c r="I494" i="10"/>
  <c r="R494" i="10"/>
  <c r="Q1474" i="10"/>
  <c r="O1583" i="10"/>
  <c r="O1469" i="10"/>
  <c r="P1463" i="10"/>
  <c r="C1463" i="10"/>
  <c r="V1463" i="10"/>
  <c r="D1463" i="10"/>
  <c r="I1463" i="10"/>
  <c r="R1463" i="10"/>
  <c r="O1593" i="10"/>
  <c r="O1430" i="10"/>
  <c r="Q1424" i="10"/>
  <c r="Q1515" i="10"/>
  <c r="Q1426" i="10"/>
  <c r="Q1462" i="10"/>
  <c r="Q400" i="10"/>
  <c r="P1064" i="10"/>
  <c r="C1064" i="10"/>
  <c r="Q784" i="10"/>
  <c r="P627" i="10"/>
  <c r="C627" i="10"/>
  <c r="P1005" i="10"/>
  <c r="C1005" i="10"/>
  <c r="P776" i="10"/>
  <c r="C776" i="10"/>
  <c r="V776" i="10"/>
  <c r="D776" i="10"/>
  <c r="I776" i="10"/>
  <c r="R776" i="10"/>
  <c r="P11" i="10"/>
  <c r="C11" i="10"/>
  <c r="V11" i="10"/>
  <c r="D11" i="10"/>
  <c r="I11" i="10"/>
  <c r="R11" i="10"/>
  <c r="Q11" i="10"/>
  <c r="O11" i="10"/>
  <c r="P4" i="10"/>
  <c r="C4" i="10"/>
  <c r="V4" i="10"/>
  <c r="D4" i="10"/>
  <c r="I4" i="10"/>
  <c r="R4" i="10"/>
  <c r="Q4" i="10"/>
  <c r="O4" i="10"/>
  <c r="P9" i="10"/>
  <c r="C9" i="10"/>
  <c r="Q9" i="10"/>
  <c r="O9" i="10"/>
  <c r="P18" i="10"/>
  <c r="C18" i="10"/>
  <c r="V18" i="10"/>
  <c r="D18" i="10"/>
  <c r="I18" i="10"/>
  <c r="R18" i="10"/>
  <c r="Q18" i="10"/>
  <c r="P1049" i="10"/>
  <c r="C1049" i="10"/>
  <c r="Q1049" i="10"/>
  <c r="Q1055" i="10"/>
  <c r="P1055" i="10"/>
  <c r="C1055" i="10"/>
  <c r="V1055" i="10"/>
  <c r="D1055" i="10"/>
  <c r="I1055" i="10"/>
  <c r="R1055" i="10"/>
  <c r="P1061" i="10"/>
  <c r="C1061" i="10"/>
  <c r="V1061" i="10"/>
  <c r="D1061" i="10"/>
  <c r="I1061" i="10"/>
  <c r="R1061" i="10"/>
  <c r="Q1061" i="10"/>
  <c r="O1051" i="10"/>
  <c r="P1051" i="10"/>
  <c r="C1051" i="10"/>
  <c r="P263" i="10"/>
  <c r="C263" i="10"/>
  <c r="O263" i="10"/>
  <c r="Q571" i="10"/>
  <c r="P571" i="10"/>
  <c r="C571" i="10"/>
  <c r="Q268" i="10"/>
  <c r="P268" i="10"/>
  <c r="C268" i="10"/>
  <c r="Q152" i="10"/>
  <c r="O152" i="10"/>
  <c r="Q280" i="10"/>
  <c r="O280" i="10"/>
  <c r="Q570" i="10"/>
  <c r="O570" i="10"/>
  <c r="P142" i="10"/>
  <c r="C142" i="10"/>
  <c r="O142" i="10"/>
  <c r="Q1118" i="10"/>
  <c r="P1118" i="10"/>
  <c r="C1118" i="10"/>
  <c r="V1118" i="10"/>
  <c r="D1118" i="10"/>
  <c r="I1118" i="10"/>
  <c r="R1118" i="10"/>
  <c r="Q1114" i="10"/>
  <c r="P1114" i="10"/>
  <c r="C1114" i="10"/>
  <c r="O1114" i="10"/>
  <c r="P1195" i="10"/>
  <c r="C1195" i="10"/>
  <c r="V1195" i="10"/>
  <c r="D1195" i="10"/>
  <c r="I1195" i="10"/>
  <c r="R1195" i="10"/>
  <c r="O1195" i="10"/>
  <c r="O1183" i="10"/>
  <c r="P1183" i="10"/>
  <c r="C1183" i="10"/>
  <c r="V1183" i="10"/>
  <c r="D1183" i="10"/>
  <c r="I1183" i="10"/>
  <c r="R1183" i="10"/>
  <c r="Q1197" i="10"/>
  <c r="O1197" i="10"/>
  <c r="Q1200" i="10"/>
  <c r="O1200" i="10"/>
  <c r="P1200" i="10"/>
  <c r="C1200" i="10"/>
  <c r="V1200" i="10"/>
  <c r="D1200" i="10"/>
  <c r="I1200" i="10"/>
  <c r="R1200" i="10"/>
  <c r="P1336" i="10"/>
  <c r="C1336" i="10"/>
  <c r="V1336" i="10"/>
  <c r="D1336" i="10"/>
  <c r="I1336" i="10"/>
  <c r="R1336" i="10"/>
  <c r="Q1336" i="10"/>
  <c r="O1188" i="10"/>
  <c r="Q1188" i="10"/>
  <c r="P1341" i="10"/>
  <c r="C1341" i="10"/>
  <c r="V1341" i="10"/>
  <c r="D1341" i="10"/>
  <c r="I1341" i="10"/>
  <c r="R1341" i="10"/>
  <c r="Q1341" i="10"/>
  <c r="P1325" i="10"/>
  <c r="C1325" i="10"/>
  <c r="V1325" i="10"/>
  <c r="D1325" i="10"/>
  <c r="I1325" i="10"/>
  <c r="R1325" i="10"/>
  <c r="Q1325" i="10"/>
  <c r="O1325" i="10"/>
  <c r="P1338" i="10"/>
  <c r="C1338" i="10"/>
  <c r="V1338" i="10"/>
  <c r="D1338" i="10"/>
  <c r="I1338" i="10"/>
  <c r="R1338" i="10"/>
  <c r="Q1338" i="10"/>
  <c r="Q1323" i="10"/>
  <c r="P1323" i="10"/>
  <c r="C1323" i="10"/>
  <c r="V1323" i="10"/>
  <c r="D1323" i="10"/>
  <c r="I1323" i="10"/>
  <c r="R1323" i="10"/>
  <c r="O1323" i="10"/>
  <c r="Q1327" i="10"/>
  <c r="O1327" i="10"/>
  <c r="P1160" i="10"/>
  <c r="C1160" i="10"/>
  <c r="V1160" i="10"/>
  <c r="D1160" i="10"/>
  <c r="I1160" i="10"/>
  <c r="R1160" i="10"/>
  <c r="O1160" i="10"/>
  <c r="P1156" i="10"/>
  <c r="C1156" i="10"/>
  <c r="V1156" i="10"/>
  <c r="D1156" i="10"/>
  <c r="I1156" i="10"/>
  <c r="R1156" i="10"/>
  <c r="O1156" i="10"/>
  <c r="Q1156" i="10"/>
  <c r="P1152" i="10"/>
  <c r="C1152" i="10"/>
  <c r="V1152" i="10"/>
  <c r="D1152" i="10"/>
  <c r="I1152" i="10"/>
  <c r="R1152" i="10"/>
  <c r="O1152" i="10"/>
  <c r="Q1152" i="10"/>
  <c r="O1148" i="10"/>
  <c r="P1148" i="10"/>
  <c r="C1148" i="10"/>
  <c r="V1148" i="10"/>
  <c r="D1148" i="10"/>
  <c r="I1148" i="10"/>
  <c r="R1148" i="10"/>
  <c r="Q472" i="10"/>
  <c r="O472" i="10"/>
  <c r="V1474" i="10"/>
  <c r="D1474" i="10"/>
  <c r="I1474" i="10"/>
  <c r="R1474" i="10"/>
  <c r="V1114" i="10"/>
  <c r="D1114" i="10"/>
  <c r="I1114" i="10"/>
  <c r="R1114" i="10"/>
  <c r="Q1959" i="10"/>
  <c r="O1959" i="10"/>
  <c r="P1762" i="10"/>
  <c r="C1762" i="10"/>
  <c r="Q1762" i="10"/>
  <c r="O1949" i="10"/>
  <c r="P1949" i="10"/>
  <c r="C1949" i="10"/>
  <c r="P1915" i="10"/>
  <c r="C1915" i="10"/>
  <c r="V1915" i="10"/>
  <c r="D1915" i="10"/>
  <c r="I1915" i="10"/>
  <c r="R1915" i="10"/>
  <c r="Q1915" i="10"/>
  <c r="O1915" i="10"/>
  <c r="P1490" i="10"/>
  <c r="C1490" i="10"/>
  <c r="V1490" i="10"/>
  <c r="D1490" i="10"/>
  <c r="I1490" i="10"/>
  <c r="R1490" i="10"/>
  <c r="Q1490" i="10"/>
  <c r="Q1951" i="10"/>
  <c r="O1951" i="10"/>
  <c r="P1951" i="10"/>
  <c r="C1951" i="10"/>
  <c r="O1907" i="10"/>
  <c r="Q1907" i="10"/>
  <c r="P1907" i="10"/>
  <c r="C1907" i="10"/>
  <c r="Q1913" i="10"/>
  <c r="O1913" i="10"/>
  <c r="P1779" i="10"/>
  <c r="C1779" i="10"/>
  <c r="V1779" i="10"/>
  <c r="D1779" i="10"/>
  <c r="I1779" i="10"/>
  <c r="R1779" i="10"/>
  <c r="Q1779" i="10"/>
  <c r="O1779" i="10"/>
  <c r="O1763" i="10"/>
  <c r="P1763" i="10"/>
  <c r="C1763" i="10"/>
  <c r="Q1653" i="10"/>
  <c r="P1653" i="10"/>
  <c r="C1653" i="10"/>
  <c r="Q1505" i="10"/>
  <c r="O1505" i="10"/>
  <c r="Q1504" i="10"/>
  <c r="P1504" i="10"/>
  <c r="C1504" i="10"/>
  <c r="Q1502" i="10"/>
  <c r="O1502" i="10"/>
  <c r="P1554" i="10"/>
  <c r="C1554" i="10"/>
  <c r="Q1554" i="10"/>
  <c r="Q1014" i="10"/>
  <c r="O1014" i="10"/>
  <c r="P1014" i="10"/>
  <c r="C1014" i="10"/>
  <c r="V1014" i="10"/>
  <c r="D1014" i="10"/>
  <c r="I1014" i="10"/>
  <c r="R1014" i="10"/>
  <c r="Q1010" i="10"/>
  <c r="P1010" i="10"/>
  <c r="C1010" i="10"/>
  <c r="V1010" i="10"/>
  <c r="D1010" i="10"/>
  <c r="Q1083" i="10"/>
  <c r="P1083" i="10"/>
  <c r="C1083" i="10"/>
  <c r="P1086" i="10"/>
  <c r="C1086" i="10"/>
  <c r="O1086" i="10"/>
  <c r="Q779" i="10"/>
  <c r="P779" i="10"/>
  <c r="C779" i="10"/>
  <c r="V779" i="10"/>
  <c r="D779" i="10"/>
  <c r="I779" i="10"/>
  <c r="R779" i="10"/>
  <c r="O779" i="10"/>
  <c r="Q1098" i="10"/>
  <c r="P1098" i="10"/>
  <c r="C1098" i="10"/>
  <c r="V1098" i="10"/>
  <c r="D1098" i="10"/>
  <c r="I1098" i="10"/>
  <c r="R1098" i="10"/>
  <c r="P524" i="10"/>
  <c r="C524" i="10"/>
  <c r="V524" i="10"/>
  <c r="D524" i="10"/>
  <c r="O524" i="10"/>
  <c r="P774" i="10"/>
  <c r="C774" i="10"/>
  <c r="V774" i="10"/>
  <c r="D774" i="10"/>
  <c r="I774" i="10"/>
  <c r="R774" i="10"/>
  <c r="O774" i="10"/>
  <c r="Q774" i="10"/>
  <c r="P787" i="10"/>
  <c r="C787" i="10"/>
  <c r="Q787" i="10"/>
  <c r="O680" i="10"/>
  <c r="P680" i="10"/>
  <c r="C680" i="10"/>
  <c r="V680" i="10"/>
  <c r="D680" i="10"/>
  <c r="I680" i="10"/>
  <c r="R680" i="10"/>
  <c r="P629" i="10"/>
  <c r="C629" i="10"/>
  <c r="V629" i="10"/>
  <c r="D629" i="10"/>
  <c r="I629" i="10"/>
  <c r="R629" i="10"/>
  <c r="Q629" i="10"/>
  <c r="P673" i="10"/>
  <c r="C673" i="10"/>
  <c r="V673" i="10"/>
  <c r="D673" i="10"/>
  <c r="O673" i="10"/>
  <c r="O2004" i="10"/>
  <c r="Q2004" i="10"/>
  <c r="Q2013" i="10"/>
  <c r="P2013" i="10"/>
  <c r="C2013" i="10"/>
  <c r="V2013" i="10"/>
  <c r="D2013" i="10"/>
  <c r="I2013" i="10"/>
  <c r="R2013" i="10"/>
  <c r="P2006" i="10"/>
  <c r="C2006" i="10"/>
  <c r="V2006" i="10"/>
  <c r="D2006" i="10"/>
  <c r="I2006" i="10"/>
  <c r="R2006" i="10"/>
  <c r="Q2006" i="10"/>
  <c r="Q398" i="10"/>
  <c r="O398" i="10"/>
  <c r="Q1071" i="10"/>
  <c r="P1071" i="10"/>
  <c r="C1071" i="10"/>
  <c r="V1071" i="10"/>
  <c r="D1071" i="10"/>
  <c r="I1071" i="10"/>
  <c r="R1071" i="10"/>
  <c r="P1067" i="10"/>
  <c r="C1067" i="10"/>
  <c r="V1067" i="10"/>
  <c r="D1067" i="10"/>
  <c r="Q1067" i="10"/>
  <c r="P1073" i="10"/>
  <c r="C1073" i="10"/>
  <c r="V1073" i="10"/>
  <c r="D1073" i="10"/>
  <c r="I1073" i="10"/>
  <c r="R1073" i="10"/>
  <c r="Q1073" i="10"/>
  <c r="P1079" i="10"/>
  <c r="C1079" i="10"/>
  <c r="O1079" i="10"/>
  <c r="P385" i="10"/>
  <c r="C385" i="10"/>
  <c r="V385" i="10"/>
  <c r="D385" i="10"/>
  <c r="I385" i="10"/>
  <c r="R385" i="10"/>
  <c r="Q385" i="10"/>
  <c r="Q393" i="10"/>
  <c r="P393" i="10"/>
  <c r="C393" i="10"/>
  <c r="V393" i="10"/>
  <c r="D393" i="10"/>
  <c r="I1564" i="10"/>
  <c r="R1564" i="10"/>
  <c r="I1628" i="10"/>
  <c r="R1628" i="10"/>
  <c r="I1790" i="10"/>
  <c r="R1790" i="10"/>
  <c r="V1554" i="10"/>
  <c r="D1554" i="10"/>
  <c r="I1554" i="10"/>
  <c r="R1554" i="10"/>
  <c r="Q598" i="10"/>
  <c r="O718" i="10"/>
  <c r="Q1398" i="10"/>
  <c r="P1469" i="10"/>
  <c r="C1469" i="10"/>
  <c r="V1469" i="10"/>
  <c r="D1469" i="10"/>
  <c r="Q1427" i="10"/>
  <c r="O1554" i="10"/>
  <c r="O1515" i="10"/>
  <c r="O1428" i="10"/>
  <c r="P1462" i="10"/>
  <c r="C1462" i="10"/>
  <c r="V1462" i="10"/>
  <c r="D1462" i="10"/>
  <c r="Q396" i="10"/>
  <c r="O1073" i="10"/>
  <c r="Q2007" i="10"/>
  <c r="O787" i="10"/>
  <c r="P670" i="10"/>
  <c r="C670" i="10"/>
  <c r="Q524" i="10"/>
  <c r="Q1005" i="10"/>
  <c r="Q1086" i="10"/>
  <c r="O776" i="10"/>
  <c r="P1913" i="10"/>
  <c r="C1913" i="10"/>
  <c r="V1913" i="10"/>
  <c r="D1913" i="10"/>
  <c r="Q1491" i="10"/>
  <c r="Q1645" i="10"/>
  <c r="Q1960" i="10"/>
  <c r="P1768" i="10"/>
  <c r="C1768" i="10"/>
  <c r="O1955" i="10"/>
  <c r="P1910" i="10"/>
  <c r="C1910" i="10"/>
  <c r="P1770" i="10"/>
  <c r="C1770" i="10"/>
  <c r="V1770" i="10"/>
  <c r="D1770" i="10"/>
  <c r="I1770" i="10"/>
  <c r="R1770" i="10"/>
  <c r="V347" i="10"/>
  <c r="D347" i="10"/>
  <c r="I347" i="10"/>
  <c r="R347" i="10"/>
  <c r="V1778" i="10"/>
  <c r="D1778" i="10"/>
  <c r="I1778" i="10"/>
  <c r="R1778" i="10"/>
  <c r="V292" i="10"/>
  <c r="D292" i="10"/>
  <c r="I292" i="10"/>
  <c r="R292" i="10"/>
  <c r="P1427" i="10"/>
  <c r="C1427" i="10"/>
  <c r="V1427" i="10"/>
  <c r="D1427" i="10"/>
  <c r="I1427" i="10"/>
  <c r="R1427" i="10"/>
  <c r="O2013" i="10"/>
  <c r="P1914" i="10"/>
  <c r="C1914" i="10"/>
  <c r="V1914" i="10"/>
  <c r="D1914" i="10"/>
  <c r="I1914" i="10"/>
  <c r="R1914" i="10"/>
  <c r="O1953" i="10"/>
  <c r="P1496" i="10"/>
  <c r="C1496" i="10"/>
  <c r="V1496" i="10"/>
  <c r="D1496" i="10"/>
  <c r="I1496" i="10"/>
  <c r="R1496" i="10"/>
  <c r="P1911" i="10"/>
  <c r="C1911" i="10"/>
  <c r="Q1328" i="10"/>
  <c r="O1182" i="10"/>
  <c r="Q1121" i="10"/>
  <c r="O1650" i="10"/>
  <c r="P5" i="10"/>
  <c r="C5" i="10"/>
  <c r="Q520" i="10"/>
  <c r="P520" i="10"/>
  <c r="C520" i="10"/>
  <c r="V520" i="10"/>
  <c r="D520" i="10"/>
  <c r="I520" i="10"/>
  <c r="R520" i="10"/>
  <c r="P463" i="10"/>
  <c r="C463" i="10"/>
  <c r="V463" i="10"/>
  <c r="D463" i="10"/>
  <c r="I463" i="10"/>
  <c r="R463" i="10"/>
  <c r="O463" i="10"/>
  <c r="Q515" i="10"/>
  <c r="P515" i="10"/>
  <c r="C515" i="10"/>
  <c r="V515" i="10"/>
  <c r="D515" i="10"/>
  <c r="I515" i="10"/>
  <c r="R515" i="10"/>
  <c r="Q466" i="10"/>
  <c r="O466" i="10"/>
  <c r="O1513" i="10"/>
  <c r="P1513" i="10"/>
  <c r="C1513" i="10"/>
  <c r="V1513" i="10"/>
  <c r="D1513" i="10"/>
  <c r="Q1440" i="10"/>
  <c r="P1440" i="10"/>
  <c r="C1440" i="10"/>
  <c r="V1440" i="10"/>
  <c r="D1440" i="10"/>
  <c r="I1440" i="10"/>
  <c r="R1440" i="10"/>
  <c r="O1516" i="10"/>
  <c r="P1516" i="10"/>
  <c r="C1516" i="10"/>
  <c r="V1516" i="10"/>
  <c r="D1516" i="10"/>
  <c r="I1516" i="10"/>
  <c r="R1516" i="10"/>
  <c r="P1503" i="10"/>
  <c r="C1503" i="10"/>
  <c r="V1503" i="10"/>
  <c r="D1503" i="10"/>
  <c r="I1503" i="10"/>
  <c r="R1503" i="10"/>
  <c r="O1503" i="10"/>
  <c r="P1558" i="10"/>
  <c r="C1558" i="10"/>
  <c r="V1558" i="10"/>
  <c r="D1558" i="10"/>
  <c r="I1558" i="10"/>
  <c r="R1558" i="10"/>
  <c r="Q1558" i="10"/>
  <c r="O1434" i="10"/>
  <c r="P1434" i="10"/>
  <c r="C1434" i="10"/>
  <c r="V1434" i="10"/>
  <c r="D1434" i="10"/>
  <c r="I1434" i="10"/>
  <c r="R1434" i="10"/>
  <c r="P1559" i="10"/>
  <c r="C1559" i="10"/>
  <c r="V1559" i="10"/>
  <c r="D1559" i="10"/>
  <c r="I1559" i="10"/>
  <c r="R1559" i="10"/>
  <c r="O1559" i="10"/>
  <c r="Q1438" i="10"/>
  <c r="P1438" i="10"/>
  <c r="C1438" i="10"/>
  <c r="V1438" i="10"/>
  <c r="D1438" i="10"/>
  <c r="I1438" i="10"/>
  <c r="R1438" i="10"/>
  <c r="P1464" i="10"/>
  <c r="C1464" i="10"/>
  <c r="V1464" i="10"/>
  <c r="D1464" i="10"/>
  <c r="I1464" i="10"/>
  <c r="R1464" i="10"/>
  <c r="O1464" i="10"/>
  <c r="P1432" i="10"/>
  <c r="C1432" i="10"/>
  <c r="V1432" i="10"/>
  <c r="D1432" i="10"/>
  <c r="I1432" i="10"/>
  <c r="R1432" i="10"/>
  <c r="Q1432" i="10"/>
  <c r="O1508" i="10"/>
  <c r="Q1508" i="10"/>
  <c r="P1508" i="10"/>
  <c r="C1508" i="10"/>
  <c r="V1508" i="10"/>
  <c r="D1508" i="10"/>
  <c r="I1508" i="10"/>
  <c r="R1508" i="10"/>
  <c r="Q1590" i="10"/>
  <c r="P1590" i="10"/>
  <c r="C1590" i="10"/>
  <c r="V1590" i="10"/>
  <c r="D1590" i="10"/>
  <c r="Q1950" i="10"/>
  <c r="O1950" i="10"/>
  <c r="P1950" i="10"/>
  <c r="C1950" i="10"/>
  <c r="P1495" i="10"/>
  <c r="C1495" i="10"/>
  <c r="V1495" i="10"/>
  <c r="D1495" i="10"/>
  <c r="I1495" i="10"/>
  <c r="R1495" i="10"/>
  <c r="Q1495" i="10"/>
  <c r="O1495" i="10"/>
  <c r="Q1952" i="10"/>
  <c r="O1952" i="10"/>
  <c r="Q1942" i="10"/>
  <c r="P1942" i="10"/>
  <c r="C1942" i="10"/>
  <c r="P1956" i="10"/>
  <c r="C1956" i="10"/>
  <c r="V1956" i="10"/>
  <c r="D1956" i="10"/>
  <c r="I1956" i="10"/>
  <c r="R1956" i="10"/>
  <c r="O1956" i="10"/>
  <c r="Q1766" i="10"/>
  <c r="P1766" i="10"/>
  <c r="C1766" i="10"/>
  <c r="V1766" i="10"/>
  <c r="D1766" i="10"/>
  <c r="I1766" i="10"/>
  <c r="R1766" i="10"/>
  <c r="P1492" i="10"/>
  <c r="C1492" i="10"/>
  <c r="V1492" i="10"/>
  <c r="D1492" i="10"/>
  <c r="I1492" i="10"/>
  <c r="R1492" i="10"/>
  <c r="O1492" i="10"/>
  <c r="Q1771" i="10"/>
  <c r="P1771" i="10"/>
  <c r="C1771" i="10"/>
  <c r="P1642" i="10"/>
  <c r="C1642" i="10"/>
  <c r="O1642" i="10"/>
  <c r="Q1647" i="10"/>
  <c r="P1647" i="10"/>
  <c r="C1647" i="10"/>
  <c r="O1647" i="10"/>
  <c r="Q1769" i="10"/>
  <c r="P1769" i="10"/>
  <c r="C1769" i="10"/>
  <c r="O1652" i="10"/>
  <c r="Q1652" i="10"/>
  <c r="P1652" i="10"/>
  <c r="C1652" i="10"/>
  <c r="P15" i="10"/>
  <c r="C15" i="10"/>
  <c r="V15" i="10"/>
  <c r="D15" i="10"/>
  <c r="I15" i="10"/>
  <c r="R15" i="10"/>
  <c r="Q15" i="10"/>
  <c r="P884" i="10"/>
  <c r="C884" i="10"/>
  <c r="O884" i="10"/>
  <c r="Q886" i="10"/>
  <c r="P886" i="10"/>
  <c r="C886" i="10"/>
  <c r="O1106" i="10"/>
  <c r="Q1106" i="10"/>
  <c r="P1106" i="10"/>
  <c r="C1106" i="10"/>
  <c r="Q1103" i="10"/>
  <c r="P1103" i="10"/>
  <c r="C1103" i="10"/>
  <c r="O1111" i="10"/>
  <c r="P1111" i="10"/>
  <c r="C1111" i="10"/>
  <c r="V1111" i="10"/>
  <c r="D1111" i="10"/>
  <c r="I1111" i="10"/>
  <c r="R1111" i="10"/>
  <c r="Q1198" i="10"/>
  <c r="P1198" i="10"/>
  <c r="C1198" i="10"/>
  <c r="V1198" i="10"/>
  <c r="D1198" i="10"/>
  <c r="I1198" i="10"/>
  <c r="R1198" i="10"/>
  <c r="O1198" i="10"/>
  <c r="P1146" i="10"/>
  <c r="C1146" i="10"/>
  <c r="Q1146" i="10"/>
  <c r="O1146" i="10"/>
  <c r="P1333" i="10"/>
  <c r="C1333" i="10"/>
  <c r="V1333" i="10"/>
  <c r="D1333" i="10"/>
  <c r="I1333" i="10"/>
  <c r="R1333" i="10"/>
  <c r="Q1333" i="10"/>
  <c r="O1330" i="10"/>
  <c r="P1330" i="10"/>
  <c r="C1330" i="10"/>
  <c r="V1330" i="10"/>
  <c r="D1330" i="10"/>
  <c r="I1330" i="10"/>
  <c r="R1330" i="10"/>
  <c r="Q1147" i="10"/>
  <c r="P1147" i="10"/>
  <c r="C1147" i="10"/>
  <c r="P1158" i="10"/>
  <c r="C1158" i="10"/>
  <c r="V1158" i="10"/>
  <c r="D1158" i="10"/>
  <c r="I1158" i="10"/>
  <c r="R1158" i="10"/>
  <c r="O1158" i="10"/>
  <c r="Q1158" i="10"/>
  <c r="O1150" i="10"/>
  <c r="Q1150" i="10"/>
  <c r="P654" i="10"/>
  <c r="C654" i="10"/>
  <c r="V654" i="10"/>
  <c r="D654" i="10"/>
  <c r="I654" i="10"/>
  <c r="R654" i="10"/>
  <c r="O654" i="10"/>
  <c r="Q656" i="10"/>
  <c r="P656" i="10"/>
  <c r="C656" i="10"/>
  <c r="V656" i="10"/>
  <c r="D656" i="10"/>
  <c r="I656" i="10"/>
  <c r="R656" i="10"/>
  <c r="Q1167" i="10"/>
  <c r="O1167" i="10"/>
  <c r="O209" i="10"/>
  <c r="Q209" i="10"/>
  <c r="Q2062" i="10"/>
  <c r="O678" i="10"/>
  <c r="O2006" i="10"/>
  <c r="Q218" i="10"/>
  <c r="P209" i="10"/>
  <c r="C209" i="10"/>
  <c r="V209" i="10"/>
  <c r="D209" i="10"/>
  <c r="I209" i="10"/>
  <c r="R209" i="10"/>
  <c r="P330" i="10"/>
  <c r="C330" i="10"/>
  <c r="V330" i="10"/>
  <c r="D330" i="10"/>
  <c r="I330" i="10"/>
  <c r="R330" i="10"/>
  <c r="O515" i="10"/>
  <c r="P514" i="10"/>
  <c r="C514" i="10"/>
  <c r="V514" i="10"/>
  <c r="D514" i="10"/>
  <c r="I514" i="10"/>
  <c r="R514" i="10"/>
  <c r="P1167" i="10"/>
  <c r="C1167" i="10"/>
  <c r="V1167" i="10"/>
  <c r="D1167" i="10"/>
  <c r="I1167" i="10"/>
  <c r="R1167" i="10"/>
  <c r="P648" i="10"/>
  <c r="C648" i="10"/>
  <c r="V648" i="10"/>
  <c r="D648" i="10"/>
  <c r="I648" i="10"/>
  <c r="R648" i="10"/>
  <c r="P896" i="10"/>
  <c r="C896" i="10"/>
  <c r="V896" i="10"/>
  <c r="D896" i="10"/>
  <c r="I896" i="10"/>
  <c r="R896" i="10"/>
  <c r="O1661" i="10"/>
  <c r="O1961" i="10"/>
  <c r="O1489" i="10"/>
  <c r="Q1956" i="10"/>
  <c r="O1916" i="10"/>
  <c r="Q1154" i="10"/>
  <c r="Q1330" i="10"/>
  <c r="P1189" i="10"/>
  <c r="C1189" i="10"/>
  <c r="V1189" i="10"/>
  <c r="D1189" i="10"/>
  <c r="I1189" i="10"/>
  <c r="R1189" i="10"/>
  <c r="Q1111" i="10"/>
  <c r="O1769" i="10"/>
  <c r="P1656" i="10"/>
  <c r="C1656" i="10"/>
  <c r="O1945" i="10"/>
  <c r="O1957" i="10"/>
  <c r="P1908" i="10"/>
  <c r="C1908" i="10"/>
  <c r="P1655" i="10"/>
  <c r="C1655" i="10"/>
  <c r="V1655" i="10"/>
  <c r="D1655" i="10"/>
  <c r="I1655" i="10"/>
  <c r="R1655" i="10"/>
  <c r="O1493" i="10"/>
  <c r="P900" i="10"/>
  <c r="C900" i="10"/>
  <c r="V900" i="10"/>
  <c r="D900" i="10"/>
  <c r="I900" i="10"/>
  <c r="R900" i="10"/>
  <c r="Q19" i="10"/>
  <c r="Q888" i="10"/>
  <c r="O1656" i="10"/>
  <c r="O1645" i="10"/>
  <c r="P1945" i="10"/>
  <c r="C1945" i="10"/>
  <c r="V1945" i="10"/>
  <c r="D1945" i="10"/>
  <c r="I1945" i="10"/>
  <c r="R1945" i="10"/>
  <c r="P1957" i="10"/>
  <c r="C1957" i="10"/>
  <c r="Q1908" i="10"/>
  <c r="O1655" i="10"/>
  <c r="P1493" i="10"/>
  <c r="C1493" i="10"/>
  <c r="V1493" i="10"/>
  <c r="D1493" i="10"/>
  <c r="I1493" i="10"/>
  <c r="R1493" i="10"/>
  <c r="P1954" i="10"/>
  <c r="C1954" i="10"/>
  <c r="V1954" i="10"/>
  <c r="D1954" i="10"/>
  <c r="I1954" i="10"/>
  <c r="R1954" i="10"/>
  <c r="V135" i="10"/>
  <c r="D135" i="10"/>
  <c r="I135" i="10"/>
  <c r="R135" i="10"/>
  <c r="V1040" i="10"/>
  <c r="D1040" i="10"/>
  <c r="I1040" i="10"/>
  <c r="R1040" i="10"/>
  <c r="O1920" i="10"/>
  <c r="Q1920" i="10"/>
  <c r="Q1947" i="10"/>
  <c r="O1947" i="10"/>
  <c r="P1775" i="10"/>
  <c r="C1775" i="10"/>
  <c r="V1775" i="10"/>
  <c r="D1775" i="10"/>
  <c r="I1775" i="10"/>
  <c r="R1775" i="10"/>
  <c r="O1775" i="10"/>
  <c r="P1660" i="10"/>
  <c r="C1660" i="10"/>
  <c r="V1660" i="10"/>
  <c r="D1660" i="10"/>
  <c r="I1660" i="10"/>
  <c r="R1660" i="10"/>
  <c r="Q1660" i="10"/>
  <c r="P21" i="10"/>
  <c r="C21" i="10"/>
  <c r="V21" i="10"/>
  <c r="D21" i="10"/>
  <c r="I21" i="10"/>
  <c r="R21" i="10"/>
  <c r="Q21" i="10"/>
  <c r="P891" i="10"/>
  <c r="C891" i="10"/>
  <c r="Q891" i="10"/>
  <c r="Q1764" i="10"/>
  <c r="O1764" i="10"/>
  <c r="Q1033" i="10"/>
  <c r="O1033" i="10"/>
  <c r="P1035" i="10"/>
  <c r="C1035" i="10"/>
  <c r="V1035" i="10"/>
  <c r="D1035" i="10"/>
  <c r="I1035" i="10"/>
  <c r="R1035" i="10"/>
  <c r="O1035" i="10"/>
  <c r="P1037" i="10"/>
  <c r="C1037" i="10"/>
  <c r="V1037" i="10"/>
  <c r="D1037" i="10"/>
  <c r="I1037" i="10"/>
  <c r="R1037" i="10"/>
  <c r="O1037" i="10"/>
  <c r="O2024" i="10"/>
  <c r="Q2024" i="10"/>
  <c r="V1874" i="10"/>
  <c r="D1874" i="10"/>
  <c r="I1874" i="10"/>
  <c r="R1874" i="10"/>
  <c r="O1490" i="10"/>
  <c r="O1762" i="10"/>
  <c r="O1491" i="10"/>
  <c r="P1959" i="10"/>
  <c r="C1959" i="10"/>
  <c r="V1959" i="10"/>
  <c r="D1959" i="10"/>
  <c r="I1959" i="10"/>
  <c r="R1959" i="10"/>
  <c r="P6" i="10"/>
  <c r="C6" i="10"/>
  <c r="Q6" i="10"/>
  <c r="Q8" i="10"/>
  <c r="P8" i="10"/>
  <c r="C8" i="10"/>
  <c r="Q1110" i="10"/>
  <c r="P1110" i="10"/>
  <c r="C1110" i="10"/>
  <c r="V1110" i="10"/>
  <c r="D1110" i="10"/>
  <c r="I1110" i="10"/>
  <c r="R1110" i="10"/>
  <c r="P1335" i="10"/>
  <c r="C1335" i="10"/>
  <c r="V1335" i="10"/>
  <c r="D1335" i="10"/>
  <c r="I1335" i="10"/>
  <c r="R1335" i="10"/>
  <c r="Q1335" i="10"/>
  <c r="O1902" i="10"/>
  <c r="Q1902" i="10"/>
  <c r="Q1906" i="10"/>
  <c r="O1906" i="10"/>
  <c r="P1776" i="10"/>
  <c r="C1776" i="10"/>
  <c r="V1776" i="10"/>
  <c r="D1776" i="10"/>
  <c r="I1776" i="10"/>
  <c r="R1776" i="10"/>
  <c r="O1776" i="10"/>
  <c r="Q1485" i="10"/>
  <c r="P1485" i="10"/>
  <c r="C1485" i="10"/>
  <c r="V1485" i="10"/>
  <c r="D1485" i="10"/>
  <c r="I1485" i="10"/>
  <c r="R1485" i="10"/>
  <c r="Q272" i="10"/>
  <c r="O272" i="10"/>
  <c r="V167" i="10"/>
  <c r="D167" i="10"/>
  <c r="I167" i="10"/>
  <c r="R167" i="10"/>
  <c r="V1979" i="10"/>
  <c r="D1979" i="10"/>
  <c r="I1979" i="10"/>
  <c r="R1979" i="10"/>
  <c r="V152" i="10"/>
  <c r="D152" i="10"/>
  <c r="I152" i="10"/>
  <c r="R152" i="10"/>
  <c r="V1764" i="10"/>
  <c r="D1764" i="10"/>
  <c r="I1764" i="10"/>
  <c r="R1764" i="10"/>
  <c r="V1797" i="10"/>
  <c r="D1797" i="10"/>
  <c r="I1797" i="10"/>
  <c r="R1797" i="10"/>
  <c r="V1288" i="10"/>
  <c r="D1288" i="10"/>
  <c r="I1288" i="10"/>
  <c r="R1288" i="10"/>
  <c r="V1588" i="10"/>
  <c r="D1588" i="10"/>
  <c r="I1588" i="10"/>
  <c r="R1588" i="10"/>
  <c r="V25" i="10"/>
  <c r="D25" i="10"/>
  <c r="I25" i="10"/>
  <c r="R25" i="10"/>
  <c r="V1821" i="10"/>
  <c r="D1821" i="10"/>
  <c r="I1821" i="10"/>
  <c r="R1821" i="10"/>
  <c r="V1621" i="10"/>
  <c r="D1621" i="10"/>
  <c r="I1621" i="10"/>
  <c r="R1621" i="10"/>
  <c r="Q1773" i="10"/>
  <c r="O1773" i="10"/>
  <c r="Q1768" i="10"/>
  <c r="P1904" i="10"/>
  <c r="C1904" i="10"/>
  <c r="V1904" i="10"/>
  <c r="D1904" i="10"/>
  <c r="I1904" i="10"/>
  <c r="R1904" i="10"/>
  <c r="O1904" i="10"/>
  <c r="P1501" i="10"/>
  <c r="C1501" i="10"/>
  <c r="V1501" i="10"/>
  <c r="D1501" i="10"/>
  <c r="I1501" i="10"/>
  <c r="R1501" i="10"/>
  <c r="O1501" i="10"/>
  <c r="P1651" i="10"/>
  <c r="C1651" i="10"/>
  <c r="V1651" i="10"/>
  <c r="D1651" i="10"/>
  <c r="I1651" i="10"/>
  <c r="R1651" i="10"/>
  <c r="O1651" i="10"/>
  <c r="V421" i="10"/>
  <c r="D421" i="10"/>
  <c r="I421" i="10"/>
  <c r="R421" i="10"/>
  <c r="P1918" i="10"/>
  <c r="C1918" i="10"/>
  <c r="V1918" i="10"/>
  <c r="D1918" i="10"/>
  <c r="I1918" i="10"/>
  <c r="R1918" i="10"/>
  <c r="Q1918" i="10"/>
  <c r="V565" i="10"/>
  <c r="D565" i="10"/>
  <c r="I565" i="10"/>
  <c r="R565" i="10"/>
  <c r="V1491" i="10"/>
  <c r="D1491" i="10"/>
  <c r="I1491" i="10"/>
  <c r="R1491" i="10"/>
  <c r="V1245" i="10"/>
  <c r="D1245" i="10"/>
  <c r="I1245" i="10"/>
  <c r="R1245" i="10"/>
  <c r="V507" i="10"/>
  <c r="D507" i="10"/>
  <c r="I507" i="10"/>
  <c r="R507" i="10"/>
  <c r="V1510" i="10"/>
  <c r="D1510" i="10"/>
  <c r="I1510" i="10"/>
  <c r="R1510" i="10"/>
  <c r="V1551" i="10"/>
  <c r="D1551" i="10"/>
  <c r="I1551" i="10"/>
  <c r="R1551" i="10"/>
  <c r="V1671" i="10"/>
  <c r="D1671" i="10"/>
  <c r="I1671" i="10"/>
  <c r="R1671" i="10"/>
  <c r="V2008" i="10"/>
  <c r="D2008" i="10"/>
  <c r="I2008" i="10"/>
  <c r="R2008" i="10"/>
  <c r="V711" i="10"/>
  <c r="D711" i="10"/>
  <c r="I711" i="10"/>
  <c r="R711" i="10"/>
  <c r="V464" i="10"/>
  <c r="D464" i="10"/>
  <c r="I464" i="10"/>
  <c r="R464" i="10"/>
  <c r="V1800" i="10"/>
  <c r="D1800" i="10"/>
  <c r="I1800" i="10"/>
  <c r="R1800" i="10"/>
  <c r="V317" i="10"/>
  <c r="D317" i="10"/>
  <c r="I317" i="10"/>
  <c r="R317" i="10"/>
  <c r="V2009" i="10"/>
  <c r="D2009" i="10"/>
  <c r="I2009" i="10"/>
  <c r="R2009" i="10"/>
  <c r="V531" i="10"/>
  <c r="D531" i="10"/>
  <c r="I531" i="10"/>
  <c r="R531" i="10"/>
  <c r="V1327" i="10"/>
  <c r="D1327" i="10"/>
  <c r="I1327" i="10"/>
  <c r="R1327" i="10"/>
  <c r="V2054" i="10"/>
  <c r="D2054" i="10"/>
  <c r="I2054" i="10"/>
  <c r="R2054" i="10"/>
  <c r="V1358" i="10"/>
  <c r="D1358" i="10"/>
  <c r="I1358" i="10"/>
  <c r="R1358" i="10"/>
  <c r="Q1921" i="10"/>
  <c r="P1921" i="10"/>
  <c r="C1921" i="10"/>
  <c r="V1921" i="10"/>
  <c r="D1921" i="10"/>
  <c r="I1921" i="10"/>
  <c r="R1921" i="10"/>
  <c r="O1500" i="10"/>
  <c r="Q1500" i="10"/>
  <c r="V2225" i="10"/>
  <c r="D2225" i="10"/>
  <c r="I2225" i="10"/>
  <c r="R2225" i="10"/>
  <c r="V612" i="10"/>
  <c r="D612" i="10"/>
  <c r="I612" i="10"/>
  <c r="R612" i="10"/>
  <c r="V1418" i="10"/>
  <c r="D1418" i="10"/>
  <c r="I1418" i="10"/>
  <c r="R1418" i="10"/>
  <c r="V283" i="10"/>
  <c r="D283" i="10"/>
  <c r="I283" i="10"/>
  <c r="R283" i="10"/>
  <c r="V1675" i="10"/>
  <c r="D1675" i="10"/>
  <c r="I1675" i="10"/>
  <c r="R1675" i="10"/>
  <c r="V1132" i="10"/>
  <c r="D1132" i="10"/>
  <c r="I1132" i="10"/>
  <c r="R1132" i="10"/>
  <c r="V1369" i="10"/>
  <c r="D1369" i="10"/>
  <c r="I1369" i="10"/>
  <c r="R1369" i="10"/>
  <c r="V615" i="10"/>
  <c r="D615" i="10"/>
  <c r="I615" i="10"/>
  <c r="R615" i="10"/>
  <c r="V1627" i="10"/>
  <c r="D1627" i="10"/>
  <c r="I1627" i="10"/>
  <c r="R1627" i="10"/>
  <c r="V1569" i="10"/>
  <c r="D1569" i="10"/>
  <c r="I1569" i="10"/>
  <c r="R1569" i="10"/>
  <c r="V750" i="10"/>
  <c r="D750" i="10"/>
  <c r="I750" i="10"/>
  <c r="R750" i="10"/>
  <c r="V343" i="10"/>
  <c r="D343" i="10"/>
  <c r="I343" i="10"/>
  <c r="R343" i="10"/>
  <c r="V122" i="10"/>
  <c r="D122" i="10"/>
  <c r="I122" i="10"/>
  <c r="R122" i="10"/>
  <c r="V1449" i="10"/>
  <c r="D1449" i="10"/>
  <c r="I1449" i="10"/>
  <c r="R1449" i="10"/>
  <c r="V1886" i="10"/>
  <c r="D1886" i="10"/>
  <c r="I1886" i="10"/>
  <c r="R1886" i="10"/>
  <c r="V1743" i="10"/>
  <c r="D1743" i="10"/>
  <c r="I1743" i="10"/>
  <c r="R1743" i="10"/>
  <c r="V1287" i="10"/>
  <c r="D1287" i="10"/>
  <c r="I1287" i="10"/>
  <c r="R1287" i="10"/>
  <c r="V287" i="10"/>
  <c r="D287" i="10"/>
  <c r="I287" i="10"/>
  <c r="R287" i="10"/>
  <c r="V1787" i="10"/>
  <c r="D1787" i="10"/>
  <c r="I1787" i="10"/>
  <c r="R1787" i="10"/>
  <c r="V924" i="10"/>
  <c r="D924" i="10"/>
  <c r="I924" i="10"/>
  <c r="R924" i="10"/>
  <c r="V429" i="10"/>
  <c r="D429" i="10"/>
  <c r="I429" i="10"/>
  <c r="R429" i="10"/>
  <c r="I1754" i="10"/>
  <c r="R1754" i="10"/>
  <c r="V164" i="10"/>
  <c r="D164" i="10"/>
  <c r="I164" i="10"/>
  <c r="R164" i="10"/>
  <c r="V1730" i="10"/>
  <c r="D1730" i="10"/>
  <c r="I1730" i="10"/>
  <c r="R1730" i="10"/>
  <c r="V974" i="10"/>
  <c r="D974" i="10"/>
  <c r="I974" i="10"/>
  <c r="R974" i="10"/>
  <c r="I633" i="10"/>
  <c r="R633" i="10"/>
  <c r="I53" i="10"/>
  <c r="R53" i="10"/>
  <c r="V93" i="10"/>
  <c r="D93" i="10"/>
  <c r="I93" i="10"/>
  <c r="R93" i="10"/>
  <c r="V33" i="10"/>
  <c r="D33" i="10"/>
  <c r="I33" i="10"/>
  <c r="R33" i="10"/>
  <c r="V2073" i="10"/>
  <c r="D2073" i="10"/>
  <c r="I2073" i="10"/>
  <c r="R2073" i="10"/>
  <c r="V2033" i="10"/>
  <c r="D2033" i="10"/>
  <c r="I2033" i="10"/>
  <c r="R2033" i="10"/>
  <c r="V1993" i="10"/>
  <c r="D1993" i="10"/>
  <c r="I1993" i="10"/>
  <c r="R1993" i="10"/>
  <c r="V1593" i="10"/>
  <c r="D1593" i="10"/>
  <c r="I1593" i="10"/>
  <c r="R1593" i="10"/>
  <c r="V2175" i="10"/>
  <c r="D2175" i="10"/>
  <c r="I2175" i="10"/>
  <c r="R2175" i="10"/>
  <c r="V2133" i="10"/>
  <c r="D2133" i="10"/>
  <c r="I2133" i="10"/>
  <c r="R2133" i="10"/>
  <c r="W203" i="10"/>
  <c r="W1762" i="10"/>
  <c r="W303" i="10"/>
  <c r="W1962" i="10"/>
  <c r="W1823" i="10"/>
  <c r="W1342" i="10"/>
  <c r="W1622" i="10"/>
  <c r="W382" i="10"/>
  <c r="U761" i="10"/>
  <c r="W761" i="10"/>
  <c r="V761" i="10"/>
  <c r="D761" i="10"/>
  <c r="I761" i="10"/>
  <c r="R761" i="10"/>
  <c r="U762" i="10"/>
  <c r="V981" i="10"/>
  <c r="D981" i="10"/>
  <c r="I981" i="10"/>
  <c r="R981" i="10"/>
  <c r="U981" i="10"/>
  <c r="W981" i="10"/>
  <c r="U1402" i="10"/>
  <c r="V1401" i="10"/>
  <c r="D1401" i="10"/>
  <c r="I1401" i="10"/>
  <c r="R1401" i="10"/>
  <c r="U62" i="10"/>
  <c r="U1142" i="10"/>
  <c r="U1141" i="10"/>
  <c r="V1101" i="10"/>
  <c r="D1101" i="10"/>
  <c r="I1101" i="10"/>
  <c r="R1101" i="10"/>
  <c r="U1101" i="10"/>
  <c r="W1101" i="10"/>
  <c r="U201" i="10"/>
  <c r="V201" i="10"/>
  <c r="D201" i="10"/>
  <c r="I201" i="10"/>
  <c r="R201" i="10"/>
  <c r="U842" i="10"/>
  <c r="U841" i="10"/>
  <c r="W841" i="10"/>
  <c r="W2082" i="10"/>
  <c r="W1123" i="10"/>
  <c r="W443" i="10"/>
  <c r="U2080" i="10"/>
  <c r="W2080" i="10"/>
  <c r="V2080" i="10"/>
  <c r="D2080" i="10"/>
  <c r="I2080" i="10"/>
  <c r="R2080" i="10"/>
  <c r="U2060" i="10"/>
  <c r="W2060" i="10"/>
  <c r="V2060" i="10"/>
  <c r="D2060" i="10"/>
  <c r="I2060" i="10"/>
  <c r="R2060" i="10"/>
  <c r="U2020" i="10"/>
  <c r="U2021" i="10"/>
  <c r="W1242" i="10"/>
  <c r="W1322" i="10"/>
  <c r="W722" i="10"/>
  <c r="W623" i="10"/>
  <c r="U1102" i="10"/>
  <c r="V61" i="10"/>
  <c r="D61" i="10"/>
  <c r="I61" i="10"/>
  <c r="R61" i="10"/>
  <c r="U100" i="10"/>
  <c r="V100" i="10"/>
  <c r="D100" i="10"/>
  <c r="I100" i="10"/>
  <c r="R100" i="10"/>
  <c r="U2000" i="10"/>
  <c r="V2000" i="10"/>
  <c r="D2000" i="10"/>
  <c r="I2000" i="10"/>
  <c r="R2000" i="10"/>
  <c r="U1920" i="10"/>
  <c r="W1920" i="10"/>
  <c r="V1920" i="10"/>
  <c r="D1920" i="10"/>
  <c r="I1920" i="10"/>
  <c r="R1920" i="10"/>
  <c r="U1880" i="10"/>
  <c r="V1880" i="10"/>
  <c r="D1880" i="10"/>
  <c r="I1880" i="10"/>
  <c r="R1880" i="10"/>
  <c r="U1840" i="10"/>
  <c r="W1840" i="10"/>
  <c r="V1840" i="10"/>
  <c r="D1840" i="10"/>
  <c r="I1840" i="10"/>
  <c r="R1840" i="10"/>
  <c r="U1501" i="10"/>
  <c r="W1501" i="10"/>
  <c r="U1980" i="10"/>
  <c r="W1980" i="10"/>
  <c r="U1940" i="10"/>
  <c r="W1940" i="10"/>
  <c r="V1940" i="10"/>
  <c r="D1940" i="10"/>
  <c r="I1940" i="10"/>
  <c r="R1940" i="10"/>
  <c r="U1820" i="10"/>
  <c r="W1820" i="10"/>
  <c r="V1820" i="10"/>
  <c r="D1820" i="10"/>
  <c r="I1820" i="10"/>
  <c r="R1820" i="10"/>
  <c r="U1780" i="10"/>
  <c r="U1660" i="10"/>
  <c r="W1660" i="10"/>
  <c r="U1620" i="10"/>
  <c r="V1620" i="10"/>
  <c r="D1620" i="10"/>
  <c r="I1620" i="10"/>
  <c r="R1620" i="10"/>
  <c r="U2061" i="10"/>
  <c r="U1981" i="10"/>
  <c r="V1860" i="10"/>
  <c r="D1860" i="10"/>
  <c r="I1860" i="10"/>
  <c r="R1860" i="10"/>
  <c r="V1740" i="10"/>
  <c r="D1740" i="10"/>
  <c r="I1740" i="10"/>
  <c r="R1740" i="10"/>
  <c r="V2040" i="10"/>
  <c r="D2040" i="10"/>
  <c r="I2040" i="10"/>
  <c r="R2040" i="10"/>
  <c r="U1541" i="10"/>
  <c r="V480" i="10"/>
  <c r="D480" i="10"/>
  <c r="I480" i="10"/>
  <c r="R480" i="10"/>
  <c r="V800" i="10"/>
  <c r="D800" i="10"/>
  <c r="I800" i="10"/>
  <c r="R800" i="10"/>
  <c r="V1140" i="10"/>
  <c r="D1140" i="10"/>
  <c r="I1140" i="10"/>
  <c r="R1140" i="10"/>
  <c r="V1460" i="10"/>
  <c r="D1460" i="10"/>
  <c r="I1460" i="10"/>
  <c r="R1460" i="10"/>
  <c r="V1000" i="10"/>
  <c r="D1000" i="10"/>
  <c r="I1000" i="10"/>
  <c r="R1000" i="10"/>
  <c r="V1320" i="10"/>
  <c r="D1320" i="10"/>
  <c r="I1320" i="10"/>
  <c r="R1320" i="10"/>
  <c r="V1100" i="10"/>
  <c r="D1100" i="10"/>
  <c r="I1100" i="10"/>
  <c r="R1100" i="10"/>
  <c r="V1260" i="10"/>
  <c r="D1260" i="10"/>
  <c r="I1260" i="10"/>
  <c r="R1260" i="10"/>
  <c r="U1680" i="10"/>
  <c r="W1680" i="10"/>
  <c r="V1680" i="10"/>
  <c r="D1680" i="10"/>
  <c r="I1680" i="10"/>
  <c r="R1680" i="10"/>
  <c r="U1340" i="10"/>
  <c r="W1340" i="10"/>
  <c r="V1340" i="10"/>
  <c r="D1340" i="10"/>
  <c r="I1340" i="10"/>
  <c r="R1340" i="10"/>
  <c r="U1020" i="10"/>
  <c r="V640" i="10"/>
  <c r="D640" i="10"/>
  <c r="I640" i="10"/>
  <c r="R640" i="10"/>
  <c r="V960" i="10"/>
  <c r="D960" i="10"/>
  <c r="I960" i="10"/>
  <c r="R960" i="10"/>
  <c r="V1280" i="10"/>
  <c r="D1280" i="10"/>
  <c r="I1280" i="10"/>
  <c r="R1280" i="10"/>
  <c r="V1300" i="10"/>
  <c r="D1300" i="10"/>
  <c r="I1300" i="10"/>
  <c r="R1300" i="10"/>
  <c r="V1640" i="10"/>
  <c r="D1640" i="10"/>
  <c r="I1640" i="10"/>
  <c r="R1640" i="10"/>
  <c r="V840" i="10"/>
  <c r="D840" i="10"/>
  <c r="I840" i="10"/>
  <c r="R840" i="10"/>
  <c r="V1480" i="10"/>
  <c r="D1480" i="10"/>
  <c r="I1480" i="10"/>
  <c r="R1480" i="10"/>
  <c r="V1760" i="10"/>
  <c r="D1760" i="10"/>
  <c r="I1760" i="10"/>
  <c r="R1760" i="10"/>
  <c r="U1878" i="10"/>
  <c r="W1878" i="10"/>
  <c r="V2038" i="10"/>
  <c r="D2038" i="10"/>
  <c r="I2038" i="10"/>
  <c r="R2038" i="10"/>
  <c r="V638" i="10"/>
  <c r="D638" i="10"/>
  <c r="I638" i="10"/>
  <c r="R638" i="10"/>
  <c r="U698" i="10"/>
  <c r="V858" i="10"/>
  <c r="D858" i="10"/>
  <c r="I858" i="10"/>
  <c r="R858" i="10"/>
  <c r="U1018" i="10"/>
  <c r="U1358" i="10"/>
  <c r="U1658" i="10"/>
  <c r="V1818" i="10"/>
  <c r="D1818" i="10"/>
  <c r="I1818" i="10"/>
  <c r="R1818" i="10"/>
  <c r="U1978" i="10"/>
  <c r="U1918" i="10"/>
  <c r="W1919" i="10"/>
  <c r="V1498" i="10"/>
  <c r="D1498" i="10"/>
  <c r="I1498" i="10"/>
  <c r="R1498" i="10"/>
  <c r="V338" i="10"/>
  <c r="D338" i="10"/>
  <c r="I338" i="10"/>
  <c r="R338" i="10"/>
  <c r="U738" i="10"/>
  <c r="V898" i="10"/>
  <c r="D898" i="10"/>
  <c r="I898" i="10"/>
  <c r="R898" i="10"/>
  <c r="U1058" i="10"/>
  <c r="W1058" i="10"/>
  <c r="V1238" i="10"/>
  <c r="D1238" i="10"/>
  <c r="I1238" i="10"/>
  <c r="R1238" i="10"/>
  <c r="U1398" i="10"/>
  <c r="V1538" i="10"/>
  <c r="D1538" i="10"/>
  <c r="I1538" i="10"/>
  <c r="R1538" i="10"/>
  <c r="U1698" i="10"/>
  <c r="V1858" i="10"/>
  <c r="D1858" i="10"/>
  <c r="I1858" i="10"/>
  <c r="R1858" i="10"/>
  <c r="U2018" i="10"/>
  <c r="V57" i="10"/>
  <c r="D57" i="10"/>
  <c r="I57" i="10"/>
  <c r="R57" i="10"/>
  <c r="U57" i="10"/>
  <c r="W57" i="10"/>
  <c r="V97" i="10"/>
  <c r="D97" i="10"/>
  <c r="I97" i="10"/>
  <c r="R97" i="10"/>
  <c r="U97" i="10"/>
  <c r="V117" i="10"/>
  <c r="D117" i="10"/>
  <c r="I117" i="10"/>
  <c r="R117" i="10"/>
  <c r="U117" i="10"/>
  <c r="U2057" i="10"/>
  <c r="W2057" i="10"/>
  <c r="V2057" i="10"/>
  <c r="D2057" i="10"/>
  <c r="I2057" i="10"/>
  <c r="R2057" i="10"/>
  <c r="V2017" i="10"/>
  <c r="D2017" i="10"/>
  <c r="I2017" i="10"/>
  <c r="R2017" i="10"/>
  <c r="U2017" i="10"/>
  <c r="W2017" i="10"/>
  <c r="U1937" i="10"/>
  <c r="W1937" i="10"/>
  <c r="V1857" i="10"/>
  <c r="D1857" i="10"/>
  <c r="I1857" i="10"/>
  <c r="R1857" i="10"/>
  <c r="U1857" i="10"/>
  <c r="W1857" i="10"/>
  <c r="U1817" i="10"/>
  <c r="U1777" i="10"/>
  <c r="W1777" i="10"/>
  <c r="U1737" i="10"/>
  <c r="W1737" i="10"/>
  <c r="V1737" i="10"/>
  <c r="D1737" i="10"/>
  <c r="I1737" i="10"/>
  <c r="R1737" i="10"/>
  <c r="V1697" i="10"/>
  <c r="D1697" i="10"/>
  <c r="I1697" i="10"/>
  <c r="R1697" i="10"/>
  <c r="U1697" i="10"/>
  <c r="V1617" i="10"/>
  <c r="D1617" i="10"/>
  <c r="I1617" i="10"/>
  <c r="R1617" i="10"/>
  <c r="U1617" i="10"/>
  <c r="W1617" i="10"/>
  <c r="V1537" i="10"/>
  <c r="D1537" i="10"/>
  <c r="I1537" i="10"/>
  <c r="R1537" i="10"/>
  <c r="U1537" i="10"/>
  <c r="W1537" i="10"/>
  <c r="U1497" i="10"/>
  <c r="W1497" i="10"/>
  <c r="U1657" i="10"/>
  <c r="W1657" i="10"/>
  <c r="U1917" i="10"/>
  <c r="W1917" i="10"/>
  <c r="U1997" i="10"/>
  <c r="W1997" i="10"/>
  <c r="U2077" i="10"/>
  <c r="U1457" i="10"/>
  <c r="U1957" i="10"/>
  <c r="U2037" i="10"/>
  <c r="W2037" i="10"/>
  <c r="U37" i="10"/>
  <c r="V537" i="10"/>
  <c r="D537" i="10"/>
  <c r="I537" i="10"/>
  <c r="R537" i="10"/>
  <c r="V857" i="10"/>
  <c r="D857" i="10"/>
  <c r="I857" i="10"/>
  <c r="R857" i="10"/>
  <c r="V1996" i="10"/>
  <c r="D1996" i="10"/>
  <c r="I1996" i="10"/>
  <c r="R1996" i="10"/>
  <c r="V1876" i="10"/>
  <c r="D1876" i="10"/>
  <c r="I1876" i="10"/>
  <c r="R1876" i="10"/>
  <c r="V1796" i="10"/>
  <c r="D1796" i="10"/>
  <c r="I1796" i="10"/>
  <c r="R1796" i="10"/>
  <c r="V36" i="10"/>
  <c r="D36" i="10"/>
  <c r="I36" i="10"/>
  <c r="R36" i="10"/>
  <c r="V2076" i="10"/>
  <c r="D2076" i="10"/>
  <c r="I2076" i="10"/>
  <c r="R2076" i="10"/>
  <c r="V305" i="10"/>
  <c r="D305" i="10"/>
  <c r="I305" i="10"/>
  <c r="R305" i="10"/>
  <c r="V1204" i="10"/>
  <c r="D1204" i="10"/>
  <c r="I1204" i="10"/>
  <c r="R1204" i="10"/>
  <c r="V731" i="10"/>
  <c r="D731" i="10"/>
  <c r="I731" i="10"/>
  <c r="R731" i="10"/>
  <c r="V1665" i="10"/>
  <c r="D1665" i="10"/>
  <c r="I1665" i="10"/>
  <c r="R1665" i="10"/>
  <c r="V1407" i="10"/>
  <c r="D1407" i="10"/>
  <c r="I1407" i="10"/>
  <c r="R1407" i="10"/>
  <c r="V1663" i="10"/>
  <c r="D1663" i="10"/>
  <c r="I1663" i="10"/>
  <c r="R1663" i="10"/>
  <c r="V170" i="10"/>
  <c r="D170" i="10"/>
  <c r="I170" i="10"/>
  <c r="R170" i="10"/>
  <c r="V1312" i="10"/>
  <c r="D1312" i="10"/>
  <c r="I1312" i="10"/>
  <c r="R1312" i="10"/>
  <c r="V405" i="10"/>
  <c r="D405" i="10"/>
  <c r="I405" i="10"/>
  <c r="R405" i="10"/>
  <c r="V411" i="10"/>
  <c r="D411" i="10"/>
  <c r="I411" i="10"/>
  <c r="R411" i="10"/>
  <c r="V1443" i="10"/>
  <c r="D1443" i="10"/>
  <c r="I1443" i="10"/>
  <c r="R1443" i="10"/>
  <c r="V1789" i="10"/>
  <c r="D1789" i="10"/>
  <c r="I1789" i="10"/>
  <c r="R1789" i="10"/>
  <c r="V1783" i="10"/>
  <c r="D1783" i="10"/>
  <c r="I1783" i="10"/>
  <c r="R1783" i="10"/>
  <c r="V1830" i="10"/>
  <c r="D1830" i="10"/>
  <c r="I1830" i="10"/>
  <c r="R1830" i="10"/>
  <c r="V1125" i="10"/>
  <c r="D1125" i="10"/>
  <c r="I1125" i="10"/>
  <c r="R1125" i="10"/>
  <c r="V944" i="10"/>
  <c r="D944" i="10"/>
  <c r="I944" i="10"/>
  <c r="R944" i="10"/>
  <c r="V845" i="10"/>
  <c r="D845" i="10"/>
  <c r="I845" i="10"/>
  <c r="R845" i="10"/>
  <c r="V1729" i="10"/>
  <c r="D1729" i="10"/>
  <c r="I1729" i="10"/>
  <c r="R1729" i="10"/>
  <c r="V1972" i="10"/>
  <c r="D1972" i="10"/>
  <c r="I1972" i="10"/>
  <c r="R1972" i="10"/>
  <c r="V1963" i="10"/>
  <c r="D1963" i="10"/>
  <c r="I1963" i="10"/>
  <c r="R1963" i="10"/>
  <c r="V1853" i="10"/>
  <c r="D1853" i="10"/>
  <c r="I1853" i="10"/>
  <c r="R1853" i="10"/>
  <c r="V232" i="10"/>
  <c r="D232" i="10"/>
  <c r="I232" i="10"/>
  <c r="R232" i="10"/>
  <c r="V44" i="10"/>
  <c r="D44" i="10"/>
  <c r="I44" i="10"/>
  <c r="R44" i="10"/>
  <c r="V188" i="10"/>
  <c r="D188" i="10"/>
  <c r="I188" i="10"/>
  <c r="R188" i="10"/>
  <c r="V365" i="10"/>
  <c r="D365" i="10"/>
  <c r="I365" i="10"/>
  <c r="R365" i="10"/>
  <c r="V965" i="10"/>
  <c r="D965" i="10"/>
  <c r="I965" i="10"/>
  <c r="R965" i="10"/>
  <c r="V1688" i="10"/>
  <c r="D1688" i="10"/>
  <c r="I1688" i="10"/>
  <c r="R1688" i="10"/>
  <c r="V1804" i="10"/>
  <c r="D1804" i="10"/>
  <c r="I1804" i="10"/>
  <c r="R1804" i="10"/>
  <c r="V1531" i="10"/>
  <c r="D1531" i="10"/>
  <c r="I1531" i="10"/>
  <c r="R1531" i="10"/>
  <c r="V748" i="10"/>
  <c r="D748" i="10"/>
  <c r="I748" i="10"/>
  <c r="R748" i="10"/>
  <c r="V1208" i="10"/>
  <c r="D1208" i="10"/>
  <c r="I1208" i="10"/>
  <c r="R1208" i="10"/>
  <c r="V1622" i="10"/>
  <c r="D1622" i="10"/>
  <c r="I1622" i="10"/>
  <c r="R1622" i="10"/>
  <c r="V1667" i="10"/>
  <c r="D1667" i="10"/>
  <c r="I1667" i="10"/>
  <c r="R1667" i="10"/>
  <c r="V1746" i="10"/>
  <c r="D1746" i="10"/>
  <c r="I1746" i="10"/>
  <c r="R1746" i="10"/>
  <c r="V282" i="10"/>
  <c r="D282" i="10"/>
  <c r="I282" i="10"/>
  <c r="R282" i="10"/>
  <c r="V162" i="10"/>
  <c r="D162" i="10"/>
  <c r="I162" i="10"/>
  <c r="R162" i="10"/>
  <c r="V1608" i="10"/>
  <c r="D1608" i="10"/>
  <c r="I1608" i="10"/>
  <c r="R1608" i="10"/>
  <c r="V1828" i="10"/>
  <c r="D1828" i="10"/>
  <c r="I1828" i="10"/>
  <c r="R1828" i="10"/>
  <c r="V1728" i="10"/>
  <c r="D1728" i="10"/>
  <c r="I1728" i="10"/>
  <c r="R1728" i="10"/>
  <c r="V926" i="10"/>
  <c r="D926" i="10"/>
  <c r="I926" i="10"/>
  <c r="R926" i="10"/>
  <c r="V609" i="10"/>
  <c r="D609" i="10"/>
  <c r="I609" i="10"/>
  <c r="R609" i="10"/>
  <c r="V1206" i="10"/>
  <c r="D1206" i="10"/>
  <c r="I1206" i="10"/>
  <c r="R1206" i="10"/>
  <c r="V732" i="10"/>
  <c r="D732" i="10"/>
  <c r="I732" i="10"/>
  <c r="R732" i="10"/>
  <c r="V1742" i="10"/>
  <c r="D1742" i="10"/>
  <c r="I1742" i="10"/>
  <c r="R1742" i="10"/>
  <c r="V1272" i="10"/>
  <c r="D1272" i="10"/>
  <c r="I1272" i="10"/>
  <c r="R1272" i="10"/>
  <c r="V1603" i="10"/>
  <c r="D1603" i="10"/>
  <c r="I1603" i="10"/>
  <c r="R1603" i="10"/>
  <c r="V1833" i="10"/>
  <c r="D1833" i="10"/>
  <c r="I1833" i="10"/>
  <c r="R1833" i="10"/>
  <c r="V1362" i="10"/>
  <c r="D1362" i="10"/>
  <c r="I1362" i="10"/>
  <c r="R1362" i="10"/>
  <c r="V1965" i="10"/>
  <c r="D1965" i="10"/>
  <c r="I1965" i="10"/>
  <c r="R1965" i="10"/>
  <c r="V689" i="10"/>
  <c r="D689" i="10"/>
  <c r="I689" i="10"/>
  <c r="R689" i="10"/>
  <c r="V1691" i="10"/>
  <c r="D1691" i="10"/>
  <c r="I1691" i="10"/>
  <c r="R1691" i="10"/>
  <c r="V1891" i="10"/>
  <c r="D1891" i="10"/>
  <c r="I1891" i="10"/>
  <c r="R1891" i="10"/>
  <c r="V743" i="10"/>
  <c r="D743" i="10"/>
  <c r="I743" i="10"/>
  <c r="R743" i="10"/>
  <c r="V802" i="10"/>
  <c r="D802" i="10"/>
  <c r="I802" i="10"/>
  <c r="R802" i="10"/>
  <c r="V602" i="10"/>
  <c r="D602" i="10"/>
  <c r="I602" i="10"/>
  <c r="R602" i="10"/>
  <c r="V607" i="10"/>
  <c r="D607" i="10"/>
  <c r="I607" i="10"/>
  <c r="R607" i="10"/>
  <c r="V1205" i="10"/>
  <c r="D1205" i="10"/>
  <c r="I1205" i="10"/>
  <c r="R1205" i="10"/>
  <c r="V1203" i="10"/>
  <c r="D1203" i="10"/>
  <c r="I1203" i="10"/>
  <c r="R1203" i="10"/>
  <c r="V1744" i="10"/>
  <c r="D1744" i="10"/>
  <c r="I1744" i="10"/>
  <c r="R1744" i="10"/>
  <c r="V286" i="10"/>
  <c r="D286" i="10"/>
  <c r="I286" i="10"/>
  <c r="R286" i="10"/>
  <c r="V1267" i="10"/>
  <c r="D1267" i="10"/>
  <c r="I1267" i="10"/>
  <c r="R1267" i="10"/>
  <c r="V987" i="10"/>
  <c r="D987" i="10"/>
  <c r="I987" i="10"/>
  <c r="R987" i="10"/>
  <c r="V1845" i="10"/>
  <c r="D1845" i="10"/>
  <c r="I1845" i="10"/>
  <c r="R1845" i="10"/>
  <c r="V1567" i="10"/>
  <c r="D1567" i="10"/>
  <c r="I1567" i="10"/>
  <c r="R1567" i="10"/>
  <c r="V63" i="10"/>
  <c r="D63" i="10"/>
  <c r="I63" i="10"/>
  <c r="R63" i="10"/>
  <c r="V27" i="10"/>
  <c r="D27" i="10"/>
  <c r="I27" i="10"/>
  <c r="R27" i="10"/>
  <c r="V593" i="10"/>
  <c r="D593" i="10"/>
  <c r="I593" i="10"/>
  <c r="R593" i="10"/>
  <c r="V902" i="10"/>
  <c r="D902" i="10"/>
  <c r="I902" i="10"/>
  <c r="R902" i="10"/>
  <c r="V1470" i="10"/>
  <c r="D1470" i="10"/>
  <c r="I1470" i="10"/>
  <c r="R1470" i="10"/>
  <c r="V471" i="10"/>
  <c r="D471" i="10"/>
  <c r="I471" i="10"/>
  <c r="R471" i="10"/>
  <c r="V645" i="10"/>
  <c r="D645" i="10"/>
  <c r="I645" i="10"/>
  <c r="R645" i="10"/>
  <c r="V1332" i="10"/>
  <c r="D1332" i="10"/>
  <c r="I1332" i="10"/>
  <c r="R1332" i="10"/>
  <c r="V1109" i="10"/>
  <c r="D1109" i="10"/>
  <c r="I1109" i="10"/>
  <c r="R1109" i="10"/>
  <c r="V1046" i="10"/>
  <c r="D1046" i="10"/>
  <c r="I1046" i="10"/>
  <c r="R1046" i="10"/>
  <c r="V969" i="10"/>
  <c r="D969" i="10"/>
  <c r="I969" i="10"/>
  <c r="R969" i="10"/>
  <c r="V1893" i="10"/>
  <c r="D1893" i="10"/>
  <c r="I1893" i="10"/>
  <c r="R1893" i="10"/>
  <c r="V1883" i="10"/>
  <c r="D1883" i="10"/>
  <c r="I1883" i="10"/>
  <c r="R1883" i="10"/>
  <c r="V1232" i="10"/>
  <c r="D1232" i="10"/>
  <c r="I1232" i="10"/>
  <c r="R1232" i="10"/>
  <c r="V583" i="10"/>
  <c r="D583" i="10"/>
  <c r="I583" i="10"/>
  <c r="R583" i="10"/>
  <c r="V529" i="10"/>
  <c r="D529" i="10"/>
  <c r="I529" i="10"/>
  <c r="R529" i="10"/>
  <c r="V1004" i="10"/>
  <c r="D1004" i="10"/>
  <c r="I1004" i="10"/>
  <c r="R1004" i="10"/>
  <c r="V1170" i="10"/>
  <c r="D1170" i="10"/>
  <c r="I1170" i="10"/>
  <c r="R1170" i="10"/>
  <c r="V488" i="10"/>
  <c r="D488" i="10"/>
  <c r="I488" i="10"/>
  <c r="R488" i="10"/>
  <c r="V487" i="10"/>
  <c r="D487" i="10"/>
  <c r="I487" i="10"/>
  <c r="R487" i="10"/>
  <c r="V1007" i="10"/>
  <c r="D1007" i="10"/>
  <c r="I1007" i="10"/>
  <c r="R1007" i="10"/>
  <c r="V272" i="10"/>
  <c r="D272" i="10"/>
  <c r="I272" i="10"/>
  <c r="R272" i="10"/>
  <c r="V1910" i="10"/>
  <c r="D1910" i="10"/>
  <c r="I1910" i="10"/>
  <c r="R1910" i="10"/>
  <c r="Q1944" i="10"/>
  <c r="P1944" i="10"/>
  <c r="C1944" i="10"/>
  <c r="O1944" i="10"/>
  <c r="Q1909" i="10"/>
  <c r="O1909" i="10"/>
  <c r="P1909" i="10"/>
  <c r="C1909" i="10"/>
  <c r="Q1649" i="10"/>
  <c r="P1649" i="10"/>
  <c r="C1649" i="10"/>
  <c r="Q1487" i="10"/>
  <c r="O1487" i="10"/>
  <c r="P1487" i="10"/>
  <c r="C1487" i="10"/>
  <c r="Q1643" i="10"/>
  <c r="P1643" i="10"/>
  <c r="C1643" i="10"/>
  <c r="O1643" i="10"/>
  <c r="P1045" i="10"/>
  <c r="C1045" i="10"/>
  <c r="O1045" i="10"/>
  <c r="Q1045" i="10"/>
  <c r="Q1058" i="10"/>
  <c r="P1058" i="10"/>
  <c r="C1058" i="10"/>
  <c r="V1058" i="10"/>
  <c r="D1058" i="10"/>
  <c r="O1058" i="10"/>
  <c r="Q159" i="10"/>
  <c r="P159" i="10"/>
  <c r="C159" i="10"/>
  <c r="O159" i="10"/>
  <c r="Q1048" i="10"/>
  <c r="P1048" i="10"/>
  <c r="C1048" i="10"/>
  <c r="O1048" i="10"/>
  <c r="P154" i="10"/>
  <c r="C154" i="10"/>
  <c r="Q154" i="10"/>
  <c r="O154" i="10"/>
  <c r="P563" i="10"/>
  <c r="C563" i="10"/>
  <c r="Q563" i="10"/>
  <c r="O563" i="10"/>
  <c r="Q1060" i="10"/>
  <c r="O1060" i="10"/>
  <c r="P1060" i="10"/>
  <c r="C1060" i="10"/>
  <c r="P161" i="10"/>
  <c r="C161" i="10"/>
  <c r="Q161" i="10"/>
  <c r="O161" i="10"/>
  <c r="P274" i="10"/>
  <c r="C274" i="10"/>
  <c r="O274" i="10"/>
  <c r="Q274" i="10"/>
  <c r="P1059" i="10"/>
  <c r="C1059" i="10"/>
  <c r="Q1059" i="10"/>
  <c r="O1059" i="10"/>
  <c r="P275" i="10"/>
  <c r="C275" i="10"/>
  <c r="Q275" i="10"/>
  <c r="O275" i="10"/>
  <c r="O269" i="10"/>
  <c r="Q269" i="10"/>
  <c r="P269" i="10"/>
  <c r="C269" i="10"/>
  <c r="Q566" i="10"/>
  <c r="O566" i="10"/>
  <c r="P566" i="10"/>
  <c r="C566" i="10"/>
  <c r="O264" i="10"/>
  <c r="P264" i="10"/>
  <c r="C264" i="10"/>
  <c r="Q264" i="10"/>
  <c r="Q1102" i="10"/>
  <c r="O1102" i="10"/>
  <c r="P1102" i="10"/>
  <c r="C1102" i="10"/>
  <c r="Q1117" i="10"/>
  <c r="P1117" i="10"/>
  <c r="C1117" i="10"/>
  <c r="O1117" i="10"/>
  <c r="O1120" i="10"/>
  <c r="Q1120" i="10"/>
  <c r="P1120" i="10"/>
  <c r="C1120" i="10"/>
  <c r="P1322" i="10"/>
  <c r="C1322" i="10"/>
  <c r="O1322" i="10"/>
  <c r="Q1322" i="10"/>
  <c r="O1115" i="10"/>
  <c r="Q1115" i="10"/>
  <c r="P1115" i="10"/>
  <c r="C1115" i="10"/>
  <c r="U2461" i="10"/>
  <c r="W2461" i="10"/>
  <c r="U2462" i="10"/>
  <c r="V449" i="10"/>
  <c r="D449" i="10"/>
  <c r="I449" i="10"/>
  <c r="R449" i="10"/>
  <c r="V812" i="10"/>
  <c r="D812" i="10"/>
  <c r="I812" i="10"/>
  <c r="R812" i="10"/>
  <c r="V342" i="10"/>
  <c r="D342" i="10"/>
  <c r="I342" i="10"/>
  <c r="R342" i="10"/>
  <c r="V1864" i="10"/>
  <c r="D1864" i="10"/>
  <c r="I1864" i="10"/>
  <c r="R1864" i="10"/>
  <c r="V1122" i="10"/>
  <c r="D1122" i="10"/>
  <c r="I1122" i="10"/>
  <c r="R1122" i="10"/>
  <c r="I1528" i="10"/>
  <c r="R1528" i="10"/>
  <c r="V611" i="10"/>
  <c r="D611" i="10"/>
  <c r="I611" i="10"/>
  <c r="R611" i="10"/>
  <c r="V1867" i="10"/>
  <c r="D1867" i="10"/>
  <c r="I1867" i="10"/>
  <c r="R1867" i="10"/>
  <c r="V450" i="10"/>
  <c r="D450" i="10"/>
  <c r="I450" i="10"/>
  <c r="R450" i="10"/>
  <c r="V290" i="10"/>
  <c r="D290" i="10"/>
  <c r="I290" i="10"/>
  <c r="R290" i="10"/>
  <c r="V407" i="10"/>
  <c r="D407" i="10"/>
  <c r="I407" i="10"/>
  <c r="R407" i="10"/>
  <c r="I1613" i="10"/>
  <c r="R1613" i="10"/>
  <c r="V1967" i="10"/>
  <c r="D1967" i="10"/>
  <c r="I1967" i="10"/>
  <c r="R1967" i="10"/>
  <c r="I73" i="10"/>
  <c r="R73" i="10"/>
  <c r="V1522" i="10"/>
  <c r="D1522" i="10"/>
  <c r="I1522" i="10"/>
  <c r="R1522" i="10"/>
  <c r="V931" i="10"/>
  <c r="D931" i="10"/>
  <c r="I931" i="10"/>
  <c r="R931" i="10"/>
  <c r="V2046" i="10"/>
  <c r="D2046" i="10"/>
  <c r="I2046" i="10"/>
  <c r="R2046" i="10"/>
  <c r="V730" i="10"/>
  <c r="D730" i="10"/>
  <c r="I730" i="10"/>
  <c r="R730" i="10"/>
  <c r="V128" i="10"/>
  <c r="D128" i="10"/>
  <c r="I128" i="10"/>
  <c r="R128" i="10"/>
  <c r="V1563" i="10"/>
  <c r="D1563" i="10"/>
  <c r="I1563" i="10"/>
  <c r="R1563" i="10"/>
  <c r="V229" i="10"/>
  <c r="D229" i="10"/>
  <c r="I229" i="10"/>
  <c r="R229" i="10"/>
  <c r="V49" i="10"/>
  <c r="D49" i="10"/>
  <c r="I49" i="10"/>
  <c r="R49" i="10"/>
  <c r="V622" i="10"/>
  <c r="D622" i="10"/>
  <c r="I622" i="10"/>
  <c r="R622" i="10"/>
  <c r="V590" i="10"/>
  <c r="D590" i="10"/>
  <c r="I590" i="10"/>
  <c r="R590" i="10"/>
  <c r="I1013" i="10"/>
  <c r="R1013" i="10"/>
  <c r="I193" i="10"/>
  <c r="R193" i="10"/>
  <c r="V46" i="10"/>
  <c r="D46" i="10"/>
  <c r="I46" i="10"/>
  <c r="R46" i="10"/>
  <c r="V630" i="10"/>
  <c r="D630" i="10"/>
  <c r="I630" i="10"/>
  <c r="R630" i="10"/>
  <c r="V1250" i="10"/>
  <c r="D1250" i="10"/>
  <c r="I1250" i="10"/>
  <c r="R1250" i="10"/>
  <c r="V905" i="10"/>
  <c r="D905" i="10"/>
  <c r="I905" i="10"/>
  <c r="R905" i="10"/>
  <c r="V386" i="10"/>
  <c r="D386" i="10"/>
  <c r="I386" i="10"/>
  <c r="R386" i="10"/>
  <c r="V591" i="10"/>
  <c r="D591" i="10"/>
  <c r="I591" i="10"/>
  <c r="R591" i="10"/>
  <c r="V506" i="10"/>
  <c r="D506" i="10"/>
  <c r="I506" i="10"/>
  <c r="R506" i="10"/>
  <c r="V466" i="10"/>
  <c r="D466" i="10"/>
  <c r="I466" i="10"/>
  <c r="R466" i="10"/>
  <c r="V149" i="10"/>
  <c r="D149" i="10"/>
  <c r="I149" i="10"/>
  <c r="R149" i="10"/>
  <c r="V1906" i="10"/>
  <c r="D1906" i="10"/>
  <c r="I1906" i="10"/>
  <c r="R1906" i="10"/>
  <c r="W2422" i="10"/>
  <c r="W2423" i="10"/>
  <c r="P1194" i="10"/>
  <c r="C1194" i="10"/>
  <c r="O1194" i="10"/>
  <c r="Q1194" i="10"/>
  <c r="O1616" i="10"/>
  <c r="P1616" i="10"/>
  <c r="C1616" i="10"/>
  <c r="P1457" i="10"/>
  <c r="C1457" i="10"/>
  <c r="V1457" i="10"/>
  <c r="D1457" i="10"/>
  <c r="O1457" i="10"/>
  <c r="O1318" i="10"/>
  <c r="Q1318" i="10"/>
  <c r="O1275" i="10"/>
  <c r="Q1275" i="10"/>
  <c r="O1308" i="10"/>
  <c r="P1308" i="10"/>
  <c r="C1308" i="10"/>
  <c r="Q1274" i="10"/>
  <c r="P1274" i="10"/>
  <c r="C1274" i="10"/>
  <c r="P1270" i="10"/>
  <c r="C1270" i="10"/>
  <c r="Q1270" i="10"/>
  <c r="O1266" i="10"/>
  <c r="Q1266" i="10"/>
  <c r="P1266" i="10"/>
  <c r="C1266" i="10"/>
  <c r="P1262" i="10"/>
  <c r="C1262" i="10"/>
  <c r="O1262" i="10"/>
  <c r="Q1262" i="10"/>
  <c r="Q297" i="10"/>
  <c r="P297" i="10"/>
  <c r="C297" i="10"/>
  <c r="O1417" i="10"/>
  <c r="P1417" i="10"/>
  <c r="C1417" i="10"/>
  <c r="V1417" i="10"/>
  <c r="D1417" i="10"/>
  <c r="Q1680" i="10"/>
  <c r="O1680" i="10"/>
  <c r="Q1662" i="10"/>
  <c r="O1662" i="10"/>
  <c r="P1662" i="10"/>
  <c r="C1662" i="10"/>
  <c r="V1662" i="10"/>
  <c r="D1662" i="10"/>
  <c r="P1639" i="10"/>
  <c r="C1639" i="10"/>
  <c r="Q1639" i="10"/>
  <c r="Q1623" i="10"/>
  <c r="P1623" i="10"/>
  <c r="C1623" i="10"/>
  <c r="O1623" i="10"/>
  <c r="O1221" i="10"/>
  <c r="P1221" i="10"/>
  <c r="C1221" i="10"/>
  <c r="Q1221" i="10"/>
  <c r="O1219" i="10"/>
  <c r="Q1219" i="10"/>
  <c r="P610" i="10"/>
  <c r="C610" i="10"/>
  <c r="O610" i="10"/>
  <c r="O316" i="10"/>
  <c r="Q316" i="10"/>
  <c r="P316" i="10"/>
  <c r="C316" i="10"/>
  <c r="Q2048" i="10"/>
  <c r="O2048" i="10"/>
  <c r="P2048" i="10"/>
  <c r="C2048" i="10"/>
  <c r="O438" i="10"/>
  <c r="Q438" i="10"/>
  <c r="P304" i="10"/>
  <c r="C304" i="10"/>
  <c r="Q304" i="10"/>
  <c r="O2051" i="10"/>
  <c r="P2051" i="10"/>
  <c r="C2051" i="10"/>
  <c r="Q2051" i="10"/>
  <c r="P425" i="10"/>
  <c r="C425" i="10"/>
  <c r="O425" i="10"/>
  <c r="V308" i="10"/>
  <c r="D308" i="10"/>
  <c r="I308" i="10"/>
  <c r="R308" i="10"/>
  <c r="V724" i="10"/>
  <c r="D724" i="10"/>
  <c r="I724" i="10"/>
  <c r="R724" i="10"/>
  <c r="V1745" i="10"/>
  <c r="D1745" i="10"/>
  <c r="I1745" i="10"/>
  <c r="R1745" i="10"/>
  <c r="V1453" i="10"/>
  <c r="D1453" i="10"/>
  <c r="I1453" i="10"/>
  <c r="R1453" i="10"/>
  <c r="V1792" i="10"/>
  <c r="D1792" i="10"/>
  <c r="I1792" i="10"/>
  <c r="R1792" i="10"/>
  <c r="V1130" i="10"/>
  <c r="D1130" i="10"/>
  <c r="I1130" i="10"/>
  <c r="R1130" i="10"/>
  <c r="V1371" i="10"/>
  <c r="D1371" i="10"/>
  <c r="I1371" i="10"/>
  <c r="R1371" i="10"/>
  <c r="V1573" i="10"/>
  <c r="D1573" i="10"/>
  <c r="I1573" i="10"/>
  <c r="R1573" i="10"/>
  <c r="V52" i="10"/>
  <c r="D52" i="10"/>
  <c r="I52" i="10"/>
  <c r="R52" i="10"/>
  <c r="V43" i="10"/>
  <c r="D43" i="10"/>
  <c r="I43" i="10"/>
  <c r="R43" i="10"/>
  <c r="V364" i="10"/>
  <c r="D364" i="10"/>
  <c r="I364" i="10"/>
  <c r="R364" i="10"/>
  <c r="V1807" i="10"/>
  <c r="D1807" i="10"/>
  <c r="I1807" i="10"/>
  <c r="R1807" i="10"/>
  <c r="V742" i="10"/>
  <c r="D742" i="10"/>
  <c r="I742" i="10"/>
  <c r="R742" i="10"/>
  <c r="V445" i="10"/>
  <c r="D445" i="10"/>
  <c r="I445" i="10"/>
  <c r="R445" i="10"/>
  <c r="V808" i="10"/>
  <c r="D808" i="10"/>
  <c r="I808" i="10"/>
  <c r="R808" i="10"/>
  <c r="V1211" i="10"/>
  <c r="D1211" i="10"/>
  <c r="I1211" i="10"/>
  <c r="R1211" i="10"/>
  <c r="V1612" i="10"/>
  <c r="D1612" i="10"/>
  <c r="I1612" i="10"/>
  <c r="R1612" i="10"/>
  <c r="V1782" i="10"/>
  <c r="D1782" i="10"/>
  <c r="I1782" i="10"/>
  <c r="R1782" i="10"/>
  <c r="V1450" i="10"/>
  <c r="D1450" i="10"/>
  <c r="I1450" i="10"/>
  <c r="R1450" i="10"/>
  <c r="V1363" i="10"/>
  <c r="D1363" i="10"/>
  <c r="I1363" i="10"/>
  <c r="R1363" i="10"/>
  <c r="V923" i="10"/>
  <c r="D923" i="10"/>
  <c r="I923" i="10"/>
  <c r="R923" i="10"/>
  <c r="V1409" i="10"/>
  <c r="D1409" i="10"/>
  <c r="I1409" i="10"/>
  <c r="R1409" i="10"/>
  <c r="V171" i="10"/>
  <c r="D171" i="10"/>
  <c r="I171" i="10"/>
  <c r="R171" i="10"/>
  <c r="V1367" i="10"/>
  <c r="D1367" i="10"/>
  <c r="I1367" i="10"/>
  <c r="R1367" i="10"/>
  <c r="V723" i="10"/>
  <c r="D723" i="10"/>
  <c r="I723" i="10"/>
  <c r="R723" i="10"/>
  <c r="V1406" i="10"/>
  <c r="D1406" i="10"/>
  <c r="I1406" i="10"/>
  <c r="R1406" i="10"/>
  <c r="V1707" i="10"/>
  <c r="D1707" i="10"/>
  <c r="I1707" i="10"/>
  <c r="R1707" i="10"/>
  <c r="V1124" i="10"/>
  <c r="D1124" i="10"/>
  <c r="I1124" i="10"/>
  <c r="R1124" i="10"/>
  <c r="I989" i="10"/>
  <c r="R989" i="10"/>
  <c r="I849" i="10"/>
  <c r="R849" i="10"/>
  <c r="V129" i="10"/>
  <c r="D129" i="10"/>
  <c r="I129" i="10"/>
  <c r="R129" i="10"/>
  <c r="V231" i="10"/>
  <c r="D231" i="10"/>
  <c r="I231" i="10"/>
  <c r="R231" i="10"/>
  <c r="V28" i="10"/>
  <c r="D28" i="10"/>
  <c r="I28" i="10"/>
  <c r="R28" i="10"/>
  <c r="V206" i="10"/>
  <c r="D206" i="10"/>
  <c r="I206" i="10"/>
  <c r="R206" i="10"/>
  <c r="V522" i="10"/>
  <c r="D522" i="10"/>
  <c r="I522" i="10"/>
  <c r="R522" i="10"/>
  <c r="V706" i="10"/>
  <c r="D706" i="10"/>
  <c r="I706" i="10"/>
  <c r="R706" i="10"/>
  <c r="V503" i="10"/>
  <c r="D503" i="10"/>
  <c r="I503" i="10"/>
  <c r="R503" i="10"/>
  <c r="V649" i="10"/>
  <c r="D649" i="10"/>
  <c r="I649" i="10"/>
  <c r="R649" i="10"/>
  <c r="V647" i="10"/>
  <c r="D647" i="10"/>
  <c r="I647" i="10"/>
  <c r="R647" i="10"/>
  <c r="V2066" i="10"/>
  <c r="D2066" i="10"/>
  <c r="I2066" i="10"/>
  <c r="R2066" i="10"/>
  <c r="V1104" i="10"/>
  <c r="D1104" i="10"/>
  <c r="I1104" i="10"/>
  <c r="R1104" i="10"/>
  <c r="V1044" i="10"/>
  <c r="D1044" i="10"/>
  <c r="I1044" i="10"/>
  <c r="R1044" i="10"/>
  <c r="V1570" i="10"/>
  <c r="D1570" i="10"/>
  <c r="I1570" i="10"/>
  <c r="R1570" i="10"/>
  <c r="V1968" i="10"/>
  <c r="D1968" i="10"/>
  <c r="I1968" i="10"/>
  <c r="R1968" i="10"/>
  <c r="V42" i="10"/>
  <c r="D42" i="10"/>
  <c r="I42" i="10"/>
  <c r="R42" i="10"/>
  <c r="V589" i="10"/>
  <c r="D589" i="10"/>
  <c r="I589" i="10"/>
  <c r="R589" i="10"/>
  <c r="I1553" i="10"/>
  <c r="R1553" i="10"/>
  <c r="V548" i="10"/>
  <c r="D548" i="10"/>
  <c r="I548" i="10"/>
  <c r="R548" i="10"/>
  <c r="V642" i="10"/>
  <c r="D642" i="10"/>
  <c r="I642" i="10"/>
  <c r="R642" i="10"/>
  <c r="V1504" i="10"/>
  <c r="D1504" i="10"/>
  <c r="I1504" i="10"/>
  <c r="R1504" i="10"/>
  <c r="V704" i="10"/>
  <c r="D704" i="10"/>
  <c r="I704" i="10"/>
  <c r="R704" i="10"/>
  <c r="V510" i="10"/>
  <c r="D510" i="10"/>
  <c r="I510" i="10"/>
  <c r="R510" i="10"/>
  <c r="V643" i="10"/>
  <c r="D643" i="10"/>
  <c r="I643" i="10"/>
  <c r="R643" i="10"/>
  <c r="V1324" i="10"/>
  <c r="D1324" i="10"/>
  <c r="I1324" i="10"/>
  <c r="R1324" i="10"/>
  <c r="V30" i="10"/>
  <c r="D30" i="10"/>
  <c r="I30" i="10"/>
  <c r="R30" i="10"/>
  <c r="V153" i="10"/>
  <c r="D153" i="10"/>
  <c r="I153" i="10"/>
  <c r="R153" i="10"/>
  <c r="V2024" i="10"/>
  <c r="D2024" i="10"/>
  <c r="I2024" i="10"/>
  <c r="R2024" i="10"/>
  <c r="V267" i="10"/>
  <c r="D267" i="10"/>
  <c r="I267" i="10"/>
  <c r="R267" i="10"/>
  <c r="I1913" i="10"/>
  <c r="R1913" i="10"/>
  <c r="O225" i="10"/>
  <c r="Q225" i="10"/>
  <c r="P225" i="10"/>
  <c r="C225" i="10"/>
  <c r="Q50" i="10"/>
  <c r="O50" i="10"/>
  <c r="P50" i="10"/>
  <c r="C50" i="10"/>
  <c r="O227" i="10"/>
  <c r="Q227" i="10"/>
  <c r="P227" i="10"/>
  <c r="C227" i="10"/>
  <c r="Q1967" i="10"/>
  <c r="O1967" i="10"/>
  <c r="P1846" i="10"/>
  <c r="C1846" i="10"/>
  <c r="O1846" i="10"/>
  <c r="Q1930" i="10"/>
  <c r="O1930" i="10"/>
  <c r="P1941" i="10"/>
  <c r="C1941" i="10"/>
  <c r="O1941" i="10"/>
  <c r="P1923" i="10"/>
  <c r="C1923" i="10"/>
  <c r="O1923" i="10"/>
  <c r="Q1923" i="10"/>
  <c r="P1929" i="10"/>
  <c r="C1929" i="10"/>
  <c r="O1929" i="10"/>
  <c r="Q1929" i="10"/>
  <c r="O1855" i="10"/>
  <c r="P1855" i="10"/>
  <c r="C1855" i="10"/>
  <c r="Q1581" i="10"/>
  <c r="P1581" i="10"/>
  <c r="C1581" i="10"/>
  <c r="O1581" i="10"/>
  <c r="P1731" i="10"/>
  <c r="C1731" i="10"/>
  <c r="O1731" i="10"/>
  <c r="O1580" i="10"/>
  <c r="P1580" i="10"/>
  <c r="C1580" i="10"/>
  <c r="P123" i="10"/>
  <c r="C123" i="10"/>
  <c r="Q123" i="10"/>
  <c r="O123" i="10"/>
  <c r="O861" i="10"/>
  <c r="P861" i="10"/>
  <c r="C861" i="10"/>
  <c r="O127" i="10"/>
  <c r="Q127" i="10"/>
  <c r="P127" i="10"/>
  <c r="C127" i="10"/>
  <c r="I446" i="10"/>
  <c r="R446" i="10"/>
  <c r="I1670" i="10"/>
  <c r="R1670" i="10"/>
  <c r="W2441" i="10"/>
  <c r="V1827" i="10"/>
  <c r="D1827" i="10"/>
  <c r="I1827" i="10"/>
  <c r="R1827" i="10"/>
  <c r="V1370" i="10"/>
  <c r="D1370" i="10"/>
  <c r="I1370" i="10"/>
  <c r="R1370" i="10"/>
  <c r="V844" i="10"/>
  <c r="D844" i="10"/>
  <c r="I844" i="10"/>
  <c r="R844" i="10"/>
  <c r="V125" i="10"/>
  <c r="D125" i="10"/>
  <c r="I125" i="10"/>
  <c r="R125" i="10"/>
  <c r="I1930" i="10"/>
  <c r="R1930" i="10"/>
  <c r="V182" i="10"/>
  <c r="D182" i="10"/>
  <c r="I182" i="10"/>
  <c r="R182" i="10"/>
  <c r="I62" i="10"/>
  <c r="R62" i="10"/>
  <c r="I1813" i="10"/>
  <c r="R1813" i="10"/>
  <c r="V350" i="10"/>
  <c r="D350" i="10"/>
  <c r="I350" i="10"/>
  <c r="R350" i="10"/>
  <c r="V353" i="10"/>
  <c r="D353" i="10"/>
  <c r="I353" i="10"/>
  <c r="R353" i="10"/>
  <c r="V1202" i="10"/>
  <c r="D1202" i="10"/>
  <c r="I1202" i="10"/>
  <c r="R1202" i="10"/>
  <c r="V1624" i="10"/>
  <c r="D1624" i="10"/>
  <c r="I1624" i="10"/>
  <c r="R1624" i="10"/>
  <c r="V1446" i="10"/>
  <c r="D1446" i="10"/>
  <c r="I1446" i="10"/>
  <c r="R1446" i="10"/>
  <c r="I984" i="10"/>
  <c r="R984" i="10"/>
  <c r="V1368" i="10"/>
  <c r="D1368" i="10"/>
  <c r="I1368" i="10"/>
  <c r="R1368" i="10"/>
  <c r="V132" i="10"/>
  <c r="D132" i="10"/>
  <c r="I132" i="10"/>
  <c r="R132" i="10"/>
  <c r="V925" i="10"/>
  <c r="D925" i="10"/>
  <c r="I925" i="10"/>
  <c r="R925" i="10"/>
  <c r="V352" i="10"/>
  <c r="D352" i="10"/>
  <c r="I352" i="10"/>
  <c r="R352" i="10"/>
  <c r="V606" i="10"/>
  <c r="D606" i="10"/>
  <c r="I606" i="10"/>
  <c r="R606" i="10"/>
  <c r="V303" i="10"/>
  <c r="D303" i="10"/>
  <c r="I303" i="10"/>
  <c r="R303" i="10"/>
  <c r="I430" i="10"/>
  <c r="R430" i="10"/>
  <c r="V1408" i="10"/>
  <c r="D1408" i="10"/>
  <c r="I1408" i="10"/>
  <c r="R1408" i="10"/>
  <c r="V69" i="10"/>
  <c r="D69" i="10"/>
  <c r="I69" i="10"/>
  <c r="R69" i="10"/>
  <c r="V1809" i="10"/>
  <c r="D1809" i="10"/>
  <c r="I1809" i="10"/>
  <c r="R1809" i="10"/>
  <c r="V1532" i="10"/>
  <c r="D1532" i="10"/>
  <c r="I1532" i="10"/>
  <c r="R1532" i="10"/>
  <c r="V2049" i="10"/>
  <c r="D2049" i="10"/>
  <c r="I2049" i="10"/>
  <c r="R2049" i="10"/>
  <c r="V608" i="10"/>
  <c r="D608" i="10"/>
  <c r="I608" i="10"/>
  <c r="R608" i="10"/>
  <c r="V1410" i="10"/>
  <c r="D1410" i="10"/>
  <c r="I1410" i="10"/>
  <c r="R1410" i="10"/>
  <c r="V1303" i="10"/>
  <c r="D1303" i="10"/>
  <c r="I1303" i="10"/>
  <c r="R1303" i="10"/>
  <c r="V1447" i="10"/>
  <c r="D1447" i="10"/>
  <c r="I1447" i="10"/>
  <c r="R1447" i="10"/>
  <c r="V966" i="10"/>
  <c r="D966" i="10"/>
  <c r="I966" i="10"/>
  <c r="R966" i="10"/>
  <c r="V382" i="10"/>
  <c r="D382" i="10"/>
  <c r="I382" i="10"/>
  <c r="R382" i="10"/>
  <c r="V1062" i="10"/>
  <c r="D1062" i="10"/>
  <c r="I1062" i="10"/>
  <c r="R1062" i="10"/>
  <c r="V87" i="10"/>
  <c r="D87" i="10"/>
  <c r="I87" i="10"/>
  <c r="R87" i="10"/>
  <c r="V588" i="10"/>
  <c r="D588" i="10"/>
  <c r="I588" i="10"/>
  <c r="R588" i="10"/>
  <c r="I1473" i="10"/>
  <c r="R1473" i="10"/>
  <c r="I1585" i="10"/>
  <c r="R1585" i="10"/>
  <c r="V2065" i="10"/>
  <c r="D2065" i="10"/>
  <c r="I2065" i="10"/>
  <c r="R2065" i="10"/>
  <c r="V569" i="10"/>
  <c r="D569" i="10"/>
  <c r="I569" i="10"/>
  <c r="R569" i="10"/>
  <c r="V1050" i="10"/>
  <c r="D1050" i="10"/>
  <c r="I1050" i="10"/>
  <c r="R1050" i="10"/>
  <c r="V3" i="10"/>
  <c r="D3" i="10"/>
  <c r="I3" i="10"/>
  <c r="R3" i="10"/>
  <c r="V1290" i="10"/>
  <c r="D1290" i="10"/>
  <c r="I1290" i="10"/>
  <c r="R1290" i="10"/>
  <c r="V1285" i="10"/>
  <c r="D1285" i="10"/>
  <c r="I1285" i="10"/>
  <c r="R1285" i="10"/>
  <c r="V1069" i="10"/>
  <c r="D1069" i="10"/>
  <c r="I1069" i="10"/>
  <c r="R1069" i="10"/>
  <c r="V1249" i="10"/>
  <c r="D1249" i="10"/>
  <c r="I1249" i="10"/>
  <c r="R1249" i="10"/>
  <c r="V1544" i="10"/>
  <c r="D1544" i="10"/>
  <c r="I1544" i="10"/>
  <c r="R1544" i="10"/>
  <c r="V669" i="10"/>
  <c r="D669" i="10"/>
  <c r="I669" i="10"/>
  <c r="R669" i="10"/>
  <c r="V1526" i="10"/>
  <c r="D1526" i="10"/>
  <c r="I1526" i="10"/>
  <c r="R1526" i="10"/>
  <c r="V86" i="10"/>
  <c r="D86" i="10"/>
  <c r="I86" i="10"/>
  <c r="R86" i="10"/>
  <c r="V762" i="10"/>
  <c r="D762" i="10"/>
  <c r="I762" i="10"/>
  <c r="R762" i="10"/>
  <c r="V708" i="10"/>
  <c r="D708" i="10"/>
  <c r="I708" i="10"/>
  <c r="R708" i="10"/>
  <c r="V1146" i="10"/>
  <c r="D1146" i="10"/>
  <c r="I1146" i="10"/>
  <c r="R1146" i="10"/>
  <c r="V1486" i="10"/>
  <c r="D1486" i="10"/>
  <c r="I1486" i="10"/>
  <c r="R1486" i="10"/>
  <c r="V1773" i="10"/>
  <c r="D1773" i="10"/>
  <c r="I1773" i="10"/>
  <c r="R1773" i="10"/>
  <c r="V1653" i="10"/>
  <c r="D1653" i="10"/>
  <c r="I1653" i="10"/>
  <c r="R1653" i="10"/>
  <c r="V1793" i="10"/>
  <c r="D1793" i="10"/>
  <c r="I1793" i="10"/>
  <c r="R1793" i="10"/>
  <c r="V1633" i="10"/>
  <c r="D1633" i="10"/>
  <c r="I1633" i="10"/>
  <c r="R1633" i="10"/>
  <c r="U34" i="10"/>
  <c r="W694" i="10"/>
  <c r="I1229" i="10"/>
  <c r="R1229" i="10"/>
  <c r="I1171" i="10"/>
  <c r="R1171" i="10"/>
  <c r="I483" i="10"/>
  <c r="R483" i="10"/>
  <c r="I1685" i="10"/>
  <c r="R1685" i="10"/>
  <c r="I892" i="10"/>
  <c r="R892" i="10"/>
  <c r="I1003" i="10"/>
  <c r="R1003" i="10"/>
  <c r="I1184" i="10"/>
  <c r="R1184" i="10"/>
  <c r="I1549" i="10"/>
  <c r="R1549" i="10"/>
  <c r="V1753" i="10"/>
  <c r="D1753" i="10"/>
  <c r="I1753" i="10"/>
  <c r="R1753" i="10"/>
  <c r="V1713" i="10"/>
  <c r="D1713" i="10"/>
  <c r="I1713" i="10"/>
  <c r="R1713" i="10"/>
  <c r="I603" i="10"/>
  <c r="R603" i="10"/>
  <c r="I1702" i="10"/>
  <c r="R1702" i="10"/>
  <c r="I1747" i="10"/>
  <c r="R1747" i="10"/>
  <c r="I1605" i="10"/>
  <c r="R1605" i="10"/>
  <c r="I1788" i="10"/>
  <c r="R1788" i="10"/>
  <c r="I1444" i="10"/>
  <c r="R1444" i="10"/>
  <c r="I990" i="10"/>
  <c r="R990" i="10"/>
  <c r="I950" i="10"/>
  <c r="R950" i="10"/>
  <c r="V847" i="10"/>
  <c r="D847" i="10"/>
  <c r="I847" i="10"/>
  <c r="R847" i="10"/>
  <c r="V187" i="10"/>
  <c r="D187" i="10"/>
  <c r="I187" i="10"/>
  <c r="R187" i="10"/>
  <c r="V71" i="10"/>
  <c r="D71" i="10"/>
  <c r="I71" i="10"/>
  <c r="R71" i="10"/>
  <c r="I1983" i="10"/>
  <c r="R1983" i="10"/>
  <c r="I451" i="10"/>
  <c r="R451" i="10"/>
  <c r="V431" i="10"/>
  <c r="D431" i="10"/>
  <c r="I431" i="10"/>
  <c r="R431" i="10"/>
  <c r="I733" i="10"/>
  <c r="R733" i="10"/>
  <c r="V1705" i="10"/>
  <c r="D1705" i="10"/>
  <c r="I1705" i="10"/>
  <c r="R1705" i="10"/>
  <c r="I1752" i="10"/>
  <c r="R1752" i="10"/>
  <c r="V1265" i="10"/>
  <c r="D1265" i="10"/>
  <c r="I1265" i="10"/>
  <c r="R1265" i="10"/>
  <c r="I1269" i="10"/>
  <c r="R1269" i="10"/>
  <c r="V406" i="10"/>
  <c r="D406" i="10"/>
  <c r="I406" i="10"/>
  <c r="R406" i="10"/>
  <c r="V986" i="10"/>
  <c r="D986" i="10"/>
  <c r="I986" i="10"/>
  <c r="R986" i="10"/>
  <c r="V1928" i="10"/>
  <c r="D1928" i="10"/>
  <c r="I1928" i="10"/>
  <c r="R1928" i="10"/>
  <c r="V810" i="10"/>
  <c r="D810" i="10"/>
  <c r="I810" i="10"/>
  <c r="R810" i="10"/>
  <c r="I933" i="10"/>
  <c r="R933" i="10"/>
  <c r="V312" i="10"/>
  <c r="D312" i="10"/>
  <c r="I312" i="10"/>
  <c r="R312" i="10"/>
  <c r="V351" i="10"/>
  <c r="D351" i="10"/>
  <c r="I351" i="10"/>
  <c r="R351" i="10"/>
  <c r="V1212" i="10"/>
  <c r="D1212" i="10"/>
  <c r="I1212" i="10"/>
  <c r="R1212" i="10"/>
  <c r="I1668" i="10"/>
  <c r="R1668" i="10"/>
  <c r="V1302" i="10"/>
  <c r="D1302" i="10"/>
  <c r="I1302" i="10"/>
  <c r="R1302" i="10"/>
  <c r="I1313" i="10"/>
  <c r="R1313" i="10"/>
  <c r="V1607" i="10"/>
  <c r="D1607" i="10"/>
  <c r="I1607" i="10"/>
  <c r="R1607" i="10"/>
  <c r="I1452" i="10"/>
  <c r="R1452" i="10"/>
  <c r="V126" i="10"/>
  <c r="D126" i="10"/>
  <c r="I126" i="10"/>
  <c r="R126" i="10"/>
  <c r="V1732" i="10"/>
  <c r="D1732" i="10"/>
  <c r="I1732" i="10"/>
  <c r="R1732" i="10"/>
  <c r="V1848" i="10"/>
  <c r="D1848" i="10"/>
  <c r="I1848" i="10"/>
  <c r="R1848" i="10"/>
  <c r="V685" i="10"/>
  <c r="D685" i="10"/>
  <c r="I685" i="10"/>
  <c r="R685" i="10"/>
  <c r="V686" i="10"/>
  <c r="D686" i="10"/>
  <c r="I686" i="10"/>
  <c r="R686" i="10"/>
  <c r="I749" i="10"/>
  <c r="R749" i="10"/>
  <c r="V311" i="10"/>
  <c r="D311" i="10"/>
  <c r="I311" i="10"/>
  <c r="R311" i="10"/>
  <c r="V1630" i="10"/>
  <c r="D1630" i="10"/>
  <c r="I1630" i="10"/>
  <c r="R1630" i="10"/>
  <c r="V169" i="10"/>
  <c r="D169" i="10"/>
  <c r="I169" i="10"/>
  <c r="R169" i="10"/>
  <c r="V1271" i="10"/>
  <c r="D1271" i="10"/>
  <c r="I1271" i="10"/>
  <c r="R1271" i="10"/>
  <c r="V410" i="10"/>
  <c r="D410" i="10"/>
  <c r="I410" i="10"/>
  <c r="R410" i="10"/>
  <c r="V1604" i="10"/>
  <c r="D1604" i="10"/>
  <c r="I1604" i="10"/>
  <c r="R1604" i="10"/>
  <c r="V1823" i="10"/>
  <c r="D1823" i="10"/>
  <c r="I1823" i="10"/>
  <c r="R1823" i="10"/>
  <c r="V1722" i="10"/>
  <c r="D1722" i="10"/>
  <c r="I1722" i="10"/>
  <c r="R1722" i="10"/>
  <c r="I1970" i="10"/>
  <c r="R1970" i="10"/>
  <c r="V228" i="10"/>
  <c r="D228" i="10"/>
  <c r="I228" i="10"/>
  <c r="R228" i="10"/>
  <c r="V688" i="10"/>
  <c r="D688" i="10"/>
  <c r="I688" i="10"/>
  <c r="R688" i="10"/>
  <c r="V67" i="10"/>
  <c r="D67" i="10"/>
  <c r="I67" i="10"/>
  <c r="R67" i="10"/>
  <c r="V1689" i="10"/>
  <c r="D1689" i="10"/>
  <c r="I1689" i="10"/>
  <c r="R1689" i="10"/>
  <c r="I1392" i="10"/>
  <c r="R1392" i="10"/>
  <c r="V2010" i="10"/>
  <c r="D2010" i="10"/>
  <c r="I2010" i="10"/>
  <c r="R2010" i="10"/>
  <c r="V910" i="10"/>
  <c r="D910" i="10"/>
  <c r="I910" i="10"/>
  <c r="R910" i="10"/>
  <c r="V866" i="10"/>
  <c r="D866" i="10"/>
  <c r="I866" i="10"/>
  <c r="R866" i="10"/>
  <c r="V1465" i="10"/>
  <c r="D1465" i="10"/>
  <c r="I1465" i="10"/>
  <c r="R1465" i="10"/>
  <c r="V1466" i="10"/>
  <c r="D1466" i="10"/>
  <c r="I1466" i="10"/>
  <c r="R1466" i="10"/>
  <c r="V1511" i="10"/>
  <c r="D1511" i="10"/>
  <c r="I1511" i="10"/>
  <c r="R1511" i="10"/>
  <c r="I467" i="10"/>
  <c r="R467" i="10"/>
  <c r="V1024" i="10"/>
  <c r="D1024" i="10"/>
  <c r="I1024" i="10"/>
  <c r="R1024" i="10"/>
  <c r="V10" i="10"/>
  <c r="D10" i="10"/>
  <c r="I10" i="10"/>
  <c r="R10" i="10"/>
  <c r="V48" i="10"/>
  <c r="D48" i="10"/>
  <c r="I48" i="10"/>
  <c r="R48" i="10"/>
  <c r="V372" i="10"/>
  <c r="D372" i="10"/>
  <c r="I372" i="10"/>
  <c r="R372" i="10"/>
  <c r="V1686" i="10"/>
  <c r="D1686" i="10"/>
  <c r="I1686" i="10"/>
  <c r="R1686" i="10"/>
  <c r="V1070" i="10"/>
  <c r="D1070" i="10"/>
  <c r="I1070" i="10"/>
  <c r="R1070" i="10"/>
  <c r="V628" i="10"/>
  <c r="D628" i="10"/>
  <c r="I628" i="10"/>
  <c r="R628" i="10"/>
  <c r="V667" i="10"/>
  <c r="D667" i="10"/>
  <c r="I667" i="10"/>
  <c r="R667" i="10"/>
  <c r="V626" i="10"/>
  <c r="D626" i="10"/>
  <c r="I626" i="10"/>
  <c r="R626" i="10"/>
  <c r="V328" i="10"/>
  <c r="D328" i="10"/>
  <c r="I328" i="10"/>
  <c r="R328" i="10"/>
  <c r="V909" i="10"/>
  <c r="D909" i="10"/>
  <c r="I909" i="10"/>
  <c r="R909" i="10"/>
  <c r="I1093" i="10"/>
  <c r="R1093" i="10"/>
  <c r="V1471" i="10"/>
  <c r="D1471" i="10"/>
  <c r="I1471" i="10"/>
  <c r="R1471" i="10"/>
  <c r="I1582" i="10"/>
  <c r="R1582" i="10"/>
  <c r="I106" i="10"/>
  <c r="R106" i="10"/>
  <c r="V511" i="10"/>
  <c r="D511" i="10"/>
  <c r="I511" i="10"/>
  <c r="R511" i="10"/>
  <c r="V2030" i="10"/>
  <c r="D2030" i="10"/>
  <c r="I2030" i="10"/>
  <c r="R2030" i="10"/>
  <c r="V23" i="10"/>
  <c r="D23" i="10"/>
  <c r="I23" i="10"/>
  <c r="R23" i="10"/>
  <c r="V525" i="10"/>
  <c r="D525" i="10"/>
  <c r="I525" i="10"/>
  <c r="R525" i="10"/>
  <c r="I1592" i="10"/>
  <c r="R1592" i="10"/>
  <c r="I1424" i="10"/>
  <c r="R1424" i="10"/>
  <c r="V1428" i="10"/>
  <c r="D1428" i="10"/>
  <c r="I1428" i="10"/>
  <c r="R1428" i="10"/>
  <c r="V1505" i="10"/>
  <c r="D1505" i="10"/>
  <c r="I1505" i="10"/>
  <c r="R1505" i="10"/>
  <c r="V1149" i="10"/>
  <c r="D1149" i="10"/>
  <c r="I1149" i="10"/>
  <c r="R1149" i="10"/>
  <c r="V1191" i="10"/>
  <c r="D1191" i="10"/>
  <c r="I1191" i="10"/>
  <c r="R1191" i="10"/>
  <c r="V268" i="10"/>
  <c r="D268" i="10"/>
  <c r="I268" i="10"/>
  <c r="R268" i="10"/>
  <c r="V2004" i="10"/>
  <c r="D2004" i="10"/>
  <c r="I2004" i="10"/>
  <c r="R2004" i="10"/>
  <c r="V627" i="10"/>
  <c r="D627" i="10"/>
  <c r="I627" i="10"/>
  <c r="R627" i="10"/>
  <c r="V208" i="10"/>
  <c r="D208" i="10"/>
  <c r="I208" i="10"/>
  <c r="R208" i="10"/>
  <c r="V211" i="10"/>
  <c r="D211" i="10"/>
  <c r="I211" i="10"/>
  <c r="R211" i="10"/>
  <c r="V824" i="10"/>
  <c r="D824" i="10"/>
  <c r="I824" i="10"/>
  <c r="R824" i="10"/>
  <c r="I1590" i="10"/>
  <c r="R1590" i="10"/>
  <c r="V112" i="10"/>
  <c r="D112" i="10"/>
  <c r="I112" i="10"/>
  <c r="R112" i="10"/>
  <c r="V504" i="10"/>
  <c r="D504" i="10"/>
  <c r="I504" i="10"/>
  <c r="R504" i="10"/>
  <c r="I1172" i="10"/>
  <c r="R1172" i="10"/>
  <c r="V1647" i="10"/>
  <c r="D1647" i="10"/>
  <c r="I1647" i="10"/>
  <c r="R1647" i="10"/>
  <c r="V1771" i="10"/>
  <c r="D1771" i="10"/>
  <c r="I1771" i="10"/>
  <c r="R1771" i="10"/>
  <c r="V1644" i="10"/>
  <c r="D1644" i="10"/>
  <c r="I1644" i="10"/>
  <c r="R1644" i="10"/>
  <c r="V1912" i="10"/>
  <c r="D1912" i="10"/>
  <c r="I1912" i="10"/>
  <c r="R1912" i="10"/>
  <c r="V9" i="10"/>
  <c r="D9" i="10"/>
  <c r="I9" i="10"/>
  <c r="R9" i="10"/>
  <c r="V1488" i="10"/>
  <c r="D1488" i="10"/>
  <c r="I1488" i="10"/>
  <c r="R1488" i="10"/>
  <c r="V8" i="10"/>
  <c r="D8" i="10"/>
  <c r="I8" i="10"/>
  <c r="R8" i="10"/>
  <c r="V1652" i="10"/>
  <c r="D1652" i="10"/>
  <c r="I1652" i="10"/>
  <c r="R1652" i="10"/>
  <c r="P1196" i="10"/>
  <c r="C1196" i="10"/>
  <c r="Q1196" i="10"/>
  <c r="O1196" i="10"/>
  <c r="P1177" i="10"/>
  <c r="C1177" i="10"/>
  <c r="Q1177" i="10"/>
  <c r="O1256" i="10"/>
  <c r="Q1256" i="10"/>
  <c r="O487" i="10"/>
  <c r="Q487" i="10"/>
  <c r="O1239" i="10"/>
  <c r="Q1239" i="10"/>
  <c r="O1233" i="10"/>
  <c r="P1233" i="10"/>
  <c r="C1233" i="10"/>
  <c r="O230" i="10"/>
  <c r="P230" i="10"/>
  <c r="C230" i="10"/>
  <c r="O1966" i="10"/>
  <c r="Q1966" i="10"/>
  <c r="P1966" i="10"/>
  <c r="C1966" i="10"/>
  <c r="P1932" i="10"/>
  <c r="C1932" i="10"/>
  <c r="O1932" i="10"/>
  <c r="O1856" i="10"/>
  <c r="P1856" i="10"/>
  <c r="C1856" i="10"/>
  <c r="P1141" i="10"/>
  <c r="C1141" i="10"/>
  <c r="V1141" i="10"/>
  <c r="D1141" i="10"/>
  <c r="Q1141" i="10"/>
  <c r="U32" i="10"/>
  <c r="V31" i="10"/>
  <c r="D31" i="10"/>
  <c r="I31" i="10"/>
  <c r="R31" i="10"/>
  <c r="U2031" i="10"/>
  <c r="V2031" i="10"/>
  <c r="D2031" i="10"/>
  <c r="I2031" i="10"/>
  <c r="R2031" i="10"/>
  <c r="U1991" i="10"/>
  <c r="V1991" i="10"/>
  <c r="D1991" i="10"/>
  <c r="I1991" i="10"/>
  <c r="R1991" i="10"/>
  <c r="V1871" i="10"/>
  <c r="D1871" i="10"/>
  <c r="I1871" i="10"/>
  <c r="R1871" i="10"/>
  <c r="V1411" i="10"/>
  <c r="D1411" i="10"/>
  <c r="I1411" i="10"/>
  <c r="R1411" i="10"/>
  <c r="W833" i="10"/>
  <c r="I751" i="10"/>
  <c r="R751" i="10"/>
  <c r="I807" i="10"/>
  <c r="R807" i="10"/>
  <c r="I2044" i="10"/>
  <c r="R2044" i="10"/>
  <c r="I306" i="10"/>
  <c r="R306" i="10"/>
  <c r="I1626" i="10"/>
  <c r="R1626" i="10"/>
  <c r="I1873" i="10"/>
  <c r="R1873" i="10"/>
  <c r="I1863" i="10"/>
  <c r="R1863" i="10"/>
  <c r="I952" i="10"/>
  <c r="R952" i="10"/>
  <c r="I1849" i="10"/>
  <c r="R1849" i="10"/>
  <c r="I971" i="10"/>
  <c r="R971" i="10"/>
  <c r="I1072" i="10"/>
  <c r="R1072" i="10"/>
  <c r="I452" i="10"/>
  <c r="R452" i="10"/>
  <c r="I613" i="10"/>
  <c r="R613" i="10"/>
  <c r="I991" i="10"/>
  <c r="R991" i="10"/>
  <c r="V752" i="10"/>
  <c r="D752" i="10"/>
  <c r="I752" i="10"/>
  <c r="R752" i="10"/>
  <c r="I448" i="10"/>
  <c r="R448" i="10"/>
  <c r="V1704" i="10"/>
  <c r="D1704" i="10"/>
  <c r="I1704" i="10"/>
  <c r="R1704" i="10"/>
  <c r="V1824" i="10"/>
  <c r="D1824" i="10"/>
  <c r="I1824" i="10"/>
  <c r="R1824" i="10"/>
  <c r="I1723" i="10"/>
  <c r="R1723" i="10"/>
  <c r="I927" i="10"/>
  <c r="R927" i="10"/>
  <c r="V426" i="10"/>
  <c r="D426" i="10"/>
  <c r="I426" i="10"/>
  <c r="R426" i="10"/>
  <c r="I2042" i="10"/>
  <c r="R2042" i="10"/>
  <c r="V1666" i="10"/>
  <c r="D1666" i="10"/>
  <c r="I1666" i="10"/>
  <c r="R1666" i="10"/>
  <c r="V1862" i="10"/>
  <c r="D1862" i="10"/>
  <c r="I1862" i="10"/>
  <c r="R1862" i="10"/>
  <c r="V1726" i="10"/>
  <c r="D1726" i="10"/>
  <c r="I1726" i="10"/>
  <c r="R1726" i="10"/>
  <c r="V1992" i="10"/>
  <c r="D1992" i="10"/>
  <c r="I1992" i="10"/>
  <c r="R1992" i="10"/>
  <c r="I1352" i="10"/>
  <c r="R1352" i="10"/>
  <c r="V587" i="10"/>
  <c r="D587" i="10"/>
  <c r="I587" i="10"/>
  <c r="R587" i="10"/>
  <c r="V1242" i="10"/>
  <c r="D1242" i="10"/>
  <c r="I1242" i="10"/>
  <c r="R1242" i="10"/>
  <c r="V871" i="10"/>
  <c r="D871" i="10"/>
  <c r="I871" i="10"/>
  <c r="R871" i="10"/>
  <c r="I1546" i="10"/>
  <c r="R1546" i="10"/>
  <c r="I1173" i="10"/>
  <c r="R1173" i="10"/>
  <c r="I1169" i="10"/>
  <c r="R1169" i="10"/>
  <c r="I652" i="10"/>
  <c r="R652" i="10"/>
  <c r="I148" i="10"/>
  <c r="R148" i="10"/>
  <c r="V562" i="10"/>
  <c r="D562" i="10"/>
  <c r="I562" i="10"/>
  <c r="R562" i="10"/>
  <c r="I970" i="10"/>
  <c r="R970" i="10"/>
  <c r="I1347" i="10"/>
  <c r="R1347" i="10"/>
  <c r="I1346" i="10"/>
  <c r="R1346" i="10"/>
  <c r="V782" i="10"/>
  <c r="D782" i="10"/>
  <c r="I782" i="10"/>
  <c r="R782" i="10"/>
  <c r="V1507" i="10"/>
  <c r="D1507" i="10"/>
  <c r="I1507" i="10"/>
  <c r="R1507" i="10"/>
  <c r="V109" i="10"/>
  <c r="D109" i="10"/>
  <c r="I109" i="10"/>
  <c r="R109" i="10"/>
  <c r="I1345" i="10"/>
  <c r="R1345" i="10"/>
  <c r="I1388" i="10"/>
  <c r="R1388" i="10"/>
  <c r="I213" i="10"/>
  <c r="R213" i="10"/>
  <c r="V1006" i="10"/>
  <c r="D1006" i="10"/>
  <c r="I1006" i="10"/>
  <c r="R1006" i="10"/>
  <c r="V1543" i="10"/>
  <c r="D1543" i="10"/>
  <c r="I1543" i="10"/>
  <c r="R1543" i="10"/>
  <c r="V1143" i="10"/>
  <c r="D1143" i="10"/>
  <c r="I1143" i="10"/>
  <c r="R1143" i="10"/>
  <c r="V1190" i="10"/>
  <c r="D1190" i="10"/>
  <c r="I1190" i="10"/>
  <c r="R1190" i="10"/>
  <c r="I26" i="10"/>
  <c r="R26" i="10"/>
  <c r="V1225" i="10"/>
  <c r="D1225" i="10"/>
  <c r="I1225" i="10"/>
  <c r="R1225" i="10"/>
  <c r="V83" i="10"/>
  <c r="D83" i="10"/>
  <c r="I83" i="10"/>
  <c r="R83" i="10"/>
  <c r="V1472" i="10"/>
  <c r="D1472" i="10"/>
  <c r="I1472" i="10"/>
  <c r="R1472" i="10"/>
  <c r="V1547" i="10"/>
  <c r="D1547" i="10"/>
  <c r="I1547" i="10"/>
  <c r="R1547" i="10"/>
  <c r="V107" i="10"/>
  <c r="D107" i="10"/>
  <c r="I107" i="10"/>
  <c r="R107" i="10"/>
  <c r="V2070" i="10"/>
  <c r="D2070" i="10"/>
  <c r="I2070" i="10"/>
  <c r="R2070" i="10"/>
  <c r="V147" i="10"/>
  <c r="D147" i="10"/>
  <c r="I147" i="10"/>
  <c r="R147" i="10"/>
  <c r="V1150" i="10"/>
  <c r="D1150" i="10"/>
  <c r="I1150" i="10"/>
  <c r="R1150" i="10"/>
  <c r="O1326" i="10"/>
  <c r="P1326" i="10"/>
  <c r="C1326" i="10"/>
  <c r="O2077" i="10"/>
  <c r="Q2077" i="10"/>
  <c r="P657" i="10"/>
  <c r="C657" i="10"/>
  <c r="O657" i="10"/>
  <c r="P1180" i="10"/>
  <c r="C1180" i="10"/>
  <c r="Q1180" i="10"/>
  <c r="Q504" i="10"/>
  <c r="O504" i="10"/>
  <c r="P512" i="10"/>
  <c r="C512" i="10"/>
  <c r="Q512" i="10"/>
  <c r="Q543" i="10"/>
  <c r="P543" i="10"/>
  <c r="C543" i="10"/>
  <c r="Q471" i="10"/>
  <c r="O471" i="10"/>
  <c r="O521" i="10"/>
  <c r="Q521" i="10"/>
  <c r="O717" i="10"/>
  <c r="Q717" i="10"/>
  <c r="Q712" i="10"/>
  <c r="O712" i="10"/>
  <c r="P712" i="10"/>
  <c r="C712" i="10"/>
  <c r="P102" i="10"/>
  <c r="C102" i="10"/>
  <c r="O102" i="10"/>
  <c r="Q102" i="10"/>
  <c r="P103" i="10"/>
  <c r="C103" i="10"/>
  <c r="O103" i="10"/>
  <c r="Q715" i="10"/>
  <c r="O715" i="10"/>
  <c r="O716" i="10"/>
  <c r="Q716" i="10"/>
  <c r="P104" i="10"/>
  <c r="C104" i="10"/>
  <c r="O104" i="10"/>
  <c r="O1545" i="10"/>
  <c r="P1545" i="10"/>
  <c r="C1545" i="10"/>
  <c r="P1557" i="10"/>
  <c r="C1557" i="10"/>
  <c r="Q1557" i="10"/>
  <c r="O1557" i="10"/>
  <c r="P1435" i="10"/>
  <c r="C1435" i="10"/>
  <c r="Q1435" i="10"/>
  <c r="O1591" i="10"/>
  <c r="Q1591" i="10"/>
  <c r="Q1251" i="10"/>
  <c r="P1251" i="10"/>
  <c r="C1251" i="10"/>
  <c r="V1251" i="10"/>
  <c r="D1251" i="10"/>
  <c r="O1260" i="10"/>
  <c r="Q1260" i="10"/>
  <c r="P325" i="10"/>
  <c r="C325" i="10"/>
  <c r="O325" i="10"/>
  <c r="V491" i="10"/>
  <c r="D491" i="10"/>
  <c r="I491" i="10"/>
  <c r="R491" i="10"/>
  <c r="O98" i="10"/>
  <c r="Q98" i="10"/>
  <c r="O1236" i="10"/>
  <c r="Q1236" i="10"/>
  <c r="P1236" i="10"/>
  <c r="C1236" i="10"/>
  <c r="P1226" i="10"/>
  <c r="C1226" i="10"/>
  <c r="O1226" i="10"/>
  <c r="Q1226" i="10"/>
  <c r="P490" i="10"/>
  <c r="C490" i="10"/>
  <c r="Q490" i="10"/>
  <c r="Q1228" i="10"/>
  <c r="O1228" i="10"/>
  <c r="P1224" i="10"/>
  <c r="C1224" i="10"/>
  <c r="O1224" i="10"/>
  <c r="Q1224" i="10"/>
  <c r="V1230" i="10"/>
  <c r="D1230" i="10"/>
  <c r="I1230" i="10"/>
  <c r="R1230" i="10"/>
  <c r="P1235" i="10"/>
  <c r="C1235" i="10"/>
  <c r="O1235" i="10"/>
  <c r="Q1235" i="10"/>
  <c r="O1984" i="10"/>
  <c r="Q1984" i="10"/>
  <c r="P1984" i="10"/>
  <c r="C1984" i="10"/>
  <c r="Q1885" i="10"/>
  <c r="O1885" i="10"/>
  <c r="P1885" i="10"/>
  <c r="C1885" i="10"/>
  <c r="P1810" i="10"/>
  <c r="C1810" i="10"/>
  <c r="O1810" i="10"/>
  <c r="Q1810" i="10"/>
  <c r="P1899" i="10"/>
  <c r="C1899" i="10"/>
  <c r="O1899" i="10"/>
  <c r="P1985" i="10"/>
  <c r="C1985" i="10"/>
  <c r="O1985" i="10"/>
  <c r="Q1985" i="10"/>
  <c r="P1812" i="10"/>
  <c r="C1812" i="10"/>
  <c r="O1812" i="10"/>
  <c r="Q1812" i="10"/>
  <c r="Q1530" i="10"/>
  <c r="O1530" i="10"/>
  <c r="P1803" i="10"/>
  <c r="C1803" i="10"/>
  <c r="O1803" i="10"/>
  <c r="Q1689" i="10"/>
  <c r="O1689" i="10"/>
  <c r="Q362" i="10"/>
  <c r="O362" i="10"/>
  <c r="P972" i="10"/>
  <c r="C972" i="10"/>
  <c r="V972" i="10"/>
  <c r="D972" i="10"/>
  <c r="O972" i="10"/>
  <c r="P375" i="10"/>
  <c r="C375" i="10"/>
  <c r="O375" i="10"/>
  <c r="O967" i="10"/>
  <c r="P967" i="10"/>
  <c r="C967" i="10"/>
  <c r="P368" i="10"/>
  <c r="C368" i="10"/>
  <c r="Q368" i="10"/>
  <c r="V1028" i="10"/>
  <c r="D1028" i="10"/>
  <c r="I1028" i="10"/>
  <c r="R1028" i="10"/>
  <c r="V1151" i="10"/>
  <c r="D1151" i="10"/>
  <c r="I1151" i="10"/>
  <c r="R1151" i="10"/>
  <c r="I222" i="10"/>
  <c r="R222" i="10"/>
  <c r="V682" i="10"/>
  <c r="D682" i="10"/>
  <c r="I682" i="10"/>
  <c r="R682" i="10"/>
  <c r="V367" i="10"/>
  <c r="D367" i="10"/>
  <c r="I367" i="10"/>
  <c r="R367" i="10"/>
  <c r="I1982" i="10"/>
  <c r="R1982" i="10"/>
  <c r="V582" i="10"/>
  <c r="D582" i="10"/>
  <c r="I582" i="10"/>
  <c r="R582" i="10"/>
  <c r="I329" i="10"/>
  <c r="R329" i="10"/>
  <c r="V1248" i="10"/>
  <c r="D1248" i="10"/>
  <c r="I1248" i="10"/>
  <c r="R1248" i="10"/>
  <c r="I864" i="10"/>
  <c r="R864" i="10"/>
  <c r="V530" i="10"/>
  <c r="D530" i="10"/>
  <c r="I530" i="10"/>
  <c r="R530" i="10"/>
  <c r="V763" i="10"/>
  <c r="D763" i="10"/>
  <c r="I763" i="10"/>
  <c r="R763" i="10"/>
  <c r="I1589" i="10"/>
  <c r="R1589" i="10"/>
  <c r="V502" i="10"/>
  <c r="D502" i="10"/>
  <c r="I502" i="10"/>
  <c r="R502" i="10"/>
  <c r="I1343" i="10"/>
  <c r="R1343" i="10"/>
  <c r="V252" i="10"/>
  <c r="D252" i="10"/>
  <c r="I252" i="10"/>
  <c r="R252" i="10"/>
  <c r="I331" i="10"/>
  <c r="R331" i="10"/>
  <c r="I203" i="10"/>
  <c r="R203" i="10"/>
  <c r="V869" i="10"/>
  <c r="D869" i="10"/>
  <c r="I869" i="10"/>
  <c r="R869" i="10"/>
  <c r="V828" i="10"/>
  <c r="D828" i="10"/>
  <c r="I828" i="10"/>
  <c r="R828" i="10"/>
  <c r="I1082" i="10"/>
  <c r="R1082" i="10"/>
  <c r="V468" i="10"/>
  <c r="D468" i="10"/>
  <c r="I468" i="10"/>
  <c r="R468" i="10"/>
  <c r="V472" i="10"/>
  <c r="D472" i="10"/>
  <c r="I472" i="10"/>
  <c r="R472" i="10"/>
  <c r="I1393" i="10"/>
  <c r="R1393" i="10"/>
  <c r="V671" i="10"/>
  <c r="D671" i="10"/>
  <c r="I671" i="10"/>
  <c r="R671" i="10"/>
  <c r="V829" i="10"/>
  <c r="D829" i="10"/>
  <c r="I829" i="10"/>
  <c r="R829" i="10"/>
  <c r="V863" i="10"/>
  <c r="D863" i="10"/>
  <c r="I863" i="10"/>
  <c r="R863" i="10"/>
  <c r="V1164" i="10"/>
  <c r="D1164" i="10"/>
  <c r="I1164" i="10"/>
  <c r="R1164" i="10"/>
  <c r="V2022" i="10"/>
  <c r="D2022" i="10"/>
  <c r="I2022" i="10"/>
  <c r="R2022" i="10"/>
  <c r="V1031" i="10"/>
  <c r="D1031" i="10"/>
  <c r="I1031" i="10"/>
  <c r="R1031" i="10"/>
  <c r="I573" i="10"/>
  <c r="R573" i="10"/>
  <c r="I1765" i="10"/>
  <c r="R1765" i="10"/>
  <c r="V1767" i="10"/>
  <c r="D1767" i="10"/>
  <c r="I1767" i="10"/>
  <c r="R1767" i="10"/>
  <c r="V888" i="10"/>
  <c r="D888" i="10"/>
  <c r="I888" i="10"/>
  <c r="R888" i="10"/>
  <c r="I1905" i="10"/>
  <c r="R1905" i="10"/>
  <c r="V1908" i="10"/>
  <c r="D1908" i="10"/>
  <c r="I1908" i="10"/>
  <c r="R1908" i="10"/>
  <c r="Q894" i="10"/>
  <c r="O894" i="10"/>
  <c r="O17" i="10"/>
  <c r="P17" i="10"/>
  <c r="C17" i="10"/>
  <c r="Q899" i="10"/>
  <c r="P899" i="10"/>
  <c r="C899" i="10"/>
  <c r="Q157" i="10"/>
  <c r="P157" i="10"/>
  <c r="C157" i="10"/>
  <c r="Q1142" i="10"/>
  <c r="P1142" i="10"/>
  <c r="C1142" i="10"/>
  <c r="Q1107" i="10"/>
  <c r="O1107" i="10"/>
  <c r="Q1144" i="10"/>
  <c r="O1144" i="10"/>
  <c r="Q1186" i="10"/>
  <c r="O1186" i="10"/>
  <c r="P1186" i="10"/>
  <c r="C1186" i="10"/>
  <c r="P1400" i="10"/>
  <c r="C1400" i="10"/>
  <c r="O1400" i="10"/>
  <c r="Q1400" i="10"/>
  <c r="Q1342" i="10"/>
  <c r="O1342" i="10"/>
  <c r="Q1070" i="10"/>
  <c r="O1070" i="10"/>
  <c r="O1069" i="10"/>
  <c r="Q1069" i="10"/>
  <c r="O401" i="10"/>
  <c r="Q401" i="10"/>
  <c r="P401" i="10"/>
  <c r="C401" i="10"/>
  <c r="O1529" i="10"/>
  <c r="P1529" i="10"/>
  <c r="C1529" i="10"/>
  <c r="O1995" i="10"/>
  <c r="Q1995" i="10"/>
  <c r="O2001" i="10"/>
  <c r="Q2001" i="10"/>
  <c r="P2001" i="10"/>
  <c r="C2001" i="10"/>
  <c r="O1541" i="10"/>
  <c r="P1541" i="10"/>
  <c r="C1541" i="10"/>
  <c r="Q1990" i="10"/>
  <c r="O1990" i="10"/>
  <c r="P1990" i="10"/>
  <c r="C1990" i="10"/>
  <c r="P1865" i="10"/>
  <c r="C1865" i="10"/>
  <c r="O1865" i="10"/>
  <c r="Q1865" i="10"/>
  <c r="Q1791" i="10"/>
  <c r="O1791" i="10"/>
  <c r="P1791" i="10"/>
  <c r="C1791" i="10"/>
  <c r="V1791" i="10"/>
  <c r="D1791" i="10"/>
  <c r="P1606" i="10"/>
  <c r="C1606" i="10"/>
  <c r="O1606" i="10"/>
  <c r="Q1606" i="10"/>
  <c r="O1603" i="10"/>
  <c r="Q1603" i="10"/>
  <c r="P1801" i="10"/>
  <c r="C1801" i="10"/>
  <c r="Q1801" i="10"/>
  <c r="P1785" i="10"/>
  <c r="C1785" i="10"/>
  <c r="O1785" i="10"/>
  <c r="Q1785" i="10"/>
  <c r="P1309" i="10"/>
  <c r="C1309" i="10"/>
  <c r="O1309" i="10"/>
  <c r="Q1309" i="10"/>
  <c r="O1271" i="10"/>
  <c r="Q1271" i="10"/>
  <c r="Q1267" i="10"/>
  <c r="O1267" i="10"/>
  <c r="P294" i="10"/>
  <c r="C294" i="10"/>
  <c r="Q294" i="10"/>
  <c r="O1664" i="10"/>
  <c r="P1664" i="10"/>
  <c r="C1664" i="10"/>
  <c r="O1634" i="10"/>
  <c r="Q1634" i="10"/>
  <c r="P738" i="10"/>
  <c r="C738" i="10"/>
  <c r="V738" i="10"/>
  <c r="D738" i="10"/>
  <c r="Q738" i="10"/>
  <c r="Q1206" i="10"/>
  <c r="O1206" i="10"/>
  <c r="Q422" i="10"/>
  <c r="P422" i="10"/>
  <c r="C422" i="10"/>
  <c r="O422" i="10"/>
  <c r="W1112" i="10"/>
  <c r="W151" i="10"/>
  <c r="W152" i="10"/>
  <c r="W911" i="10"/>
  <c r="W912" i="10"/>
  <c r="U31" i="10"/>
  <c r="I822" i="10"/>
  <c r="R822" i="10"/>
  <c r="I1386" i="10"/>
  <c r="R1386" i="10"/>
  <c r="I482" i="10"/>
  <c r="R482" i="10"/>
  <c r="I1988" i="10"/>
  <c r="R1988" i="10"/>
  <c r="I1568" i="10"/>
  <c r="R1568" i="10"/>
  <c r="I1289" i="10"/>
  <c r="R1289" i="10"/>
  <c r="I992" i="10"/>
  <c r="R992" i="10"/>
  <c r="I1866" i="10"/>
  <c r="R1866" i="10"/>
  <c r="I284" i="10"/>
  <c r="R284" i="10"/>
  <c r="I1067" i="10"/>
  <c r="R1067" i="10"/>
  <c r="I82" i="10"/>
  <c r="R82" i="10"/>
  <c r="I1008" i="10"/>
  <c r="R1008" i="10"/>
  <c r="I186" i="10"/>
  <c r="R186" i="10"/>
  <c r="I151" i="10"/>
  <c r="R151" i="10"/>
  <c r="I1703" i="10"/>
  <c r="R1703" i="10"/>
  <c r="I185" i="10"/>
  <c r="R185" i="10"/>
  <c r="I1366" i="10"/>
  <c r="R1366" i="10"/>
  <c r="I307" i="10"/>
  <c r="R307" i="10"/>
  <c r="I883" i="10"/>
  <c r="R883" i="10"/>
  <c r="I383" i="10"/>
  <c r="R383" i="10"/>
  <c r="I447" i="10"/>
  <c r="R447" i="10"/>
  <c r="I964" i="10"/>
  <c r="R964" i="10"/>
  <c r="I2062" i="10"/>
  <c r="R2062" i="10"/>
  <c r="I2005" i="10"/>
  <c r="R2005" i="10"/>
  <c r="I1888" i="10"/>
  <c r="R1888" i="10"/>
  <c r="I285" i="10"/>
  <c r="R285" i="10"/>
  <c r="I789" i="10"/>
  <c r="R789" i="10"/>
  <c r="I1387" i="10"/>
  <c r="R1387" i="10"/>
  <c r="I646" i="10"/>
  <c r="R646" i="10"/>
  <c r="I1243" i="10"/>
  <c r="R1243" i="10"/>
  <c r="I1808" i="10"/>
  <c r="R1808" i="10"/>
  <c r="I131" i="10"/>
  <c r="R131" i="10"/>
  <c r="I1870" i="10"/>
  <c r="R1870" i="10"/>
  <c r="I270" i="10"/>
  <c r="R270" i="10"/>
  <c r="I1889" i="10"/>
  <c r="R1889" i="10"/>
  <c r="I309" i="10"/>
  <c r="R309" i="10"/>
  <c r="I245" i="10"/>
  <c r="R245" i="10"/>
  <c r="I1462" i="10"/>
  <c r="R1462" i="10"/>
  <c r="Q1958" i="10"/>
  <c r="O1958" i="10"/>
  <c r="Q1777" i="10"/>
  <c r="P1777" i="10"/>
  <c r="C1777" i="10"/>
  <c r="P1646" i="10"/>
  <c r="C1646" i="10"/>
  <c r="Q1646" i="10"/>
  <c r="Q1164" i="10"/>
  <c r="O1164" i="10"/>
  <c r="P551" i="10"/>
  <c r="C551" i="10"/>
  <c r="O551" i="10"/>
  <c r="O513" i="10"/>
  <c r="P513" i="10"/>
  <c r="C513" i="10"/>
  <c r="O1587" i="10"/>
  <c r="P1587" i="10"/>
  <c r="C1587" i="10"/>
  <c r="P1441" i="10"/>
  <c r="C1441" i="10"/>
  <c r="V1441" i="10"/>
  <c r="D1441" i="10"/>
  <c r="Q1441" i="10"/>
  <c r="P1586" i="10"/>
  <c r="C1586" i="10"/>
  <c r="O1586" i="10"/>
  <c r="Q781" i="10"/>
  <c r="O781" i="10"/>
  <c r="Q1087" i="10"/>
  <c r="O1087" i="10"/>
  <c r="P775" i="10"/>
  <c r="C775" i="10"/>
  <c r="Q775" i="10"/>
  <c r="P1084" i="10"/>
  <c r="C1084" i="10"/>
  <c r="O1084" i="10"/>
  <c r="Q1254" i="10"/>
  <c r="P1254" i="10"/>
  <c r="C1254" i="10"/>
  <c r="Q869" i="10"/>
  <c r="O869" i="10"/>
  <c r="Q335" i="10"/>
  <c r="O335" i="10"/>
  <c r="P333" i="10"/>
  <c r="C333" i="10"/>
  <c r="O333" i="10"/>
  <c r="Q208" i="10"/>
  <c r="O208" i="10"/>
  <c r="P668" i="10"/>
  <c r="C668" i="10"/>
  <c r="O668" i="10"/>
  <c r="Q2002" i="10"/>
  <c r="O2002" i="10"/>
  <c r="Q2011" i="10"/>
  <c r="O2011" i="10"/>
  <c r="P665" i="10"/>
  <c r="C665" i="10"/>
  <c r="Q665" i="10"/>
  <c r="P1063" i="10"/>
  <c r="C1063" i="10"/>
  <c r="O1063" i="10"/>
  <c r="P183" i="10"/>
  <c r="C183" i="10"/>
  <c r="O183" i="10"/>
  <c r="P190" i="10"/>
  <c r="C190" i="10"/>
  <c r="O190" i="10"/>
  <c r="P988" i="10"/>
  <c r="C988" i="10"/>
  <c r="O988" i="10"/>
  <c r="P1869" i="10"/>
  <c r="C1869" i="10"/>
  <c r="O1869" i="10"/>
  <c r="P1750" i="10"/>
  <c r="C1750" i="10"/>
  <c r="O1750" i="10"/>
  <c r="P428" i="10"/>
  <c r="C428" i="10"/>
  <c r="O428" i="10"/>
  <c r="P744" i="10"/>
  <c r="C744" i="10"/>
  <c r="O744" i="10"/>
  <c r="W929" i="10"/>
  <c r="W1409" i="10"/>
  <c r="W1410" i="10"/>
  <c r="U1672" i="10"/>
  <c r="W1672" i="10"/>
  <c r="U1712" i="10"/>
  <c r="W1712" i="10"/>
  <c r="U1252" i="10"/>
  <c r="Q1778" i="10"/>
  <c r="O1778" i="10"/>
  <c r="Q1905" i="10"/>
  <c r="O1905" i="10"/>
  <c r="P1903" i="10"/>
  <c r="C1903" i="10"/>
  <c r="Q1903" i="10"/>
  <c r="O1486" i="10"/>
  <c r="Q1486" i="10"/>
  <c r="P895" i="10"/>
  <c r="C895" i="10"/>
  <c r="O895" i="10"/>
  <c r="P887" i="10"/>
  <c r="C887" i="10"/>
  <c r="Q887" i="10"/>
  <c r="O887" i="10"/>
  <c r="P885" i="10"/>
  <c r="C885" i="10"/>
  <c r="O885" i="10"/>
  <c r="P889" i="10"/>
  <c r="C889" i="10"/>
  <c r="Q889" i="10"/>
  <c r="P1187" i="10"/>
  <c r="C1187" i="10"/>
  <c r="O1187" i="10"/>
  <c r="Q1187" i="10"/>
  <c r="P907" i="10"/>
  <c r="C907" i="10"/>
  <c r="O907" i="10"/>
  <c r="Q862" i="10"/>
  <c r="P862" i="10"/>
  <c r="C862" i="10"/>
  <c r="Q919" i="10"/>
  <c r="P919" i="10"/>
  <c r="C919" i="10"/>
  <c r="P875" i="10"/>
  <c r="C875" i="10"/>
  <c r="Q875" i="10"/>
  <c r="Q674" i="10"/>
  <c r="P674" i="10"/>
  <c r="C674" i="10"/>
  <c r="P623" i="10"/>
  <c r="C623" i="10"/>
  <c r="O623" i="10"/>
  <c r="O671" i="10"/>
  <c r="Q671" i="10"/>
  <c r="Q799" i="10"/>
  <c r="P799" i="10"/>
  <c r="C799" i="10"/>
  <c r="P797" i="10"/>
  <c r="C797" i="10"/>
  <c r="O797" i="10"/>
  <c r="P2003" i="10"/>
  <c r="C2003" i="10"/>
  <c r="O2003" i="10"/>
  <c r="Q249" i="10"/>
  <c r="P249" i="10"/>
  <c r="C249" i="10"/>
  <c r="P29" i="10"/>
  <c r="C29" i="10"/>
  <c r="O29" i="10"/>
  <c r="Q30" i="10"/>
  <c r="O30" i="10"/>
  <c r="P250" i="10"/>
  <c r="C250" i="10"/>
  <c r="O250" i="10"/>
  <c r="P1284" i="10"/>
  <c r="C1284" i="10"/>
  <c r="O1284" i="10"/>
  <c r="P690" i="10"/>
  <c r="C690" i="10"/>
  <c r="O690" i="10"/>
  <c r="P51" i="10"/>
  <c r="C51" i="10"/>
  <c r="O51" i="10"/>
  <c r="P124" i="10"/>
  <c r="C124" i="10"/>
  <c r="O124" i="10"/>
  <c r="P850" i="10"/>
  <c r="C850" i="10"/>
  <c r="O850" i="10"/>
  <c r="P1451" i="10"/>
  <c r="C1451" i="10"/>
  <c r="O1451" i="10"/>
  <c r="U1952" i="10"/>
  <c r="V1951" i="10"/>
  <c r="D1951" i="10"/>
  <c r="I1951" i="10"/>
  <c r="R1951" i="10"/>
  <c r="U1951" i="10"/>
  <c r="W1951" i="10"/>
  <c r="U1912" i="10"/>
  <c r="V1911" i="10"/>
  <c r="D1911" i="10"/>
  <c r="I1911" i="10"/>
  <c r="R1911" i="10"/>
  <c r="U1871" i="10"/>
  <c r="U1872" i="10"/>
  <c r="U1831" i="10"/>
  <c r="W1831" i="10"/>
  <c r="U1832" i="10"/>
  <c r="U1791" i="10"/>
  <c r="U1792" i="10"/>
  <c r="U1752" i="10"/>
  <c r="W1752" i="10"/>
  <c r="V1751" i="10"/>
  <c r="D1751" i="10"/>
  <c r="I1751" i="10"/>
  <c r="R1751" i="10"/>
  <c r="U1631" i="10"/>
  <c r="U1632" i="10"/>
  <c r="U1592" i="10"/>
  <c r="U1591" i="10"/>
  <c r="W1591" i="10"/>
  <c r="U1551" i="10"/>
  <c r="W1551" i="10"/>
  <c r="U1552" i="10"/>
  <c r="U1511" i="10"/>
  <c r="U1512" i="10"/>
  <c r="U1491" i="10"/>
  <c r="W1491" i="10"/>
  <c r="U1492" i="10"/>
  <c r="U1452" i="10"/>
  <c r="U1451" i="10"/>
  <c r="W1451" i="10"/>
  <c r="U1411" i="10"/>
  <c r="W1411" i="10"/>
  <c r="U1412" i="10"/>
  <c r="U1332" i="10"/>
  <c r="V1331" i="10"/>
  <c r="D1331" i="10"/>
  <c r="I1331" i="10"/>
  <c r="R1331" i="10"/>
  <c r="U1331" i="10"/>
  <c r="W1292" i="10"/>
  <c r="U1211" i="10"/>
  <c r="W1211" i="10"/>
  <c r="U1212" i="10"/>
  <c r="V2464" i="10"/>
  <c r="D2464" i="10"/>
  <c r="I2464" i="10"/>
  <c r="R2464" i="10"/>
  <c r="U2464" i="10"/>
  <c r="W2464" i="10"/>
  <c r="U2472" i="10"/>
  <c r="U2471" i="10"/>
  <c r="W2471" i="10"/>
  <c r="U2465" i="10"/>
  <c r="U2474" i="10"/>
  <c r="W2474" i="10"/>
  <c r="U2475" i="10"/>
  <c r="W2476" i="10"/>
  <c r="W2360" i="10"/>
  <c r="W2361" i="10"/>
  <c r="W1729" i="10"/>
  <c r="W1730" i="10"/>
  <c r="O1494" i="10"/>
  <c r="P1497" i="10"/>
  <c r="C1497" i="10"/>
  <c r="V1497" i="10"/>
  <c r="D1497" i="10"/>
  <c r="Q1775" i="10"/>
  <c r="U612" i="10"/>
  <c r="W1532" i="10"/>
  <c r="W272" i="10"/>
  <c r="P265" i="10"/>
  <c r="C265" i="10"/>
  <c r="Q265" i="10"/>
  <c r="P564" i="10"/>
  <c r="C564" i="10"/>
  <c r="Q564" i="10"/>
  <c r="P1009" i="10"/>
  <c r="C1009" i="10"/>
  <c r="Q1009" i="10"/>
  <c r="P324" i="10"/>
  <c r="C324" i="10"/>
  <c r="Q324" i="10"/>
  <c r="P392" i="10"/>
  <c r="C392" i="10"/>
  <c r="Q392" i="10"/>
  <c r="U52" i="10"/>
  <c r="W2071" i="10"/>
  <c r="W2011" i="10"/>
  <c r="W510" i="10"/>
  <c r="W1790" i="10"/>
  <c r="W528" i="10"/>
  <c r="W529" i="10"/>
  <c r="W2418" i="10"/>
  <c r="W2408" i="10"/>
  <c r="W2409" i="10"/>
  <c r="W172" i="10"/>
  <c r="U972" i="10"/>
  <c r="W972" i="10"/>
  <c r="P12" i="10"/>
  <c r="C12" i="10"/>
  <c r="Q12" i="10"/>
  <c r="P882" i="10"/>
  <c r="C882" i="10"/>
  <c r="Q882" i="10"/>
  <c r="P890" i="10"/>
  <c r="C890" i="10"/>
  <c r="Q890" i="10"/>
  <c r="P772" i="10"/>
  <c r="C772" i="10"/>
  <c r="Q772" i="10"/>
  <c r="P765" i="10"/>
  <c r="C765" i="10"/>
  <c r="Q765" i="10"/>
  <c r="P867" i="10"/>
  <c r="C867" i="10"/>
  <c r="Q867" i="10"/>
  <c r="W1669" i="10"/>
  <c r="W1670" i="10"/>
  <c r="U1171" i="10"/>
  <c r="U1172" i="10"/>
  <c r="U1091" i="10"/>
  <c r="W1091" i="10"/>
  <c r="V1091" i="10"/>
  <c r="D1091" i="10"/>
  <c r="I1091" i="10"/>
  <c r="R1091" i="10"/>
  <c r="U1051" i="10"/>
  <c r="W1051" i="10"/>
  <c r="U1052" i="10"/>
  <c r="V1051" i="10"/>
  <c r="D1051" i="10"/>
  <c r="I1051" i="10"/>
  <c r="R1051" i="10"/>
  <c r="U1011" i="10"/>
  <c r="U1012" i="10"/>
  <c r="U891" i="10"/>
  <c r="W891" i="10"/>
  <c r="U892" i="10"/>
  <c r="V891" i="10"/>
  <c r="D891" i="10"/>
  <c r="I891" i="10"/>
  <c r="R891" i="10"/>
  <c r="U851" i="10"/>
  <c r="W851" i="10"/>
  <c r="U852" i="10"/>
  <c r="U771" i="10"/>
  <c r="W771" i="10"/>
  <c r="V771" i="10"/>
  <c r="D771" i="10"/>
  <c r="I771" i="10"/>
  <c r="R771" i="10"/>
  <c r="U731" i="10"/>
  <c r="W731" i="10"/>
  <c r="U732" i="10"/>
  <c r="U231" i="10"/>
  <c r="U232" i="10"/>
  <c r="U651" i="10"/>
  <c r="W651" i="10"/>
  <c r="V651" i="10"/>
  <c r="D651" i="10"/>
  <c r="I651" i="10"/>
  <c r="R651" i="10"/>
  <c r="U531" i="10"/>
  <c r="W531" i="10"/>
  <c r="U532" i="10"/>
  <c r="U491" i="10"/>
  <c r="U492" i="10"/>
  <c r="U311" i="10"/>
  <c r="U312" i="10"/>
  <c r="U331" i="10"/>
  <c r="W331" i="10"/>
  <c r="U332" i="10"/>
  <c r="W1969" i="10"/>
  <c r="W1970" i="10"/>
  <c r="U2459" i="10"/>
  <c r="U2458" i="10"/>
  <c r="U2447" i="10"/>
  <c r="U2448" i="10"/>
  <c r="U2446" i="10"/>
  <c r="V2449" i="10"/>
  <c r="D2449" i="10"/>
  <c r="I2449" i="10"/>
  <c r="R2449" i="10"/>
  <c r="U2449" i="10"/>
  <c r="W2468" i="10"/>
  <c r="U1710" i="10"/>
  <c r="W1710" i="10"/>
  <c r="W1570" i="10"/>
  <c r="W1030" i="10"/>
  <c r="W490" i="10"/>
  <c r="U1230" i="10"/>
  <c r="W1230" i="10"/>
  <c r="U2466" i="10"/>
  <c r="U549" i="10"/>
  <c r="U1829" i="10"/>
  <c r="W1829" i="10"/>
  <c r="W1369" i="10"/>
  <c r="W1370" i="10"/>
  <c r="U669" i="10"/>
  <c r="U1069" i="10"/>
  <c r="U1949" i="10"/>
  <c r="U2437" i="10"/>
  <c r="U2436" i="10"/>
  <c r="W2436" i="10"/>
  <c r="W2454" i="10"/>
  <c r="W129" i="10"/>
  <c r="U2029" i="10"/>
  <c r="W2029" i="10"/>
  <c r="U2030" i="10"/>
  <c r="U1990" i="10"/>
  <c r="U1989" i="10"/>
  <c r="W1989" i="10"/>
  <c r="U1749" i="10"/>
  <c r="W1749" i="10"/>
  <c r="U1750" i="10"/>
  <c r="W1751" i="10"/>
  <c r="U1630" i="10"/>
  <c r="U1629" i="10"/>
  <c r="W1629" i="10"/>
  <c r="U1510" i="10"/>
  <c r="U1509" i="10"/>
  <c r="W1509" i="10"/>
  <c r="W1109" i="10"/>
  <c r="U990" i="10"/>
  <c r="U989" i="10"/>
  <c r="W989" i="10"/>
  <c r="U870" i="10"/>
  <c r="U869" i="10"/>
  <c r="W869" i="10"/>
  <c r="U830" i="10"/>
  <c r="U829" i="10"/>
  <c r="W829" i="10"/>
  <c r="U749" i="10"/>
  <c r="W749" i="10"/>
  <c r="U750" i="10"/>
  <c r="U710" i="10"/>
  <c r="U709" i="10"/>
  <c r="W709" i="10"/>
  <c r="U590" i="10"/>
  <c r="U589" i="10"/>
  <c r="W589" i="10"/>
  <c r="U470" i="10"/>
  <c r="W471" i="10"/>
  <c r="U469" i="10"/>
  <c r="W469" i="10"/>
  <c r="U230" i="10"/>
  <c r="U229" i="10"/>
  <c r="W229" i="10"/>
  <c r="U190" i="10"/>
  <c r="U189" i="10"/>
  <c r="W189" i="10"/>
  <c r="W849" i="10"/>
  <c r="W1489" i="10"/>
  <c r="W1488" i="10"/>
  <c r="U2430" i="10"/>
  <c r="W2455" i="10"/>
  <c r="U1870" i="10"/>
  <c r="W1870" i="10"/>
  <c r="U90" i="10"/>
  <c r="W90" i="10"/>
  <c r="W1930" i="10"/>
  <c r="U1470" i="10"/>
  <c r="U1430" i="10"/>
  <c r="W1430" i="10"/>
  <c r="U1310" i="10"/>
  <c r="W1310" i="10"/>
  <c r="U1190" i="10"/>
  <c r="W1190" i="10"/>
  <c r="W770" i="10"/>
  <c r="U429" i="10"/>
  <c r="W429" i="10"/>
  <c r="U2382" i="10"/>
  <c r="W249" i="10"/>
  <c r="U2438" i="10"/>
  <c r="U2429" i="10"/>
  <c r="U2412" i="10"/>
  <c r="W2295" i="10"/>
  <c r="W2294" i="10"/>
  <c r="W2250" i="10"/>
  <c r="W2249" i="10"/>
  <c r="K2145" i="10"/>
  <c r="L2145" i="10"/>
  <c r="K2150" i="10"/>
  <c r="L2150" i="10"/>
  <c r="K2158" i="10"/>
  <c r="L2158" i="10"/>
  <c r="K2156" i="10"/>
  <c r="L2156" i="10"/>
  <c r="K2147" i="10"/>
  <c r="L2147" i="10"/>
  <c r="K2152" i="10"/>
  <c r="L2152" i="10"/>
  <c r="K2153" i="10"/>
  <c r="L2153" i="10"/>
  <c r="N2160" i="10"/>
  <c r="N2161" i="10"/>
  <c r="N2154" i="10"/>
  <c r="N2156" i="10"/>
  <c r="K2146" i="10"/>
  <c r="L2146" i="10"/>
  <c r="K2144" i="10"/>
  <c r="L2144" i="10"/>
  <c r="K2154" i="10"/>
  <c r="L2154" i="10"/>
  <c r="K2155" i="10"/>
  <c r="L2155" i="10"/>
  <c r="N2144" i="10"/>
  <c r="K2143" i="10"/>
  <c r="L2143" i="10"/>
  <c r="N2157" i="10"/>
  <c r="N2143" i="10"/>
  <c r="N2150" i="10"/>
  <c r="N2149" i="10"/>
  <c r="N2159" i="10"/>
  <c r="K2161" i="10"/>
  <c r="L2161" i="10"/>
  <c r="N2147" i="10"/>
  <c r="K2160" i="10"/>
  <c r="L2160" i="10"/>
  <c r="K2149" i="10"/>
  <c r="L2149" i="10"/>
  <c r="N2155" i="10"/>
  <c r="K2159" i="10"/>
  <c r="L2159" i="10"/>
  <c r="N2148" i="10"/>
  <c r="N2152" i="10"/>
  <c r="N2153" i="10"/>
  <c r="N2142" i="10"/>
  <c r="N2158" i="10"/>
  <c r="K2157" i="10"/>
  <c r="L2157" i="10"/>
  <c r="N2151" i="10"/>
  <c r="N2145" i="10"/>
  <c r="N2146" i="10"/>
  <c r="K2148" i="10"/>
  <c r="L2148" i="10"/>
  <c r="K2151" i="10"/>
  <c r="L2151" i="10"/>
  <c r="K2142" i="10"/>
  <c r="L2142" i="10"/>
  <c r="W2005" i="10"/>
  <c r="W126" i="10"/>
  <c r="U1270" i="10"/>
  <c r="U1150" i="10"/>
  <c r="U1110" i="10"/>
  <c r="U350" i="10"/>
  <c r="U310" i="10"/>
  <c r="W310" i="10"/>
  <c r="U130" i="10"/>
  <c r="W130" i="10"/>
  <c r="U2431" i="10"/>
  <c r="U2405" i="10"/>
  <c r="W2181" i="10"/>
  <c r="W2122" i="10"/>
  <c r="U2416" i="10"/>
  <c r="W2228" i="10"/>
  <c r="W2297" i="10"/>
  <c r="W2298" i="10"/>
  <c r="W2172" i="10"/>
  <c r="W2173" i="10"/>
  <c r="W46" i="10"/>
  <c r="W47" i="10"/>
  <c r="W2128" i="10"/>
  <c r="W2209" i="10"/>
  <c r="W2210" i="10"/>
  <c r="U1726" i="10"/>
  <c r="W1726" i="10"/>
  <c r="U2247" i="10"/>
  <c r="W2247" i="10"/>
  <c r="U1344" i="10"/>
  <c r="U2320" i="10"/>
  <c r="U1545" i="10"/>
  <c r="W1545" i="10"/>
  <c r="U1546" i="10"/>
  <c r="W2105" i="10"/>
  <c r="W2106" i="10"/>
  <c r="U1826" i="10"/>
  <c r="W1826" i="10"/>
  <c r="U1827" i="10"/>
  <c r="W1828" i="10"/>
  <c r="U1483" i="10"/>
  <c r="W1483" i="10"/>
  <c r="U1484" i="10"/>
  <c r="W504" i="10"/>
  <c r="W505" i="10"/>
  <c r="W1004" i="10"/>
  <c r="W565" i="10"/>
  <c r="W564" i="10"/>
  <c r="W984" i="10"/>
  <c r="W985" i="10"/>
  <c r="U2388" i="10"/>
  <c r="W2388" i="10"/>
  <c r="U2389" i="10"/>
  <c r="U2398" i="10"/>
  <c r="W2398" i="10"/>
  <c r="U2399" i="10"/>
  <c r="U2392" i="10"/>
  <c r="W2392" i="10"/>
  <c r="U2393" i="10"/>
  <c r="W2366" i="10"/>
  <c r="W2367" i="10"/>
  <c r="W2224" i="10"/>
  <c r="W2112" i="10"/>
  <c r="W1684" i="10"/>
  <c r="U2379" i="10"/>
  <c r="W2380" i="10"/>
  <c r="W2109" i="10"/>
  <c r="W2285" i="10"/>
  <c r="W2169" i="10"/>
  <c r="W2242" i="10"/>
  <c r="W2312" i="10"/>
  <c r="W2268" i="10"/>
  <c r="W1904" i="10"/>
  <c r="W165" i="10"/>
  <c r="U2313" i="10"/>
  <c r="U2378" i="10"/>
  <c r="W2378" i="10"/>
  <c r="W404" i="10"/>
  <c r="W405" i="10"/>
  <c r="U2301" i="10"/>
  <c r="U1043" i="10"/>
  <c r="W1043" i="10"/>
  <c r="U1044" i="10"/>
  <c r="O2086" i="10"/>
  <c r="P2086" i="10"/>
  <c r="C2086" i="10"/>
  <c r="O2481" i="10"/>
  <c r="P2481" i="10"/>
  <c r="C2481" i="10"/>
  <c r="O2469" i="10"/>
  <c r="P2469" i="10"/>
  <c r="C2469" i="10"/>
  <c r="O2472" i="10"/>
  <c r="P2472" i="10"/>
  <c r="C2472" i="10"/>
  <c r="Q2472" i="10"/>
  <c r="O2478" i="10"/>
  <c r="P2478" i="10"/>
  <c r="C2478" i="10"/>
  <c r="Q2478" i="10"/>
  <c r="O2465" i="10"/>
  <c r="Q2465" i="10"/>
  <c r="P2465" i="10"/>
  <c r="C2465" i="10"/>
  <c r="V2465" i="10"/>
  <c r="D2465" i="10"/>
  <c r="P2467" i="10"/>
  <c r="C2467" i="10"/>
  <c r="O2467" i="10"/>
  <c r="Q2467" i="10"/>
  <c r="O2383" i="10"/>
  <c r="P2383" i="10"/>
  <c r="C2383" i="10"/>
  <c r="Q2383" i="10"/>
  <c r="O2387" i="10"/>
  <c r="P2387" i="10"/>
  <c r="C2387" i="10"/>
  <c r="P2278" i="10"/>
  <c r="C2278" i="10"/>
  <c r="Q2278" i="10"/>
  <c r="O2182" i="10"/>
  <c r="Q2182" i="10"/>
  <c r="O2199" i="10"/>
  <c r="P2199" i="10"/>
  <c r="C2199" i="10"/>
  <c r="P2196" i="10"/>
  <c r="C2196" i="10"/>
  <c r="O2196" i="10"/>
  <c r="Q2196" i="10"/>
  <c r="N2493" i="10"/>
  <c r="O2415" i="10"/>
  <c r="P2415" i="10"/>
  <c r="C2415" i="10"/>
  <c r="O2409" i="10"/>
  <c r="P2409" i="10"/>
  <c r="C2409" i="10"/>
  <c r="O2212" i="10"/>
  <c r="P2212" i="10"/>
  <c r="C2212" i="10"/>
  <c r="O2204" i="10"/>
  <c r="P2204" i="10"/>
  <c r="C2204" i="10"/>
  <c r="K2248" i="10"/>
  <c r="L2248" i="10"/>
  <c r="N2246" i="10"/>
  <c r="P2102" i="10"/>
  <c r="C2102" i="10"/>
  <c r="O2102" i="10"/>
  <c r="N2501" i="10"/>
  <c r="O2485" i="10"/>
  <c r="P2485" i="10"/>
  <c r="C2485" i="10"/>
  <c r="K2254" i="10"/>
  <c r="L2254" i="10"/>
  <c r="K2246" i="10"/>
  <c r="L2246" i="10"/>
  <c r="N2252" i="10"/>
  <c r="N2261" i="10"/>
  <c r="K2258" i="10"/>
  <c r="L2258" i="10"/>
  <c r="N2248" i="10"/>
  <c r="N2242" i="10"/>
  <c r="N2251" i="10"/>
  <c r="N2260" i="10"/>
  <c r="N2259" i="10"/>
  <c r="K2244" i="10"/>
  <c r="L2244" i="10"/>
  <c r="N2245" i="10"/>
  <c r="K2242" i="10"/>
  <c r="L2242" i="10"/>
  <c r="K2259" i="10"/>
  <c r="L2259" i="10"/>
  <c r="N2249" i="10"/>
  <c r="N2253" i="10"/>
  <c r="K2253" i="10"/>
  <c r="L2253" i="10"/>
  <c r="N2250" i="10"/>
  <c r="K2245" i="10"/>
  <c r="L2245" i="10"/>
  <c r="K2247" i="10"/>
  <c r="L2247" i="10"/>
  <c r="K2256" i="10"/>
  <c r="L2256" i="10"/>
  <c r="N2254" i="10"/>
  <c r="N2255" i="10"/>
  <c r="K2251" i="10"/>
  <c r="L2251" i="10"/>
  <c r="N2247" i="10"/>
  <c r="N2244" i="10"/>
  <c r="K2261" i="10"/>
  <c r="L2261" i="10"/>
  <c r="N2258" i="10"/>
  <c r="K2249" i="10"/>
  <c r="L2249" i="10"/>
  <c r="K2243" i="10"/>
  <c r="L2243" i="10"/>
  <c r="N2243" i="10"/>
  <c r="N2257" i="10"/>
  <c r="N2256" i="10"/>
  <c r="K2496" i="10"/>
  <c r="L2496" i="10"/>
  <c r="N2483" i="10"/>
  <c r="K2483" i="10"/>
  <c r="L2483" i="10"/>
  <c r="K2484" i="10"/>
  <c r="L2484" i="10"/>
  <c r="N2490" i="10"/>
  <c r="N2482" i="10"/>
  <c r="N2484" i="10"/>
  <c r="K2499" i="10"/>
  <c r="L2499" i="10"/>
  <c r="K2491" i="10"/>
  <c r="L2491" i="10"/>
  <c r="N2488" i="10"/>
  <c r="N2491" i="10"/>
  <c r="K2486" i="10"/>
  <c r="L2486" i="10"/>
  <c r="N2487" i="10"/>
  <c r="K2490" i="10"/>
  <c r="L2490" i="10"/>
  <c r="N2496" i="10"/>
  <c r="K2493" i="10"/>
  <c r="L2493" i="10"/>
  <c r="K2482" i="10"/>
  <c r="L2482" i="10"/>
  <c r="N2499" i="10"/>
  <c r="N2494" i="10"/>
  <c r="N2492" i="10"/>
  <c r="N2500" i="10"/>
  <c r="N2486" i="10"/>
  <c r="N2498" i="10"/>
  <c r="K2498" i="10"/>
  <c r="L2498" i="10"/>
  <c r="K2488" i="10"/>
  <c r="L2488" i="10"/>
  <c r="K2501" i="10"/>
  <c r="L2501" i="10"/>
  <c r="N2489" i="10"/>
  <c r="K2492" i="10"/>
  <c r="L2492" i="10"/>
  <c r="K2500" i="10"/>
  <c r="L2500" i="10"/>
  <c r="K2494" i="10"/>
  <c r="L2494" i="10"/>
  <c r="K2497" i="10"/>
  <c r="L2497" i="10"/>
  <c r="N2495" i="10"/>
  <c r="K2489" i="10"/>
  <c r="L2489" i="10"/>
  <c r="K2495" i="10"/>
  <c r="L2495" i="10"/>
  <c r="N2497" i="10"/>
  <c r="O2379" i="10"/>
  <c r="P2379" i="10"/>
  <c r="C2379" i="10"/>
  <c r="V2379" i="10"/>
  <c r="D2379" i="10"/>
  <c r="O2440" i="10"/>
  <c r="P2440" i="10"/>
  <c r="C2440" i="10"/>
  <c r="K2095" i="10"/>
  <c r="L2095" i="10"/>
  <c r="K2097" i="10"/>
  <c r="L2097" i="10"/>
  <c r="K2088" i="10"/>
  <c r="L2088" i="10"/>
  <c r="N2100" i="10"/>
  <c r="K2094" i="10"/>
  <c r="L2094" i="10"/>
  <c r="N2099" i="10"/>
  <c r="K2086" i="10"/>
  <c r="L2086" i="10"/>
  <c r="N2094" i="10"/>
  <c r="N2088" i="10"/>
  <c r="K2092" i="10"/>
  <c r="L2092" i="10"/>
  <c r="K2093" i="10"/>
  <c r="L2093" i="10"/>
  <c r="K2099" i="10"/>
  <c r="L2099" i="10"/>
  <c r="N2090" i="10"/>
  <c r="N2101" i="10"/>
  <c r="N2091" i="10"/>
  <c r="K2101" i="10"/>
  <c r="L2101" i="10"/>
  <c r="K2089" i="10"/>
  <c r="L2089" i="10"/>
  <c r="K2100" i="10"/>
  <c r="L2100" i="10"/>
  <c r="N2095" i="10"/>
  <c r="K2082" i="10"/>
  <c r="L2082" i="10"/>
  <c r="N2083" i="10"/>
  <c r="N2089" i="10"/>
  <c r="N2085" i="10"/>
  <c r="K2295" i="10"/>
  <c r="L2295" i="10"/>
  <c r="N2286" i="10"/>
  <c r="N2292" i="10"/>
  <c r="N2290" i="10"/>
  <c r="K2292" i="10"/>
  <c r="L2292" i="10"/>
  <c r="K2298" i="10"/>
  <c r="L2298" i="10"/>
  <c r="K2293" i="10"/>
  <c r="L2293" i="10"/>
  <c r="K2283" i="10"/>
  <c r="L2283" i="10"/>
  <c r="K2290" i="10"/>
  <c r="L2290" i="10"/>
  <c r="N2294" i="10"/>
  <c r="K2296" i="10"/>
  <c r="L2296" i="10"/>
  <c r="N2289" i="10"/>
  <c r="N2296" i="10"/>
  <c r="N2291" i="10"/>
  <c r="N2299" i="10"/>
  <c r="K2286" i="10"/>
  <c r="L2286" i="10"/>
  <c r="N2301" i="10"/>
  <c r="K2284" i="10"/>
  <c r="L2284" i="10"/>
  <c r="N2285" i="10"/>
  <c r="K2297" i="10"/>
  <c r="L2297" i="10"/>
  <c r="N2295" i="10"/>
  <c r="K2301" i="10"/>
  <c r="L2301" i="10"/>
  <c r="N2297" i="10"/>
  <c r="K2300" i="10"/>
  <c r="L2300" i="10"/>
  <c r="N2288" i="10"/>
  <c r="K2285" i="10"/>
  <c r="L2285" i="10"/>
  <c r="K2282" i="10"/>
  <c r="L2282" i="10"/>
  <c r="K2289" i="10"/>
  <c r="L2289" i="10"/>
  <c r="N2284" i="10"/>
  <c r="N2293" i="10"/>
  <c r="K2342" i="10"/>
  <c r="L2342" i="10"/>
  <c r="K2360" i="10"/>
  <c r="L2360" i="10"/>
  <c r="N2350" i="10"/>
  <c r="N2358" i="10"/>
  <c r="K2359" i="10"/>
  <c r="L2359" i="10"/>
  <c r="N2356" i="10"/>
  <c r="K2361" i="10"/>
  <c r="L2361" i="10"/>
  <c r="N2348" i="10"/>
  <c r="K2346" i="10"/>
  <c r="L2346" i="10"/>
  <c r="K2349" i="10"/>
  <c r="L2349" i="10"/>
  <c r="K2354" i="10"/>
  <c r="L2354" i="10"/>
  <c r="N2354" i="10"/>
  <c r="N2345" i="10"/>
  <c r="K2356" i="10"/>
  <c r="L2356" i="10"/>
  <c r="N2355" i="10"/>
  <c r="K2353" i="10"/>
  <c r="L2353" i="10"/>
  <c r="N2349" i="10"/>
  <c r="K2355" i="10"/>
  <c r="L2355" i="10"/>
  <c r="N2351" i="10"/>
  <c r="K2345" i="10"/>
  <c r="L2345" i="10"/>
  <c r="N2346" i="10"/>
  <c r="P2342" i="10"/>
  <c r="C2342" i="10"/>
  <c r="V2342" i="10"/>
  <c r="D2342" i="10"/>
  <c r="P2332" i="10"/>
  <c r="C2332" i="10"/>
  <c r="P2421" i="10"/>
  <c r="C2421" i="10"/>
  <c r="P2367" i="10"/>
  <c r="C2367" i="10"/>
  <c r="V2367" i="10"/>
  <c r="D2367" i="10"/>
  <c r="P2218" i="10"/>
  <c r="C2218" i="10"/>
  <c r="O2463" i="10"/>
  <c r="N2361" i="10"/>
  <c r="K2357" i="10"/>
  <c r="L2357" i="10"/>
  <c r="N2343" i="10"/>
  <c r="K2347" i="10"/>
  <c r="L2347" i="10"/>
  <c r="N2344" i="10"/>
  <c r="N2082" i="10"/>
  <c r="N2093" i="10"/>
  <c r="K2098" i="10"/>
  <c r="L2098" i="10"/>
  <c r="K2084" i="10"/>
  <c r="L2084" i="10"/>
  <c r="K2090" i="10"/>
  <c r="L2090" i="10"/>
  <c r="N2084" i="10"/>
  <c r="N2298" i="10"/>
  <c r="N2282" i="10"/>
  <c r="K2287" i="10"/>
  <c r="L2287" i="10"/>
  <c r="O2124" i="10"/>
  <c r="P2129" i="10"/>
  <c r="C2129" i="10"/>
  <c r="O2217" i="10"/>
  <c r="N2360" i="10"/>
  <c r="K2352" i="10"/>
  <c r="L2352" i="10"/>
  <c r="K2358" i="10"/>
  <c r="L2358" i="10"/>
  <c r="N2353" i="10"/>
  <c r="N2098" i="10"/>
  <c r="N2096" i="10"/>
  <c r="K2091" i="10"/>
  <c r="L2091" i="10"/>
  <c r="N2092" i="10"/>
  <c r="K2291" i="10"/>
  <c r="L2291" i="10"/>
  <c r="N2283" i="10"/>
  <c r="N2104" i="10"/>
  <c r="K2108" i="10"/>
  <c r="L2108" i="10"/>
  <c r="K2106" i="10"/>
  <c r="L2106" i="10"/>
  <c r="K2119" i="10"/>
  <c r="L2119" i="10"/>
  <c r="K2109" i="10"/>
  <c r="L2109" i="10"/>
  <c r="K2117" i="10"/>
  <c r="L2117" i="10"/>
  <c r="K2103" i="10"/>
  <c r="L2103" i="10"/>
  <c r="K2104" i="10"/>
  <c r="L2104" i="10"/>
  <c r="K2102" i="10"/>
  <c r="L2102" i="10"/>
  <c r="N2110" i="10"/>
  <c r="N2113" i="10"/>
  <c r="N2117" i="10"/>
  <c r="K2174" i="10"/>
  <c r="L2174" i="10"/>
  <c r="K2164" i="10"/>
  <c r="L2164" i="10"/>
  <c r="K2175" i="10"/>
  <c r="L2175" i="10"/>
  <c r="K2165" i="10"/>
  <c r="L2165" i="10"/>
  <c r="K2172" i="10"/>
  <c r="L2172" i="10"/>
  <c r="N2174" i="10"/>
  <c r="K2166" i="10"/>
  <c r="L2166" i="10"/>
  <c r="N2177" i="10"/>
  <c r="N2167" i="10"/>
  <c r="N2165" i="10"/>
  <c r="N2169" i="10"/>
  <c r="K2378" i="10"/>
  <c r="L2378" i="10"/>
  <c r="K2375" i="10"/>
  <c r="L2375" i="10"/>
  <c r="K2307" i="10"/>
  <c r="L2307" i="10"/>
  <c r="K2315" i="10"/>
  <c r="L2315" i="10"/>
  <c r="K2313" i="10"/>
  <c r="L2313" i="10"/>
  <c r="N2309" i="10"/>
  <c r="K2308" i="10"/>
  <c r="L2308" i="10"/>
  <c r="N2317" i="10"/>
  <c r="K2319" i="10"/>
  <c r="L2319" i="10"/>
  <c r="N2305" i="10"/>
  <c r="W1862" i="10"/>
  <c r="W2488" i="10"/>
  <c r="W2427" i="10"/>
  <c r="P2136" i="10"/>
  <c r="C2136" i="10"/>
  <c r="V2136" i="10"/>
  <c r="D2136" i="10"/>
  <c r="I2136" i="10"/>
  <c r="R2136" i="10"/>
  <c r="Q2136" i="10"/>
  <c r="O2136" i="10"/>
  <c r="W1654" i="10"/>
  <c r="O2133" i="10"/>
  <c r="Q2133" i="10"/>
  <c r="W302" i="10"/>
  <c r="W477" i="10"/>
  <c r="W939" i="10"/>
  <c r="O2587" i="10"/>
  <c r="P2587" i="10"/>
  <c r="C2587" i="10"/>
  <c r="V2587" i="10"/>
  <c r="D2587" i="10"/>
  <c r="I2587" i="10"/>
  <c r="R2587" i="10"/>
  <c r="Q2587" i="10"/>
  <c r="Q2600" i="10"/>
  <c r="O2600" i="10"/>
  <c r="P2600" i="10"/>
  <c r="C2600" i="10"/>
  <c r="V2600" i="10"/>
  <c r="D2600" i="10"/>
  <c r="I2600" i="10"/>
  <c r="R2600" i="10"/>
  <c r="O2596" i="10"/>
  <c r="P2596" i="10"/>
  <c r="C2596" i="10"/>
  <c r="V2596" i="10"/>
  <c r="D2596" i="10"/>
  <c r="I2596" i="10"/>
  <c r="R2596" i="10"/>
  <c r="Q2596" i="10"/>
  <c r="O2593" i="10"/>
  <c r="P2593" i="10"/>
  <c r="C2593" i="10"/>
  <c r="V2593" i="10"/>
  <c r="D2593" i="10"/>
  <c r="I2593" i="10"/>
  <c r="R2593" i="10"/>
  <c r="Q2593" i="10"/>
  <c r="Q2594" i="10"/>
  <c r="O2594" i="10"/>
  <c r="P2594" i="10"/>
  <c r="C2594" i="10"/>
  <c r="V2594" i="10"/>
  <c r="D2594" i="10"/>
  <c r="I2594" i="10"/>
  <c r="R2594" i="10"/>
  <c r="Q2564" i="10"/>
  <c r="O2564" i="10"/>
  <c r="P2564" i="10"/>
  <c r="C2564" i="10"/>
  <c r="V2564" i="10"/>
  <c r="D2564" i="10"/>
  <c r="I2564" i="10"/>
  <c r="R2564" i="10"/>
  <c r="O2566" i="10"/>
  <c r="P2566" i="10"/>
  <c r="C2566" i="10"/>
  <c r="V2566" i="10"/>
  <c r="D2566" i="10"/>
  <c r="I2566" i="10"/>
  <c r="R2566" i="10"/>
  <c r="Q2566" i="10"/>
  <c r="P2576" i="10"/>
  <c r="C2576" i="10"/>
  <c r="V2576" i="10"/>
  <c r="D2576" i="10"/>
  <c r="I2576" i="10"/>
  <c r="R2576" i="10"/>
  <c r="Q2576" i="10"/>
  <c r="O2576" i="10"/>
  <c r="P2575" i="10"/>
  <c r="C2575" i="10"/>
  <c r="V2575" i="10"/>
  <c r="D2575" i="10"/>
  <c r="I2575" i="10"/>
  <c r="R2575" i="10"/>
  <c r="O2575" i="10"/>
  <c r="Q2575" i="10"/>
  <c r="Q2580" i="10"/>
  <c r="O2580" i="10"/>
  <c r="P2580" i="10"/>
  <c r="C2580" i="10"/>
  <c r="V2580" i="10"/>
  <c r="D2580" i="10"/>
  <c r="I2580" i="10"/>
  <c r="R2580" i="10"/>
  <c r="Q2539" i="10"/>
  <c r="P2539" i="10"/>
  <c r="C2539" i="10"/>
  <c r="O2539" i="10"/>
  <c r="P2537" i="10"/>
  <c r="C2537" i="10"/>
  <c r="V2537" i="10"/>
  <c r="D2537" i="10"/>
  <c r="I2537" i="10"/>
  <c r="R2537" i="10"/>
  <c r="Q2537" i="10"/>
  <c r="O2537" i="10"/>
  <c r="O2528" i="10"/>
  <c r="Q2528" i="10"/>
  <c r="P2528" i="10"/>
  <c r="C2528" i="10"/>
  <c r="V2528" i="10"/>
  <c r="D2528" i="10"/>
  <c r="I2528" i="10"/>
  <c r="R2528" i="10"/>
  <c r="O2526" i="10"/>
  <c r="Q2526" i="10"/>
  <c r="P2526" i="10"/>
  <c r="C2526" i="10"/>
  <c r="V2526" i="10"/>
  <c r="D2526" i="10"/>
  <c r="I2526" i="10"/>
  <c r="R2526" i="10"/>
  <c r="O2522" i="10"/>
  <c r="P2522" i="10"/>
  <c r="C2522" i="10"/>
  <c r="V2522" i="10"/>
  <c r="D2522" i="10"/>
  <c r="I2522" i="10"/>
  <c r="R2522" i="10"/>
  <c r="Q2522" i="10"/>
  <c r="Q2561" i="10"/>
  <c r="P2561" i="10"/>
  <c r="C2561" i="10"/>
  <c r="V2561" i="10"/>
  <c r="D2561" i="10"/>
  <c r="I2561" i="10"/>
  <c r="R2561" i="10"/>
  <c r="O2561" i="10"/>
  <c r="O2548" i="10"/>
  <c r="Q2548" i="10"/>
  <c r="P2548" i="10"/>
  <c r="C2548" i="10"/>
  <c r="V2548" i="10"/>
  <c r="D2548" i="10"/>
  <c r="I2548" i="10"/>
  <c r="R2548" i="10"/>
  <c r="O2544" i="10"/>
  <c r="Q2544" i="10"/>
  <c r="P2544" i="10"/>
  <c r="C2544" i="10"/>
  <c r="V2544" i="10"/>
  <c r="D2544" i="10"/>
  <c r="I2544" i="10"/>
  <c r="R2544" i="10"/>
  <c r="P2547" i="10"/>
  <c r="C2547" i="10"/>
  <c r="V2547" i="10"/>
  <c r="D2547" i="10"/>
  <c r="I2547" i="10"/>
  <c r="R2547" i="10"/>
  <c r="O2547" i="10"/>
  <c r="Q2547" i="10"/>
  <c r="P2543" i="10"/>
  <c r="C2543" i="10"/>
  <c r="V2543" i="10"/>
  <c r="D2543" i="10"/>
  <c r="I2543" i="10"/>
  <c r="R2543" i="10"/>
  <c r="O2543" i="10"/>
  <c r="Q2543" i="10"/>
  <c r="Q2510" i="10"/>
  <c r="O2510" i="10"/>
  <c r="P2510" i="10"/>
  <c r="C2510" i="10"/>
  <c r="V2510" i="10"/>
  <c r="D2510" i="10"/>
  <c r="I2510" i="10"/>
  <c r="R2510" i="10"/>
  <c r="O2512" i="10"/>
  <c r="Q2512" i="10"/>
  <c r="P2512" i="10"/>
  <c r="C2512" i="10"/>
  <c r="P2511" i="10"/>
  <c r="C2511" i="10"/>
  <c r="V2511" i="10"/>
  <c r="D2511" i="10"/>
  <c r="I2511" i="10"/>
  <c r="R2511" i="10"/>
  <c r="Q2511" i="10"/>
  <c r="O2511" i="10"/>
  <c r="P2505" i="10"/>
  <c r="C2505" i="10"/>
  <c r="O2505" i="10"/>
  <c r="Q2505" i="10"/>
  <c r="O2508" i="10"/>
  <c r="Q2508" i="10"/>
  <c r="P2508" i="10"/>
  <c r="C2508" i="10"/>
  <c r="V2508" i="10"/>
  <c r="D2508" i="10"/>
  <c r="I2508" i="10"/>
  <c r="R2508" i="10"/>
  <c r="O2228" i="10"/>
  <c r="P2228" i="10"/>
  <c r="C2228" i="10"/>
  <c r="V2228" i="10"/>
  <c r="D2228" i="10"/>
  <c r="I2228" i="10"/>
  <c r="R2228" i="10"/>
  <c r="Q2228" i="10"/>
  <c r="O2308" i="10"/>
  <c r="Q2308" i="10"/>
  <c r="Q2591" i="10"/>
  <c r="O2591" i="10"/>
  <c r="P2591" i="10"/>
  <c r="C2591" i="10"/>
  <c r="V2591" i="10"/>
  <c r="D2591" i="10"/>
  <c r="I2591" i="10"/>
  <c r="R2591" i="10"/>
  <c r="P2583" i="10"/>
  <c r="C2583" i="10"/>
  <c r="V2583" i="10"/>
  <c r="D2583" i="10"/>
  <c r="I2583" i="10"/>
  <c r="R2583" i="10"/>
  <c r="O2583" i="10"/>
  <c r="Q2583" i="10"/>
  <c r="O2582" i="10"/>
  <c r="P2582" i="10"/>
  <c r="C2582" i="10"/>
  <c r="V2582" i="10"/>
  <c r="D2582" i="10"/>
  <c r="I2582" i="10"/>
  <c r="R2582" i="10"/>
  <c r="Q2582" i="10"/>
  <c r="O2597" i="10"/>
  <c r="Q2597" i="10"/>
  <c r="P2597" i="10"/>
  <c r="C2597" i="10"/>
  <c r="V2597" i="10"/>
  <c r="D2597" i="10"/>
  <c r="I2597" i="10"/>
  <c r="R2597" i="10"/>
  <c r="O2598" i="10"/>
  <c r="P2598" i="10"/>
  <c r="C2598" i="10"/>
  <c r="V2598" i="10"/>
  <c r="D2598" i="10"/>
  <c r="I2598" i="10"/>
  <c r="R2598" i="10"/>
  <c r="Q2598" i="10"/>
  <c r="Q2563" i="10"/>
  <c r="O2563" i="10"/>
  <c r="P2563" i="10"/>
  <c r="C2563" i="10"/>
  <c r="V2563" i="10"/>
  <c r="D2563" i="10"/>
  <c r="I2563" i="10"/>
  <c r="R2563" i="10"/>
  <c r="O2569" i="10"/>
  <c r="Q2569" i="10"/>
  <c r="P2569" i="10"/>
  <c r="C2569" i="10"/>
  <c r="V2569" i="10"/>
  <c r="D2569" i="10"/>
  <c r="I2569" i="10"/>
  <c r="R2569" i="10"/>
  <c r="Q2578" i="10"/>
  <c r="O2578" i="10"/>
  <c r="P2578" i="10"/>
  <c r="C2578" i="10"/>
  <c r="V2578" i="10"/>
  <c r="D2578" i="10"/>
  <c r="I2578" i="10"/>
  <c r="R2578" i="10"/>
  <c r="P2570" i="10"/>
  <c r="C2570" i="10"/>
  <c r="V2570" i="10"/>
  <c r="D2570" i="10"/>
  <c r="I2570" i="10"/>
  <c r="R2570" i="10"/>
  <c r="O2570" i="10"/>
  <c r="Q2570" i="10"/>
  <c r="P2572" i="10"/>
  <c r="C2572" i="10"/>
  <c r="V2572" i="10"/>
  <c r="D2572" i="10"/>
  <c r="I2572" i="10"/>
  <c r="R2572" i="10"/>
  <c r="O2572" i="10"/>
  <c r="Q2572" i="10"/>
  <c r="Q2530" i="10"/>
  <c r="O2530" i="10"/>
  <c r="P2530" i="10"/>
  <c r="C2530" i="10"/>
  <c r="P2536" i="10"/>
  <c r="C2536" i="10"/>
  <c r="V2536" i="10"/>
  <c r="D2536" i="10"/>
  <c r="I2536" i="10"/>
  <c r="R2536" i="10"/>
  <c r="O2536" i="10"/>
  <c r="Q2536" i="10"/>
  <c r="P2529" i="10"/>
  <c r="C2529" i="10"/>
  <c r="V2529" i="10"/>
  <c r="D2529" i="10"/>
  <c r="I2529" i="10"/>
  <c r="R2529" i="10"/>
  <c r="O2529" i="10"/>
  <c r="Q2529" i="10"/>
  <c r="P2533" i="10"/>
  <c r="C2533" i="10"/>
  <c r="V2533" i="10"/>
  <c r="D2533" i="10"/>
  <c r="I2533" i="10"/>
  <c r="R2533" i="10"/>
  <c r="O2533" i="10"/>
  <c r="Q2533" i="10"/>
  <c r="P2535" i="10"/>
  <c r="C2535" i="10"/>
  <c r="V2535" i="10"/>
  <c r="D2535" i="10"/>
  <c r="I2535" i="10"/>
  <c r="R2535" i="10"/>
  <c r="Q2535" i="10"/>
  <c r="O2535" i="10"/>
  <c r="O2560" i="10"/>
  <c r="P2560" i="10"/>
  <c r="C2560" i="10"/>
  <c r="V2560" i="10"/>
  <c r="D2560" i="10"/>
  <c r="I2560" i="10"/>
  <c r="R2560" i="10"/>
  <c r="Q2560" i="10"/>
  <c r="P2549" i="10"/>
  <c r="C2549" i="10"/>
  <c r="V2549" i="10"/>
  <c r="D2549" i="10"/>
  <c r="I2549" i="10"/>
  <c r="R2549" i="10"/>
  <c r="O2549" i="10"/>
  <c r="Q2549" i="10"/>
  <c r="P2545" i="10"/>
  <c r="C2545" i="10"/>
  <c r="V2545" i="10"/>
  <c r="D2545" i="10"/>
  <c r="I2545" i="10"/>
  <c r="R2545" i="10"/>
  <c r="O2545" i="10"/>
  <c r="Q2545" i="10"/>
  <c r="O2553" i="10"/>
  <c r="P2553" i="10"/>
  <c r="C2553" i="10"/>
  <c r="V2553" i="10"/>
  <c r="D2553" i="10"/>
  <c r="I2553" i="10"/>
  <c r="R2553" i="10"/>
  <c r="Q2553" i="10"/>
  <c r="O2550" i="10"/>
  <c r="Q2550" i="10"/>
  <c r="P2550" i="10"/>
  <c r="C2550" i="10"/>
  <c r="V2550" i="10"/>
  <c r="D2550" i="10"/>
  <c r="I2550" i="10"/>
  <c r="R2550" i="10"/>
  <c r="P2506" i="10"/>
  <c r="C2506" i="10"/>
  <c r="O2506" i="10"/>
  <c r="Q2506" i="10"/>
  <c r="P2519" i="10"/>
  <c r="C2519" i="10"/>
  <c r="V2519" i="10"/>
  <c r="D2519" i="10"/>
  <c r="I2519" i="10"/>
  <c r="R2519" i="10"/>
  <c r="O2519" i="10"/>
  <c r="Q2519" i="10"/>
  <c r="P2513" i="10"/>
  <c r="C2513" i="10"/>
  <c r="V2513" i="10"/>
  <c r="D2513" i="10"/>
  <c r="I2513" i="10"/>
  <c r="R2513" i="10"/>
  <c r="O2513" i="10"/>
  <c r="Q2513" i="10"/>
  <c r="O2515" i="10"/>
  <c r="P2515" i="10"/>
  <c r="C2515" i="10"/>
  <c r="V2515" i="10"/>
  <c r="D2515" i="10"/>
  <c r="I2515" i="10"/>
  <c r="R2515" i="10"/>
  <c r="Q2515" i="10"/>
  <c r="P2517" i="10"/>
  <c r="C2517" i="10"/>
  <c r="V2517" i="10"/>
  <c r="D2517" i="10"/>
  <c r="I2517" i="10"/>
  <c r="R2517" i="10"/>
  <c r="O2517" i="10"/>
  <c r="Q2517" i="10"/>
  <c r="P2366" i="10"/>
  <c r="C2366" i="10"/>
  <c r="V2366" i="10"/>
  <c r="D2366" i="10"/>
  <c r="I2366" i="10"/>
  <c r="R2366" i="10"/>
  <c r="Q2366" i="10"/>
  <c r="O2366" i="10"/>
  <c r="W2498" i="10"/>
  <c r="W122" i="10"/>
  <c r="W396" i="10"/>
  <c r="W1376" i="10"/>
  <c r="W81" i="10"/>
  <c r="W520" i="10"/>
  <c r="W300" i="10"/>
  <c r="W660" i="10"/>
  <c r="W1934" i="10"/>
  <c r="Q2601" i="10"/>
  <c r="O2601" i="10"/>
  <c r="P2601" i="10"/>
  <c r="C2601" i="10"/>
  <c r="V2601" i="10"/>
  <c r="D2601" i="10"/>
  <c r="I2601" i="10"/>
  <c r="R2601" i="10"/>
  <c r="O2595" i="10"/>
  <c r="P2595" i="10"/>
  <c r="C2595" i="10"/>
  <c r="V2595" i="10"/>
  <c r="D2595" i="10"/>
  <c r="I2595" i="10"/>
  <c r="R2595" i="10"/>
  <c r="Q2595" i="10"/>
  <c r="O2588" i="10"/>
  <c r="P2588" i="10"/>
  <c r="C2588" i="10"/>
  <c r="V2588" i="10"/>
  <c r="D2588" i="10"/>
  <c r="I2588" i="10"/>
  <c r="R2588" i="10"/>
  <c r="Q2588" i="10"/>
  <c r="O2585" i="10"/>
  <c r="P2585" i="10"/>
  <c r="C2585" i="10"/>
  <c r="V2585" i="10"/>
  <c r="D2585" i="10"/>
  <c r="I2585" i="10"/>
  <c r="R2585" i="10"/>
  <c r="Q2585" i="10"/>
  <c r="Q2586" i="10"/>
  <c r="O2586" i="10"/>
  <c r="P2586" i="10"/>
  <c r="C2586" i="10"/>
  <c r="V2586" i="10"/>
  <c r="D2586" i="10"/>
  <c r="I2586" i="10"/>
  <c r="R2586" i="10"/>
  <c r="Q2567" i="10"/>
  <c r="P2567" i="10"/>
  <c r="C2567" i="10"/>
  <c r="V2567" i="10"/>
  <c r="D2567" i="10"/>
  <c r="I2567" i="10"/>
  <c r="R2567" i="10"/>
  <c r="O2567" i="10"/>
  <c r="O2571" i="10"/>
  <c r="P2571" i="10"/>
  <c r="C2571" i="10"/>
  <c r="V2571" i="10"/>
  <c r="D2571" i="10"/>
  <c r="I2571" i="10"/>
  <c r="R2571" i="10"/>
  <c r="Q2571" i="10"/>
  <c r="P2581" i="10"/>
  <c r="C2581" i="10"/>
  <c r="V2581" i="10"/>
  <c r="D2581" i="10"/>
  <c r="I2581" i="10"/>
  <c r="R2581" i="10"/>
  <c r="O2581" i="10"/>
  <c r="Q2581" i="10"/>
  <c r="O2573" i="10"/>
  <c r="P2573" i="10"/>
  <c r="C2573" i="10"/>
  <c r="V2573" i="10"/>
  <c r="D2573" i="10"/>
  <c r="I2573" i="10"/>
  <c r="R2573" i="10"/>
  <c r="Q2573" i="10"/>
  <c r="P2579" i="10"/>
  <c r="C2579" i="10"/>
  <c r="V2579" i="10"/>
  <c r="D2579" i="10"/>
  <c r="I2579" i="10"/>
  <c r="R2579" i="10"/>
  <c r="O2579" i="10"/>
  <c r="Q2579" i="10"/>
  <c r="O2532" i="10"/>
  <c r="Q2532" i="10"/>
  <c r="P2532" i="10"/>
  <c r="C2532" i="10"/>
  <c r="V2532" i="10"/>
  <c r="D2532" i="10"/>
  <c r="I2532" i="10"/>
  <c r="R2532" i="10"/>
  <c r="O2524" i="10"/>
  <c r="Q2524" i="10"/>
  <c r="P2524" i="10"/>
  <c r="C2524" i="10"/>
  <c r="V2524" i="10"/>
  <c r="D2524" i="10"/>
  <c r="I2524" i="10"/>
  <c r="R2524" i="10"/>
  <c r="P2531" i="10"/>
  <c r="C2531" i="10"/>
  <c r="V2531" i="10"/>
  <c r="D2531" i="10"/>
  <c r="I2531" i="10"/>
  <c r="R2531" i="10"/>
  <c r="O2531" i="10"/>
  <c r="Q2531" i="10"/>
  <c r="Q2540" i="10"/>
  <c r="O2540" i="10"/>
  <c r="P2540" i="10"/>
  <c r="C2540" i="10"/>
  <c r="V2540" i="10"/>
  <c r="D2540" i="10"/>
  <c r="I2540" i="10"/>
  <c r="R2540" i="10"/>
  <c r="P2525" i="10"/>
  <c r="C2525" i="10"/>
  <c r="V2525" i="10"/>
  <c r="D2525" i="10"/>
  <c r="I2525" i="10"/>
  <c r="R2525" i="10"/>
  <c r="O2525" i="10"/>
  <c r="Q2525" i="10"/>
  <c r="Q2542" i="10"/>
  <c r="O2542" i="10"/>
  <c r="P2542" i="10"/>
  <c r="C2542" i="10"/>
  <c r="V2542" i="10"/>
  <c r="D2542" i="10"/>
  <c r="I2542" i="10"/>
  <c r="R2542" i="10"/>
  <c r="O2554" i="10"/>
  <c r="P2554" i="10"/>
  <c r="C2554" i="10"/>
  <c r="V2554" i="10"/>
  <c r="D2554" i="10"/>
  <c r="I2554" i="10"/>
  <c r="R2554" i="10"/>
  <c r="Q2554" i="10"/>
  <c r="P2551" i="10"/>
  <c r="C2551" i="10"/>
  <c r="V2551" i="10"/>
  <c r="D2551" i="10"/>
  <c r="I2551" i="10"/>
  <c r="R2551" i="10"/>
  <c r="O2551" i="10"/>
  <c r="Q2551" i="10"/>
  <c r="P2555" i="10"/>
  <c r="C2555" i="10"/>
  <c r="V2555" i="10"/>
  <c r="D2555" i="10"/>
  <c r="I2555" i="10"/>
  <c r="R2555" i="10"/>
  <c r="O2555" i="10"/>
  <c r="Q2555" i="10"/>
  <c r="O2552" i="10"/>
  <c r="Q2552" i="10"/>
  <c r="P2552" i="10"/>
  <c r="C2552" i="10"/>
  <c r="V2552" i="10"/>
  <c r="D2552" i="10"/>
  <c r="I2552" i="10"/>
  <c r="R2552" i="10"/>
  <c r="Q2518" i="10"/>
  <c r="O2518" i="10"/>
  <c r="P2518" i="10"/>
  <c r="C2518" i="10"/>
  <c r="P2521" i="10"/>
  <c r="C2521" i="10"/>
  <c r="V2521" i="10"/>
  <c r="D2521" i="10"/>
  <c r="I2521" i="10"/>
  <c r="R2521" i="10"/>
  <c r="O2521" i="10"/>
  <c r="Q2521" i="10"/>
  <c r="O2502" i="10"/>
  <c r="P2502" i="10"/>
  <c r="C2502" i="10"/>
  <c r="Q2502" i="10"/>
  <c r="O2516" i="10"/>
  <c r="P2516" i="10"/>
  <c r="C2516" i="10"/>
  <c r="V2516" i="10"/>
  <c r="D2516" i="10"/>
  <c r="I2516" i="10"/>
  <c r="R2516" i="10"/>
  <c r="Q2516" i="10"/>
  <c r="O2520" i="10"/>
  <c r="Q2520" i="10"/>
  <c r="P2520" i="10"/>
  <c r="C2520" i="10"/>
  <c r="P2280" i="10"/>
  <c r="C2280" i="10"/>
  <c r="V2280" i="10"/>
  <c r="D2280" i="10"/>
  <c r="I2280" i="10"/>
  <c r="R2280" i="10"/>
  <c r="Q2280" i="10"/>
  <c r="O2280" i="10"/>
  <c r="O2368" i="10"/>
  <c r="Q2368" i="10"/>
  <c r="P2368" i="10"/>
  <c r="C2368" i="10"/>
  <c r="V2368" i="10"/>
  <c r="D2368" i="10"/>
  <c r="I2368" i="10"/>
  <c r="R2368" i="10"/>
  <c r="P2108" i="10"/>
  <c r="C2108" i="10"/>
  <c r="V2108" i="10"/>
  <c r="D2108" i="10"/>
  <c r="I2108" i="10"/>
  <c r="R2108" i="10"/>
  <c r="O2108" i="10"/>
  <c r="Q2108" i="10"/>
  <c r="W372" i="10"/>
  <c r="W931" i="10"/>
  <c r="W1216" i="10"/>
  <c r="W1628" i="10"/>
  <c r="W1623" i="10"/>
  <c r="W2258" i="10"/>
  <c r="P2584" i="10"/>
  <c r="C2584" i="10"/>
  <c r="V2584" i="10"/>
  <c r="D2584" i="10"/>
  <c r="I2584" i="10"/>
  <c r="R2584" i="10"/>
  <c r="O2584" i="10"/>
  <c r="Q2584" i="10"/>
  <c r="Q2599" i="10"/>
  <c r="O2599" i="10"/>
  <c r="P2599" i="10"/>
  <c r="C2599" i="10"/>
  <c r="V2599" i="10"/>
  <c r="D2599" i="10"/>
  <c r="I2599" i="10"/>
  <c r="R2599" i="10"/>
  <c r="P2592" i="10"/>
  <c r="C2592" i="10"/>
  <c r="V2592" i="10"/>
  <c r="D2592" i="10"/>
  <c r="I2592" i="10"/>
  <c r="R2592" i="10"/>
  <c r="Q2592" i="10"/>
  <c r="O2592" i="10"/>
  <c r="Q2589" i="10"/>
  <c r="O2589" i="10"/>
  <c r="P2589" i="10"/>
  <c r="C2589" i="10"/>
  <c r="V2589" i="10"/>
  <c r="D2589" i="10"/>
  <c r="I2589" i="10"/>
  <c r="R2589" i="10"/>
  <c r="O2590" i="10"/>
  <c r="P2590" i="10"/>
  <c r="C2590" i="10"/>
  <c r="V2590" i="10"/>
  <c r="D2590" i="10"/>
  <c r="I2590" i="10"/>
  <c r="R2590" i="10"/>
  <c r="Q2590" i="10"/>
  <c r="Q2565" i="10"/>
  <c r="O2565" i="10"/>
  <c r="P2565" i="10"/>
  <c r="C2565" i="10"/>
  <c r="V2565" i="10"/>
  <c r="D2565" i="10"/>
  <c r="I2565" i="10"/>
  <c r="R2565" i="10"/>
  <c r="O2562" i="10"/>
  <c r="P2562" i="10"/>
  <c r="C2562" i="10"/>
  <c r="V2562" i="10"/>
  <c r="D2562" i="10"/>
  <c r="I2562" i="10"/>
  <c r="R2562" i="10"/>
  <c r="Q2562" i="10"/>
  <c r="P2574" i="10"/>
  <c r="C2574" i="10"/>
  <c r="V2574" i="10"/>
  <c r="D2574" i="10"/>
  <c r="I2574" i="10"/>
  <c r="R2574" i="10"/>
  <c r="O2574" i="10"/>
  <c r="Q2574" i="10"/>
  <c r="P2568" i="10"/>
  <c r="C2568" i="10"/>
  <c r="V2568" i="10"/>
  <c r="D2568" i="10"/>
  <c r="I2568" i="10"/>
  <c r="R2568" i="10"/>
  <c r="O2568" i="10"/>
  <c r="Q2568" i="10"/>
  <c r="P2577" i="10"/>
  <c r="C2577" i="10"/>
  <c r="V2577" i="10"/>
  <c r="D2577" i="10"/>
  <c r="I2577" i="10"/>
  <c r="R2577" i="10"/>
  <c r="O2577" i="10"/>
  <c r="Q2577" i="10"/>
  <c r="Q2538" i="10"/>
  <c r="P2538" i="10"/>
  <c r="C2538" i="10"/>
  <c r="O2538" i="10"/>
  <c r="Q2534" i="10"/>
  <c r="O2534" i="10"/>
  <c r="P2534" i="10"/>
  <c r="C2534" i="10"/>
  <c r="P2527" i="10"/>
  <c r="C2527" i="10"/>
  <c r="V2527" i="10"/>
  <c r="D2527" i="10"/>
  <c r="I2527" i="10"/>
  <c r="R2527" i="10"/>
  <c r="O2527" i="10"/>
  <c r="Q2527" i="10"/>
  <c r="P2523" i="10"/>
  <c r="C2523" i="10"/>
  <c r="V2523" i="10"/>
  <c r="D2523" i="10"/>
  <c r="I2523" i="10"/>
  <c r="R2523" i="10"/>
  <c r="O2523" i="10"/>
  <c r="Q2523" i="10"/>
  <c r="P2541" i="10"/>
  <c r="C2541" i="10"/>
  <c r="V2541" i="10"/>
  <c r="D2541" i="10"/>
  <c r="I2541" i="10"/>
  <c r="R2541" i="10"/>
  <c r="O2541" i="10"/>
  <c r="Q2541" i="10"/>
  <c r="O2556" i="10"/>
  <c r="Q2556" i="10"/>
  <c r="P2556" i="10"/>
  <c r="C2556" i="10"/>
  <c r="V2556" i="10"/>
  <c r="D2556" i="10"/>
  <c r="I2556" i="10"/>
  <c r="R2556" i="10"/>
  <c r="O2546" i="10"/>
  <c r="Q2546" i="10"/>
  <c r="P2546" i="10"/>
  <c r="C2546" i="10"/>
  <c r="V2546" i="10"/>
  <c r="D2546" i="10"/>
  <c r="I2546" i="10"/>
  <c r="R2546" i="10"/>
  <c r="O2558" i="10"/>
  <c r="P2558" i="10"/>
  <c r="C2558" i="10"/>
  <c r="V2558" i="10"/>
  <c r="D2558" i="10"/>
  <c r="I2558" i="10"/>
  <c r="R2558" i="10"/>
  <c r="Q2558" i="10"/>
  <c r="P2557" i="10"/>
  <c r="C2557" i="10"/>
  <c r="V2557" i="10"/>
  <c r="D2557" i="10"/>
  <c r="I2557" i="10"/>
  <c r="R2557" i="10"/>
  <c r="O2557" i="10"/>
  <c r="Q2557" i="10"/>
  <c r="P2559" i="10"/>
  <c r="C2559" i="10"/>
  <c r="V2559" i="10"/>
  <c r="D2559" i="10"/>
  <c r="I2559" i="10"/>
  <c r="R2559" i="10"/>
  <c r="O2559" i="10"/>
  <c r="Q2559" i="10"/>
  <c r="O2514" i="10"/>
  <c r="P2514" i="10"/>
  <c r="C2514" i="10"/>
  <c r="V2514" i="10"/>
  <c r="D2514" i="10"/>
  <c r="I2514" i="10"/>
  <c r="R2514" i="10"/>
  <c r="Q2514" i="10"/>
  <c r="P2509" i="10"/>
  <c r="C2509" i="10"/>
  <c r="V2509" i="10"/>
  <c r="D2509" i="10"/>
  <c r="I2509" i="10"/>
  <c r="R2509" i="10"/>
  <c r="O2509" i="10"/>
  <c r="Q2509" i="10"/>
  <c r="O2504" i="10"/>
  <c r="Q2504" i="10"/>
  <c r="P2504" i="10"/>
  <c r="C2504" i="10"/>
  <c r="V2504" i="10"/>
  <c r="D2504" i="10"/>
  <c r="I2504" i="10"/>
  <c r="R2504" i="10"/>
  <c r="O2503" i="10"/>
  <c r="P2503" i="10"/>
  <c r="C2503" i="10"/>
  <c r="Q2503" i="10"/>
  <c r="O2507" i="10"/>
  <c r="P2507" i="10"/>
  <c r="C2507" i="10"/>
  <c r="V2507" i="10"/>
  <c r="D2507" i="10"/>
  <c r="I2507" i="10"/>
  <c r="R2507" i="10"/>
  <c r="Q2507" i="10"/>
  <c r="Q2304" i="10"/>
  <c r="O2304" i="10"/>
  <c r="P2304" i="10"/>
  <c r="C2304" i="10"/>
  <c r="V2304" i="10"/>
  <c r="D2304" i="10"/>
  <c r="I2304" i="10"/>
  <c r="R2304" i="10"/>
  <c r="U785" i="10"/>
  <c r="W785" i="10"/>
  <c r="U786" i="10"/>
  <c r="U26" i="10"/>
  <c r="W899" i="10"/>
  <c r="W2338" i="10"/>
  <c r="W2201" i="10"/>
  <c r="U146" i="10"/>
  <c r="U1026" i="10"/>
  <c r="W2387" i="10"/>
  <c r="U746" i="10"/>
  <c r="U745" i="10"/>
  <c r="W745" i="10"/>
  <c r="W784" i="10"/>
  <c r="T2481" i="10"/>
  <c r="T2480" i="10"/>
  <c r="U2480" i="10"/>
  <c r="W2480" i="10"/>
  <c r="AA15" i="10"/>
  <c r="W236" i="10"/>
  <c r="W2410" i="10"/>
  <c r="W415" i="10"/>
  <c r="W1356" i="10"/>
  <c r="W2067" i="10"/>
  <c r="I545" i="10"/>
  <c r="R545" i="10"/>
  <c r="W150" i="10"/>
  <c r="U587" i="10"/>
  <c r="W587" i="10"/>
  <c r="W980" i="10"/>
  <c r="I1548" i="10"/>
  <c r="R1548" i="10"/>
  <c r="W1338" i="10"/>
  <c r="I393" i="10"/>
  <c r="R393" i="10"/>
  <c r="W136" i="10"/>
  <c r="W1116" i="10"/>
  <c r="W2477" i="10"/>
  <c r="W1564" i="10"/>
  <c r="U902" i="10"/>
  <c r="W903" i="10"/>
  <c r="W1556" i="10"/>
  <c r="W661" i="10"/>
  <c r="I91" i="10"/>
  <c r="R91" i="10"/>
  <c r="W498" i="10"/>
  <c r="W658" i="10"/>
  <c r="W938" i="10"/>
  <c r="W1318" i="10"/>
  <c r="W342" i="10"/>
  <c r="W1352" i="10"/>
  <c r="W298" i="10"/>
  <c r="O2300" i="10"/>
  <c r="W1438" i="10"/>
  <c r="W629" i="10"/>
  <c r="Q2300" i="10"/>
  <c r="W1057" i="10"/>
  <c r="W819" i="10"/>
  <c r="W1549" i="10"/>
  <c r="W2074" i="10"/>
  <c r="W1916" i="10"/>
  <c r="W1362" i="10"/>
  <c r="W1736" i="10"/>
  <c r="W1401" i="10"/>
  <c r="W321" i="10"/>
  <c r="W1193" i="10"/>
  <c r="W1901" i="10"/>
  <c r="W301" i="10"/>
  <c r="W178" i="10"/>
  <c r="W161" i="10"/>
  <c r="W856" i="10"/>
  <c r="W1120" i="10"/>
  <c r="I1127" i="10"/>
  <c r="R1127" i="10"/>
  <c r="W1317" i="10"/>
  <c r="W1796" i="10"/>
  <c r="W616" i="10"/>
  <c r="W1898" i="10"/>
  <c r="I673" i="10"/>
  <c r="R673" i="10"/>
  <c r="W1676" i="10"/>
  <c r="W1496" i="10"/>
  <c r="W1040" i="10"/>
  <c r="W934" i="10"/>
  <c r="W1336" i="10"/>
  <c r="W1581" i="10"/>
  <c r="W921" i="10"/>
  <c r="W538" i="10"/>
  <c r="W978" i="10"/>
  <c r="W1561" i="10"/>
  <c r="W979" i="10"/>
  <c r="W18" i="10"/>
  <c r="W1381" i="10"/>
  <c r="W1241" i="10"/>
  <c r="W453" i="10"/>
  <c r="V362" i="10"/>
  <c r="D362" i="10"/>
  <c r="I362" i="10"/>
  <c r="R362" i="10"/>
  <c r="O2455" i="10"/>
  <c r="P2455" i="10"/>
  <c r="C2455" i="10"/>
  <c r="V2455" i="10"/>
  <c r="D2455" i="10"/>
  <c r="I2455" i="10"/>
  <c r="R2455" i="10"/>
  <c r="Q2455" i="10"/>
  <c r="O2399" i="10"/>
  <c r="Q2399" i="10"/>
  <c r="P2477" i="10"/>
  <c r="C2477" i="10"/>
  <c r="V2477" i="10"/>
  <c r="D2477" i="10"/>
  <c r="I2477" i="10"/>
  <c r="R2477" i="10"/>
  <c r="Q2477" i="10"/>
  <c r="O2477" i="10"/>
  <c r="O2459" i="10"/>
  <c r="Q2459" i="10"/>
  <c r="P2325" i="10"/>
  <c r="C2325" i="10"/>
  <c r="V2325" i="10"/>
  <c r="D2325" i="10"/>
  <c r="I2325" i="10"/>
  <c r="R2325" i="10"/>
  <c r="O2325" i="10"/>
  <c r="Q2325" i="10"/>
  <c r="O2439" i="10"/>
  <c r="Q2439" i="10"/>
  <c r="Q2281" i="10"/>
  <c r="O2281" i="10"/>
  <c r="P2281" i="10"/>
  <c r="C2281" i="10"/>
  <c r="V2281" i="10"/>
  <c r="D2281" i="10"/>
  <c r="I2281" i="10"/>
  <c r="R2281" i="10"/>
  <c r="P2461" i="10"/>
  <c r="C2461" i="10"/>
  <c r="V2461" i="10"/>
  <c r="D2461" i="10"/>
  <c r="I2461" i="10"/>
  <c r="R2461" i="10"/>
  <c r="Q2461" i="10"/>
  <c r="P2303" i="10"/>
  <c r="C2303" i="10"/>
  <c r="V2303" i="10"/>
  <c r="D2303" i="10"/>
  <c r="I2303" i="10"/>
  <c r="R2303" i="10"/>
  <c r="Q2303" i="10"/>
  <c r="O2303" i="10"/>
  <c r="O2421" i="10"/>
  <c r="Q2421" i="10"/>
  <c r="O2275" i="10"/>
  <c r="P2275" i="10"/>
  <c r="C2275" i="10"/>
  <c r="V2275" i="10"/>
  <c r="D2275" i="10"/>
  <c r="I2275" i="10"/>
  <c r="R2275" i="10"/>
  <c r="Q2275" i="10"/>
  <c r="Q2371" i="10"/>
  <c r="O2371" i="10"/>
  <c r="P2371" i="10"/>
  <c r="C2371" i="10"/>
  <c r="V2371" i="10"/>
  <c r="D2371" i="10"/>
  <c r="I2371" i="10"/>
  <c r="R2371" i="10"/>
  <c r="P2381" i="10"/>
  <c r="C2381" i="10"/>
  <c r="V2381" i="10"/>
  <c r="D2381" i="10"/>
  <c r="I2381" i="10"/>
  <c r="R2381" i="10"/>
  <c r="Q2381" i="10"/>
  <c r="O2313" i="10"/>
  <c r="Q2313" i="10"/>
  <c r="O2451" i="10"/>
  <c r="Q2451" i="10"/>
  <c r="P2451" i="10"/>
  <c r="C2451" i="10"/>
  <c r="V2451" i="10"/>
  <c r="D2451" i="10"/>
  <c r="I2451" i="10"/>
  <c r="R2451" i="10"/>
  <c r="P2419" i="10"/>
  <c r="C2419" i="10"/>
  <c r="V2419" i="10"/>
  <c r="D2419" i="10"/>
  <c r="I2419" i="10"/>
  <c r="R2419" i="10"/>
  <c r="Q2419" i="10"/>
  <c r="Q2453" i="10"/>
  <c r="O2453" i="10"/>
  <c r="P2453" i="10"/>
  <c r="C2453" i="10"/>
  <c r="V2453" i="10"/>
  <c r="D2453" i="10"/>
  <c r="I2453" i="10"/>
  <c r="R2453" i="10"/>
  <c r="P2463" i="10"/>
  <c r="C2463" i="10"/>
  <c r="V2463" i="10"/>
  <c r="D2463" i="10"/>
  <c r="I2463" i="10"/>
  <c r="R2463" i="10"/>
  <c r="Q2463" i="10"/>
  <c r="P2413" i="10"/>
  <c r="C2413" i="10"/>
  <c r="V2413" i="10"/>
  <c r="D2413" i="10"/>
  <c r="I2413" i="10"/>
  <c r="R2413" i="10"/>
  <c r="Q2413" i="10"/>
  <c r="O2413" i="10"/>
  <c r="O2471" i="10"/>
  <c r="Q2471" i="10"/>
  <c r="P2471" i="10"/>
  <c r="C2471" i="10"/>
  <c r="V2471" i="10"/>
  <c r="D2471" i="10"/>
  <c r="I2471" i="10"/>
  <c r="R2471" i="10"/>
  <c r="O2373" i="10"/>
  <c r="P2373" i="10"/>
  <c r="C2373" i="10"/>
  <c r="V2373" i="10"/>
  <c r="D2373" i="10"/>
  <c r="I2373" i="10"/>
  <c r="R2373" i="10"/>
  <c r="Q2373" i="10"/>
  <c r="P2214" i="10"/>
  <c r="C2214" i="10"/>
  <c r="V2214" i="10"/>
  <c r="D2214" i="10"/>
  <c r="I2214" i="10"/>
  <c r="R2214" i="10"/>
  <c r="O2214" i="10"/>
  <c r="Q2214" i="10"/>
  <c r="O2407" i="10"/>
  <c r="P2407" i="10"/>
  <c r="C2407" i="10"/>
  <c r="V2407" i="10"/>
  <c r="D2407" i="10"/>
  <c r="I2407" i="10"/>
  <c r="R2407" i="10"/>
  <c r="Q2407" i="10"/>
  <c r="O2339" i="10"/>
  <c r="P2339" i="10"/>
  <c r="C2339" i="10"/>
  <c r="V2339" i="10"/>
  <c r="D2339" i="10"/>
  <c r="I2339" i="10"/>
  <c r="R2339" i="10"/>
  <c r="Q2339" i="10"/>
  <c r="P2362" i="10"/>
  <c r="C2362" i="10"/>
  <c r="V2362" i="10"/>
  <c r="D2362" i="10"/>
  <c r="I2362" i="10"/>
  <c r="R2362" i="10"/>
  <c r="Q2362" i="10"/>
  <c r="O2352" i="10"/>
  <c r="Q2352" i="10"/>
  <c r="O2411" i="10"/>
  <c r="Q2411" i="10"/>
  <c r="P2411" i="10"/>
  <c r="C2411" i="10"/>
  <c r="V2411" i="10"/>
  <c r="D2411" i="10"/>
  <c r="I2411" i="10"/>
  <c r="R2411" i="10"/>
  <c r="O2479" i="10"/>
  <c r="Q2479" i="10"/>
  <c r="P2319" i="10"/>
  <c r="C2319" i="10"/>
  <c r="V2319" i="10"/>
  <c r="D2319" i="10"/>
  <c r="I2319" i="10"/>
  <c r="R2319" i="10"/>
  <c r="Q2319" i="10"/>
  <c r="O2319" i="10"/>
  <c r="P2475" i="10"/>
  <c r="C2475" i="10"/>
  <c r="V2475" i="10"/>
  <c r="D2475" i="10"/>
  <c r="I2475" i="10"/>
  <c r="R2475" i="10"/>
  <c r="O2475" i="10"/>
  <c r="Q2475" i="10"/>
  <c r="O2447" i="10"/>
  <c r="P2447" i="10"/>
  <c r="C2447" i="10"/>
  <c r="V2447" i="10"/>
  <c r="D2447" i="10"/>
  <c r="I2447" i="10"/>
  <c r="R2447" i="10"/>
  <c r="Q2447" i="10"/>
  <c r="O2357" i="10"/>
  <c r="P2357" i="10"/>
  <c r="C2357" i="10"/>
  <c r="V2357" i="10"/>
  <c r="D2357" i="10"/>
  <c r="I2357" i="10"/>
  <c r="R2357" i="10"/>
  <c r="Q2357" i="10"/>
  <c r="P2365" i="10"/>
  <c r="C2365" i="10"/>
  <c r="V2365" i="10"/>
  <c r="D2365" i="10"/>
  <c r="I2365" i="10"/>
  <c r="R2365" i="10"/>
  <c r="O2365" i="10"/>
  <c r="Q2365" i="10"/>
  <c r="O2342" i="10"/>
  <c r="Q2342" i="10"/>
  <c r="P2403" i="10"/>
  <c r="C2403" i="10"/>
  <c r="V2403" i="10"/>
  <c r="D2403" i="10"/>
  <c r="I2403" i="10"/>
  <c r="R2403" i="10"/>
  <c r="O2403" i="10"/>
  <c r="Q2403" i="10"/>
  <c r="W2451" i="10"/>
  <c r="W82" i="10"/>
  <c r="W876" i="10"/>
  <c r="I1168" i="10"/>
  <c r="R1168" i="10"/>
  <c r="W15" i="10"/>
  <c r="W1214" i="10"/>
  <c r="U1005" i="10"/>
  <c r="W1005" i="10"/>
  <c r="U1006" i="10"/>
  <c r="W71" i="10"/>
  <c r="W1599" i="10"/>
  <c r="W120" i="10"/>
  <c r="W1641" i="10"/>
  <c r="W237" i="10"/>
  <c r="W149" i="10"/>
  <c r="W1134" i="10"/>
  <c r="W1265" i="10"/>
  <c r="O2470" i="10"/>
  <c r="P2470" i="10"/>
  <c r="C2470" i="10"/>
  <c r="V2470" i="10"/>
  <c r="D2470" i="10"/>
  <c r="I2470" i="10"/>
  <c r="R2470" i="10"/>
  <c r="Q2470" i="10"/>
  <c r="U1064" i="10"/>
  <c r="U1063" i="10"/>
  <c r="W1110" i="10"/>
  <c r="W31" i="10"/>
  <c r="I524" i="10"/>
  <c r="R524" i="10"/>
  <c r="W1880" i="10"/>
  <c r="W1972" i="10"/>
  <c r="W1286" i="10"/>
  <c r="W1177" i="10"/>
  <c r="W1624" i="10"/>
  <c r="I262" i="10"/>
  <c r="R262" i="10"/>
  <c r="W1238" i="10"/>
  <c r="W838" i="10"/>
  <c r="P2402" i="10"/>
  <c r="C2402" i="10"/>
  <c r="V2402" i="10"/>
  <c r="D2402" i="10"/>
  <c r="I2402" i="10"/>
  <c r="R2402" i="10"/>
  <c r="O2402" i="10"/>
  <c r="Q2402" i="10"/>
  <c r="O2464" i="10"/>
  <c r="Q2464" i="10"/>
  <c r="P2422" i="10"/>
  <c r="C2422" i="10"/>
  <c r="V2422" i="10"/>
  <c r="D2422" i="10"/>
  <c r="I2422" i="10"/>
  <c r="R2422" i="10"/>
  <c r="Q2422" i="10"/>
  <c r="U1723" i="10"/>
  <c r="W1723" i="10"/>
  <c r="I625" i="10"/>
  <c r="R625" i="10"/>
  <c r="I251" i="10"/>
  <c r="R251" i="10"/>
  <c r="W755" i="10"/>
  <c r="O2330" i="10"/>
  <c r="P2330" i="10"/>
  <c r="C2330" i="10"/>
  <c r="V2330" i="10"/>
  <c r="D2330" i="10"/>
  <c r="I2330" i="10"/>
  <c r="R2330" i="10"/>
  <c r="Q2330" i="10"/>
  <c r="P2404" i="10"/>
  <c r="C2404" i="10"/>
  <c r="V2404" i="10"/>
  <c r="D2404" i="10"/>
  <c r="I2404" i="10"/>
  <c r="R2404" i="10"/>
  <c r="Q2404" i="10"/>
  <c r="W2363" i="10"/>
  <c r="Q2396" i="10"/>
  <c r="W1270" i="10"/>
  <c r="W591" i="10"/>
  <c r="W491" i="10"/>
  <c r="W52" i="10"/>
  <c r="W1331" i="10"/>
  <c r="W2077" i="10"/>
  <c r="W582" i="10"/>
  <c r="W522" i="10"/>
  <c r="W602" i="10"/>
  <c r="W2419" i="10"/>
  <c r="W1526" i="10"/>
  <c r="W2452" i="10"/>
  <c r="W2453" i="10"/>
  <c r="W1258" i="10"/>
  <c r="W1374" i="10"/>
  <c r="O2408" i="10"/>
  <c r="Q2408" i="10"/>
  <c r="P2408" i="10"/>
  <c r="C2408" i="10"/>
  <c r="V2408" i="10"/>
  <c r="D2408" i="10"/>
  <c r="I2408" i="10"/>
  <c r="R2408" i="10"/>
  <c r="I145" i="10"/>
  <c r="R145" i="10"/>
  <c r="I1469" i="10"/>
  <c r="R1469" i="10"/>
  <c r="W1697" i="10"/>
  <c r="W1018" i="10"/>
  <c r="W1562" i="10"/>
  <c r="W703" i="10"/>
  <c r="W551" i="10"/>
  <c r="W1097" i="10"/>
  <c r="W937" i="10"/>
  <c r="U1887" i="10"/>
  <c r="W1888" i="10"/>
  <c r="P2388" i="10"/>
  <c r="C2388" i="10"/>
  <c r="V2388" i="10"/>
  <c r="D2388" i="10"/>
  <c r="I2388" i="10"/>
  <c r="R2388" i="10"/>
  <c r="Q2388" i="10"/>
  <c r="U943" i="10"/>
  <c r="W943" i="10"/>
  <c r="U944" i="10"/>
  <c r="W1886" i="10"/>
  <c r="W2465" i="10"/>
  <c r="W676" i="10"/>
  <c r="W1227" i="10"/>
  <c r="W135" i="10"/>
  <c r="P2340" i="10"/>
  <c r="C2340" i="10"/>
  <c r="V2340" i="10"/>
  <c r="D2340" i="10"/>
  <c r="I2340" i="10"/>
  <c r="R2340" i="10"/>
  <c r="O2340" i="10"/>
  <c r="Q2340" i="10"/>
  <c r="O2416" i="10"/>
  <c r="Q2416" i="10"/>
  <c r="U803" i="10"/>
  <c r="W803" i="10"/>
  <c r="U804" i="10"/>
  <c r="U124" i="10"/>
  <c r="U123" i="10"/>
  <c r="W123" i="10"/>
  <c r="U243" i="10"/>
  <c r="U244" i="10"/>
  <c r="U465" i="10"/>
  <c r="U464" i="10"/>
  <c r="W464" i="10"/>
  <c r="U765" i="10"/>
  <c r="W765" i="10"/>
  <c r="U766" i="10"/>
  <c r="U1647" i="10"/>
  <c r="U66" i="10"/>
  <c r="W66" i="10"/>
  <c r="U67" i="10"/>
  <c r="V982" i="10"/>
  <c r="D982" i="10"/>
  <c r="I982" i="10"/>
  <c r="R982" i="10"/>
  <c r="U967" i="10"/>
  <c r="W1519" i="10"/>
  <c r="W1022" i="10"/>
  <c r="O2338" i="10"/>
  <c r="P2338" i="10"/>
  <c r="C2338" i="10"/>
  <c r="V2338" i="10"/>
  <c r="D2338" i="10"/>
  <c r="I2338" i="10"/>
  <c r="R2338" i="10"/>
  <c r="Q2338" i="10"/>
  <c r="O2220" i="10"/>
  <c r="Q2220" i="10"/>
  <c r="P2220" i="10"/>
  <c r="C2220" i="10"/>
  <c r="V2220" i="10"/>
  <c r="D2220" i="10"/>
  <c r="I2220" i="10"/>
  <c r="R2220" i="10"/>
  <c r="O2410" i="10"/>
  <c r="Q2410" i="10"/>
  <c r="P2410" i="10"/>
  <c r="C2410" i="10"/>
  <c r="V2410" i="10"/>
  <c r="D2410" i="10"/>
  <c r="I2410" i="10"/>
  <c r="R2410" i="10"/>
  <c r="U646" i="10"/>
  <c r="U645" i="10"/>
  <c r="W645" i="10"/>
  <c r="U925" i="10"/>
  <c r="U924" i="10"/>
  <c r="W924" i="10"/>
  <c r="V846" i="10"/>
  <c r="D846" i="10"/>
  <c r="I846" i="10"/>
  <c r="R846" i="10"/>
  <c r="U885" i="10"/>
  <c r="U884" i="10"/>
  <c r="W884" i="10"/>
  <c r="U327" i="10"/>
  <c r="U444" i="10"/>
  <c r="W444" i="10"/>
  <c r="U445" i="10"/>
  <c r="U664" i="10"/>
  <c r="U663" i="10"/>
  <c r="W663" i="10"/>
  <c r="U946" i="10"/>
  <c r="W946" i="10"/>
  <c r="U947" i="10"/>
  <c r="U1104" i="10"/>
  <c r="U1103" i="10"/>
  <c r="U63" i="10"/>
  <c r="U64" i="10"/>
  <c r="U383" i="10"/>
  <c r="W383" i="10"/>
  <c r="U384" i="10"/>
  <c r="U862" i="10"/>
  <c r="W863" i="10"/>
  <c r="P2238" i="10"/>
  <c r="C2238" i="10"/>
  <c r="V2238" i="10"/>
  <c r="D2238" i="10"/>
  <c r="I2238" i="10"/>
  <c r="R2238" i="10"/>
  <c r="O2238" i="10"/>
  <c r="Q2238" i="10"/>
  <c r="P2198" i="10"/>
  <c r="C2198" i="10"/>
  <c r="V2198" i="10"/>
  <c r="D2198" i="10"/>
  <c r="I2198" i="10"/>
  <c r="R2198" i="10"/>
  <c r="Q2198" i="10"/>
  <c r="O2198" i="10"/>
  <c r="O2418" i="10"/>
  <c r="P2418" i="10"/>
  <c r="C2418" i="10"/>
  <c r="V2418" i="10"/>
  <c r="D2418" i="10"/>
  <c r="I2418" i="10"/>
  <c r="R2418" i="10"/>
  <c r="Q2418" i="10"/>
  <c r="O2456" i="10"/>
  <c r="P2456" i="10"/>
  <c r="C2456" i="10"/>
  <c r="V2456" i="10"/>
  <c r="D2456" i="10"/>
  <c r="I2456" i="10"/>
  <c r="R2456" i="10"/>
  <c r="Q2456" i="10"/>
  <c r="U364" i="10"/>
  <c r="W364" i="10"/>
  <c r="U365" i="10"/>
  <c r="U546" i="10"/>
  <c r="W546" i="10"/>
  <c r="U547" i="10"/>
  <c r="U584" i="10"/>
  <c r="U583" i="10"/>
  <c r="U823" i="10"/>
  <c r="W823" i="10"/>
  <c r="U824" i="10"/>
  <c r="U905" i="10"/>
  <c r="U904" i="10"/>
  <c r="W904" i="10"/>
  <c r="U347" i="10"/>
  <c r="V302" i="10"/>
  <c r="D302" i="10"/>
  <c r="I302" i="10"/>
  <c r="R302" i="10"/>
  <c r="U282" i="10"/>
  <c r="W283" i="10"/>
  <c r="V946" i="10"/>
  <c r="D946" i="10"/>
  <c r="I946" i="10"/>
  <c r="R946" i="10"/>
  <c r="U542" i="10"/>
  <c r="V1524" i="10"/>
  <c r="D1524" i="10"/>
  <c r="I1524" i="10"/>
  <c r="R1524" i="10"/>
  <c r="W2449" i="10"/>
  <c r="W2490" i="10"/>
  <c r="W1474" i="10"/>
  <c r="W1956" i="10"/>
  <c r="W1897" i="10"/>
  <c r="W1382" i="10"/>
  <c r="W156" i="10"/>
  <c r="W1971" i="10"/>
  <c r="W353" i="10"/>
  <c r="W583" i="10"/>
  <c r="W1291" i="10"/>
  <c r="W3" i="10"/>
  <c r="W557" i="10"/>
  <c r="O2370" i="10"/>
  <c r="P2370" i="10"/>
  <c r="C2370" i="10"/>
  <c r="V2370" i="10"/>
  <c r="D2370" i="10"/>
  <c r="I2370" i="10"/>
  <c r="R2370" i="10"/>
  <c r="Q2370" i="10"/>
  <c r="O2206" i="10"/>
  <c r="Q2206" i="10"/>
  <c r="P2206" i="10"/>
  <c r="C2206" i="10"/>
  <c r="V2206" i="10"/>
  <c r="D2206" i="10"/>
  <c r="I2206" i="10"/>
  <c r="R2206" i="10"/>
  <c r="U725" i="10"/>
  <c r="W725" i="10"/>
  <c r="U726" i="10"/>
  <c r="U86" i="10"/>
  <c r="U85" i="10"/>
  <c r="W85" i="10"/>
  <c r="U206" i="10"/>
  <c r="U205" i="10"/>
  <c r="W205" i="10"/>
  <c r="U867" i="10"/>
  <c r="W867" i="10"/>
  <c r="U624" i="10"/>
  <c r="W624" i="10"/>
  <c r="U625" i="10"/>
  <c r="U683" i="10"/>
  <c r="U684" i="10"/>
  <c r="W805" i="10"/>
  <c r="U43" i="10"/>
  <c r="W43" i="10"/>
  <c r="U44" i="10"/>
  <c r="U183" i="10"/>
  <c r="W183" i="10"/>
  <c r="U184" i="10"/>
  <c r="U606" i="10"/>
  <c r="U605" i="10"/>
  <c r="W605" i="10"/>
  <c r="U847" i="10"/>
  <c r="V424" i="10"/>
  <c r="D424" i="10"/>
  <c r="I424" i="10"/>
  <c r="R424" i="10"/>
  <c r="U562" i="10"/>
  <c r="W563" i="10"/>
  <c r="U982" i="10"/>
  <c r="W983" i="10"/>
  <c r="W576" i="10"/>
  <c r="W1602" i="10"/>
  <c r="W1419" i="10"/>
  <c r="W518" i="10"/>
  <c r="W499" i="10"/>
  <c r="W1495" i="10"/>
  <c r="P2320" i="10"/>
  <c r="C2320" i="10"/>
  <c r="V2320" i="10"/>
  <c r="D2320" i="10"/>
  <c r="I2320" i="10"/>
  <c r="R2320" i="10"/>
  <c r="O2320" i="10"/>
  <c r="Q2320" i="10"/>
  <c r="P2364" i="10"/>
  <c r="C2364" i="10"/>
  <c r="V2364" i="10"/>
  <c r="D2364" i="10"/>
  <c r="I2364" i="10"/>
  <c r="R2364" i="10"/>
  <c r="O2364" i="10"/>
  <c r="Q2364" i="10"/>
  <c r="U1023" i="10"/>
  <c r="O2476" i="10"/>
  <c r="P2476" i="10"/>
  <c r="C2476" i="10"/>
  <c r="V2476" i="10"/>
  <c r="D2476" i="10"/>
  <c r="I2476" i="10"/>
  <c r="R2476" i="10"/>
  <c r="Q2476" i="10"/>
  <c r="W535" i="10"/>
  <c r="W200" i="10"/>
  <c r="W341" i="10"/>
  <c r="W560" i="10"/>
  <c r="P2454" i="10"/>
  <c r="C2454" i="10"/>
  <c r="V2454" i="10"/>
  <c r="D2454" i="10"/>
  <c r="I2454" i="10"/>
  <c r="R2454" i="10"/>
  <c r="O2454" i="10"/>
  <c r="Q2454" i="10"/>
  <c r="P2380" i="10"/>
  <c r="C2380" i="10"/>
  <c r="V2380" i="10"/>
  <c r="D2380" i="10"/>
  <c r="I2380" i="10"/>
  <c r="R2380" i="10"/>
  <c r="O2380" i="10"/>
  <c r="Q2380" i="10"/>
  <c r="P2446" i="10"/>
  <c r="C2446" i="10"/>
  <c r="V2446" i="10"/>
  <c r="D2446" i="10"/>
  <c r="I2446" i="10"/>
  <c r="R2446" i="10"/>
  <c r="O2446" i="10"/>
  <c r="Q2446" i="10"/>
  <c r="W902" i="10"/>
  <c r="W942" i="10"/>
  <c r="W1577" i="10"/>
  <c r="W818" i="10"/>
  <c r="W2495" i="10"/>
  <c r="I66" i="10"/>
  <c r="R66" i="10"/>
  <c r="I1584" i="10"/>
  <c r="R1584" i="10"/>
  <c r="O2452" i="10"/>
  <c r="P2452" i="10"/>
  <c r="C2452" i="10"/>
  <c r="V2452" i="10"/>
  <c r="D2452" i="10"/>
  <c r="I2452" i="10"/>
  <c r="R2452" i="10"/>
  <c r="Q2452" i="10"/>
  <c r="O2460" i="10"/>
  <c r="P2460" i="10"/>
  <c r="C2460" i="10"/>
  <c r="V2460" i="10"/>
  <c r="D2460" i="10"/>
  <c r="I2460" i="10"/>
  <c r="R2460" i="10"/>
  <c r="Q2460" i="10"/>
  <c r="W620" i="10"/>
  <c r="W2445" i="10"/>
  <c r="W1522" i="10"/>
  <c r="W478" i="10"/>
  <c r="I632" i="10"/>
  <c r="R632" i="10"/>
  <c r="O2316" i="10"/>
  <c r="P2316" i="10"/>
  <c r="C2316" i="10"/>
  <c r="V2316" i="10"/>
  <c r="D2316" i="10"/>
  <c r="I2316" i="10"/>
  <c r="R2316" i="10"/>
  <c r="Q2316" i="10"/>
  <c r="P2458" i="10"/>
  <c r="C2458" i="10"/>
  <c r="V2458" i="10"/>
  <c r="D2458" i="10"/>
  <c r="I2458" i="10"/>
  <c r="R2458" i="10"/>
  <c r="O2458" i="10"/>
  <c r="Q2458" i="10"/>
  <c r="P2406" i="10"/>
  <c r="C2406" i="10"/>
  <c r="V2406" i="10"/>
  <c r="D2406" i="10"/>
  <c r="I2406" i="10"/>
  <c r="R2406" i="10"/>
  <c r="O2406" i="10"/>
  <c r="Q2406" i="10"/>
  <c r="O2318" i="10"/>
  <c r="Q2318" i="10"/>
  <c r="P2432" i="10"/>
  <c r="C2432" i="10"/>
  <c r="V2432" i="10"/>
  <c r="D2432" i="10"/>
  <c r="I2432" i="10"/>
  <c r="R2432" i="10"/>
  <c r="Q2432" i="10"/>
  <c r="O2312" i="10"/>
  <c r="P2312" i="10"/>
  <c r="C2312" i="10"/>
  <c r="V2312" i="10"/>
  <c r="D2312" i="10"/>
  <c r="I2312" i="10"/>
  <c r="R2312" i="10"/>
  <c r="Q2312" i="10"/>
  <c r="O2462" i="10"/>
  <c r="Q2462" i="10"/>
  <c r="P2462" i="10"/>
  <c r="C2462" i="10"/>
  <c r="V2462" i="10"/>
  <c r="D2462" i="10"/>
  <c r="I2462" i="10"/>
  <c r="R2462" i="10"/>
  <c r="W2287" i="10"/>
  <c r="O2396" i="10"/>
  <c r="W1171" i="10"/>
  <c r="I85" i="10"/>
  <c r="R85" i="10"/>
  <c r="I1682" i="10"/>
  <c r="R1682" i="10"/>
  <c r="I872" i="10"/>
  <c r="R872" i="10"/>
  <c r="I1306" i="10"/>
  <c r="R1306" i="10"/>
  <c r="W1702" i="10"/>
  <c r="W1902" i="10"/>
  <c r="W2046" i="10"/>
  <c r="W431" i="10"/>
  <c r="W56" i="10"/>
  <c r="W1477" i="10"/>
  <c r="W1836" i="10"/>
  <c r="W1337" i="10"/>
  <c r="W721" i="10"/>
  <c r="W1200" i="10"/>
  <c r="W536" i="10"/>
  <c r="W776" i="10"/>
  <c r="W1361" i="10"/>
  <c r="W479" i="10"/>
  <c r="W412" i="10"/>
  <c r="W515" i="10"/>
  <c r="W2494" i="10"/>
  <c r="W1799" i="10"/>
  <c r="W39" i="10"/>
  <c r="W1678" i="10"/>
  <c r="W1852" i="10"/>
  <c r="W511" i="10"/>
  <c r="O2192" i="10"/>
  <c r="W1758" i="10"/>
  <c r="W1794" i="10"/>
  <c r="W196" i="10"/>
  <c r="W918" i="10"/>
  <c r="W1882" i="10"/>
  <c r="W318" i="10"/>
  <c r="W1098" i="10"/>
  <c r="W940" i="10"/>
  <c r="W781" i="10"/>
  <c r="I1372" i="10"/>
  <c r="R1372" i="10"/>
  <c r="W461" i="10"/>
  <c r="W820" i="10"/>
  <c r="W315" i="10"/>
  <c r="O2450" i="10"/>
  <c r="Q2450" i="10"/>
  <c r="O2314" i="10"/>
  <c r="P2314" i="10"/>
  <c r="C2314" i="10"/>
  <c r="V2314" i="10"/>
  <c r="D2314" i="10"/>
  <c r="I2314" i="10"/>
  <c r="R2314" i="10"/>
  <c r="Q2314" i="10"/>
  <c r="O2448" i="10"/>
  <c r="Q2448" i="10"/>
  <c r="W424" i="10"/>
  <c r="W2416" i="10"/>
  <c r="W350" i="10"/>
  <c r="W2425" i="10"/>
  <c r="W1912" i="10"/>
  <c r="W1011" i="10"/>
  <c r="W792" i="10"/>
  <c r="I1227" i="10"/>
  <c r="R1227" i="10"/>
  <c r="I253" i="10"/>
  <c r="R253" i="10"/>
  <c r="I792" i="10"/>
  <c r="R792" i="10"/>
  <c r="W34" i="10"/>
  <c r="W1957" i="10"/>
  <c r="W97" i="10"/>
  <c r="W502" i="10"/>
  <c r="W1582" i="10"/>
  <c r="W1141" i="10"/>
  <c r="W802" i="10"/>
  <c r="W1222" i="10"/>
  <c r="W2496" i="10"/>
  <c r="W54" i="10"/>
  <c r="W614" i="10"/>
  <c r="W1394" i="10"/>
  <c r="W1876" i="10"/>
  <c r="W537" i="10"/>
  <c r="W1759" i="10"/>
  <c r="W881" i="10"/>
  <c r="W621" i="10"/>
  <c r="W854" i="10"/>
  <c r="W1994" i="10"/>
  <c r="W1776" i="10"/>
  <c r="W361" i="10"/>
  <c r="W1071" i="10"/>
  <c r="W1251" i="10"/>
  <c r="W1594" i="10"/>
  <c r="W1578" i="10"/>
  <c r="W162" i="10"/>
  <c r="W457" i="10"/>
  <c r="W1518" i="10"/>
  <c r="W14" i="10"/>
  <c r="W858" i="10"/>
  <c r="W1378" i="10"/>
  <c r="W158" i="10"/>
  <c r="W941" i="10"/>
  <c r="W1301" i="10"/>
  <c r="W1861" i="10"/>
  <c r="W539" i="10"/>
  <c r="W637" i="10"/>
  <c r="P2442" i="10"/>
  <c r="C2442" i="10"/>
  <c r="V2442" i="10"/>
  <c r="D2442" i="10"/>
  <c r="I2442" i="10"/>
  <c r="R2442" i="10"/>
  <c r="O2442" i="10"/>
  <c r="Q2442" i="10"/>
  <c r="O2376" i="10"/>
  <c r="P2376" i="10"/>
  <c r="C2376" i="10"/>
  <c r="V2376" i="10"/>
  <c r="D2376" i="10"/>
  <c r="I2376" i="10"/>
  <c r="R2376" i="10"/>
  <c r="Q2376" i="10"/>
  <c r="Q2398" i="10"/>
  <c r="P2398" i="10"/>
  <c r="C2398" i="10"/>
  <c r="V2398" i="10"/>
  <c r="D2398" i="10"/>
  <c r="I2398" i="10"/>
  <c r="R2398" i="10"/>
  <c r="O2398" i="10"/>
  <c r="P2480" i="10"/>
  <c r="C2480" i="10"/>
  <c r="V2480" i="10"/>
  <c r="D2480" i="10"/>
  <c r="I2480" i="10"/>
  <c r="R2480" i="10"/>
  <c r="O2480" i="10"/>
  <c r="Q2480" i="10"/>
  <c r="P2324" i="10"/>
  <c r="C2324" i="10"/>
  <c r="W1593" i="10"/>
  <c r="I1513" i="10"/>
  <c r="R1513" i="10"/>
  <c r="P2239" i="10"/>
  <c r="C2239" i="10"/>
  <c r="O2324" i="10"/>
  <c r="W1470" i="10"/>
  <c r="W390" i="10"/>
  <c r="W2446" i="10"/>
  <c r="W2458" i="10"/>
  <c r="I903" i="10"/>
  <c r="R903" i="10"/>
  <c r="O2239" i="10"/>
  <c r="W1150" i="10"/>
  <c r="W2429" i="10"/>
  <c r="W612" i="10"/>
  <c r="W1791" i="10"/>
  <c r="W930" i="10"/>
  <c r="I827" i="10"/>
  <c r="R827" i="10"/>
  <c r="I1231" i="10"/>
  <c r="R1231" i="10"/>
  <c r="I1010" i="10"/>
  <c r="R1010" i="10"/>
  <c r="I485" i="10"/>
  <c r="R485" i="10"/>
  <c r="I2043" i="10"/>
  <c r="R2043" i="10"/>
  <c r="W1817" i="10"/>
  <c r="W1398" i="10"/>
  <c r="W738" i="10"/>
  <c r="W1978" i="10"/>
  <c r="W1358" i="10"/>
  <c r="W698" i="10"/>
  <c r="W2020" i="10"/>
  <c r="W201" i="10"/>
  <c r="W1462" i="10"/>
  <c r="W2070" i="10"/>
  <c r="W1571" i="10"/>
  <c r="W617" i="10"/>
  <c r="W22" i="10"/>
  <c r="W1721" i="10"/>
  <c r="W1528" i="10"/>
  <c r="W473" i="10"/>
  <c r="W1041" i="10"/>
  <c r="W59" i="10"/>
  <c r="W1417" i="10"/>
  <c r="W1459" i="10"/>
  <c r="W1056" i="10"/>
  <c r="W61" i="10"/>
  <c r="W1993" i="10"/>
  <c r="W401" i="10"/>
  <c r="W1499" i="10"/>
  <c r="Q2420" i="10"/>
  <c r="O2420" i="10"/>
  <c r="P2420" i="10"/>
  <c r="C2420" i="10"/>
  <c r="V2420" i="10"/>
  <c r="D2420" i="10"/>
  <c r="I2420" i="10"/>
  <c r="R2420" i="10"/>
  <c r="O2468" i="10"/>
  <c r="P2468" i="10"/>
  <c r="C2468" i="10"/>
  <c r="V2468" i="10"/>
  <c r="D2468" i="10"/>
  <c r="I2468" i="10"/>
  <c r="R2468" i="10"/>
  <c r="Q2468" i="10"/>
  <c r="O2474" i="10"/>
  <c r="P2474" i="10"/>
  <c r="C2474" i="10"/>
  <c r="V2474" i="10"/>
  <c r="D2474" i="10"/>
  <c r="I2474" i="10"/>
  <c r="R2474" i="10"/>
  <c r="O2310" i="10"/>
  <c r="P2310" i="10"/>
  <c r="C2310" i="10"/>
  <c r="V2310" i="10"/>
  <c r="D2310" i="10"/>
  <c r="I2310" i="10"/>
  <c r="R2310" i="10"/>
  <c r="O2372" i="10"/>
  <c r="P2372" i="10"/>
  <c r="C2372" i="10"/>
  <c r="V2372" i="10"/>
  <c r="D2372" i="10"/>
  <c r="I2372" i="10"/>
  <c r="R2372" i="10"/>
  <c r="P2374" i="10"/>
  <c r="C2374" i="10"/>
  <c r="V2374" i="10"/>
  <c r="D2374" i="10"/>
  <c r="I2374" i="10"/>
  <c r="R2374" i="10"/>
  <c r="O2374" i="10"/>
  <c r="P2378" i="10"/>
  <c r="C2378" i="10"/>
  <c r="V2378" i="10"/>
  <c r="D2378" i="10"/>
  <c r="I2378" i="10"/>
  <c r="R2378" i="10"/>
  <c r="O2378" i="10"/>
  <c r="P2444" i="10"/>
  <c r="C2444" i="10"/>
  <c r="V2444" i="10"/>
  <c r="D2444" i="10"/>
  <c r="I2444" i="10"/>
  <c r="R2444" i="10"/>
  <c r="O2444" i="10"/>
  <c r="W1666" i="10"/>
  <c r="V1825" i="10"/>
  <c r="D1825" i="10"/>
  <c r="I1825" i="10"/>
  <c r="R1825" i="10"/>
  <c r="W1910" i="10"/>
  <c r="W816" i="10"/>
  <c r="V942" i="10"/>
  <c r="D942" i="10"/>
  <c r="I942" i="10"/>
  <c r="R942" i="10"/>
  <c r="V242" i="10"/>
  <c r="D242" i="10"/>
  <c r="I242" i="10"/>
  <c r="R242" i="10"/>
  <c r="W2447" i="10"/>
  <c r="W1188" i="10"/>
  <c r="V163" i="10"/>
  <c r="D163" i="10"/>
  <c r="I163" i="10"/>
  <c r="R163" i="10"/>
  <c r="W96" i="10"/>
  <c r="W1636" i="10"/>
  <c r="W1257" i="10"/>
  <c r="W1597" i="10"/>
  <c r="W2415" i="10"/>
  <c r="W1002" i="10"/>
  <c r="W1217" i="10"/>
  <c r="W1508" i="10"/>
  <c r="W1099" i="10"/>
  <c r="V1291" i="10"/>
  <c r="D1291" i="10"/>
  <c r="I1291" i="10"/>
  <c r="R1291" i="10"/>
  <c r="V391" i="10"/>
  <c r="D391" i="10"/>
  <c r="I391" i="10"/>
  <c r="R391" i="10"/>
  <c r="V1350" i="10"/>
  <c r="D1350" i="10"/>
  <c r="I1350" i="10"/>
  <c r="R1350" i="10"/>
  <c r="W1696" i="10"/>
  <c r="W1182" i="10"/>
  <c r="W957" i="10"/>
  <c r="W218" i="10"/>
  <c r="W555" i="10"/>
  <c r="W1277" i="10"/>
  <c r="O2168" i="10"/>
  <c r="P2168" i="10"/>
  <c r="C2168" i="10"/>
  <c r="V2168" i="10"/>
  <c r="D2168" i="10"/>
  <c r="I2168" i="10"/>
  <c r="R2168" i="10"/>
  <c r="Q2168" i="10"/>
  <c r="O2230" i="10"/>
  <c r="P2230" i="10"/>
  <c r="C2230" i="10"/>
  <c r="V2230" i="10"/>
  <c r="D2230" i="10"/>
  <c r="I2230" i="10"/>
  <c r="R2230" i="10"/>
  <c r="Q2230" i="10"/>
  <c r="P2423" i="10"/>
  <c r="C2423" i="10"/>
  <c r="V2423" i="10"/>
  <c r="D2423" i="10"/>
  <c r="I2423" i="10"/>
  <c r="R2423" i="10"/>
  <c r="O2423" i="10"/>
  <c r="Q2423" i="10"/>
  <c r="P2103" i="10"/>
  <c r="C2103" i="10"/>
  <c r="V2103" i="10"/>
  <c r="D2103" i="10"/>
  <c r="I2103" i="10"/>
  <c r="R2103" i="10"/>
  <c r="O2103" i="10"/>
  <c r="Q2103" i="10"/>
  <c r="O2162" i="10"/>
  <c r="P2162" i="10"/>
  <c r="C2162" i="10"/>
  <c r="V2162" i="10"/>
  <c r="D2162" i="10"/>
  <c r="I2162" i="10"/>
  <c r="R2162" i="10"/>
  <c r="Q2162" i="10"/>
  <c r="P2430" i="10"/>
  <c r="C2430" i="10"/>
  <c r="V2430" i="10"/>
  <c r="D2430" i="10"/>
  <c r="I2430" i="10"/>
  <c r="R2430" i="10"/>
  <c r="O2430" i="10"/>
  <c r="Q2430" i="10"/>
  <c r="O2210" i="10"/>
  <c r="P2210" i="10"/>
  <c r="C2210" i="10"/>
  <c r="V2210" i="10"/>
  <c r="D2210" i="10"/>
  <c r="I2210" i="10"/>
  <c r="R2210" i="10"/>
  <c r="Q2210" i="10"/>
  <c r="P2202" i="10"/>
  <c r="C2202" i="10"/>
  <c r="V2202" i="10"/>
  <c r="D2202" i="10"/>
  <c r="I2202" i="10"/>
  <c r="R2202" i="10"/>
  <c r="O2202" i="10"/>
  <c r="Q2202" i="10"/>
  <c r="P2119" i="10"/>
  <c r="C2119" i="10"/>
  <c r="V2119" i="10"/>
  <c r="D2119" i="10"/>
  <c r="I2119" i="10"/>
  <c r="R2119" i="10"/>
  <c r="O2119" i="10"/>
  <c r="Q2119" i="10"/>
  <c r="P2241" i="10"/>
  <c r="C2241" i="10"/>
  <c r="V2241" i="10"/>
  <c r="D2241" i="10"/>
  <c r="I2241" i="10"/>
  <c r="R2241" i="10"/>
  <c r="O2241" i="10"/>
  <c r="Q2241" i="10"/>
  <c r="P2216" i="10"/>
  <c r="C2216" i="10"/>
  <c r="V2216" i="10"/>
  <c r="D2216" i="10"/>
  <c r="I2216" i="10"/>
  <c r="R2216" i="10"/>
  <c r="Q2216" i="10"/>
  <c r="O2216" i="10"/>
  <c r="W29" i="10"/>
  <c r="W809" i="10"/>
  <c r="W577" i="10"/>
  <c r="O2235" i="10"/>
  <c r="P2235" i="10"/>
  <c r="C2235" i="10"/>
  <c r="V2235" i="10"/>
  <c r="D2235" i="10"/>
  <c r="I2235" i="10"/>
  <c r="R2235" i="10"/>
  <c r="Q2235" i="10"/>
  <c r="O2429" i="10"/>
  <c r="P2429" i="10"/>
  <c r="C2429" i="10"/>
  <c r="V2429" i="10"/>
  <c r="D2429" i="10"/>
  <c r="I2429" i="10"/>
  <c r="R2429" i="10"/>
  <c r="Q2429" i="10"/>
  <c r="O2427" i="10"/>
  <c r="P2427" i="10"/>
  <c r="C2427" i="10"/>
  <c r="V2427" i="10"/>
  <c r="D2427" i="10"/>
  <c r="I2427" i="10"/>
  <c r="R2427" i="10"/>
  <c r="Q2427" i="10"/>
  <c r="O2172" i="10"/>
  <c r="P2172" i="10"/>
  <c r="C2172" i="10"/>
  <c r="V2172" i="10"/>
  <c r="D2172" i="10"/>
  <c r="I2172" i="10"/>
  <c r="R2172" i="10"/>
  <c r="Q2172" i="10"/>
  <c r="P2233" i="10"/>
  <c r="C2233" i="10"/>
  <c r="V2233" i="10"/>
  <c r="D2233" i="10"/>
  <c r="I2233" i="10"/>
  <c r="R2233" i="10"/>
  <c r="O2233" i="10"/>
  <c r="Q2233" i="10"/>
  <c r="O2434" i="10"/>
  <c r="P2434" i="10"/>
  <c r="C2434" i="10"/>
  <c r="V2434" i="10"/>
  <c r="D2434" i="10"/>
  <c r="I2434" i="10"/>
  <c r="R2434" i="10"/>
  <c r="Q2434" i="10"/>
  <c r="O2222" i="10"/>
  <c r="P2222" i="10"/>
  <c r="C2222" i="10"/>
  <c r="V2222" i="10"/>
  <c r="D2222" i="10"/>
  <c r="I2222" i="10"/>
  <c r="R2222" i="10"/>
  <c r="Q2222" i="10"/>
  <c r="O2240" i="10"/>
  <c r="P2240" i="10"/>
  <c r="C2240" i="10"/>
  <c r="V2240" i="10"/>
  <c r="D2240" i="10"/>
  <c r="I2240" i="10"/>
  <c r="R2240" i="10"/>
  <c r="Q2240" i="10"/>
  <c r="O2229" i="10"/>
  <c r="Q2229" i="10"/>
  <c r="P2229" i="10"/>
  <c r="C2229" i="10"/>
  <c r="V2229" i="10"/>
  <c r="D2229" i="10"/>
  <c r="I2229" i="10"/>
  <c r="R2229" i="10"/>
  <c r="P2428" i="10"/>
  <c r="C2428" i="10"/>
  <c r="V2428" i="10"/>
  <c r="D2428" i="10"/>
  <c r="I2428" i="10"/>
  <c r="R2428" i="10"/>
  <c r="O2428" i="10"/>
  <c r="Q2428" i="10"/>
  <c r="O2436" i="10"/>
  <c r="P2436" i="10"/>
  <c r="C2436" i="10"/>
  <c r="V2436" i="10"/>
  <c r="D2436" i="10"/>
  <c r="I2436" i="10"/>
  <c r="R2436" i="10"/>
  <c r="Q2436" i="10"/>
  <c r="W449" i="10"/>
  <c r="W1769" i="10"/>
  <c r="W197" i="10"/>
  <c r="O2105" i="10"/>
  <c r="P2105" i="10"/>
  <c r="C2105" i="10"/>
  <c r="V2105" i="10"/>
  <c r="D2105" i="10"/>
  <c r="I2105" i="10"/>
  <c r="R2105" i="10"/>
  <c r="Q2105" i="10"/>
  <c r="O2237" i="10"/>
  <c r="P2237" i="10"/>
  <c r="C2237" i="10"/>
  <c r="V2237" i="10"/>
  <c r="D2237" i="10"/>
  <c r="I2237" i="10"/>
  <c r="R2237" i="10"/>
  <c r="Q2237" i="10"/>
  <c r="O2431" i="10"/>
  <c r="P2431" i="10"/>
  <c r="C2431" i="10"/>
  <c r="V2431" i="10"/>
  <c r="D2431" i="10"/>
  <c r="I2431" i="10"/>
  <c r="R2431" i="10"/>
  <c r="Q2431" i="10"/>
  <c r="O2176" i="10"/>
  <c r="P2176" i="10"/>
  <c r="C2176" i="10"/>
  <c r="V2176" i="10"/>
  <c r="D2176" i="10"/>
  <c r="I2176" i="10"/>
  <c r="R2176" i="10"/>
  <c r="Q2176" i="10"/>
  <c r="O2234" i="10"/>
  <c r="Q2234" i="10"/>
  <c r="P2234" i="10"/>
  <c r="C2234" i="10"/>
  <c r="V2234" i="10"/>
  <c r="D2234" i="10"/>
  <c r="I2234" i="10"/>
  <c r="R2234" i="10"/>
  <c r="P2426" i="10"/>
  <c r="C2426" i="10"/>
  <c r="V2426" i="10"/>
  <c r="D2426" i="10"/>
  <c r="I2426" i="10"/>
  <c r="R2426" i="10"/>
  <c r="O2426" i="10"/>
  <c r="Q2426" i="10"/>
  <c r="O2218" i="10"/>
  <c r="Q2218" i="10"/>
  <c r="O2287" i="10"/>
  <c r="P2287" i="10"/>
  <c r="C2287" i="10"/>
  <c r="V2287" i="10"/>
  <c r="D2287" i="10"/>
  <c r="I2287" i="10"/>
  <c r="R2287" i="10"/>
  <c r="Q2287" i="10"/>
  <c r="O2213" i="10"/>
  <c r="Q2213" i="10"/>
  <c r="P2213" i="10"/>
  <c r="C2213" i="10"/>
  <c r="V2213" i="10"/>
  <c r="D2213" i="10"/>
  <c r="I2213" i="10"/>
  <c r="R2213" i="10"/>
  <c r="W1237" i="10"/>
  <c r="O2435" i="10"/>
  <c r="P2435" i="10"/>
  <c r="C2435" i="10"/>
  <c r="V2435" i="10"/>
  <c r="D2435" i="10"/>
  <c r="I2435" i="10"/>
  <c r="R2435" i="10"/>
  <c r="Q2435" i="10"/>
  <c r="P2437" i="10"/>
  <c r="C2437" i="10"/>
  <c r="V2437" i="10"/>
  <c r="D2437" i="10"/>
  <c r="I2437" i="10"/>
  <c r="R2437" i="10"/>
  <c r="O2437" i="10"/>
  <c r="Q2437" i="10"/>
  <c r="P2163" i="10"/>
  <c r="C2163" i="10"/>
  <c r="V2163" i="10"/>
  <c r="D2163" i="10"/>
  <c r="I2163" i="10"/>
  <c r="R2163" i="10"/>
  <c r="O2163" i="10"/>
  <c r="Q2163" i="10"/>
  <c r="P2425" i="10"/>
  <c r="C2425" i="10"/>
  <c r="V2425" i="10"/>
  <c r="D2425" i="10"/>
  <c r="I2425" i="10"/>
  <c r="R2425" i="10"/>
  <c r="O2425" i="10"/>
  <c r="Q2425" i="10"/>
  <c r="P2424" i="10"/>
  <c r="C2424" i="10"/>
  <c r="V2424" i="10"/>
  <c r="D2424" i="10"/>
  <c r="I2424" i="10"/>
  <c r="R2424" i="10"/>
  <c r="O2424" i="10"/>
  <c r="Q2424" i="10"/>
  <c r="O2205" i="10"/>
  <c r="P2205" i="10"/>
  <c r="C2205" i="10"/>
  <c r="V2205" i="10"/>
  <c r="D2205" i="10"/>
  <c r="I2205" i="10"/>
  <c r="R2205" i="10"/>
  <c r="Q2205" i="10"/>
  <c r="O2173" i="10"/>
  <c r="P2173" i="10"/>
  <c r="C2173" i="10"/>
  <c r="V2173" i="10"/>
  <c r="D2173" i="10"/>
  <c r="I2173" i="10"/>
  <c r="R2173" i="10"/>
  <c r="Q2173" i="10"/>
  <c r="P2236" i="10"/>
  <c r="C2236" i="10"/>
  <c r="V2236" i="10"/>
  <c r="D2236" i="10"/>
  <c r="I2236" i="10"/>
  <c r="R2236" i="10"/>
  <c r="O2236" i="10"/>
  <c r="Q2236" i="10"/>
  <c r="O2441" i="10"/>
  <c r="P2441" i="10"/>
  <c r="C2441" i="10"/>
  <c r="V2441" i="10"/>
  <c r="D2441" i="10"/>
  <c r="I2441" i="10"/>
  <c r="R2441" i="10"/>
  <c r="Q2441" i="10"/>
  <c r="O2438" i="10"/>
  <c r="P2438" i="10"/>
  <c r="C2438" i="10"/>
  <c r="V2438" i="10"/>
  <c r="D2438" i="10"/>
  <c r="I2438" i="10"/>
  <c r="R2438" i="10"/>
  <c r="Q2438" i="10"/>
  <c r="P2466" i="10"/>
  <c r="C2466" i="10"/>
  <c r="V2466" i="10"/>
  <c r="D2466" i="10"/>
  <c r="I2466" i="10"/>
  <c r="R2466" i="10"/>
  <c r="O2466" i="10"/>
  <c r="Q2466" i="10"/>
  <c r="W1585" i="10"/>
  <c r="W1586" i="10"/>
  <c r="W89" i="10"/>
  <c r="W769" i="10"/>
  <c r="W1049" i="10"/>
  <c r="W2343" i="10"/>
  <c r="W2342" i="10"/>
  <c r="W2487" i="10"/>
  <c r="V505" i="10"/>
  <c r="D505" i="10"/>
  <c r="I505" i="10"/>
  <c r="R505" i="10"/>
  <c r="V786" i="10"/>
  <c r="D786" i="10"/>
  <c r="I786" i="10"/>
  <c r="R786" i="10"/>
  <c r="V470" i="10"/>
  <c r="D470" i="10"/>
  <c r="I470" i="10"/>
  <c r="R470" i="10"/>
  <c r="V568" i="10"/>
  <c r="D568" i="10"/>
  <c r="I568" i="10"/>
  <c r="R568" i="10"/>
  <c r="W94" i="10"/>
  <c r="W1557" i="10"/>
  <c r="W1357" i="10"/>
  <c r="W1017" i="10"/>
  <c r="W379" i="10"/>
  <c r="W292" i="10"/>
  <c r="W1521" i="10"/>
  <c r="P2302" i="10"/>
  <c r="C2302" i="10"/>
  <c r="V2302" i="10"/>
  <c r="D2302" i="10"/>
  <c r="I2302" i="10"/>
  <c r="R2302" i="10"/>
  <c r="Q2302" i="10"/>
  <c r="O2302" i="10"/>
  <c r="V1126" i="10"/>
  <c r="D1126" i="10"/>
  <c r="I1126" i="10"/>
  <c r="R1126" i="10"/>
  <c r="V788" i="10"/>
  <c r="D788" i="10"/>
  <c r="I788" i="10"/>
  <c r="R788" i="10"/>
  <c r="V631" i="10"/>
  <c r="D631" i="10"/>
  <c r="I631" i="10"/>
  <c r="R631" i="10"/>
  <c r="V2067" i="10"/>
  <c r="D2067" i="10"/>
  <c r="I2067" i="10"/>
  <c r="R2067" i="10"/>
  <c r="V523" i="10"/>
  <c r="D523" i="10"/>
  <c r="I523" i="10"/>
  <c r="R523" i="10"/>
  <c r="V1128" i="10"/>
  <c r="D1128" i="10"/>
  <c r="I1128" i="10"/>
  <c r="R1128" i="10"/>
  <c r="V90" i="10"/>
  <c r="D90" i="10"/>
  <c r="I90" i="10"/>
  <c r="R90" i="10"/>
  <c r="V205" i="10"/>
  <c r="D205" i="10"/>
  <c r="I205" i="10"/>
  <c r="R205" i="10"/>
  <c r="V826" i="10"/>
  <c r="D826" i="10"/>
  <c r="I826" i="10"/>
  <c r="R826" i="10"/>
  <c r="V831" i="10"/>
  <c r="D831" i="10"/>
  <c r="I831" i="10"/>
  <c r="R831" i="10"/>
  <c r="V644" i="10"/>
  <c r="D644" i="10"/>
  <c r="I644" i="10"/>
  <c r="R644" i="10"/>
  <c r="W1267" i="10"/>
  <c r="O2224" i="10"/>
  <c r="P2224" i="10"/>
  <c r="C2224" i="10"/>
  <c r="V2224" i="10"/>
  <c r="D2224" i="10"/>
  <c r="I2224" i="10"/>
  <c r="R2224" i="10"/>
  <c r="Q2224" i="10"/>
  <c r="V1088" i="10"/>
  <c r="D1088" i="10"/>
  <c r="I1088" i="10"/>
  <c r="R1088" i="10"/>
  <c r="V1550" i="10"/>
  <c r="D1550" i="10"/>
  <c r="I1550" i="10"/>
  <c r="R1550" i="10"/>
  <c r="V662" i="10"/>
  <c r="D662" i="10"/>
  <c r="I662" i="10"/>
  <c r="R662" i="10"/>
  <c r="V1090" i="10"/>
  <c r="D1090" i="10"/>
  <c r="I1090" i="10"/>
  <c r="R1090" i="10"/>
  <c r="V469" i="10"/>
  <c r="D469" i="10"/>
  <c r="I469" i="10"/>
  <c r="R469" i="10"/>
  <c r="V1043" i="10"/>
  <c r="D1043" i="10"/>
  <c r="I1043" i="10"/>
  <c r="R1043" i="10"/>
  <c r="V2" i="10"/>
  <c r="D2" i="10"/>
  <c r="I2" i="10"/>
  <c r="R2" i="10"/>
  <c r="W750" i="10"/>
  <c r="W332" i="10"/>
  <c r="W492" i="10"/>
  <c r="W852" i="10"/>
  <c r="W1052" i="10"/>
  <c r="W1172" i="10"/>
  <c r="W971" i="10"/>
  <c r="W114" i="10"/>
  <c r="W1814" i="10"/>
  <c r="W1523" i="10"/>
  <c r="W1350" i="10"/>
  <c r="W1500" i="10"/>
  <c r="W2373" i="10"/>
  <c r="W2372" i="10"/>
  <c r="V388" i="10"/>
  <c r="D388" i="10"/>
  <c r="I388" i="10"/>
  <c r="R388" i="10"/>
  <c r="V146" i="10"/>
  <c r="D146" i="10"/>
  <c r="I146" i="10"/>
  <c r="R146" i="10"/>
  <c r="V369" i="10"/>
  <c r="D369" i="10"/>
  <c r="I369" i="10"/>
  <c r="R369" i="10"/>
  <c r="W411" i="10"/>
  <c r="W1168" i="10"/>
  <c r="W190" i="10"/>
  <c r="W1996" i="10"/>
  <c r="W336" i="10"/>
  <c r="W1674" i="10"/>
  <c r="W2407" i="10"/>
  <c r="W458" i="10"/>
  <c r="W598" i="10"/>
  <c r="W958" i="10"/>
  <c r="W1078" i="10"/>
  <c r="W834" i="10"/>
  <c r="I223" i="10"/>
  <c r="R223" i="10"/>
  <c r="W241" i="10"/>
  <c r="W1520" i="10"/>
  <c r="P2111" i="10"/>
  <c r="C2111" i="10"/>
  <c r="V2111" i="10"/>
  <c r="D2111" i="10"/>
  <c r="I2111" i="10"/>
  <c r="R2111" i="10"/>
  <c r="O2111" i="10"/>
  <c r="Q2111" i="10"/>
  <c r="V1423" i="10"/>
  <c r="D1423" i="10"/>
  <c r="I1423" i="10"/>
  <c r="R1423" i="10"/>
  <c r="V32" i="10"/>
  <c r="D32" i="10"/>
  <c r="I32" i="10"/>
  <c r="R32" i="10"/>
  <c r="V526" i="10"/>
  <c r="D526" i="10"/>
  <c r="I526" i="10"/>
  <c r="R526" i="10"/>
  <c r="V266" i="10"/>
  <c r="D266" i="10"/>
  <c r="I266" i="10"/>
  <c r="R266" i="10"/>
  <c r="V1927" i="10"/>
  <c r="D1927" i="10"/>
  <c r="I1927" i="10"/>
  <c r="R1927" i="10"/>
  <c r="V1042" i="10"/>
  <c r="D1042" i="10"/>
  <c r="I1042" i="10"/>
  <c r="R1042" i="10"/>
  <c r="V1887" i="10"/>
  <c r="D1887" i="10"/>
  <c r="I1887" i="10"/>
  <c r="R1887" i="10"/>
  <c r="V384" i="10"/>
  <c r="D384" i="10"/>
  <c r="I384" i="10"/>
  <c r="R384" i="10"/>
  <c r="V2064" i="10"/>
  <c r="D2064" i="10"/>
  <c r="I2064" i="10"/>
  <c r="R2064" i="10"/>
  <c r="W338" i="10"/>
  <c r="W1347" i="10"/>
  <c r="O2112" i="10"/>
  <c r="Q2112" i="10"/>
  <c r="P2112" i="10"/>
  <c r="C2112" i="10"/>
  <c r="V2112" i="10"/>
  <c r="D2112" i="10"/>
  <c r="I2112" i="10"/>
  <c r="R2112" i="10"/>
  <c r="V1022" i="10"/>
  <c r="D1022" i="10"/>
  <c r="I1022" i="10"/>
  <c r="R1022" i="10"/>
  <c r="V868" i="10"/>
  <c r="D868" i="10"/>
  <c r="I868" i="10"/>
  <c r="R868" i="10"/>
  <c r="V547" i="10"/>
  <c r="D547" i="10"/>
  <c r="I547" i="10"/>
  <c r="R547" i="10"/>
  <c r="V725" i="10"/>
  <c r="D725" i="10"/>
  <c r="I725" i="10"/>
  <c r="R725" i="10"/>
  <c r="V403" i="10"/>
  <c r="D403" i="10"/>
  <c r="I403" i="10"/>
  <c r="R403" i="10"/>
  <c r="V72" i="10"/>
  <c r="D72" i="10"/>
  <c r="I72" i="10"/>
  <c r="R72" i="10"/>
  <c r="V1085" i="10"/>
  <c r="D1085" i="10"/>
  <c r="I1085" i="10"/>
  <c r="R1085" i="10"/>
  <c r="V1482" i="10"/>
  <c r="D1482" i="10"/>
  <c r="I1482" i="10"/>
  <c r="R1482" i="10"/>
  <c r="W154" i="10"/>
  <c r="W1516" i="10"/>
  <c r="W1080" i="10"/>
  <c r="W642" i="10"/>
  <c r="W2238" i="10"/>
  <c r="V1946" i="10"/>
  <c r="D1946" i="10"/>
  <c r="I1946" i="10"/>
  <c r="R1946" i="10"/>
  <c r="V865" i="10"/>
  <c r="D865" i="10"/>
  <c r="I865" i="10"/>
  <c r="R865" i="10"/>
  <c r="V1884" i="10"/>
  <c r="D1884" i="10"/>
  <c r="I1884" i="10"/>
  <c r="R1884" i="10"/>
  <c r="V1222" i="10"/>
  <c r="D1222" i="10"/>
  <c r="I1222" i="10"/>
  <c r="R1222" i="10"/>
  <c r="V592" i="10"/>
  <c r="D592" i="10"/>
  <c r="I592" i="10"/>
  <c r="R592" i="10"/>
  <c r="W754" i="10"/>
  <c r="V1310" i="10"/>
  <c r="D1310" i="10"/>
  <c r="I1310" i="10"/>
  <c r="R1310" i="10"/>
  <c r="V1811" i="10"/>
  <c r="D1811" i="10"/>
  <c r="I1811" i="10"/>
  <c r="R1811" i="10"/>
  <c r="V1349" i="10"/>
  <c r="D1349" i="10"/>
  <c r="I1349" i="10"/>
  <c r="R1349" i="10"/>
  <c r="W580" i="10"/>
  <c r="W238" i="10"/>
  <c r="W1715" i="10"/>
  <c r="W662" i="10"/>
  <c r="W898" i="10"/>
  <c r="W1138" i="10"/>
  <c r="W376" i="10"/>
  <c r="V1068" i="10"/>
  <c r="D1068" i="10"/>
  <c r="I1068" i="10"/>
  <c r="R1068" i="10"/>
  <c r="V327" i="10"/>
  <c r="D327" i="10"/>
  <c r="I327" i="10"/>
  <c r="R327" i="10"/>
  <c r="V1047" i="10"/>
  <c r="D1047" i="10"/>
  <c r="I1047" i="10"/>
  <c r="R1047" i="10"/>
  <c r="V604" i="10"/>
  <c r="D604" i="10"/>
  <c r="I604" i="10"/>
  <c r="R604" i="10"/>
  <c r="V1631" i="10"/>
  <c r="D1631" i="10"/>
  <c r="I1631" i="10"/>
  <c r="R1631" i="10"/>
  <c r="V1263" i="10"/>
  <c r="D1263" i="10"/>
  <c r="I1263" i="10"/>
  <c r="R1263" i="10"/>
  <c r="V68" i="10"/>
  <c r="D68" i="10"/>
  <c r="I68" i="10"/>
  <c r="R68" i="10"/>
  <c r="V70" i="10"/>
  <c r="D70" i="10"/>
  <c r="I70" i="10"/>
  <c r="R70" i="10"/>
  <c r="V687" i="10"/>
  <c r="D687" i="10"/>
  <c r="I687" i="10"/>
  <c r="R687" i="10"/>
  <c r="V246" i="10"/>
  <c r="D246" i="10"/>
  <c r="I246" i="10"/>
  <c r="R246" i="10"/>
  <c r="V1512" i="10"/>
  <c r="D1512" i="10"/>
  <c r="I1512" i="10"/>
  <c r="R1512" i="10"/>
  <c r="V1509" i="10"/>
  <c r="D1509" i="10"/>
  <c r="I1509" i="10"/>
  <c r="R1509" i="10"/>
  <c r="V1162" i="10"/>
  <c r="D1162" i="10"/>
  <c r="I1162" i="10"/>
  <c r="R1162" i="10"/>
  <c r="V1483" i="10"/>
  <c r="D1483" i="10"/>
  <c r="I1483" i="10"/>
  <c r="R1483" i="10"/>
  <c r="W434" i="10"/>
  <c r="W1652" i="10"/>
  <c r="W1305" i="10"/>
  <c r="P2166" i="10"/>
  <c r="C2166" i="10"/>
  <c r="V2166" i="10"/>
  <c r="D2166" i="10"/>
  <c r="I2166" i="10"/>
  <c r="R2166" i="10"/>
  <c r="Q2166" i="10"/>
  <c r="O2166" i="10"/>
  <c r="Q2127" i="10"/>
  <c r="P2127" i="10"/>
  <c r="C2127" i="10"/>
  <c r="V2127" i="10"/>
  <c r="D2127" i="10"/>
  <c r="I2127" i="10"/>
  <c r="R2127" i="10"/>
  <c r="O2127" i="10"/>
  <c r="P2333" i="10"/>
  <c r="C2333" i="10"/>
  <c r="V2333" i="10"/>
  <c r="D2333" i="10"/>
  <c r="I2333" i="10"/>
  <c r="R2333" i="10"/>
  <c r="Q2333" i="10"/>
  <c r="O2333" i="10"/>
  <c r="P2197" i="10"/>
  <c r="C2197" i="10"/>
  <c r="V2197" i="10"/>
  <c r="D2197" i="10"/>
  <c r="I2197" i="10"/>
  <c r="R2197" i="10"/>
  <c r="O2197" i="10"/>
  <c r="Q2197" i="10"/>
  <c r="O2279" i="10"/>
  <c r="P2279" i="10"/>
  <c r="C2279" i="10"/>
  <c r="V2279" i="10"/>
  <c r="D2279" i="10"/>
  <c r="I2279" i="10"/>
  <c r="R2279" i="10"/>
  <c r="Q2279" i="10"/>
  <c r="P2395" i="10"/>
  <c r="C2395" i="10"/>
  <c r="V2395" i="10"/>
  <c r="D2395" i="10"/>
  <c r="I2395" i="10"/>
  <c r="R2395" i="10"/>
  <c r="O2395" i="10"/>
  <c r="Q2395" i="10"/>
  <c r="P2179" i="10"/>
  <c r="C2179" i="10"/>
  <c r="V2179" i="10"/>
  <c r="D2179" i="10"/>
  <c r="I2179" i="10"/>
  <c r="R2179" i="10"/>
  <c r="O2179" i="10"/>
  <c r="Q2179" i="10"/>
  <c r="O2226" i="10"/>
  <c r="P2226" i="10"/>
  <c r="C2226" i="10"/>
  <c r="V2226" i="10"/>
  <c r="D2226" i="10"/>
  <c r="I2226" i="10"/>
  <c r="R2226" i="10"/>
  <c r="Q2226" i="10"/>
  <c r="O2126" i="10"/>
  <c r="P2126" i="10"/>
  <c r="C2126" i="10"/>
  <c r="V2126" i="10"/>
  <c r="D2126" i="10"/>
  <c r="I2126" i="10"/>
  <c r="R2126" i="10"/>
  <c r="Q2126" i="10"/>
  <c r="O2332" i="10"/>
  <c r="Q2332" i="10"/>
  <c r="Q2186" i="10"/>
  <c r="P2186" i="10"/>
  <c r="C2186" i="10"/>
  <c r="V2186" i="10"/>
  <c r="D2186" i="10"/>
  <c r="I2186" i="10"/>
  <c r="R2186" i="10"/>
  <c r="O2186" i="10"/>
  <c r="P2194" i="10"/>
  <c r="C2194" i="10"/>
  <c r="V2194" i="10"/>
  <c r="D2194" i="10"/>
  <c r="I2194" i="10"/>
  <c r="R2194" i="10"/>
  <c r="O2194" i="10"/>
  <c r="Q2194" i="10"/>
  <c r="Q2397" i="10"/>
  <c r="O2397" i="10"/>
  <c r="P2397" i="10"/>
  <c r="C2397" i="10"/>
  <c r="V2397" i="10"/>
  <c r="D2397" i="10"/>
  <c r="I2397" i="10"/>
  <c r="R2397" i="10"/>
  <c r="O2129" i="10"/>
  <c r="Q2129" i="10"/>
  <c r="P2323" i="10"/>
  <c r="C2323" i="10"/>
  <c r="V2323" i="10"/>
  <c r="D2323" i="10"/>
  <c r="I2323" i="10"/>
  <c r="R2323" i="10"/>
  <c r="O2323" i="10"/>
  <c r="Q2323" i="10"/>
  <c r="O2328" i="10"/>
  <c r="P2328" i="10"/>
  <c r="C2328" i="10"/>
  <c r="V2328" i="10"/>
  <c r="D2328" i="10"/>
  <c r="I2328" i="10"/>
  <c r="R2328" i="10"/>
  <c r="Q2328" i="10"/>
  <c r="O2187" i="10"/>
  <c r="P2187" i="10"/>
  <c r="C2187" i="10"/>
  <c r="V2187" i="10"/>
  <c r="D2187" i="10"/>
  <c r="I2187" i="10"/>
  <c r="R2187" i="10"/>
  <c r="Q2187" i="10"/>
  <c r="O2184" i="10"/>
  <c r="P2184" i="10"/>
  <c r="C2184" i="10"/>
  <c r="V2184" i="10"/>
  <c r="D2184" i="10"/>
  <c r="I2184" i="10"/>
  <c r="R2184" i="10"/>
  <c r="Q2184" i="10"/>
  <c r="O2266" i="10"/>
  <c r="P2266" i="10"/>
  <c r="C2266" i="10"/>
  <c r="V2266" i="10"/>
  <c r="D2266" i="10"/>
  <c r="I2266" i="10"/>
  <c r="R2266" i="10"/>
  <c r="Q2266" i="10"/>
  <c r="O2391" i="10"/>
  <c r="Q2391" i="10"/>
  <c r="P2391" i="10"/>
  <c r="C2391" i="10"/>
  <c r="V2391" i="10"/>
  <c r="D2391" i="10"/>
  <c r="I2391" i="10"/>
  <c r="R2391" i="10"/>
  <c r="V1890" i="10"/>
  <c r="D1890" i="10"/>
  <c r="I1890" i="10"/>
  <c r="R1890" i="10"/>
  <c r="V1182" i="10"/>
  <c r="D1182" i="10"/>
  <c r="I1182" i="10"/>
  <c r="R1182" i="10"/>
  <c r="V783" i="10"/>
  <c r="D783" i="10"/>
  <c r="I783" i="10"/>
  <c r="R783" i="10"/>
  <c r="V1542" i="10"/>
  <c r="D1542" i="10"/>
  <c r="I1542" i="10"/>
  <c r="R1542" i="10"/>
  <c r="V823" i="10"/>
  <c r="D823" i="10"/>
  <c r="I823" i="10"/>
  <c r="R823" i="10"/>
  <c r="W282" i="10"/>
  <c r="P2170" i="10"/>
  <c r="C2170" i="10"/>
  <c r="V2170" i="10"/>
  <c r="D2170" i="10"/>
  <c r="I2170" i="10"/>
  <c r="R2170" i="10"/>
  <c r="O2170" i="10"/>
  <c r="Q2170" i="10"/>
  <c r="P2138" i="10"/>
  <c r="C2138" i="10"/>
  <c r="V2138" i="10"/>
  <c r="D2138" i="10"/>
  <c r="I2138" i="10"/>
  <c r="R2138" i="10"/>
  <c r="Q2138" i="10"/>
  <c r="O2138" i="10"/>
  <c r="O2139" i="10"/>
  <c r="P2139" i="10"/>
  <c r="C2139" i="10"/>
  <c r="V2139" i="10"/>
  <c r="D2139" i="10"/>
  <c r="I2139" i="10"/>
  <c r="R2139" i="10"/>
  <c r="Q2139" i="10"/>
  <c r="O2265" i="10"/>
  <c r="P2265" i="10"/>
  <c r="C2265" i="10"/>
  <c r="V2265" i="10"/>
  <c r="D2265" i="10"/>
  <c r="I2265" i="10"/>
  <c r="R2265" i="10"/>
  <c r="Q2265" i="10"/>
  <c r="O2262" i="10"/>
  <c r="P2262" i="10"/>
  <c r="C2262" i="10"/>
  <c r="V2262" i="10"/>
  <c r="D2262" i="10"/>
  <c r="I2262" i="10"/>
  <c r="R2262" i="10"/>
  <c r="Q2262" i="10"/>
  <c r="P2400" i="10"/>
  <c r="C2400" i="10"/>
  <c r="V2400" i="10"/>
  <c r="D2400" i="10"/>
  <c r="I2400" i="10"/>
  <c r="R2400" i="10"/>
  <c r="O2400" i="10"/>
  <c r="Q2400" i="10"/>
  <c r="P2132" i="10"/>
  <c r="C2132" i="10"/>
  <c r="V2132" i="10"/>
  <c r="D2132" i="10"/>
  <c r="I2132" i="10"/>
  <c r="R2132" i="10"/>
  <c r="O2132" i="10"/>
  <c r="Q2132" i="10"/>
  <c r="O2164" i="10"/>
  <c r="P2164" i="10"/>
  <c r="C2164" i="10"/>
  <c r="V2164" i="10"/>
  <c r="D2164" i="10"/>
  <c r="I2164" i="10"/>
  <c r="R2164" i="10"/>
  <c r="Q2164" i="10"/>
  <c r="O2223" i="10"/>
  <c r="Q2223" i="10"/>
  <c r="P2223" i="10"/>
  <c r="C2223" i="10"/>
  <c r="V2223" i="10"/>
  <c r="D2223" i="10"/>
  <c r="I2223" i="10"/>
  <c r="R2223" i="10"/>
  <c r="O2141" i="10"/>
  <c r="P2141" i="10"/>
  <c r="C2141" i="10"/>
  <c r="V2141" i="10"/>
  <c r="D2141" i="10"/>
  <c r="I2141" i="10"/>
  <c r="R2141" i="10"/>
  <c r="Q2141" i="10"/>
  <c r="P2336" i="10"/>
  <c r="C2336" i="10"/>
  <c r="V2336" i="10"/>
  <c r="D2336" i="10"/>
  <c r="I2336" i="10"/>
  <c r="R2336" i="10"/>
  <c r="Q2336" i="10"/>
  <c r="O2336" i="10"/>
  <c r="P2264" i="10"/>
  <c r="C2264" i="10"/>
  <c r="V2264" i="10"/>
  <c r="D2264" i="10"/>
  <c r="I2264" i="10"/>
  <c r="R2264" i="10"/>
  <c r="O2264" i="10"/>
  <c r="Q2264" i="10"/>
  <c r="O2271" i="10"/>
  <c r="Q2271" i="10"/>
  <c r="P2271" i="10"/>
  <c r="C2271" i="10"/>
  <c r="P2394" i="10"/>
  <c r="C2394" i="10"/>
  <c r="V2394" i="10"/>
  <c r="D2394" i="10"/>
  <c r="I2394" i="10"/>
  <c r="R2394" i="10"/>
  <c r="O2394" i="10"/>
  <c r="Q2394" i="10"/>
  <c r="P2124" i="10"/>
  <c r="C2124" i="10"/>
  <c r="V2124" i="10"/>
  <c r="D2124" i="10"/>
  <c r="I2124" i="10"/>
  <c r="R2124" i="10"/>
  <c r="Q2124" i="10"/>
  <c r="O2135" i="10"/>
  <c r="Q2135" i="10"/>
  <c r="P2135" i="10"/>
  <c r="C2135" i="10"/>
  <c r="V2135" i="10"/>
  <c r="D2135" i="10"/>
  <c r="I2135" i="10"/>
  <c r="R2135" i="10"/>
  <c r="Q2200" i="10"/>
  <c r="P2200" i="10"/>
  <c r="C2200" i="10"/>
  <c r="V2200" i="10"/>
  <c r="D2200" i="10"/>
  <c r="I2200" i="10"/>
  <c r="R2200" i="10"/>
  <c r="O2200" i="10"/>
  <c r="P2190" i="10"/>
  <c r="C2190" i="10"/>
  <c r="V2190" i="10"/>
  <c r="D2190" i="10"/>
  <c r="I2190" i="10"/>
  <c r="R2190" i="10"/>
  <c r="Q2190" i="10"/>
  <c r="O2190" i="10"/>
  <c r="P2276" i="10"/>
  <c r="C2276" i="10"/>
  <c r="V2276" i="10"/>
  <c r="D2276" i="10"/>
  <c r="I2276" i="10"/>
  <c r="R2276" i="10"/>
  <c r="Q2276" i="10"/>
  <c r="O2276" i="10"/>
  <c r="O2385" i="10"/>
  <c r="Q2385" i="10"/>
  <c r="P2385" i="10"/>
  <c r="C2385" i="10"/>
  <c r="V2385" i="10"/>
  <c r="D2385" i="10"/>
  <c r="I2385" i="10"/>
  <c r="R2385" i="10"/>
  <c r="P2389" i="10"/>
  <c r="C2389" i="10"/>
  <c r="V2389" i="10"/>
  <c r="D2389" i="10"/>
  <c r="I2389" i="10"/>
  <c r="R2389" i="10"/>
  <c r="O2389" i="10"/>
  <c r="Q2389" i="10"/>
  <c r="V1011" i="10"/>
  <c r="D1011" i="10"/>
  <c r="I1011" i="10"/>
  <c r="R1011" i="10"/>
  <c r="V1032" i="10"/>
  <c r="D1032" i="10"/>
  <c r="I1032" i="10"/>
  <c r="R1032" i="10"/>
  <c r="V666" i="10"/>
  <c r="D666" i="10"/>
  <c r="I666" i="10"/>
  <c r="R666" i="10"/>
  <c r="V2007" i="10"/>
  <c r="D2007" i="10"/>
  <c r="I2007" i="10"/>
  <c r="R2007" i="10"/>
  <c r="V492" i="10"/>
  <c r="D492" i="10"/>
  <c r="I492" i="10"/>
  <c r="R492" i="10"/>
  <c r="V1425" i="10"/>
  <c r="D1425" i="10"/>
  <c r="I1425" i="10"/>
  <c r="R1425" i="10"/>
  <c r="W1259" i="10"/>
  <c r="O2181" i="10"/>
  <c r="Q2181" i="10"/>
  <c r="P2181" i="10"/>
  <c r="C2181" i="10"/>
  <c r="V2181" i="10"/>
  <c r="D2181" i="10"/>
  <c r="I2181" i="10"/>
  <c r="R2181" i="10"/>
  <c r="P2193" i="10"/>
  <c r="C2193" i="10"/>
  <c r="V2193" i="10"/>
  <c r="D2193" i="10"/>
  <c r="I2193" i="10"/>
  <c r="R2193" i="10"/>
  <c r="O2193" i="10"/>
  <c r="Q2193" i="10"/>
  <c r="O2327" i="10"/>
  <c r="P2327" i="10"/>
  <c r="C2327" i="10"/>
  <c r="V2327" i="10"/>
  <c r="D2327" i="10"/>
  <c r="I2327" i="10"/>
  <c r="R2327" i="10"/>
  <c r="Q2327" i="10"/>
  <c r="P2337" i="10"/>
  <c r="C2337" i="10"/>
  <c r="V2337" i="10"/>
  <c r="D2337" i="10"/>
  <c r="I2337" i="10"/>
  <c r="R2337" i="10"/>
  <c r="Q2337" i="10"/>
  <c r="O2337" i="10"/>
  <c r="O2326" i="10"/>
  <c r="P2326" i="10"/>
  <c r="C2326" i="10"/>
  <c r="V2326" i="10"/>
  <c r="D2326" i="10"/>
  <c r="I2326" i="10"/>
  <c r="R2326" i="10"/>
  <c r="Q2326" i="10"/>
  <c r="P2392" i="10"/>
  <c r="C2392" i="10"/>
  <c r="V2392" i="10"/>
  <c r="D2392" i="10"/>
  <c r="I2392" i="10"/>
  <c r="R2392" i="10"/>
  <c r="Q2392" i="10"/>
  <c r="O2392" i="10"/>
  <c r="Q2106" i="10"/>
  <c r="P2106" i="10"/>
  <c r="C2106" i="10"/>
  <c r="V2106" i="10"/>
  <c r="D2106" i="10"/>
  <c r="I2106" i="10"/>
  <c r="R2106" i="10"/>
  <c r="O2106" i="10"/>
  <c r="P2171" i="10"/>
  <c r="C2171" i="10"/>
  <c r="V2171" i="10"/>
  <c r="D2171" i="10"/>
  <c r="I2171" i="10"/>
  <c r="R2171" i="10"/>
  <c r="O2171" i="10"/>
  <c r="Q2171" i="10"/>
  <c r="O2232" i="10"/>
  <c r="P2232" i="10"/>
  <c r="C2232" i="10"/>
  <c r="V2232" i="10"/>
  <c r="D2232" i="10"/>
  <c r="I2232" i="10"/>
  <c r="R2232" i="10"/>
  <c r="Q2232" i="10"/>
  <c r="P2122" i="10"/>
  <c r="C2122" i="10"/>
  <c r="V2122" i="10"/>
  <c r="D2122" i="10"/>
  <c r="I2122" i="10"/>
  <c r="R2122" i="10"/>
  <c r="O2122" i="10"/>
  <c r="Q2122" i="10"/>
  <c r="O2331" i="10"/>
  <c r="P2331" i="10"/>
  <c r="C2331" i="10"/>
  <c r="V2331" i="10"/>
  <c r="D2331" i="10"/>
  <c r="I2331" i="10"/>
  <c r="R2331" i="10"/>
  <c r="Q2331" i="10"/>
  <c r="P2189" i="10"/>
  <c r="C2189" i="10"/>
  <c r="V2189" i="10"/>
  <c r="D2189" i="10"/>
  <c r="I2189" i="10"/>
  <c r="R2189" i="10"/>
  <c r="O2189" i="10"/>
  <c r="Q2189" i="10"/>
  <c r="P2267" i="10"/>
  <c r="C2267" i="10"/>
  <c r="V2267" i="10"/>
  <c r="D2267" i="10"/>
  <c r="I2267" i="10"/>
  <c r="R2267" i="10"/>
  <c r="O2267" i="10"/>
  <c r="Q2267" i="10"/>
  <c r="P2268" i="10"/>
  <c r="C2268" i="10"/>
  <c r="V2268" i="10"/>
  <c r="D2268" i="10"/>
  <c r="I2268" i="10"/>
  <c r="R2268" i="10"/>
  <c r="O2268" i="10"/>
  <c r="Q2268" i="10"/>
  <c r="O2386" i="10"/>
  <c r="Q2386" i="10"/>
  <c r="P2386" i="10"/>
  <c r="C2386" i="10"/>
  <c r="V2386" i="10"/>
  <c r="D2386" i="10"/>
  <c r="I2386" i="10"/>
  <c r="R2386" i="10"/>
  <c r="P2341" i="10"/>
  <c r="C2341" i="10"/>
  <c r="V2341" i="10"/>
  <c r="D2341" i="10"/>
  <c r="I2341" i="10"/>
  <c r="R2341" i="10"/>
  <c r="O2341" i="10"/>
  <c r="Q2341" i="10"/>
  <c r="P2270" i="10"/>
  <c r="C2270" i="10"/>
  <c r="V2270" i="10"/>
  <c r="D2270" i="10"/>
  <c r="I2270" i="10"/>
  <c r="R2270" i="10"/>
  <c r="Q2270" i="10"/>
  <c r="O2270" i="10"/>
  <c r="P2263" i="10"/>
  <c r="C2263" i="10"/>
  <c r="V2263" i="10"/>
  <c r="D2263" i="10"/>
  <c r="I2263" i="10"/>
  <c r="R2263" i="10"/>
  <c r="O2263" i="10"/>
  <c r="Q2263" i="10"/>
  <c r="P2393" i="10"/>
  <c r="C2393" i="10"/>
  <c r="V2393" i="10"/>
  <c r="D2393" i="10"/>
  <c r="I2393" i="10"/>
  <c r="R2393" i="10"/>
  <c r="Q2393" i="10"/>
  <c r="O2393" i="10"/>
  <c r="P2384" i="10"/>
  <c r="C2384" i="10"/>
  <c r="V2384" i="10"/>
  <c r="D2384" i="10"/>
  <c r="I2384" i="10"/>
  <c r="R2384" i="10"/>
  <c r="O2384" i="10"/>
  <c r="Q2384" i="10"/>
  <c r="W1390" i="10"/>
  <c r="W1945" i="10"/>
  <c r="W1946" i="10"/>
  <c r="W1590" i="10"/>
  <c r="W1788" i="10"/>
  <c r="V24" i="10"/>
  <c r="D24" i="10"/>
  <c r="I24" i="10"/>
  <c r="R24" i="10"/>
  <c r="V243" i="10"/>
  <c r="D243" i="10"/>
  <c r="I243" i="10"/>
  <c r="R243" i="10"/>
  <c r="V825" i="10"/>
  <c r="D825" i="10"/>
  <c r="I825" i="10"/>
  <c r="R825" i="10"/>
  <c r="W243" i="10"/>
  <c r="W242" i="10"/>
  <c r="W420" i="10"/>
  <c r="W1630" i="10"/>
  <c r="W1990" i="10"/>
  <c r="O2195" i="10"/>
  <c r="P2195" i="10"/>
  <c r="C2195" i="10"/>
  <c r="Q2195" i="10"/>
  <c r="O2137" i="10"/>
  <c r="Q2137" i="10"/>
  <c r="P2137" i="10"/>
  <c r="C2137" i="10"/>
  <c r="V2137" i="10"/>
  <c r="D2137" i="10"/>
  <c r="I2137" i="10"/>
  <c r="R2137" i="10"/>
  <c r="P2329" i="10"/>
  <c r="C2329" i="10"/>
  <c r="V2329" i="10"/>
  <c r="D2329" i="10"/>
  <c r="I2329" i="10"/>
  <c r="R2329" i="10"/>
  <c r="Q2329" i="10"/>
  <c r="O2329" i="10"/>
  <c r="O2183" i="10"/>
  <c r="P2183" i="10"/>
  <c r="C2183" i="10"/>
  <c r="V2183" i="10"/>
  <c r="D2183" i="10"/>
  <c r="I2183" i="10"/>
  <c r="R2183" i="10"/>
  <c r="Q2183" i="10"/>
  <c r="P2269" i="10"/>
  <c r="C2269" i="10"/>
  <c r="V2269" i="10"/>
  <c r="D2269" i="10"/>
  <c r="I2269" i="10"/>
  <c r="R2269" i="10"/>
  <c r="O2269" i="10"/>
  <c r="Q2269" i="10"/>
  <c r="O2382" i="10"/>
  <c r="P2382" i="10"/>
  <c r="C2382" i="10"/>
  <c r="V2382" i="10"/>
  <c r="D2382" i="10"/>
  <c r="I2382" i="10"/>
  <c r="R2382" i="10"/>
  <c r="Q2382" i="10"/>
  <c r="O2390" i="10"/>
  <c r="P2390" i="10"/>
  <c r="C2390" i="10"/>
  <c r="V2390" i="10"/>
  <c r="D2390" i="10"/>
  <c r="I2390" i="10"/>
  <c r="R2390" i="10"/>
  <c r="Q2390" i="10"/>
  <c r="O2178" i="10"/>
  <c r="P2178" i="10"/>
  <c r="C2178" i="10"/>
  <c r="V2178" i="10"/>
  <c r="D2178" i="10"/>
  <c r="I2178" i="10"/>
  <c r="R2178" i="10"/>
  <c r="Q2178" i="10"/>
  <c r="Q2125" i="10"/>
  <c r="P2125" i="10"/>
  <c r="C2125" i="10"/>
  <c r="V2125" i="10"/>
  <c r="D2125" i="10"/>
  <c r="I2125" i="10"/>
  <c r="R2125" i="10"/>
  <c r="O2125" i="10"/>
  <c r="O2334" i="10"/>
  <c r="P2334" i="10"/>
  <c r="C2334" i="10"/>
  <c r="V2334" i="10"/>
  <c r="D2334" i="10"/>
  <c r="I2334" i="10"/>
  <c r="R2334" i="10"/>
  <c r="Q2334" i="10"/>
  <c r="O2335" i="10"/>
  <c r="Q2335" i="10"/>
  <c r="P2335" i="10"/>
  <c r="C2335" i="10"/>
  <c r="V2335" i="10"/>
  <c r="D2335" i="10"/>
  <c r="I2335" i="10"/>
  <c r="R2335" i="10"/>
  <c r="O2272" i="10"/>
  <c r="Q2272" i="10"/>
  <c r="P2274" i="10"/>
  <c r="C2274" i="10"/>
  <c r="V2274" i="10"/>
  <c r="D2274" i="10"/>
  <c r="I2274" i="10"/>
  <c r="R2274" i="10"/>
  <c r="Q2274" i="10"/>
  <c r="O2274" i="10"/>
  <c r="P2097" i="10"/>
  <c r="C2097" i="10"/>
  <c r="V2097" i="10"/>
  <c r="D2097" i="10"/>
  <c r="I2097" i="10"/>
  <c r="R2097" i="10"/>
  <c r="O2097" i="10"/>
  <c r="Q2097" i="10"/>
  <c r="P2134" i="10"/>
  <c r="C2134" i="10"/>
  <c r="V2134" i="10"/>
  <c r="D2134" i="10"/>
  <c r="I2134" i="10"/>
  <c r="R2134" i="10"/>
  <c r="O2134" i="10"/>
  <c r="Q2134" i="10"/>
  <c r="O2322" i="10"/>
  <c r="P2322" i="10"/>
  <c r="C2322" i="10"/>
  <c r="V2322" i="10"/>
  <c r="D2322" i="10"/>
  <c r="I2322" i="10"/>
  <c r="R2322" i="10"/>
  <c r="Q2322" i="10"/>
  <c r="P2273" i="10"/>
  <c r="C2273" i="10"/>
  <c r="O2273" i="10"/>
  <c r="Q2273" i="10"/>
  <c r="O2191" i="10"/>
  <c r="Q2191" i="10"/>
  <c r="P2191" i="10"/>
  <c r="C2191" i="10"/>
  <c r="V2191" i="10"/>
  <c r="D2191" i="10"/>
  <c r="I2191" i="10"/>
  <c r="R2191" i="10"/>
  <c r="O2277" i="10"/>
  <c r="P2277" i="10"/>
  <c r="C2277" i="10"/>
  <c r="V2277" i="10"/>
  <c r="D2277" i="10"/>
  <c r="I2277" i="10"/>
  <c r="R2277" i="10"/>
  <c r="Q2277" i="10"/>
  <c r="V586" i="10"/>
  <c r="D586" i="10"/>
  <c r="I586" i="10"/>
  <c r="R586" i="10"/>
  <c r="V832" i="10"/>
  <c r="D832" i="10"/>
  <c r="I832" i="10"/>
  <c r="R832" i="10"/>
  <c r="V766" i="10"/>
  <c r="D766" i="10"/>
  <c r="I766" i="10"/>
  <c r="R766" i="10"/>
  <c r="V703" i="10"/>
  <c r="D703" i="10"/>
  <c r="I703" i="10"/>
  <c r="R703" i="10"/>
  <c r="V323" i="10"/>
  <c r="D323" i="10"/>
  <c r="I323" i="10"/>
  <c r="R323" i="10"/>
  <c r="W456" i="10"/>
  <c r="W1436" i="10"/>
  <c r="W1860" i="10"/>
  <c r="P2107" i="10"/>
  <c r="C2107" i="10"/>
  <c r="V2107" i="10"/>
  <c r="D2107" i="10"/>
  <c r="I2107" i="10"/>
  <c r="R2107" i="10"/>
  <c r="O2107" i="10"/>
  <c r="Q2107" i="10"/>
  <c r="P2118" i="10"/>
  <c r="C2118" i="10"/>
  <c r="V2118" i="10"/>
  <c r="D2118" i="10"/>
  <c r="I2118" i="10"/>
  <c r="R2118" i="10"/>
  <c r="O2118" i="10"/>
  <c r="Q2118" i="10"/>
  <c r="P2115" i="10"/>
  <c r="C2115" i="10"/>
  <c r="V2115" i="10"/>
  <c r="D2115" i="10"/>
  <c r="I2115" i="10"/>
  <c r="R2115" i="10"/>
  <c r="O2115" i="10"/>
  <c r="Q2115" i="10"/>
  <c r="P2121" i="10"/>
  <c r="C2121" i="10"/>
  <c r="V2121" i="10"/>
  <c r="D2121" i="10"/>
  <c r="I2121" i="10"/>
  <c r="R2121" i="10"/>
  <c r="Q2121" i="10"/>
  <c r="O2121" i="10"/>
  <c r="W1966" i="10"/>
  <c r="W1965" i="10"/>
  <c r="W1260" i="10"/>
  <c r="W262" i="10"/>
  <c r="W1671" i="10"/>
  <c r="W1795" i="10"/>
  <c r="W1298" i="10"/>
  <c r="Q2114" i="10"/>
  <c r="P2114" i="10"/>
  <c r="C2114" i="10"/>
  <c r="V2114" i="10"/>
  <c r="D2114" i="10"/>
  <c r="I2114" i="10"/>
  <c r="R2114" i="10"/>
  <c r="O2114" i="10"/>
  <c r="W500" i="10"/>
  <c r="W258" i="10"/>
  <c r="W1907" i="10"/>
  <c r="Q2109" i="10"/>
  <c r="P2109" i="10"/>
  <c r="C2109" i="10"/>
  <c r="V2109" i="10"/>
  <c r="D2109" i="10"/>
  <c r="I2109" i="10"/>
  <c r="R2109" i="10"/>
  <c r="O2109" i="10"/>
  <c r="W1185" i="10"/>
  <c r="W1186" i="10"/>
  <c r="W1000" i="10"/>
  <c r="W179" i="10"/>
  <c r="W540" i="10"/>
  <c r="W935" i="10"/>
  <c r="I1654" i="10"/>
  <c r="R1654" i="10"/>
  <c r="W417" i="10"/>
  <c r="W418" i="10"/>
  <c r="W198" i="10"/>
  <c r="W463" i="10"/>
  <c r="W462" i="10"/>
  <c r="W112" i="10"/>
  <c r="W595" i="10"/>
  <c r="W1158" i="10"/>
  <c r="W652" i="10"/>
  <c r="W1615" i="10"/>
  <c r="W1371" i="10"/>
  <c r="W1911" i="10"/>
  <c r="W1679" i="10"/>
  <c r="W138" i="10"/>
  <c r="W1976" i="10"/>
  <c r="W1146" i="10"/>
  <c r="W1328" i="10"/>
  <c r="W1075" i="10"/>
  <c r="W1076" i="10"/>
  <c r="W878" i="10"/>
  <c r="W758" i="10"/>
  <c r="W77" i="10"/>
  <c r="W1212" i="10"/>
  <c r="W2457" i="10"/>
  <c r="W811" i="10"/>
  <c r="W60" i="10"/>
  <c r="W790" i="10"/>
  <c r="W2035" i="10"/>
  <c r="W1031" i="10"/>
  <c r="W80" i="10"/>
  <c r="W2393" i="10"/>
  <c r="W2475" i="10"/>
  <c r="W1792" i="10"/>
  <c r="W1872" i="10"/>
  <c r="W1618" i="10"/>
  <c r="W1981" i="10"/>
  <c r="W2192" i="10"/>
  <c r="W2491" i="10"/>
  <c r="W1534" i="10"/>
  <c r="W195" i="10"/>
  <c r="W1760" i="10"/>
  <c r="W416" i="10"/>
  <c r="W622" i="10"/>
  <c r="W1176" i="10"/>
  <c r="W2411" i="10"/>
  <c r="W70" i="10"/>
  <c r="W452" i="10"/>
  <c r="W252" i="10"/>
  <c r="W1372" i="10"/>
  <c r="W1800" i="10"/>
  <c r="W1042" i="10"/>
  <c r="W357" i="10"/>
  <c r="W682" i="10"/>
  <c r="W683" i="10"/>
  <c r="W1775" i="10"/>
  <c r="W397" i="10"/>
  <c r="W772" i="10"/>
  <c r="W1019" i="10"/>
  <c r="W914" i="10"/>
  <c r="W1515" i="10"/>
  <c r="W1262" i="10"/>
  <c r="W1263" i="10"/>
  <c r="W1643" i="10"/>
  <c r="W1642" i="10"/>
  <c r="W1377" i="10"/>
  <c r="W177" i="10"/>
  <c r="W1412" i="10"/>
  <c r="W1492" i="10"/>
  <c r="W1552" i="10"/>
  <c r="W1632" i="10"/>
  <c r="W1698" i="10"/>
  <c r="W1778" i="10"/>
  <c r="W2368" i="10"/>
  <c r="W2369" i="10"/>
  <c r="W2264" i="10"/>
  <c r="W2265" i="10"/>
  <c r="W1307" i="10"/>
  <c r="W51" i="10"/>
  <c r="W2478" i="10"/>
  <c r="W2479" i="10"/>
  <c r="W950" i="10"/>
  <c r="W2492" i="10"/>
  <c r="W10" i="10"/>
  <c r="W631" i="10"/>
  <c r="W1811" i="10"/>
  <c r="W371" i="10"/>
  <c r="W2493" i="10"/>
  <c r="W954" i="10"/>
  <c r="W1034" i="10"/>
  <c r="W795" i="10"/>
  <c r="W1155" i="10"/>
  <c r="W1695" i="10"/>
  <c r="W113" i="10"/>
  <c r="W1535" i="10"/>
  <c r="W996" i="10"/>
  <c r="W481" i="10"/>
  <c r="W482" i="10"/>
  <c r="W1742" i="10"/>
  <c r="W1743" i="10"/>
  <c r="W362" i="10"/>
  <c r="W363" i="10"/>
  <c r="W554" i="10"/>
  <c r="W695" i="10"/>
  <c r="W1295" i="10"/>
  <c r="W1995" i="10"/>
  <c r="W635" i="10"/>
  <c r="W1416" i="10"/>
  <c r="W442" i="10"/>
  <c r="W976" i="10"/>
  <c r="W977" i="10"/>
  <c r="W1456" i="10"/>
  <c r="W19" i="10"/>
  <c r="W20" i="10"/>
  <c r="W1423" i="10"/>
  <c r="W1422" i="10"/>
  <c r="W1482" i="10"/>
  <c r="W1481" i="10"/>
  <c r="W1837" i="10"/>
  <c r="W895" i="10"/>
  <c r="W1797" i="10"/>
  <c r="W1936" i="10"/>
  <c r="W277" i="10"/>
  <c r="W1191" i="10"/>
  <c r="W32" i="10"/>
  <c r="W1713" i="10"/>
  <c r="W98" i="10"/>
  <c r="W2092" i="10"/>
  <c r="W264" i="10"/>
  <c r="W263" i="10"/>
  <c r="W691" i="10"/>
  <c r="W692" i="10"/>
  <c r="W108" i="10"/>
  <c r="W2435" i="10"/>
  <c r="W2434" i="10"/>
  <c r="W2403" i="10"/>
  <c r="W2402" i="10"/>
  <c r="W171" i="10"/>
  <c r="W1154" i="10"/>
  <c r="W1354" i="10"/>
  <c r="W175" i="10"/>
  <c r="W115" i="10"/>
  <c r="W116" i="10"/>
  <c r="W995" i="10"/>
  <c r="W1575" i="10"/>
  <c r="W2015" i="10"/>
  <c r="W1933" i="10"/>
  <c r="W915" i="10"/>
  <c r="W437" i="10"/>
  <c r="W436" i="10"/>
  <c r="W1036" i="10"/>
  <c r="W1037" i="10"/>
  <c r="W1316" i="10"/>
  <c r="W1162" i="10"/>
  <c r="W1163" i="10"/>
  <c r="W923" i="10"/>
  <c r="W922" i="10"/>
  <c r="W222" i="10"/>
  <c r="W223" i="10"/>
  <c r="W1122" i="10"/>
  <c r="W343" i="10"/>
  <c r="W1054" i="10"/>
  <c r="W1314" i="10"/>
  <c r="W395" i="10"/>
  <c r="W2075" i="10"/>
  <c r="W1596" i="10"/>
  <c r="W1595" i="10"/>
  <c r="W1835" i="10"/>
  <c r="W1755" i="10"/>
  <c r="W1016" i="10"/>
  <c r="W743" i="10"/>
  <c r="W742" i="10"/>
  <c r="W182" i="10"/>
  <c r="W296" i="10"/>
  <c r="W297" i="10"/>
  <c r="W656" i="10"/>
  <c r="W657" i="10"/>
  <c r="W556" i="10"/>
  <c r="W1062" i="10"/>
  <c r="W1063" i="10"/>
  <c r="W42" i="10"/>
  <c r="W422" i="10"/>
  <c r="W421" i="10"/>
  <c r="W1720" i="10"/>
  <c r="W1517" i="10"/>
  <c r="W1722" i="10"/>
  <c r="W1335" i="10"/>
  <c r="W17" i="10"/>
  <c r="W696" i="10"/>
  <c r="W1677" i="10"/>
  <c r="W1235" i="10"/>
  <c r="W1637" i="10"/>
  <c r="W677" i="10"/>
  <c r="W2018" i="10"/>
  <c r="W2038" i="10"/>
  <c r="W1538" i="10"/>
  <c r="W2194" i="10"/>
  <c r="W2195" i="10"/>
  <c r="W305" i="10"/>
  <c r="W304" i="10"/>
  <c r="W704" i="10"/>
  <c r="W1986" i="10"/>
  <c r="W611" i="10"/>
  <c r="W2027" i="10"/>
  <c r="W1209" i="10"/>
  <c r="W1210" i="10"/>
  <c r="W1131" i="10"/>
  <c r="W1132" i="10"/>
  <c r="W571" i="10"/>
  <c r="W2497" i="10"/>
  <c r="W2051" i="10"/>
  <c r="W1891" i="10"/>
  <c r="W1611" i="10"/>
  <c r="W111" i="10"/>
  <c r="W49" i="10"/>
  <c r="W1855" i="10"/>
  <c r="W2056" i="10"/>
  <c r="W1973" i="10"/>
  <c r="W1476" i="10"/>
  <c r="W701" i="10"/>
  <c r="W702" i="10"/>
  <c r="W561" i="10"/>
  <c r="W562" i="10"/>
  <c r="W861" i="10"/>
  <c r="W862" i="10"/>
  <c r="W403" i="10"/>
  <c r="W402" i="10"/>
  <c r="W142" i="10"/>
  <c r="W141" i="10"/>
  <c r="W55" i="10"/>
  <c r="W1055" i="10"/>
  <c r="W735" i="10"/>
  <c r="W855" i="10"/>
  <c r="W1156" i="10"/>
  <c r="W916" i="10"/>
  <c r="W575" i="10"/>
  <c r="W497" i="10"/>
  <c r="W496" i="10"/>
  <c r="W737" i="10"/>
  <c r="W736" i="10"/>
  <c r="W1576" i="10"/>
  <c r="W777" i="10"/>
  <c r="W1802" i="10"/>
  <c r="W1803" i="10"/>
  <c r="W1662" i="10"/>
  <c r="W2040" i="10"/>
  <c r="W1675" i="10"/>
  <c r="W997" i="10"/>
  <c r="W1598" i="10"/>
  <c r="W836" i="10"/>
  <c r="W1136" i="10"/>
  <c r="W1757" i="10"/>
  <c r="W1197" i="10"/>
  <c r="W230" i="10"/>
  <c r="W1271" i="10"/>
  <c r="W1711" i="10"/>
  <c r="W1871" i="10"/>
  <c r="W2431" i="10"/>
  <c r="W1510" i="10"/>
  <c r="W2437" i="10"/>
  <c r="W1332" i="10"/>
  <c r="W1832" i="10"/>
  <c r="W1231" i="10"/>
  <c r="W2031" i="10"/>
  <c r="W1699" i="10"/>
  <c r="W1858" i="10"/>
  <c r="W1841" i="10"/>
  <c r="W2484" i="10"/>
  <c r="W1170" i="10"/>
  <c r="W1169" i="10"/>
  <c r="W1329" i="10"/>
  <c r="W1330" i="10"/>
  <c r="W11" i="10"/>
  <c r="W12" i="10"/>
  <c r="W2443" i="10"/>
  <c r="W2442" i="10"/>
  <c r="W1771" i="10"/>
  <c r="W1691" i="10"/>
  <c r="W255" i="10"/>
  <c r="W256" i="10"/>
  <c r="W1035" i="10"/>
  <c r="W1275" i="10"/>
  <c r="W1276" i="10"/>
  <c r="W1735" i="10"/>
  <c r="W1895" i="10"/>
  <c r="W1816" i="10"/>
  <c r="W215" i="10"/>
  <c r="W716" i="10"/>
  <c r="W717" i="10"/>
  <c r="W1716" i="10"/>
  <c r="W1081" i="10"/>
  <c r="W1082" i="10"/>
  <c r="W322" i="10"/>
  <c r="W323" i="10"/>
  <c r="W1095" i="10"/>
  <c r="W1455" i="10"/>
  <c r="W1635" i="10"/>
  <c r="W1395" i="10"/>
  <c r="W75" i="10"/>
  <c r="W956" i="10"/>
  <c r="W475" i="10"/>
  <c r="W476" i="10"/>
  <c r="W1443" i="10"/>
  <c r="W1442" i="10"/>
  <c r="W2041" i="10"/>
  <c r="W2042" i="10"/>
  <c r="W1281" i="10"/>
  <c r="W1282" i="10"/>
  <c r="W822" i="10"/>
  <c r="W615" i="10"/>
  <c r="W1536" i="10"/>
  <c r="W157" i="10"/>
  <c r="W1717" i="10"/>
  <c r="W936" i="10"/>
  <c r="W1877" i="10"/>
  <c r="W317" i="10"/>
  <c r="V1083" i="10"/>
  <c r="D1083" i="10"/>
  <c r="I1083" i="10"/>
  <c r="R1083" i="10"/>
  <c r="V1907" i="10"/>
  <c r="D1907" i="10"/>
  <c r="I1907" i="10"/>
  <c r="R1907" i="10"/>
  <c r="V1768" i="10"/>
  <c r="D1768" i="10"/>
  <c r="I1768" i="10"/>
  <c r="R1768" i="10"/>
  <c r="V1079" i="10"/>
  <c r="D1079" i="10"/>
  <c r="I1079" i="10"/>
  <c r="R1079" i="10"/>
  <c r="V1763" i="10"/>
  <c r="D1763" i="10"/>
  <c r="I1763" i="10"/>
  <c r="R1763" i="10"/>
  <c r="V670" i="10"/>
  <c r="D670" i="10"/>
  <c r="I670" i="10"/>
  <c r="R670" i="10"/>
  <c r="V1762" i="10"/>
  <c r="D1762" i="10"/>
  <c r="I1762" i="10"/>
  <c r="R1762" i="10"/>
  <c r="V142" i="10"/>
  <c r="D142" i="10"/>
  <c r="I142" i="10"/>
  <c r="R142" i="10"/>
  <c r="V263" i="10"/>
  <c r="D263" i="10"/>
  <c r="I263" i="10"/>
  <c r="R263" i="10"/>
  <c r="V1049" i="10"/>
  <c r="D1049" i="10"/>
  <c r="I1049" i="10"/>
  <c r="R1049" i="10"/>
  <c r="V1064" i="10"/>
  <c r="D1064" i="10"/>
  <c r="I1064" i="10"/>
  <c r="R1064" i="10"/>
  <c r="V787" i="10"/>
  <c r="D787" i="10"/>
  <c r="I787" i="10"/>
  <c r="R787" i="10"/>
  <c r="V1086" i="10"/>
  <c r="D1086" i="10"/>
  <c r="I1086" i="10"/>
  <c r="R1086" i="10"/>
  <c r="V1949" i="10"/>
  <c r="D1949" i="10"/>
  <c r="I1949" i="10"/>
  <c r="R1949" i="10"/>
  <c r="V571" i="10"/>
  <c r="D571" i="10"/>
  <c r="I571" i="10"/>
  <c r="R571" i="10"/>
  <c r="V1005" i="10"/>
  <c r="D1005" i="10"/>
  <c r="I1005" i="10"/>
  <c r="R1005" i="10"/>
  <c r="V326" i="10"/>
  <c r="D326" i="10"/>
  <c r="I326" i="10"/>
  <c r="R326" i="10"/>
  <c r="V1957" i="10"/>
  <c r="D1957" i="10"/>
  <c r="I1957" i="10"/>
  <c r="R1957" i="10"/>
  <c r="V1656" i="10"/>
  <c r="D1656" i="10"/>
  <c r="I1656" i="10"/>
  <c r="R1656" i="10"/>
  <c r="V886" i="10"/>
  <c r="D886" i="10"/>
  <c r="I886" i="10"/>
  <c r="R886" i="10"/>
  <c r="V1942" i="10"/>
  <c r="D1942" i="10"/>
  <c r="I1942" i="10"/>
  <c r="R1942" i="10"/>
  <c r="V1147" i="10"/>
  <c r="D1147" i="10"/>
  <c r="I1147" i="10"/>
  <c r="R1147" i="10"/>
  <c r="V1106" i="10"/>
  <c r="D1106" i="10"/>
  <c r="I1106" i="10"/>
  <c r="R1106" i="10"/>
  <c r="V1769" i="10"/>
  <c r="D1769" i="10"/>
  <c r="I1769" i="10"/>
  <c r="R1769" i="10"/>
  <c r="V1103" i="10"/>
  <c r="D1103" i="10"/>
  <c r="I1103" i="10"/>
  <c r="R1103" i="10"/>
  <c r="V884" i="10"/>
  <c r="D884" i="10"/>
  <c r="I884" i="10"/>
  <c r="R884" i="10"/>
  <c r="V1642" i="10"/>
  <c r="D1642" i="10"/>
  <c r="I1642" i="10"/>
  <c r="R1642" i="10"/>
  <c r="V1950" i="10"/>
  <c r="D1950" i="10"/>
  <c r="I1950" i="10"/>
  <c r="R1950" i="10"/>
  <c r="V5" i="10"/>
  <c r="D5" i="10"/>
  <c r="I5" i="10"/>
  <c r="R5" i="10"/>
  <c r="V6" i="10"/>
  <c r="D6" i="10"/>
  <c r="I6" i="10"/>
  <c r="R6" i="10"/>
  <c r="W2417" i="10"/>
  <c r="V265" i="10"/>
  <c r="D265" i="10"/>
  <c r="I265" i="10"/>
  <c r="R265" i="10"/>
  <c r="I2342" i="10"/>
  <c r="R2342" i="10"/>
  <c r="W1952" i="10"/>
  <c r="W1953" i="10"/>
  <c r="V1541" i="10"/>
  <c r="D1541" i="10"/>
  <c r="I1541" i="10"/>
  <c r="R1541" i="10"/>
  <c r="V899" i="10"/>
  <c r="D899" i="10"/>
  <c r="I899" i="10"/>
  <c r="R899" i="10"/>
  <c r="V1236" i="10"/>
  <c r="D1236" i="10"/>
  <c r="I1236" i="10"/>
  <c r="R1236" i="10"/>
  <c r="V325" i="10"/>
  <c r="D325" i="10"/>
  <c r="I325" i="10"/>
  <c r="R325" i="10"/>
  <c r="V1435" i="10"/>
  <c r="D1435" i="10"/>
  <c r="I1435" i="10"/>
  <c r="R1435" i="10"/>
  <c r="V1545" i="10"/>
  <c r="D1545" i="10"/>
  <c r="I1545" i="10"/>
  <c r="R1545" i="10"/>
  <c r="W1991" i="10"/>
  <c r="V1196" i="10"/>
  <c r="D1196" i="10"/>
  <c r="I1196" i="10"/>
  <c r="R1196" i="10"/>
  <c r="I2367" i="10"/>
  <c r="R2367" i="10"/>
  <c r="W2379" i="10"/>
  <c r="W2248" i="10"/>
  <c r="W1827" i="10"/>
  <c r="W2430" i="10"/>
  <c r="W470" i="10"/>
  <c r="W710" i="10"/>
  <c r="W830" i="10"/>
  <c r="W990" i="10"/>
  <c r="W2448" i="10"/>
  <c r="W311" i="10"/>
  <c r="W231" i="10"/>
  <c r="W892" i="10"/>
  <c r="W831" i="10"/>
  <c r="W1092" i="10"/>
  <c r="W1631" i="10"/>
  <c r="W711" i="10"/>
  <c r="V124" i="10"/>
  <c r="D124" i="10"/>
  <c r="I124" i="10"/>
  <c r="R124" i="10"/>
  <c r="V623" i="10"/>
  <c r="D623" i="10"/>
  <c r="I623" i="10"/>
  <c r="R623" i="10"/>
  <c r="V875" i="10"/>
  <c r="D875" i="10"/>
  <c r="I875" i="10"/>
  <c r="R875" i="10"/>
  <c r="W991" i="10"/>
  <c r="V428" i="10"/>
  <c r="D428" i="10"/>
  <c r="I428" i="10"/>
  <c r="R428" i="10"/>
  <c r="V1869" i="10"/>
  <c r="D1869" i="10"/>
  <c r="I1869" i="10"/>
  <c r="R1869" i="10"/>
  <c r="V1586" i="10"/>
  <c r="D1586" i="10"/>
  <c r="I1586" i="10"/>
  <c r="R1586" i="10"/>
  <c r="W1431" i="10"/>
  <c r="V294" i="10"/>
  <c r="D294" i="10"/>
  <c r="I294" i="10"/>
  <c r="R294" i="10"/>
  <c r="V401" i="10"/>
  <c r="D401" i="10"/>
  <c r="I401" i="10"/>
  <c r="R401" i="10"/>
  <c r="V375" i="10"/>
  <c r="D375" i="10"/>
  <c r="I375" i="10"/>
  <c r="R375" i="10"/>
  <c r="W2032" i="10"/>
  <c r="V1233" i="10"/>
  <c r="D1233" i="10"/>
  <c r="I1233" i="10"/>
  <c r="R1233" i="10"/>
  <c r="W1753" i="10"/>
  <c r="V1923" i="10"/>
  <c r="D1923" i="10"/>
  <c r="I1923" i="10"/>
  <c r="R1923" i="10"/>
  <c r="V1639" i="10"/>
  <c r="D1639" i="10"/>
  <c r="I1639" i="10"/>
  <c r="R1639" i="10"/>
  <c r="V297" i="10"/>
  <c r="D297" i="10"/>
  <c r="I297" i="10"/>
  <c r="R297" i="10"/>
  <c r="V1262" i="10"/>
  <c r="D1262" i="10"/>
  <c r="I1262" i="10"/>
  <c r="R1262" i="10"/>
  <c r="V1308" i="10"/>
  <c r="D1308" i="10"/>
  <c r="I1308" i="10"/>
  <c r="R1308" i="10"/>
  <c r="V1616" i="10"/>
  <c r="D1616" i="10"/>
  <c r="I1616" i="10"/>
  <c r="R1616" i="10"/>
  <c r="V1194" i="10"/>
  <c r="D1194" i="10"/>
  <c r="I1194" i="10"/>
  <c r="R1194" i="10"/>
  <c r="W1173" i="10"/>
  <c r="W1913" i="10"/>
  <c r="V1322" i="10"/>
  <c r="D1322" i="10"/>
  <c r="I1322" i="10"/>
  <c r="R1322" i="10"/>
  <c r="V1059" i="10"/>
  <c r="D1059" i="10"/>
  <c r="I1059" i="10"/>
  <c r="R1059" i="10"/>
  <c r="V159" i="10"/>
  <c r="D159" i="10"/>
  <c r="I159" i="10"/>
  <c r="R159" i="10"/>
  <c r="W893" i="10"/>
  <c r="W493" i="10"/>
  <c r="W37" i="10"/>
  <c r="W38" i="10"/>
  <c r="W117" i="10"/>
  <c r="W118" i="10"/>
  <c r="W1498" i="10"/>
  <c r="W1399" i="10"/>
  <c r="W1818" i="10"/>
  <c r="W58" i="10"/>
  <c r="W1958" i="10"/>
  <c r="W699" i="10"/>
  <c r="V1180" i="10"/>
  <c r="D1180" i="10"/>
  <c r="I1180" i="10"/>
  <c r="R1180" i="10"/>
  <c r="W1020" i="10"/>
  <c r="W1021" i="10"/>
  <c r="W1541" i="10"/>
  <c r="W1542" i="10"/>
  <c r="W1620" i="10"/>
  <c r="W1621" i="10"/>
  <c r="W1781" i="10"/>
  <c r="W1780" i="10"/>
  <c r="W2000" i="10"/>
  <c r="W2001" i="10"/>
  <c r="W1341" i="10"/>
  <c r="W62" i="10"/>
  <c r="W63" i="10"/>
  <c r="W1502" i="10"/>
  <c r="W202" i="10"/>
  <c r="I2379" i="10"/>
  <c r="R2379" i="10"/>
  <c r="V882" i="10"/>
  <c r="D882" i="10"/>
  <c r="I882" i="10"/>
  <c r="R882" i="10"/>
  <c r="W1512" i="10"/>
  <c r="W1513" i="10"/>
  <c r="V249" i="10"/>
  <c r="D249" i="10"/>
  <c r="I249" i="10"/>
  <c r="R249" i="10"/>
  <c r="V674" i="10"/>
  <c r="D674" i="10"/>
  <c r="I674" i="10"/>
  <c r="R674" i="10"/>
  <c r="V1664" i="10"/>
  <c r="D1664" i="10"/>
  <c r="I1664" i="10"/>
  <c r="R1664" i="10"/>
  <c r="V2001" i="10"/>
  <c r="D2001" i="10"/>
  <c r="I2001" i="10"/>
  <c r="R2001" i="10"/>
  <c r="V157" i="10"/>
  <c r="D157" i="10"/>
  <c r="I157" i="10"/>
  <c r="R157" i="10"/>
  <c r="V17" i="10"/>
  <c r="D17" i="10"/>
  <c r="I17" i="10"/>
  <c r="R17" i="10"/>
  <c r="V967" i="10"/>
  <c r="D967" i="10"/>
  <c r="I967" i="10"/>
  <c r="R967" i="10"/>
  <c r="V1812" i="10"/>
  <c r="D1812" i="10"/>
  <c r="I1812" i="10"/>
  <c r="R1812" i="10"/>
  <c r="W1213" i="10"/>
  <c r="V861" i="10"/>
  <c r="D861" i="10"/>
  <c r="I861" i="10"/>
  <c r="R861" i="10"/>
  <c r="V1731" i="10"/>
  <c r="D1731" i="10"/>
  <c r="I1731" i="10"/>
  <c r="R1731" i="10"/>
  <c r="V1855" i="10"/>
  <c r="D1855" i="10"/>
  <c r="I1855" i="10"/>
  <c r="R1855" i="10"/>
  <c r="V1270" i="10"/>
  <c r="D1270" i="10"/>
  <c r="I1270" i="10"/>
  <c r="R1270" i="10"/>
  <c r="W1793" i="10"/>
  <c r="V1117" i="10"/>
  <c r="D1117" i="10"/>
  <c r="I1117" i="10"/>
  <c r="R1117" i="10"/>
  <c r="V275" i="10"/>
  <c r="D275" i="10"/>
  <c r="I275" i="10"/>
  <c r="R275" i="10"/>
  <c r="W53" i="10"/>
  <c r="V1177" i="10"/>
  <c r="D1177" i="10"/>
  <c r="I1177" i="10"/>
  <c r="R1177" i="10"/>
  <c r="V1777" i="10"/>
  <c r="D1777" i="10"/>
  <c r="I1777" i="10"/>
  <c r="R1777" i="10"/>
  <c r="W1658" i="10"/>
  <c r="W1738" i="10"/>
  <c r="W1059" i="10"/>
  <c r="W1659" i="10"/>
  <c r="V1120" i="10"/>
  <c r="D1120" i="10"/>
  <c r="I1120" i="10"/>
  <c r="R1120" i="10"/>
  <c r="V1801" i="10"/>
  <c r="D1801" i="10"/>
  <c r="I1801" i="10"/>
  <c r="R1801" i="10"/>
  <c r="W1982" i="10"/>
  <c r="W2081" i="10"/>
  <c r="W762" i="10"/>
  <c r="W763" i="10"/>
  <c r="W1881" i="10"/>
  <c r="W1941" i="10"/>
  <c r="V2481" i="10"/>
  <c r="D2481" i="10"/>
  <c r="I2481" i="10"/>
  <c r="R2481" i="10"/>
  <c r="V772" i="10"/>
  <c r="D772" i="10"/>
  <c r="I772" i="10"/>
  <c r="R772" i="10"/>
  <c r="V919" i="10"/>
  <c r="D919" i="10"/>
  <c r="I919" i="10"/>
  <c r="R919" i="10"/>
  <c r="V1984" i="10"/>
  <c r="D1984" i="10"/>
  <c r="I1984" i="10"/>
  <c r="R1984" i="10"/>
  <c r="I1141" i="10"/>
  <c r="R1141" i="10"/>
  <c r="I2465" i="10"/>
  <c r="R2465" i="10"/>
  <c r="W1727" i="10"/>
  <c r="V2415" i="10"/>
  <c r="D2415" i="10"/>
  <c r="I2415" i="10"/>
  <c r="R2415" i="10"/>
  <c r="W430" i="10"/>
  <c r="W590" i="10"/>
  <c r="W870" i="10"/>
  <c r="W1750" i="10"/>
  <c r="W2030" i="10"/>
  <c r="W1471" i="10"/>
  <c r="W351" i="10"/>
  <c r="W751" i="10"/>
  <c r="W871" i="10"/>
  <c r="W1452" i="10"/>
  <c r="W1511" i="10"/>
  <c r="W1592" i="10"/>
  <c r="W91" i="10"/>
  <c r="V797" i="10"/>
  <c r="D797" i="10"/>
  <c r="I797" i="10"/>
  <c r="R797" i="10"/>
  <c r="V907" i="10"/>
  <c r="D907" i="10"/>
  <c r="I907" i="10"/>
  <c r="R907" i="10"/>
  <c r="V895" i="10"/>
  <c r="D895" i="10"/>
  <c r="I895" i="10"/>
  <c r="R895" i="10"/>
  <c r="V183" i="10"/>
  <c r="D183" i="10"/>
  <c r="I183" i="10"/>
  <c r="R183" i="10"/>
  <c r="V775" i="10"/>
  <c r="D775" i="10"/>
  <c r="I775" i="10"/>
  <c r="R775" i="10"/>
  <c r="I1441" i="10"/>
  <c r="R1441" i="10"/>
  <c r="W1111" i="10"/>
  <c r="I738" i="10"/>
  <c r="R738" i="10"/>
  <c r="V1785" i="10"/>
  <c r="D1785" i="10"/>
  <c r="I1785" i="10"/>
  <c r="R1785" i="10"/>
  <c r="I1791" i="10"/>
  <c r="R1791" i="10"/>
  <c r="V1899" i="10"/>
  <c r="D1899" i="10"/>
  <c r="I1899" i="10"/>
  <c r="R1899" i="10"/>
  <c r="V1235" i="10"/>
  <c r="D1235" i="10"/>
  <c r="I1235" i="10"/>
  <c r="R1235" i="10"/>
  <c r="I1251" i="10"/>
  <c r="R1251" i="10"/>
  <c r="V1557" i="10"/>
  <c r="D1557" i="10"/>
  <c r="I1557" i="10"/>
  <c r="R1557" i="10"/>
  <c r="V657" i="10"/>
  <c r="D657" i="10"/>
  <c r="I657" i="10"/>
  <c r="R657" i="10"/>
  <c r="W1333" i="10"/>
  <c r="V1856" i="10"/>
  <c r="D1856" i="10"/>
  <c r="I1856" i="10"/>
  <c r="R1856" i="10"/>
  <c r="W1413" i="10"/>
  <c r="W333" i="10"/>
  <c r="W1673" i="10"/>
  <c r="W1833" i="10"/>
  <c r="V127" i="10"/>
  <c r="D127" i="10"/>
  <c r="I127" i="10"/>
  <c r="R127" i="10"/>
  <c r="V1580" i="10"/>
  <c r="D1580" i="10"/>
  <c r="I1580" i="10"/>
  <c r="R1580" i="10"/>
  <c r="V1941" i="10"/>
  <c r="D1941" i="10"/>
  <c r="I1941" i="10"/>
  <c r="R1941" i="10"/>
  <c r="W973" i="10"/>
  <c r="V316" i="10"/>
  <c r="D316" i="10"/>
  <c r="I316" i="10"/>
  <c r="R316" i="10"/>
  <c r="V610" i="10"/>
  <c r="D610" i="10"/>
  <c r="I610" i="10"/>
  <c r="R610" i="10"/>
  <c r="V1221" i="10"/>
  <c r="D1221" i="10"/>
  <c r="I1221" i="10"/>
  <c r="R1221" i="10"/>
  <c r="I1417" i="10"/>
  <c r="R1417" i="10"/>
  <c r="V1274" i="10"/>
  <c r="D1274" i="10"/>
  <c r="I1274" i="10"/>
  <c r="R1274" i="10"/>
  <c r="W2463" i="10"/>
  <c r="W2462" i="10"/>
  <c r="W1633" i="10"/>
  <c r="W2450" i="10"/>
  <c r="V161" i="10"/>
  <c r="D161" i="10"/>
  <c r="I161" i="10"/>
  <c r="R161" i="10"/>
  <c r="V1649" i="10"/>
  <c r="D1649" i="10"/>
  <c r="I1649" i="10"/>
  <c r="R1649" i="10"/>
  <c r="V551" i="10"/>
  <c r="D551" i="10"/>
  <c r="I551" i="10"/>
  <c r="R551" i="10"/>
  <c r="I972" i="10"/>
  <c r="R972" i="10"/>
  <c r="V422" i="10"/>
  <c r="D422" i="10"/>
  <c r="I422" i="10"/>
  <c r="R422" i="10"/>
  <c r="I1662" i="10"/>
  <c r="R1662" i="10"/>
  <c r="V1254" i="10"/>
  <c r="D1254" i="10"/>
  <c r="I1254" i="10"/>
  <c r="R1254" i="10"/>
  <c r="W1553" i="10"/>
  <c r="W1918" i="10"/>
  <c r="W2019" i="10"/>
  <c r="W739" i="10"/>
  <c r="W2078" i="10"/>
  <c r="W1938" i="10"/>
  <c r="W1998" i="10"/>
  <c r="W1879" i="10"/>
  <c r="W1359" i="10"/>
  <c r="W1979" i="10"/>
  <c r="W2061" i="10"/>
  <c r="W2062" i="10"/>
  <c r="W100" i="10"/>
  <c r="W101" i="10"/>
  <c r="W2021" i="10"/>
  <c r="W2022" i="10"/>
  <c r="W1661" i="10"/>
  <c r="W842" i="10"/>
  <c r="W843" i="10"/>
  <c r="W1143" i="10"/>
  <c r="W1142" i="10"/>
  <c r="W1403" i="10"/>
  <c r="W1402" i="10"/>
  <c r="W1681" i="10"/>
  <c r="W2394" i="10"/>
  <c r="W2432" i="10"/>
  <c r="W532" i="10"/>
  <c r="W533" i="10"/>
  <c r="W1830" i="10"/>
  <c r="W1151" i="10"/>
  <c r="W131" i="10"/>
  <c r="I1497" i="10"/>
  <c r="R1497" i="10"/>
  <c r="V799" i="10"/>
  <c r="D799" i="10"/>
  <c r="I799" i="10"/>
  <c r="R799" i="10"/>
  <c r="W1311" i="10"/>
  <c r="W191" i="10"/>
  <c r="V1309" i="10"/>
  <c r="D1309" i="10"/>
  <c r="I1309" i="10"/>
  <c r="R1309" i="10"/>
  <c r="V1400" i="10"/>
  <c r="D1400" i="10"/>
  <c r="I1400" i="10"/>
  <c r="R1400" i="10"/>
  <c r="W853" i="10"/>
  <c r="W1992" i="10"/>
  <c r="W1873" i="10"/>
  <c r="W613" i="10"/>
  <c r="V1581" i="10"/>
  <c r="D1581" i="10"/>
  <c r="I1581" i="10"/>
  <c r="R1581" i="10"/>
  <c r="V225" i="10"/>
  <c r="D225" i="10"/>
  <c r="I225" i="10"/>
  <c r="R225" i="10"/>
  <c r="W33" i="10"/>
  <c r="I1457" i="10"/>
  <c r="R1457" i="10"/>
  <c r="W1053" i="10"/>
  <c r="V1115" i="10"/>
  <c r="D1115" i="10"/>
  <c r="I1115" i="10"/>
  <c r="R1115" i="10"/>
  <c r="V264" i="10"/>
  <c r="D264" i="10"/>
  <c r="I264" i="10"/>
  <c r="R264" i="10"/>
  <c r="V274" i="10"/>
  <c r="D274" i="10"/>
  <c r="I274" i="10"/>
  <c r="R274" i="10"/>
  <c r="V1060" i="10"/>
  <c r="D1060" i="10"/>
  <c r="I1060" i="10"/>
  <c r="R1060" i="10"/>
  <c r="V154" i="10"/>
  <c r="D154" i="10"/>
  <c r="I154" i="10"/>
  <c r="R154" i="10"/>
  <c r="I1058" i="10"/>
  <c r="R1058" i="10"/>
  <c r="V1487" i="10"/>
  <c r="D1487" i="10"/>
  <c r="I1487" i="10"/>
  <c r="R1487" i="10"/>
  <c r="W1493" i="10"/>
  <c r="W1453" i="10"/>
  <c r="W35" i="10"/>
  <c r="W1457" i="10"/>
  <c r="W1458" i="10"/>
  <c r="W2058" i="10"/>
  <c r="W1102" i="10"/>
  <c r="W1103" i="10"/>
  <c r="W1821" i="10"/>
  <c r="W1921" i="10"/>
  <c r="W982" i="10"/>
  <c r="O2305" i="10"/>
  <c r="P2305" i="10"/>
  <c r="C2305" i="10"/>
  <c r="Q2305" i="10"/>
  <c r="O2317" i="10"/>
  <c r="P2317" i="10"/>
  <c r="C2317" i="10"/>
  <c r="Q2317" i="10"/>
  <c r="O2309" i="10"/>
  <c r="P2309" i="10"/>
  <c r="C2309" i="10"/>
  <c r="Q2309" i="10"/>
  <c r="P2169" i="10"/>
  <c r="C2169" i="10"/>
  <c r="O2169" i="10"/>
  <c r="Q2169" i="10"/>
  <c r="O2165" i="10"/>
  <c r="P2165" i="10"/>
  <c r="C2165" i="10"/>
  <c r="Q2165" i="10"/>
  <c r="O2167" i="10"/>
  <c r="Q2167" i="10"/>
  <c r="P2167" i="10"/>
  <c r="C2167" i="10"/>
  <c r="O2177" i="10"/>
  <c r="P2177" i="10"/>
  <c r="C2177" i="10"/>
  <c r="Q2177" i="10"/>
  <c r="O2174" i="10"/>
  <c r="Q2174" i="10"/>
  <c r="P2174" i="10"/>
  <c r="C2174" i="10"/>
  <c r="P2117" i="10"/>
  <c r="C2117" i="10"/>
  <c r="O2117" i="10"/>
  <c r="Q2117" i="10"/>
  <c r="P2113" i="10"/>
  <c r="C2113" i="10"/>
  <c r="O2113" i="10"/>
  <c r="Q2113" i="10"/>
  <c r="O2110" i="10"/>
  <c r="P2110" i="10"/>
  <c r="C2110" i="10"/>
  <c r="Q2110" i="10"/>
  <c r="O2104" i="10"/>
  <c r="P2104" i="10"/>
  <c r="C2104" i="10"/>
  <c r="Q2104" i="10"/>
  <c r="O2283" i="10"/>
  <c r="P2283" i="10"/>
  <c r="C2283" i="10"/>
  <c r="Q2283" i="10"/>
  <c r="P2092" i="10"/>
  <c r="C2092" i="10"/>
  <c r="O2092" i="10"/>
  <c r="Q2092" i="10"/>
  <c r="O2096" i="10"/>
  <c r="P2096" i="10"/>
  <c r="C2096" i="10"/>
  <c r="Q2096" i="10"/>
  <c r="O2098" i="10"/>
  <c r="P2098" i="10"/>
  <c r="C2098" i="10"/>
  <c r="Q2098" i="10"/>
  <c r="O2353" i="10"/>
  <c r="P2353" i="10"/>
  <c r="C2353" i="10"/>
  <c r="Q2353" i="10"/>
  <c r="O2360" i="10"/>
  <c r="Q2360" i="10"/>
  <c r="P2360" i="10"/>
  <c r="C2360" i="10"/>
  <c r="V2129" i="10"/>
  <c r="D2129" i="10"/>
  <c r="I2129" i="10"/>
  <c r="R2129" i="10"/>
  <c r="V2239" i="10"/>
  <c r="D2239" i="10"/>
  <c r="I2239" i="10"/>
  <c r="R2239" i="10"/>
  <c r="P2282" i="10"/>
  <c r="C2282" i="10"/>
  <c r="O2282" i="10"/>
  <c r="Q2282" i="10"/>
  <c r="O2298" i="10"/>
  <c r="Q2298" i="10"/>
  <c r="P2298" i="10"/>
  <c r="C2298" i="10"/>
  <c r="O2084" i="10"/>
  <c r="P2084" i="10"/>
  <c r="C2084" i="10"/>
  <c r="Q2084" i="10"/>
  <c r="O2093" i="10"/>
  <c r="P2093" i="10"/>
  <c r="C2093" i="10"/>
  <c r="Q2093" i="10"/>
  <c r="O2082" i="10"/>
  <c r="P2082" i="10"/>
  <c r="C2082" i="10"/>
  <c r="Q2082" i="10"/>
  <c r="O2344" i="10"/>
  <c r="P2344" i="10"/>
  <c r="C2344" i="10"/>
  <c r="Q2344" i="10"/>
  <c r="O2343" i="10"/>
  <c r="P2343" i="10"/>
  <c r="C2343" i="10"/>
  <c r="Q2343" i="10"/>
  <c r="P2361" i="10"/>
  <c r="C2361" i="10"/>
  <c r="O2361" i="10"/>
  <c r="Q2361" i="10"/>
  <c r="V2218" i="10"/>
  <c r="D2218" i="10"/>
  <c r="I2218" i="10"/>
  <c r="R2218" i="10"/>
  <c r="V2421" i="10"/>
  <c r="D2421" i="10"/>
  <c r="I2421" i="10"/>
  <c r="R2421" i="10"/>
  <c r="V2332" i="10"/>
  <c r="D2332" i="10"/>
  <c r="I2332" i="10"/>
  <c r="R2332" i="10"/>
  <c r="V2272" i="10"/>
  <c r="D2272" i="10"/>
  <c r="I2272" i="10"/>
  <c r="R2272" i="10"/>
  <c r="P2346" i="10"/>
  <c r="C2346" i="10"/>
  <c r="O2346" i="10"/>
  <c r="Q2346" i="10"/>
  <c r="O2351" i="10"/>
  <c r="P2351" i="10"/>
  <c r="C2351" i="10"/>
  <c r="Q2351" i="10"/>
  <c r="O2349" i="10"/>
  <c r="P2349" i="10"/>
  <c r="C2349" i="10"/>
  <c r="Q2349" i="10"/>
  <c r="O2355" i="10"/>
  <c r="P2355" i="10"/>
  <c r="C2355" i="10"/>
  <c r="Q2355" i="10"/>
  <c r="O2345" i="10"/>
  <c r="P2345" i="10"/>
  <c r="C2345" i="10"/>
  <c r="Q2345" i="10"/>
  <c r="O2354" i="10"/>
  <c r="Q2354" i="10"/>
  <c r="P2354" i="10"/>
  <c r="C2354" i="10"/>
  <c r="O2348" i="10"/>
  <c r="P2348" i="10"/>
  <c r="C2348" i="10"/>
  <c r="Q2348" i="10"/>
  <c r="O2356" i="10"/>
  <c r="P2356" i="10"/>
  <c r="C2356" i="10"/>
  <c r="Q2356" i="10"/>
  <c r="P2358" i="10"/>
  <c r="C2358" i="10"/>
  <c r="Q2358" i="10"/>
  <c r="O2358" i="10"/>
  <c r="P2350" i="10"/>
  <c r="C2350" i="10"/>
  <c r="O2350" i="10"/>
  <c r="Q2350" i="10"/>
  <c r="O2293" i="10"/>
  <c r="P2293" i="10"/>
  <c r="C2293" i="10"/>
  <c r="Q2293" i="10"/>
  <c r="O2284" i="10"/>
  <c r="P2284" i="10"/>
  <c r="C2284" i="10"/>
  <c r="Q2284" i="10"/>
  <c r="O2288" i="10"/>
  <c r="P2288" i="10"/>
  <c r="C2288" i="10"/>
  <c r="Q2288" i="10"/>
  <c r="P2297" i="10"/>
  <c r="C2297" i="10"/>
  <c r="O2297" i="10"/>
  <c r="Q2297" i="10"/>
  <c r="O2295" i="10"/>
  <c r="P2295" i="10"/>
  <c r="C2295" i="10"/>
  <c r="Q2295" i="10"/>
  <c r="O2285" i="10"/>
  <c r="P2285" i="10"/>
  <c r="C2285" i="10"/>
  <c r="Q2285" i="10"/>
  <c r="P2301" i="10"/>
  <c r="C2301" i="10"/>
  <c r="Q2301" i="10"/>
  <c r="O2301" i="10"/>
  <c r="P2299" i="10"/>
  <c r="C2299" i="10"/>
  <c r="O2299" i="10"/>
  <c r="Q2299" i="10"/>
  <c r="P2291" i="10"/>
  <c r="C2291" i="10"/>
  <c r="O2291" i="10"/>
  <c r="Q2291" i="10"/>
  <c r="P2296" i="10"/>
  <c r="C2296" i="10"/>
  <c r="O2296" i="10"/>
  <c r="Q2296" i="10"/>
  <c r="P2289" i="10"/>
  <c r="C2289" i="10"/>
  <c r="O2289" i="10"/>
  <c r="Q2289" i="10"/>
  <c r="O2294" i="10"/>
  <c r="P2294" i="10"/>
  <c r="C2294" i="10"/>
  <c r="Q2294" i="10"/>
  <c r="O2290" i="10"/>
  <c r="P2290" i="10"/>
  <c r="C2290" i="10"/>
  <c r="Q2290" i="10"/>
  <c r="O2292" i="10"/>
  <c r="P2292" i="10"/>
  <c r="C2292" i="10"/>
  <c r="Q2292" i="10"/>
  <c r="O2286" i="10"/>
  <c r="P2286" i="10"/>
  <c r="C2286" i="10"/>
  <c r="Q2286" i="10"/>
  <c r="O2085" i="10"/>
  <c r="P2085" i="10"/>
  <c r="C2085" i="10"/>
  <c r="Q2085" i="10"/>
  <c r="P2089" i="10"/>
  <c r="C2089" i="10"/>
  <c r="Q2089" i="10"/>
  <c r="O2089" i="10"/>
  <c r="P2083" i="10"/>
  <c r="C2083" i="10"/>
  <c r="O2083" i="10"/>
  <c r="Q2083" i="10"/>
  <c r="P2095" i="10"/>
  <c r="C2095" i="10"/>
  <c r="O2095" i="10"/>
  <c r="Q2095" i="10"/>
  <c r="O2091" i="10"/>
  <c r="P2091" i="10"/>
  <c r="C2091" i="10"/>
  <c r="Q2091" i="10"/>
  <c r="P2101" i="10"/>
  <c r="C2101" i="10"/>
  <c r="O2101" i="10"/>
  <c r="Q2101" i="10"/>
  <c r="P2090" i="10"/>
  <c r="C2090" i="10"/>
  <c r="O2090" i="10"/>
  <c r="Q2090" i="10"/>
  <c r="P2088" i="10"/>
  <c r="C2088" i="10"/>
  <c r="O2088" i="10"/>
  <c r="Q2088" i="10"/>
  <c r="O2094" i="10"/>
  <c r="P2094" i="10"/>
  <c r="C2094" i="10"/>
  <c r="Q2094" i="10"/>
  <c r="O2099" i="10"/>
  <c r="P2099" i="10"/>
  <c r="C2099" i="10"/>
  <c r="Q2099" i="10"/>
  <c r="P2100" i="10"/>
  <c r="C2100" i="10"/>
  <c r="O2100" i="10"/>
  <c r="Q2100" i="10"/>
  <c r="V2440" i="10"/>
  <c r="D2440" i="10"/>
  <c r="I2440" i="10"/>
  <c r="R2440" i="10"/>
  <c r="P2497" i="10"/>
  <c r="C2497" i="10"/>
  <c r="O2497" i="10"/>
  <c r="Q2497" i="10"/>
  <c r="P2495" i="10"/>
  <c r="C2495" i="10"/>
  <c r="O2495" i="10"/>
  <c r="Q2495" i="10"/>
  <c r="O2489" i="10"/>
  <c r="P2489" i="10"/>
  <c r="C2489" i="10"/>
  <c r="Q2489" i="10"/>
  <c r="O2498" i="10"/>
  <c r="Q2498" i="10"/>
  <c r="P2498" i="10"/>
  <c r="C2498" i="10"/>
  <c r="P2486" i="10"/>
  <c r="C2486" i="10"/>
  <c r="Q2486" i="10"/>
  <c r="O2486" i="10"/>
  <c r="P2500" i="10"/>
  <c r="C2500" i="10"/>
  <c r="O2500" i="10"/>
  <c r="Q2500" i="10"/>
  <c r="P2492" i="10"/>
  <c r="C2492" i="10"/>
  <c r="O2492" i="10"/>
  <c r="Q2492" i="10"/>
  <c r="P2494" i="10"/>
  <c r="C2494" i="10"/>
  <c r="O2494" i="10"/>
  <c r="Q2494" i="10"/>
  <c r="P2499" i="10"/>
  <c r="C2499" i="10"/>
  <c r="O2499" i="10"/>
  <c r="Q2499" i="10"/>
  <c r="O2496" i="10"/>
  <c r="P2496" i="10"/>
  <c r="C2496" i="10"/>
  <c r="Q2496" i="10"/>
  <c r="O2487" i="10"/>
  <c r="P2487" i="10"/>
  <c r="C2487" i="10"/>
  <c r="Q2487" i="10"/>
  <c r="P2491" i="10"/>
  <c r="C2491" i="10"/>
  <c r="O2491" i="10"/>
  <c r="Q2491" i="10"/>
  <c r="O2488" i="10"/>
  <c r="P2488" i="10"/>
  <c r="C2488" i="10"/>
  <c r="Q2488" i="10"/>
  <c r="O2484" i="10"/>
  <c r="P2484" i="10"/>
  <c r="C2484" i="10"/>
  <c r="Q2484" i="10"/>
  <c r="P2482" i="10"/>
  <c r="C2482" i="10"/>
  <c r="O2482" i="10"/>
  <c r="Q2482" i="10"/>
  <c r="P2490" i="10"/>
  <c r="C2490" i="10"/>
  <c r="Q2490" i="10"/>
  <c r="O2490" i="10"/>
  <c r="O2483" i="10"/>
  <c r="Q2483" i="10"/>
  <c r="P2483" i="10"/>
  <c r="C2483" i="10"/>
  <c r="O2256" i="10"/>
  <c r="P2256" i="10"/>
  <c r="C2256" i="10"/>
  <c r="Q2256" i="10"/>
  <c r="P2257" i="10"/>
  <c r="C2257" i="10"/>
  <c r="O2257" i="10"/>
  <c r="Q2257" i="10"/>
  <c r="O2243" i="10"/>
  <c r="P2243" i="10"/>
  <c r="C2243" i="10"/>
  <c r="Q2243" i="10"/>
  <c r="O2258" i="10"/>
  <c r="P2258" i="10"/>
  <c r="C2258" i="10"/>
  <c r="Q2258" i="10"/>
  <c r="P2244" i="10"/>
  <c r="C2244" i="10"/>
  <c r="O2244" i="10"/>
  <c r="Q2244" i="10"/>
  <c r="O2247" i="10"/>
  <c r="P2247" i="10"/>
  <c r="C2247" i="10"/>
  <c r="Q2247" i="10"/>
  <c r="P2255" i="10"/>
  <c r="C2255" i="10"/>
  <c r="O2255" i="10"/>
  <c r="Q2255" i="10"/>
  <c r="P2254" i="10"/>
  <c r="C2254" i="10"/>
  <c r="O2254" i="10"/>
  <c r="Q2254" i="10"/>
  <c r="P2250" i="10"/>
  <c r="C2250" i="10"/>
  <c r="O2250" i="10"/>
  <c r="Q2250" i="10"/>
  <c r="O2253" i="10"/>
  <c r="P2253" i="10"/>
  <c r="C2253" i="10"/>
  <c r="Q2253" i="10"/>
  <c r="P2249" i="10"/>
  <c r="C2249" i="10"/>
  <c r="O2249" i="10"/>
  <c r="Q2249" i="10"/>
  <c r="O2245" i="10"/>
  <c r="P2245" i="10"/>
  <c r="C2245" i="10"/>
  <c r="Q2245" i="10"/>
  <c r="P2259" i="10"/>
  <c r="C2259" i="10"/>
  <c r="O2259" i="10"/>
  <c r="Q2259" i="10"/>
  <c r="O2260" i="10"/>
  <c r="P2260" i="10"/>
  <c r="C2260" i="10"/>
  <c r="Q2260" i="10"/>
  <c r="Q2251" i="10"/>
  <c r="O2251" i="10"/>
  <c r="P2251" i="10"/>
  <c r="C2251" i="10"/>
  <c r="O2242" i="10"/>
  <c r="P2242" i="10"/>
  <c r="C2242" i="10"/>
  <c r="Q2242" i="10"/>
  <c r="O2248" i="10"/>
  <c r="P2248" i="10"/>
  <c r="C2248" i="10"/>
  <c r="Q2248" i="10"/>
  <c r="O2261" i="10"/>
  <c r="P2261" i="10"/>
  <c r="C2261" i="10"/>
  <c r="Q2261" i="10"/>
  <c r="O2252" i="10"/>
  <c r="Q2252" i="10"/>
  <c r="P2252" i="10"/>
  <c r="C2252" i="10"/>
  <c r="V2485" i="10"/>
  <c r="D2485" i="10"/>
  <c r="I2485" i="10"/>
  <c r="R2485" i="10"/>
  <c r="V2324" i="10"/>
  <c r="D2324" i="10"/>
  <c r="I2324" i="10"/>
  <c r="R2324" i="10"/>
  <c r="O2501" i="10"/>
  <c r="P2501" i="10"/>
  <c r="C2501" i="10"/>
  <c r="Q2501" i="10"/>
  <c r="V2102" i="10"/>
  <c r="D2102" i="10"/>
  <c r="I2102" i="10"/>
  <c r="R2102" i="10"/>
  <c r="O2246" i="10"/>
  <c r="P2246" i="10"/>
  <c r="C2246" i="10"/>
  <c r="Q2246" i="10"/>
  <c r="V2204" i="10"/>
  <c r="D2204" i="10"/>
  <c r="I2204" i="10"/>
  <c r="R2204" i="10"/>
  <c r="V2212" i="10"/>
  <c r="D2212" i="10"/>
  <c r="I2212" i="10"/>
  <c r="R2212" i="10"/>
  <c r="V2409" i="10"/>
  <c r="D2409" i="10"/>
  <c r="I2409" i="10"/>
  <c r="R2409" i="10"/>
  <c r="O2493" i="10"/>
  <c r="P2493" i="10"/>
  <c r="C2493" i="10"/>
  <c r="Q2493" i="10"/>
  <c r="V2196" i="10"/>
  <c r="D2196" i="10"/>
  <c r="I2196" i="10"/>
  <c r="R2196" i="10"/>
  <c r="V2199" i="10"/>
  <c r="D2199" i="10"/>
  <c r="I2199" i="10"/>
  <c r="R2199" i="10"/>
  <c r="V2278" i="10"/>
  <c r="D2278" i="10"/>
  <c r="I2278" i="10"/>
  <c r="R2278" i="10"/>
  <c r="V2387" i="10"/>
  <c r="D2387" i="10"/>
  <c r="I2387" i="10"/>
  <c r="R2387" i="10"/>
  <c r="V2396" i="10"/>
  <c r="D2396" i="10"/>
  <c r="I2396" i="10"/>
  <c r="R2396" i="10"/>
  <c r="V2383" i="10"/>
  <c r="D2383" i="10"/>
  <c r="I2383" i="10"/>
  <c r="R2383" i="10"/>
  <c r="V2467" i="10"/>
  <c r="D2467" i="10"/>
  <c r="I2467" i="10"/>
  <c r="R2467" i="10"/>
  <c r="V2478" i="10"/>
  <c r="D2478" i="10"/>
  <c r="I2478" i="10"/>
  <c r="R2478" i="10"/>
  <c r="V2472" i="10"/>
  <c r="D2472" i="10"/>
  <c r="I2472" i="10"/>
  <c r="R2472" i="10"/>
  <c r="V2469" i="10"/>
  <c r="D2469" i="10"/>
  <c r="I2469" i="10"/>
  <c r="R2469" i="10"/>
  <c r="V2086" i="10"/>
  <c r="D2086" i="10"/>
  <c r="I2086" i="10"/>
  <c r="R2086" i="10"/>
  <c r="W1044" i="10"/>
  <c r="W1045" i="10"/>
  <c r="W2302" i="10"/>
  <c r="W2301" i="10"/>
  <c r="W2313" i="10"/>
  <c r="W2314" i="10"/>
  <c r="W2399" i="10"/>
  <c r="W2400" i="10"/>
  <c r="W2389" i="10"/>
  <c r="W2390" i="10"/>
  <c r="W1484" i="10"/>
  <c r="W1485" i="10"/>
  <c r="W1546" i="10"/>
  <c r="W1547" i="10"/>
  <c r="W2320" i="10"/>
  <c r="W2321" i="10"/>
  <c r="W1344" i="10"/>
  <c r="W1345" i="10"/>
  <c r="W2405" i="10"/>
  <c r="W2406" i="10"/>
  <c r="O2146" i="10"/>
  <c r="P2146" i="10"/>
  <c r="C2146" i="10"/>
  <c r="Q2146" i="10"/>
  <c r="P2145" i="10"/>
  <c r="C2145" i="10"/>
  <c r="O2145" i="10"/>
  <c r="Q2145" i="10"/>
  <c r="O2151" i="10"/>
  <c r="P2151" i="10"/>
  <c r="C2151" i="10"/>
  <c r="Q2151" i="10"/>
  <c r="P2158" i="10"/>
  <c r="C2158" i="10"/>
  <c r="O2158" i="10"/>
  <c r="Q2158" i="10"/>
  <c r="O2142" i="10"/>
  <c r="P2142" i="10"/>
  <c r="C2142" i="10"/>
  <c r="Q2142" i="10"/>
  <c r="Q2153" i="10"/>
  <c r="O2153" i="10"/>
  <c r="P2153" i="10"/>
  <c r="C2153" i="10"/>
  <c r="P2152" i="10"/>
  <c r="C2152" i="10"/>
  <c r="O2152" i="10"/>
  <c r="Q2152" i="10"/>
  <c r="P2148" i="10"/>
  <c r="C2148" i="10"/>
  <c r="O2148" i="10"/>
  <c r="Q2148" i="10"/>
  <c r="O2155" i="10"/>
  <c r="P2155" i="10"/>
  <c r="C2155" i="10"/>
  <c r="Q2155" i="10"/>
  <c r="P2147" i="10"/>
  <c r="C2147" i="10"/>
  <c r="O2147" i="10"/>
  <c r="Q2147" i="10"/>
  <c r="O2159" i="10"/>
  <c r="P2159" i="10"/>
  <c r="C2159" i="10"/>
  <c r="Q2159" i="10"/>
  <c r="P2149" i="10"/>
  <c r="C2149" i="10"/>
  <c r="Q2149" i="10"/>
  <c r="O2149" i="10"/>
  <c r="P2150" i="10"/>
  <c r="C2150" i="10"/>
  <c r="O2150" i="10"/>
  <c r="Q2150" i="10"/>
  <c r="O2143" i="10"/>
  <c r="P2143" i="10"/>
  <c r="C2143" i="10"/>
  <c r="Q2143" i="10"/>
  <c r="O2157" i="10"/>
  <c r="P2157" i="10"/>
  <c r="C2157" i="10"/>
  <c r="Q2157" i="10"/>
  <c r="O2144" i="10"/>
  <c r="P2144" i="10"/>
  <c r="C2144" i="10"/>
  <c r="Q2144" i="10"/>
  <c r="O2156" i="10"/>
  <c r="Q2156" i="10"/>
  <c r="P2156" i="10"/>
  <c r="C2156" i="10"/>
  <c r="O2154" i="10"/>
  <c r="P2154" i="10"/>
  <c r="C2154" i="10"/>
  <c r="Q2154" i="10"/>
  <c r="O2161" i="10"/>
  <c r="P2161" i="10"/>
  <c r="C2161" i="10"/>
  <c r="Q2161" i="10"/>
  <c r="P2160" i="10"/>
  <c r="C2160" i="10"/>
  <c r="O2160" i="10"/>
  <c r="Q2160" i="10"/>
  <c r="W2413" i="10"/>
  <c r="W2412" i="10"/>
  <c r="W2438" i="10"/>
  <c r="W2439" i="10"/>
  <c r="W2382" i="10"/>
  <c r="W2383" i="10"/>
  <c r="W1949" i="10"/>
  <c r="W1950" i="10"/>
  <c r="W1069" i="10"/>
  <c r="W1070" i="10"/>
  <c r="W669" i="10"/>
  <c r="W670" i="10"/>
  <c r="W549" i="10"/>
  <c r="W550" i="10"/>
  <c r="W2466" i="10"/>
  <c r="W2467" i="10"/>
  <c r="W2459" i="10"/>
  <c r="W2460" i="10"/>
  <c r="W312" i="10"/>
  <c r="W313" i="10"/>
  <c r="W232" i="10"/>
  <c r="W233" i="10"/>
  <c r="W732" i="10"/>
  <c r="W733" i="10"/>
  <c r="W1012" i="10"/>
  <c r="W1013" i="10"/>
  <c r="V867" i="10"/>
  <c r="D867" i="10"/>
  <c r="I867" i="10"/>
  <c r="R867" i="10"/>
  <c r="V765" i="10"/>
  <c r="D765" i="10"/>
  <c r="I765" i="10"/>
  <c r="R765" i="10"/>
  <c r="V890" i="10"/>
  <c r="D890" i="10"/>
  <c r="I890" i="10"/>
  <c r="R890" i="10"/>
  <c r="V12" i="10"/>
  <c r="D12" i="10"/>
  <c r="I12" i="10"/>
  <c r="R12" i="10"/>
  <c r="V392" i="10"/>
  <c r="D392" i="10"/>
  <c r="I392" i="10"/>
  <c r="R392" i="10"/>
  <c r="V324" i="10"/>
  <c r="D324" i="10"/>
  <c r="I324" i="10"/>
  <c r="R324" i="10"/>
  <c r="V1009" i="10"/>
  <c r="D1009" i="10"/>
  <c r="I1009" i="10"/>
  <c r="R1009" i="10"/>
  <c r="V564" i="10"/>
  <c r="D564" i="10"/>
  <c r="I564" i="10"/>
  <c r="R564" i="10"/>
  <c r="W2472" i="10"/>
  <c r="W2473" i="10"/>
  <c r="V1451" i="10"/>
  <c r="D1451" i="10"/>
  <c r="I1451" i="10"/>
  <c r="R1451" i="10"/>
  <c r="V850" i="10"/>
  <c r="D850" i="10"/>
  <c r="I850" i="10"/>
  <c r="R850" i="10"/>
  <c r="V51" i="10"/>
  <c r="D51" i="10"/>
  <c r="I51" i="10"/>
  <c r="R51" i="10"/>
  <c r="V690" i="10"/>
  <c r="D690" i="10"/>
  <c r="I690" i="10"/>
  <c r="R690" i="10"/>
  <c r="V1284" i="10"/>
  <c r="D1284" i="10"/>
  <c r="I1284" i="10"/>
  <c r="R1284" i="10"/>
  <c r="V250" i="10"/>
  <c r="D250" i="10"/>
  <c r="I250" i="10"/>
  <c r="R250" i="10"/>
  <c r="V29" i="10"/>
  <c r="D29" i="10"/>
  <c r="I29" i="10"/>
  <c r="R29" i="10"/>
  <c r="V2003" i="10"/>
  <c r="D2003" i="10"/>
  <c r="I2003" i="10"/>
  <c r="R2003" i="10"/>
  <c r="V862" i="10"/>
  <c r="D862" i="10"/>
  <c r="I862" i="10"/>
  <c r="R862" i="10"/>
  <c r="V1187" i="10"/>
  <c r="D1187" i="10"/>
  <c r="I1187" i="10"/>
  <c r="R1187" i="10"/>
  <c r="V889" i="10"/>
  <c r="D889" i="10"/>
  <c r="I889" i="10"/>
  <c r="R889" i="10"/>
  <c r="V885" i="10"/>
  <c r="D885" i="10"/>
  <c r="I885" i="10"/>
  <c r="R885" i="10"/>
  <c r="V887" i="10"/>
  <c r="D887" i="10"/>
  <c r="I887" i="10"/>
  <c r="R887" i="10"/>
  <c r="V1903" i="10"/>
  <c r="D1903" i="10"/>
  <c r="I1903" i="10"/>
  <c r="R1903" i="10"/>
  <c r="W1252" i="10"/>
  <c r="W1253" i="10"/>
  <c r="V744" i="10"/>
  <c r="D744" i="10"/>
  <c r="I744" i="10"/>
  <c r="R744" i="10"/>
  <c r="V1750" i="10"/>
  <c r="D1750" i="10"/>
  <c r="I1750" i="10"/>
  <c r="R1750" i="10"/>
  <c r="V988" i="10"/>
  <c r="D988" i="10"/>
  <c r="I988" i="10"/>
  <c r="R988" i="10"/>
  <c r="V190" i="10"/>
  <c r="D190" i="10"/>
  <c r="I190" i="10"/>
  <c r="R190" i="10"/>
  <c r="V1063" i="10"/>
  <c r="D1063" i="10"/>
  <c r="I1063" i="10"/>
  <c r="R1063" i="10"/>
  <c r="V665" i="10"/>
  <c r="D665" i="10"/>
  <c r="I665" i="10"/>
  <c r="R665" i="10"/>
  <c r="V668" i="10"/>
  <c r="D668" i="10"/>
  <c r="I668" i="10"/>
  <c r="R668" i="10"/>
  <c r="V333" i="10"/>
  <c r="D333" i="10"/>
  <c r="I333" i="10"/>
  <c r="R333" i="10"/>
  <c r="V1084" i="10"/>
  <c r="D1084" i="10"/>
  <c r="I1084" i="10"/>
  <c r="R1084" i="10"/>
  <c r="V1587" i="10"/>
  <c r="D1587" i="10"/>
  <c r="I1587" i="10"/>
  <c r="R1587" i="10"/>
  <c r="V513" i="10"/>
  <c r="D513" i="10"/>
  <c r="I513" i="10"/>
  <c r="R513" i="10"/>
  <c r="V1646" i="10"/>
  <c r="D1646" i="10"/>
  <c r="I1646" i="10"/>
  <c r="R1646" i="10"/>
  <c r="V1606" i="10"/>
  <c r="D1606" i="10"/>
  <c r="I1606" i="10"/>
  <c r="R1606" i="10"/>
  <c r="V1865" i="10"/>
  <c r="D1865" i="10"/>
  <c r="I1865" i="10"/>
  <c r="R1865" i="10"/>
  <c r="V1990" i="10"/>
  <c r="D1990" i="10"/>
  <c r="I1990" i="10"/>
  <c r="R1990" i="10"/>
  <c r="V1529" i="10"/>
  <c r="D1529" i="10"/>
  <c r="I1529" i="10"/>
  <c r="R1529" i="10"/>
  <c r="V1186" i="10"/>
  <c r="D1186" i="10"/>
  <c r="I1186" i="10"/>
  <c r="R1186" i="10"/>
  <c r="V1142" i="10"/>
  <c r="D1142" i="10"/>
  <c r="I1142" i="10"/>
  <c r="R1142" i="10"/>
  <c r="V368" i="10"/>
  <c r="D368" i="10"/>
  <c r="I368" i="10"/>
  <c r="R368" i="10"/>
  <c r="V1803" i="10"/>
  <c r="D1803" i="10"/>
  <c r="I1803" i="10"/>
  <c r="R1803" i="10"/>
  <c r="V1985" i="10"/>
  <c r="D1985" i="10"/>
  <c r="I1985" i="10"/>
  <c r="R1985" i="10"/>
  <c r="V1810" i="10"/>
  <c r="D1810" i="10"/>
  <c r="I1810" i="10"/>
  <c r="R1810" i="10"/>
  <c r="V1885" i="10"/>
  <c r="D1885" i="10"/>
  <c r="I1885" i="10"/>
  <c r="R1885" i="10"/>
  <c r="V1224" i="10"/>
  <c r="D1224" i="10"/>
  <c r="I1224" i="10"/>
  <c r="R1224" i="10"/>
  <c r="V490" i="10"/>
  <c r="D490" i="10"/>
  <c r="I490" i="10"/>
  <c r="R490" i="10"/>
  <c r="V1226" i="10"/>
  <c r="D1226" i="10"/>
  <c r="I1226" i="10"/>
  <c r="R1226" i="10"/>
  <c r="V104" i="10"/>
  <c r="D104" i="10"/>
  <c r="I104" i="10"/>
  <c r="R104" i="10"/>
  <c r="V103" i="10"/>
  <c r="D103" i="10"/>
  <c r="I103" i="10"/>
  <c r="R103" i="10"/>
  <c r="V102" i="10"/>
  <c r="D102" i="10"/>
  <c r="I102" i="10"/>
  <c r="R102" i="10"/>
  <c r="V712" i="10"/>
  <c r="D712" i="10"/>
  <c r="I712" i="10"/>
  <c r="R712" i="10"/>
  <c r="V543" i="10"/>
  <c r="D543" i="10"/>
  <c r="I543" i="10"/>
  <c r="R543" i="10"/>
  <c r="V512" i="10"/>
  <c r="D512" i="10"/>
  <c r="I512" i="10"/>
  <c r="R512" i="10"/>
  <c r="V1326" i="10"/>
  <c r="D1326" i="10"/>
  <c r="I1326" i="10"/>
  <c r="R1326" i="10"/>
  <c r="V1932" i="10"/>
  <c r="D1932" i="10"/>
  <c r="I1932" i="10"/>
  <c r="R1932" i="10"/>
  <c r="V1966" i="10"/>
  <c r="D1966" i="10"/>
  <c r="I1966" i="10"/>
  <c r="R1966" i="10"/>
  <c r="V230" i="10"/>
  <c r="D230" i="10"/>
  <c r="I230" i="10"/>
  <c r="R230" i="10"/>
  <c r="V123" i="10"/>
  <c r="D123" i="10"/>
  <c r="I123" i="10"/>
  <c r="R123" i="10"/>
  <c r="V1929" i="10"/>
  <c r="D1929" i="10"/>
  <c r="I1929" i="10"/>
  <c r="R1929" i="10"/>
  <c r="V1846" i="10"/>
  <c r="D1846" i="10"/>
  <c r="I1846" i="10"/>
  <c r="R1846" i="10"/>
  <c r="V227" i="10"/>
  <c r="D227" i="10"/>
  <c r="I227" i="10"/>
  <c r="R227" i="10"/>
  <c r="V50" i="10"/>
  <c r="D50" i="10"/>
  <c r="I50" i="10"/>
  <c r="R50" i="10"/>
  <c r="V425" i="10"/>
  <c r="D425" i="10"/>
  <c r="I425" i="10"/>
  <c r="R425" i="10"/>
  <c r="V2051" i="10"/>
  <c r="D2051" i="10"/>
  <c r="I2051" i="10"/>
  <c r="R2051" i="10"/>
  <c r="V304" i="10"/>
  <c r="D304" i="10"/>
  <c r="I304" i="10"/>
  <c r="R304" i="10"/>
  <c r="V2048" i="10"/>
  <c r="D2048" i="10"/>
  <c r="I2048" i="10"/>
  <c r="R2048" i="10"/>
  <c r="V1623" i="10"/>
  <c r="D1623" i="10"/>
  <c r="I1623" i="10"/>
  <c r="R1623" i="10"/>
  <c r="V1266" i="10"/>
  <c r="D1266" i="10"/>
  <c r="I1266" i="10"/>
  <c r="R1266" i="10"/>
  <c r="V1102" i="10"/>
  <c r="D1102" i="10"/>
  <c r="I1102" i="10"/>
  <c r="R1102" i="10"/>
  <c r="V566" i="10"/>
  <c r="D566" i="10"/>
  <c r="I566" i="10"/>
  <c r="R566" i="10"/>
  <c r="V269" i="10"/>
  <c r="D269" i="10"/>
  <c r="I269" i="10"/>
  <c r="R269" i="10"/>
  <c r="V563" i="10"/>
  <c r="D563" i="10"/>
  <c r="I563" i="10"/>
  <c r="R563" i="10"/>
  <c r="V1048" i="10"/>
  <c r="D1048" i="10"/>
  <c r="I1048" i="10"/>
  <c r="R1048" i="10"/>
  <c r="V1045" i="10"/>
  <c r="D1045" i="10"/>
  <c r="I1045" i="10"/>
  <c r="R1045" i="10"/>
  <c r="V1643" i="10"/>
  <c r="D1643" i="10"/>
  <c r="I1643" i="10"/>
  <c r="R1643" i="10"/>
  <c r="V1909" i="10"/>
  <c r="D1909" i="10"/>
  <c r="I1909" i="10"/>
  <c r="R1909" i="10"/>
  <c r="V1944" i="10"/>
  <c r="D1944" i="10"/>
  <c r="I1944" i="10"/>
  <c r="R1944" i="10"/>
  <c r="V2534" i="10"/>
  <c r="D2534" i="10"/>
  <c r="I2534" i="10"/>
  <c r="R2534" i="10"/>
  <c r="V2538" i="10"/>
  <c r="D2538" i="10"/>
  <c r="I2538" i="10"/>
  <c r="R2538" i="10"/>
  <c r="V2506" i="10"/>
  <c r="D2506" i="10"/>
  <c r="I2506" i="10"/>
  <c r="R2506" i="10"/>
  <c r="V2530" i="10"/>
  <c r="D2530" i="10"/>
  <c r="I2530" i="10"/>
  <c r="R2530" i="10"/>
  <c r="V2503" i="10"/>
  <c r="D2503" i="10"/>
  <c r="I2503" i="10"/>
  <c r="R2503" i="10"/>
  <c r="V2539" i="10"/>
  <c r="D2539" i="10"/>
  <c r="I2539" i="10"/>
  <c r="R2539" i="10"/>
  <c r="V2502" i="10"/>
  <c r="D2502" i="10"/>
  <c r="I2502" i="10"/>
  <c r="R2502" i="10"/>
  <c r="V2520" i="10"/>
  <c r="D2520" i="10"/>
  <c r="I2520" i="10"/>
  <c r="R2520" i="10"/>
  <c r="V2518" i="10"/>
  <c r="D2518" i="10"/>
  <c r="I2518" i="10"/>
  <c r="R2518" i="10"/>
  <c r="V2505" i="10"/>
  <c r="D2505" i="10"/>
  <c r="I2505" i="10"/>
  <c r="R2505" i="10"/>
  <c r="V2512" i="10"/>
  <c r="D2512" i="10"/>
  <c r="I2512" i="10"/>
  <c r="R2512" i="10"/>
  <c r="W1027" i="10"/>
  <c r="W1026" i="10"/>
  <c r="T2501" i="10"/>
  <c r="T2500" i="10"/>
  <c r="U2500" i="10"/>
  <c r="W2500" i="10"/>
  <c r="W746" i="10"/>
  <c r="W747" i="10"/>
  <c r="W146" i="10"/>
  <c r="W147" i="10"/>
  <c r="W26" i="10"/>
  <c r="W27" i="10"/>
  <c r="U2482" i="10"/>
  <c r="U2481" i="10"/>
  <c r="W2481" i="10"/>
  <c r="W786" i="10"/>
  <c r="W787" i="10"/>
  <c r="W588" i="10"/>
  <c r="W1724" i="10"/>
  <c r="W1065" i="10"/>
  <c r="W1064" i="10"/>
  <c r="W1006" i="10"/>
  <c r="W1007" i="10"/>
  <c r="W868" i="10"/>
  <c r="W945" i="10"/>
  <c r="W944" i="10"/>
  <c r="W804" i="10"/>
  <c r="W1887" i="10"/>
  <c r="W606" i="10"/>
  <c r="W607" i="10"/>
  <c r="W625" i="10"/>
  <c r="W626" i="10"/>
  <c r="W206" i="10"/>
  <c r="W207" i="10"/>
  <c r="W365" i="10"/>
  <c r="W366" i="10"/>
  <c r="W385" i="10"/>
  <c r="W384" i="10"/>
  <c r="W327" i="10"/>
  <c r="W328" i="10"/>
  <c r="W767" i="10"/>
  <c r="W766" i="10"/>
  <c r="W245" i="10"/>
  <c r="W244" i="10"/>
  <c r="W184" i="10"/>
  <c r="W185" i="10"/>
  <c r="W905" i="10"/>
  <c r="W906" i="10"/>
  <c r="W585" i="10"/>
  <c r="W584" i="10"/>
  <c r="W1104" i="10"/>
  <c r="W1105" i="10"/>
  <c r="W665" i="10"/>
  <c r="W664" i="10"/>
  <c r="W925" i="10"/>
  <c r="W926" i="10"/>
  <c r="W67" i="10"/>
  <c r="W68" i="10"/>
  <c r="W848" i="10"/>
  <c r="W847" i="10"/>
  <c r="W684" i="10"/>
  <c r="W685" i="10"/>
  <c r="W86" i="10"/>
  <c r="W87" i="10"/>
  <c r="W824" i="10"/>
  <c r="W825" i="10"/>
  <c r="W548" i="10"/>
  <c r="W547" i="10"/>
  <c r="W65" i="10"/>
  <c r="W64" i="10"/>
  <c r="W947" i="10"/>
  <c r="W948" i="10"/>
  <c r="W445" i="10"/>
  <c r="W446" i="10"/>
  <c r="W885" i="10"/>
  <c r="W886" i="10"/>
  <c r="W44" i="10"/>
  <c r="W45" i="10"/>
  <c r="W726" i="10"/>
  <c r="W727" i="10"/>
  <c r="W543" i="10"/>
  <c r="W542" i="10"/>
  <c r="W347" i="10"/>
  <c r="W348" i="10"/>
  <c r="W646" i="10"/>
  <c r="W647" i="10"/>
  <c r="W967" i="10"/>
  <c r="W968" i="10"/>
  <c r="W1647" i="10"/>
  <c r="W1648" i="10"/>
  <c r="W465" i="10"/>
  <c r="W466" i="10"/>
  <c r="W124" i="10"/>
  <c r="W125" i="10"/>
  <c r="W1023" i="10"/>
  <c r="W1024" i="10"/>
  <c r="V2195" i="10"/>
  <c r="D2195" i="10"/>
  <c r="I2195" i="10"/>
  <c r="R2195" i="10"/>
  <c r="V2273" i="10"/>
  <c r="D2273" i="10"/>
  <c r="I2273" i="10"/>
  <c r="R2273" i="10"/>
  <c r="V2271" i="10"/>
  <c r="D2271" i="10"/>
  <c r="I2271" i="10"/>
  <c r="R2271" i="10"/>
  <c r="V2117" i="10"/>
  <c r="D2117" i="10"/>
  <c r="I2117" i="10"/>
  <c r="R2117" i="10"/>
  <c r="V2082" i="10"/>
  <c r="D2082" i="10"/>
  <c r="I2082" i="10"/>
  <c r="R2082" i="10"/>
  <c r="V2246" i="10"/>
  <c r="D2246" i="10"/>
  <c r="I2246" i="10"/>
  <c r="R2246" i="10"/>
  <c r="V2160" i="10"/>
  <c r="D2160" i="10"/>
  <c r="I2160" i="10"/>
  <c r="R2160" i="10"/>
  <c r="V2161" i="10"/>
  <c r="D2161" i="10"/>
  <c r="I2161" i="10"/>
  <c r="R2161" i="10"/>
  <c r="V2154" i="10"/>
  <c r="D2154" i="10"/>
  <c r="I2154" i="10"/>
  <c r="R2154" i="10"/>
  <c r="V2156" i="10"/>
  <c r="D2156" i="10"/>
  <c r="I2156" i="10"/>
  <c r="R2156" i="10"/>
  <c r="V2144" i="10"/>
  <c r="D2144" i="10"/>
  <c r="I2144" i="10"/>
  <c r="R2144" i="10"/>
  <c r="V2157" i="10"/>
  <c r="D2157" i="10"/>
  <c r="I2157" i="10"/>
  <c r="R2157" i="10"/>
  <c r="V2143" i="10"/>
  <c r="D2143" i="10"/>
  <c r="I2143" i="10"/>
  <c r="R2143" i="10"/>
  <c r="V2150" i="10"/>
  <c r="D2150" i="10"/>
  <c r="I2150" i="10"/>
  <c r="R2150" i="10"/>
  <c r="V2149" i="10"/>
  <c r="D2149" i="10"/>
  <c r="I2149" i="10"/>
  <c r="R2149" i="10"/>
  <c r="V2159" i="10"/>
  <c r="D2159" i="10"/>
  <c r="I2159" i="10"/>
  <c r="R2159" i="10"/>
  <c r="V2147" i="10"/>
  <c r="D2147" i="10"/>
  <c r="I2147" i="10"/>
  <c r="R2147" i="10"/>
  <c r="V2155" i="10"/>
  <c r="D2155" i="10"/>
  <c r="I2155" i="10"/>
  <c r="R2155" i="10"/>
  <c r="V2148" i="10"/>
  <c r="D2148" i="10"/>
  <c r="I2148" i="10"/>
  <c r="R2148" i="10"/>
  <c r="V2152" i="10"/>
  <c r="D2152" i="10"/>
  <c r="I2152" i="10"/>
  <c r="R2152" i="10"/>
  <c r="V2153" i="10"/>
  <c r="D2153" i="10"/>
  <c r="I2153" i="10"/>
  <c r="R2153" i="10"/>
  <c r="V2142" i="10"/>
  <c r="D2142" i="10"/>
  <c r="I2142" i="10"/>
  <c r="R2142" i="10"/>
  <c r="V2158" i="10"/>
  <c r="D2158" i="10"/>
  <c r="I2158" i="10"/>
  <c r="R2158" i="10"/>
  <c r="V2151" i="10"/>
  <c r="D2151" i="10"/>
  <c r="I2151" i="10"/>
  <c r="R2151" i="10"/>
  <c r="V2145" i="10"/>
  <c r="D2145" i="10"/>
  <c r="I2145" i="10"/>
  <c r="R2145" i="10"/>
  <c r="V2146" i="10"/>
  <c r="D2146" i="10"/>
  <c r="I2146" i="10"/>
  <c r="R2146" i="10"/>
  <c r="V2493" i="10"/>
  <c r="D2493" i="10"/>
  <c r="I2493" i="10"/>
  <c r="R2493" i="10"/>
  <c r="V2252" i="10"/>
  <c r="D2252" i="10"/>
  <c r="I2252" i="10"/>
  <c r="R2252" i="10"/>
  <c r="V2261" i="10"/>
  <c r="D2261" i="10"/>
  <c r="I2261" i="10"/>
  <c r="R2261" i="10"/>
  <c r="V2248" i="10"/>
  <c r="D2248" i="10"/>
  <c r="I2248" i="10"/>
  <c r="R2248" i="10"/>
  <c r="V2242" i="10"/>
  <c r="D2242" i="10"/>
  <c r="I2242" i="10"/>
  <c r="R2242" i="10"/>
  <c r="V2251" i="10"/>
  <c r="D2251" i="10"/>
  <c r="I2251" i="10"/>
  <c r="R2251" i="10"/>
  <c r="V2260" i="10"/>
  <c r="D2260" i="10"/>
  <c r="I2260" i="10"/>
  <c r="R2260" i="10"/>
  <c r="V2259" i="10"/>
  <c r="D2259" i="10"/>
  <c r="I2259" i="10"/>
  <c r="R2259" i="10"/>
  <c r="V2245" i="10"/>
  <c r="D2245" i="10"/>
  <c r="I2245" i="10"/>
  <c r="R2245" i="10"/>
  <c r="V2249" i="10"/>
  <c r="D2249" i="10"/>
  <c r="I2249" i="10"/>
  <c r="R2249" i="10"/>
  <c r="V2253" i="10"/>
  <c r="D2253" i="10"/>
  <c r="I2253" i="10"/>
  <c r="R2253" i="10"/>
  <c r="V2250" i="10"/>
  <c r="D2250" i="10"/>
  <c r="I2250" i="10"/>
  <c r="R2250" i="10"/>
  <c r="V2254" i="10"/>
  <c r="D2254" i="10"/>
  <c r="I2254" i="10"/>
  <c r="R2254" i="10"/>
  <c r="V2255" i="10"/>
  <c r="D2255" i="10"/>
  <c r="I2255" i="10"/>
  <c r="R2255" i="10"/>
  <c r="V2247" i="10"/>
  <c r="D2247" i="10"/>
  <c r="I2247" i="10"/>
  <c r="R2247" i="10"/>
  <c r="V2244" i="10"/>
  <c r="D2244" i="10"/>
  <c r="I2244" i="10"/>
  <c r="R2244" i="10"/>
  <c r="V2258" i="10"/>
  <c r="D2258" i="10"/>
  <c r="I2258" i="10"/>
  <c r="R2258" i="10"/>
  <c r="V2243" i="10"/>
  <c r="D2243" i="10"/>
  <c r="I2243" i="10"/>
  <c r="R2243" i="10"/>
  <c r="V2257" i="10"/>
  <c r="D2257" i="10"/>
  <c r="I2257" i="10"/>
  <c r="R2257" i="10"/>
  <c r="V2256" i="10"/>
  <c r="D2256" i="10"/>
  <c r="I2256" i="10"/>
  <c r="R2256" i="10"/>
  <c r="V2483" i="10"/>
  <c r="D2483" i="10"/>
  <c r="I2483" i="10"/>
  <c r="R2483" i="10"/>
  <c r="V2490" i="10"/>
  <c r="D2490" i="10"/>
  <c r="I2490" i="10"/>
  <c r="R2490" i="10"/>
  <c r="V2482" i="10"/>
  <c r="D2482" i="10"/>
  <c r="I2482" i="10"/>
  <c r="R2482" i="10"/>
  <c r="V2484" i="10"/>
  <c r="D2484" i="10"/>
  <c r="I2484" i="10"/>
  <c r="R2484" i="10"/>
  <c r="V2488" i="10"/>
  <c r="D2488" i="10"/>
  <c r="I2488" i="10"/>
  <c r="R2488" i="10"/>
  <c r="V2491" i="10"/>
  <c r="D2491" i="10"/>
  <c r="I2491" i="10"/>
  <c r="R2491" i="10"/>
  <c r="V2487" i="10"/>
  <c r="D2487" i="10"/>
  <c r="I2487" i="10"/>
  <c r="R2487" i="10"/>
  <c r="V2496" i="10"/>
  <c r="D2496" i="10"/>
  <c r="I2496" i="10"/>
  <c r="R2496" i="10"/>
  <c r="V2499" i="10"/>
  <c r="D2499" i="10"/>
  <c r="I2499" i="10"/>
  <c r="R2499" i="10"/>
  <c r="V2494" i="10"/>
  <c r="D2494" i="10"/>
  <c r="I2494" i="10"/>
  <c r="R2494" i="10"/>
  <c r="V2492" i="10"/>
  <c r="D2492" i="10"/>
  <c r="I2492" i="10"/>
  <c r="R2492" i="10"/>
  <c r="V2486" i="10"/>
  <c r="D2486" i="10"/>
  <c r="I2486" i="10"/>
  <c r="R2486" i="10"/>
  <c r="V2498" i="10"/>
  <c r="D2498" i="10"/>
  <c r="I2498" i="10"/>
  <c r="R2498" i="10"/>
  <c r="V2489" i="10"/>
  <c r="D2489" i="10"/>
  <c r="I2489" i="10"/>
  <c r="R2489" i="10"/>
  <c r="V2495" i="10"/>
  <c r="D2495" i="10"/>
  <c r="I2495" i="10"/>
  <c r="R2495" i="10"/>
  <c r="V2497" i="10"/>
  <c r="D2497" i="10"/>
  <c r="I2497" i="10"/>
  <c r="R2497" i="10"/>
  <c r="V2100" i="10"/>
  <c r="D2100" i="10"/>
  <c r="I2100" i="10"/>
  <c r="R2100" i="10"/>
  <c r="V2099" i="10"/>
  <c r="D2099" i="10"/>
  <c r="I2099" i="10"/>
  <c r="R2099" i="10"/>
  <c r="V2094" i="10"/>
  <c r="D2094" i="10"/>
  <c r="I2094" i="10"/>
  <c r="R2094" i="10"/>
  <c r="V2088" i="10"/>
  <c r="D2088" i="10"/>
  <c r="I2088" i="10"/>
  <c r="R2088" i="10"/>
  <c r="V2090" i="10"/>
  <c r="D2090" i="10"/>
  <c r="I2090" i="10"/>
  <c r="R2090" i="10"/>
  <c r="V2101" i="10"/>
  <c r="D2101" i="10"/>
  <c r="I2101" i="10"/>
  <c r="R2101" i="10"/>
  <c r="V2091" i="10"/>
  <c r="D2091" i="10"/>
  <c r="I2091" i="10"/>
  <c r="R2091" i="10"/>
  <c r="V2095" i="10"/>
  <c r="D2095" i="10"/>
  <c r="I2095" i="10"/>
  <c r="R2095" i="10"/>
  <c r="V2083" i="10"/>
  <c r="D2083" i="10"/>
  <c r="I2083" i="10"/>
  <c r="R2083" i="10"/>
  <c r="V2089" i="10"/>
  <c r="D2089" i="10"/>
  <c r="I2089" i="10"/>
  <c r="R2089" i="10"/>
  <c r="V2085" i="10"/>
  <c r="D2085" i="10"/>
  <c r="I2085" i="10"/>
  <c r="R2085" i="10"/>
  <c r="V2286" i="10"/>
  <c r="D2286" i="10"/>
  <c r="I2286" i="10"/>
  <c r="R2286" i="10"/>
  <c r="V2292" i="10"/>
  <c r="D2292" i="10"/>
  <c r="I2292" i="10"/>
  <c r="R2292" i="10"/>
  <c r="V2290" i="10"/>
  <c r="D2290" i="10"/>
  <c r="I2290" i="10"/>
  <c r="R2290" i="10"/>
  <c r="V2294" i="10"/>
  <c r="D2294" i="10"/>
  <c r="I2294" i="10"/>
  <c r="R2294" i="10"/>
  <c r="V2289" i="10"/>
  <c r="D2289" i="10"/>
  <c r="I2289" i="10"/>
  <c r="R2289" i="10"/>
  <c r="V2296" i="10"/>
  <c r="D2296" i="10"/>
  <c r="I2296" i="10"/>
  <c r="R2296" i="10"/>
  <c r="V2291" i="10"/>
  <c r="D2291" i="10"/>
  <c r="I2291" i="10"/>
  <c r="R2291" i="10"/>
  <c r="V2299" i="10"/>
  <c r="D2299" i="10"/>
  <c r="I2299" i="10"/>
  <c r="R2299" i="10"/>
  <c r="V2301" i="10"/>
  <c r="D2301" i="10"/>
  <c r="I2301" i="10"/>
  <c r="R2301" i="10"/>
  <c r="V2285" i="10"/>
  <c r="D2285" i="10"/>
  <c r="I2285" i="10"/>
  <c r="R2285" i="10"/>
  <c r="V2295" i="10"/>
  <c r="D2295" i="10"/>
  <c r="I2295" i="10"/>
  <c r="R2295" i="10"/>
  <c r="V2297" i="10"/>
  <c r="D2297" i="10"/>
  <c r="I2297" i="10"/>
  <c r="R2297" i="10"/>
  <c r="V2288" i="10"/>
  <c r="D2288" i="10"/>
  <c r="I2288" i="10"/>
  <c r="R2288" i="10"/>
  <c r="V2284" i="10"/>
  <c r="D2284" i="10"/>
  <c r="I2284" i="10"/>
  <c r="R2284" i="10"/>
  <c r="V2293" i="10"/>
  <c r="D2293" i="10"/>
  <c r="I2293" i="10"/>
  <c r="R2293" i="10"/>
  <c r="V2350" i="10"/>
  <c r="D2350" i="10"/>
  <c r="I2350" i="10"/>
  <c r="R2350" i="10"/>
  <c r="V2358" i="10"/>
  <c r="D2358" i="10"/>
  <c r="I2358" i="10"/>
  <c r="R2358" i="10"/>
  <c r="V2356" i="10"/>
  <c r="D2356" i="10"/>
  <c r="I2356" i="10"/>
  <c r="R2356" i="10"/>
  <c r="V2348" i="10"/>
  <c r="D2348" i="10"/>
  <c r="I2348" i="10"/>
  <c r="R2348" i="10"/>
  <c r="V2354" i="10"/>
  <c r="D2354" i="10"/>
  <c r="I2354" i="10"/>
  <c r="R2354" i="10"/>
  <c r="V2345" i="10"/>
  <c r="D2345" i="10"/>
  <c r="I2345" i="10"/>
  <c r="R2345" i="10"/>
  <c r="V2355" i="10"/>
  <c r="D2355" i="10"/>
  <c r="I2355" i="10"/>
  <c r="R2355" i="10"/>
  <c r="V2349" i="10"/>
  <c r="D2349" i="10"/>
  <c r="I2349" i="10"/>
  <c r="R2349" i="10"/>
  <c r="V2351" i="10"/>
  <c r="D2351" i="10"/>
  <c r="I2351" i="10"/>
  <c r="R2351" i="10"/>
  <c r="V2346" i="10"/>
  <c r="D2346" i="10"/>
  <c r="I2346" i="10"/>
  <c r="R2346" i="10"/>
  <c r="V2361" i="10"/>
  <c r="D2361" i="10"/>
  <c r="I2361" i="10"/>
  <c r="R2361" i="10"/>
  <c r="V2343" i="10"/>
  <c r="D2343" i="10"/>
  <c r="I2343" i="10"/>
  <c r="R2343" i="10"/>
  <c r="V2344" i="10"/>
  <c r="D2344" i="10"/>
  <c r="I2344" i="10"/>
  <c r="R2344" i="10"/>
  <c r="V2093" i="10"/>
  <c r="D2093" i="10"/>
  <c r="I2093" i="10"/>
  <c r="R2093" i="10"/>
  <c r="V2084" i="10"/>
  <c r="D2084" i="10"/>
  <c r="I2084" i="10"/>
  <c r="R2084" i="10"/>
  <c r="V2298" i="10"/>
  <c r="D2298" i="10"/>
  <c r="I2298" i="10"/>
  <c r="R2298" i="10"/>
  <c r="V2282" i="10"/>
  <c r="D2282" i="10"/>
  <c r="I2282" i="10"/>
  <c r="R2282" i="10"/>
  <c r="V2360" i="10"/>
  <c r="D2360" i="10"/>
  <c r="I2360" i="10"/>
  <c r="R2360" i="10"/>
  <c r="V2353" i="10"/>
  <c r="D2353" i="10"/>
  <c r="I2353" i="10"/>
  <c r="R2353" i="10"/>
  <c r="V2098" i="10"/>
  <c r="D2098" i="10"/>
  <c r="I2098" i="10"/>
  <c r="R2098" i="10"/>
  <c r="V2096" i="10"/>
  <c r="D2096" i="10"/>
  <c r="I2096" i="10"/>
  <c r="R2096" i="10"/>
  <c r="V2092" i="10"/>
  <c r="D2092" i="10"/>
  <c r="I2092" i="10"/>
  <c r="R2092" i="10"/>
  <c r="V2283" i="10"/>
  <c r="D2283" i="10"/>
  <c r="I2283" i="10"/>
  <c r="R2283" i="10"/>
  <c r="V2104" i="10"/>
  <c r="D2104" i="10"/>
  <c r="I2104" i="10"/>
  <c r="R2104" i="10"/>
  <c r="V2110" i="10"/>
  <c r="D2110" i="10"/>
  <c r="I2110" i="10"/>
  <c r="R2110" i="10"/>
  <c r="V2113" i="10"/>
  <c r="D2113" i="10"/>
  <c r="I2113" i="10"/>
  <c r="R2113" i="10"/>
  <c r="V2174" i="10"/>
  <c r="D2174" i="10"/>
  <c r="I2174" i="10"/>
  <c r="R2174" i="10"/>
  <c r="V2177" i="10"/>
  <c r="D2177" i="10"/>
  <c r="I2177" i="10"/>
  <c r="R2177" i="10"/>
  <c r="V2167" i="10"/>
  <c r="D2167" i="10"/>
  <c r="I2167" i="10"/>
  <c r="R2167" i="10"/>
  <c r="V2165" i="10"/>
  <c r="D2165" i="10"/>
  <c r="I2165" i="10"/>
  <c r="R2165" i="10"/>
  <c r="V2169" i="10"/>
  <c r="D2169" i="10"/>
  <c r="I2169" i="10"/>
  <c r="R2169" i="10"/>
  <c r="V2309" i="10"/>
  <c r="D2309" i="10"/>
  <c r="I2309" i="10"/>
  <c r="R2309" i="10"/>
  <c r="V2317" i="10"/>
  <c r="D2317" i="10"/>
  <c r="I2317" i="10"/>
  <c r="R2317" i="10"/>
  <c r="V2305" i="10"/>
  <c r="D2305" i="10"/>
  <c r="I2305" i="10"/>
  <c r="R2305" i="10"/>
  <c r="V2500" i="10"/>
  <c r="D2500" i="10"/>
  <c r="I2500" i="10"/>
  <c r="R2500" i="10"/>
  <c r="U2501" i="10"/>
  <c r="W2501" i="10"/>
  <c r="U2502" i="10"/>
  <c r="W2482" i="10"/>
  <c r="W2483" i="10"/>
  <c r="V2501" i="10"/>
  <c r="D2501" i="10"/>
  <c r="I2501" i="10"/>
  <c r="R2501" i="10"/>
  <c r="AA14" i="10"/>
  <c r="AA16" i="10"/>
  <c r="AA19" i="10"/>
  <c r="AA20" i="10"/>
  <c r="AA18" i="10"/>
  <c r="W2502" i="10"/>
  <c r="W2503" i="10"/>
</calcChain>
</file>

<file path=xl/comments1.xml><?xml version="1.0" encoding="utf-8"?>
<comments xmlns="http://schemas.openxmlformats.org/spreadsheetml/2006/main">
  <authors>
    <author>作者</author>
  </authors>
  <commentList>
    <comment ref="A16" authorId="0">
      <text>
        <r>
          <rPr>
            <b/>
            <sz val="9"/>
            <color indexed="81"/>
            <rFont val="Tahoma"/>
            <family val="2"/>
          </rPr>
          <t xml:space="preserve">150  </t>
        </r>
        <r>
          <rPr>
            <b/>
            <sz val="9"/>
            <color indexed="81"/>
            <rFont val="宋体"/>
            <family val="3"/>
            <charset val="134"/>
          </rPr>
          <t>为基础移动速率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 xml:space="preserve">150  </t>
        </r>
        <r>
          <rPr>
            <b/>
            <sz val="9"/>
            <color indexed="81"/>
            <rFont val="宋体"/>
            <family val="3"/>
            <charset val="134"/>
          </rPr>
          <t>为基础移动速率</t>
        </r>
      </text>
    </comment>
    <comment ref="A41" authorId="0">
      <text>
        <r>
          <rPr>
            <sz val="9"/>
            <color indexed="81"/>
            <rFont val="宋体"/>
            <family val="3"/>
            <charset val="134"/>
          </rPr>
          <t>作者:
压制</t>
        </r>
      </text>
    </comment>
    <comment ref="B41" authorId="0">
      <text>
        <r>
          <rPr>
            <sz val="9"/>
            <color indexed="81"/>
            <rFont val="宋体"/>
            <family val="3"/>
            <charset val="134"/>
          </rPr>
          <t>作者:
压制</t>
        </r>
      </text>
    </comment>
    <comment ref="A42" authorId="0">
      <text>
        <r>
          <rPr>
            <sz val="9"/>
            <color indexed="81"/>
            <rFont val="宋体"/>
            <family val="3"/>
            <charset val="134"/>
          </rPr>
          <t>作者:
坚忍值</t>
        </r>
      </text>
    </comment>
    <comment ref="B42" authorId="0">
      <text>
        <r>
          <rPr>
            <sz val="9"/>
            <color indexed="81"/>
            <rFont val="宋体"/>
            <family val="3"/>
            <charset val="134"/>
          </rPr>
          <t>作者:
坚忍值</t>
        </r>
      </text>
    </comment>
  </commentList>
</comments>
</file>

<file path=xl/comments2.xml><?xml version="1.0" encoding="utf-8"?>
<comments xmlns="http://schemas.openxmlformats.org/spreadsheetml/2006/main">
  <authors>
    <author>作者</author>
    <author>Microsoft</author>
  </authors>
  <commentLis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每秒步伐多远
（单位：前台格）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 xml:space="preserve">150  </t>
        </r>
        <r>
          <rPr>
            <b/>
            <sz val="9"/>
            <color indexed="81"/>
            <rFont val="宋体"/>
            <family val="3"/>
            <charset val="134"/>
          </rPr>
          <t>为基础移动速率</t>
        </r>
      </text>
    </comment>
    <comment ref="AW1" authorId="0">
      <text>
        <r>
          <rPr>
            <sz val="9"/>
            <color indexed="81"/>
            <rFont val="宋体"/>
            <family val="3"/>
            <charset val="134"/>
          </rPr>
          <t>作者:
压制</t>
        </r>
      </text>
    </comment>
    <comment ref="AX1" authorId="0">
      <text>
        <r>
          <rPr>
            <sz val="9"/>
            <color indexed="81"/>
            <rFont val="宋体"/>
            <family val="3"/>
            <charset val="134"/>
          </rPr>
          <t>作者:
坚忍值</t>
        </r>
      </text>
    </comment>
    <comment ref="BW1" authorId="1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攻击，防御，生命，穿透，暴击等级，韧性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9" authorId="0">
      <text>
        <r>
          <rPr>
            <b/>
            <sz val="9"/>
            <color indexed="81"/>
            <rFont val="宋体"/>
            <family val="3"/>
            <charset val="134"/>
          </rPr>
          <t>每秒步伐多远
（单位：前台格）</t>
        </r>
      </text>
    </comment>
    <comment ref="C20" authorId="0">
      <text>
        <r>
          <rPr>
            <b/>
            <sz val="9"/>
            <color indexed="81"/>
            <rFont val="Tahoma"/>
            <family val="2"/>
          </rPr>
          <t xml:space="preserve">150  </t>
        </r>
        <r>
          <rPr>
            <b/>
            <sz val="9"/>
            <color indexed="81"/>
            <rFont val="宋体"/>
            <family val="3"/>
            <charset val="134"/>
          </rPr>
          <t>为基础移动速率</t>
        </r>
      </text>
    </comment>
  </commentList>
</comments>
</file>

<file path=xl/comments4.xml><?xml version="1.0" encoding="utf-8"?>
<comments xmlns="http://schemas.openxmlformats.org/spreadsheetml/2006/main">
  <authors>
    <author>Microsoft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羁绊名称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羁绊关系主随从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羁绊关系目标随从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羁绊最高等级</t>
        </r>
      </text>
    </comment>
  </commentList>
</comments>
</file>

<file path=xl/comments5.xml><?xml version="1.0" encoding="utf-8"?>
<comments xmlns="http://schemas.openxmlformats.org/spreadsheetml/2006/main">
  <authors>
    <author>Microsoft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羁绊关系ID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Microsoft
羁绊等级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羁绊附加属性类型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羁绊附加属性值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羁绊目标需求等级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羁绊目标需求星数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升级所需道具类型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升级所需道具数量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羁绊附加战力</t>
        </r>
      </text>
    </comment>
  </commentList>
</comments>
</file>

<file path=xl/comments6.xml><?xml version="1.0" encoding="utf-8"?>
<comments xmlns="http://schemas.openxmlformats.org/spreadsheetml/2006/main">
  <authors>
    <author>Microsoft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灵魂链接空位id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空位解锁条件1为等级2为VIP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空位解锁条件值</t>
        </r>
      </text>
    </comment>
  </commentList>
</comments>
</file>

<file path=xl/sharedStrings.xml><?xml version="1.0" encoding="utf-8"?>
<sst xmlns="http://schemas.openxmlformats.org/spreadsheetml/2006/main" count="1410" uniqueCount="633">
  <si>
    <t>col1</t>
  </si>
  <si>
    <t>col1</t>
    <phoneticPr fontId="1" type="noConversion"/>
  </si>
  <si>
    <t>scol1</t>
    <phoneticPr fontId="1" type="noConversion"/>
  </si>
  <si>
    <t>colset</t>
    <phoneticPr fontId="1" type="noConversion"/>
  </si>
  <si>
    <t>tabset</t>
    <phoneticPr fontId="1" type="noConversion"/>
  </si>
  <si>
    <t>,</t>
    <phoneticPr fontId="1" type="noConversion"/>
  </si>
  <si>
    <t>|</t>
    <phoneticPr fontId="1" type="noConversion"/>
  </si>
  <si>
    <t>data_test</t>
    <phoneticPr fontId="1" type="noConversion"/>
  </si>
  <si>
    <t>indexset</t>
    <phoneticPr fontId="1" type="noConversion"/>
  </si>
  <si>
    <t>col2</t>
    <phoneticPr fontId="1" type="noConversion"/>
  </si>
  <si>
    <t>selectset</t>
    <phoneticPr fontId="1" type="noConversion"/>
  </si>
  <si>
    <t>getall</t>
    <phoneticPr fontId="1" type="noConversion"/>
  </si>
  <si>
    <t>（可选）输出所有key</t>
    <phoneticPr fontId="1" type="noConversion"/>
  </si>
  <si>
    <t>（可选）根据某些列分类，多列用","隔开</t>
    <phoneticPr fontId="1" type="noConversion"/>
  </si>
  <si>
    <t>（必须）用那些列做key输出，多列用","隔开</t>
    <phoneticPr fontId="1" type="noConversion"/>
  </si>
  <si>
    <t>（必须）输出的模块名</t>
    <phoneticPr fontId="1" type="noConversion"/>
  </si>
  <si>
    <t>（必须）选择一些列来输出</t>
    <phoneticPr fontId="1" type="noConversion"/>
  </si>
  <si>
    <t>表中列名</t>
    <phoneticPr fontId="1" type="noConversion"/>
  </si>
  <si>
    <t>输出列名</t>
    <phoneticPr fontId="1" type="noConversion"/>
  </si>
  <si>
    <t>标示</t>
  </si>
  <si>
    <t>标示</t>
    <phoneticPr fontId="1" type="noConversion"/>
  </si>
  <si>
    <t>输出模块名</t>
    <phoneticPr fontId="1" type="noConversion"/>
  </si>
  <si>
    <t>key列表</t>
    <phoneticPr fontId="1" type="noConversion"/>
  </si>
  <si>
    <t>列名列表</t>
    <phoneticPr fontId="1" type="noConversion"/>
  </si>
  <si>
    <t>固定</t>
    <phoneticPr fontId="1" type="noConversion"/>
  </si>
  <si>
    <t>标示</t>
    <phoneticPr fontId="1" type="noConversion"/>
  </si>
  <si>
    <t>,</t>
    <phoneticPr fontId="1" type="noConversion"/>
  </si>
  <si>
    <t>|</t>
    <phoneticPr fontId="1" type="noConversion"/>
  </si>
  <si>
    <t>(可选)几层列表值</t>
    <phoneticPr fontId="1" type="noConversion"/>
  </si>
  <si>
    <t>最外层分割</t>
    <phoneticPr fontId="1" type="noConversion"/>
  </si>
  <si>
    <t>次外层分割</t>
    <phoneticPr fontId="1" type="noConversion"/>
  </si>
  <si>
    <t>1|2,5|6 = [{1,2},{5,6}]</t>
    <phoneticPr fontId="1" type="noConversion"/>
  </si>
  <si>
    <t>recordname</t>
    <phoneticPr fontId="1" type="noConversion"/>
  </si>
  <si>
    <t>st_data_test</t>
    <phoneticPr fontId="1" type="noConversion"/>
  </si>
  <si>
    <t>（必须）输出的record</t>
    <phoneticPr fontId="1" type="noConversion"/>
  </si>
  <si>
    <t>record</t>
  </si>
  <si>
    <t>col7</t>
    <phoneticPr fontId="1" type="noConversion"/>
  </si>
  <si>
    <t>colset_str</t>
  </si>
  <si>
    <t>标示</t>
    <phoneticPr fontId="1" type="noConversion"/>
  </si>
  <si>
    <t>宏里带有中文（可选）</t>
    <phoneticPr fontId="1" type="noConversion"/>
  </si>
  <si>
    <t>id</t>
    <phoneticPr fontId="1" type="noConversion"/>
  </si>
  <si>
    <t>petname</t>
    <phoneticPr fontId="1" type="noConversion"/>
  </si>
  <si>
    <t>star</t>
    <phoneticPr fontId="1" type="noConversion"/>
  </si>
  <si>
    <t>petskillGroup</t>
    <phoneticPr fontId="1" type="noConversion"/>
  </si>
  <si>
    <t>petEquipGroup</t>
    <phoneticPr fontId="1" type="noConversion"/>
  </si>
  <si>
    <t>boneName</t>
    <phoneticPr fontId="3" type="noConversion"/>
  </si>
  <si>
    <t>res_name</t>
  </si>
  <si>
    <t>needed_soul_id</t>
    <phoneticPr fontId="1" type="noConversion"/>
  </si>
  <si>
    <t>needed_soul_num</t>
    <phoneticPr fontId="1" type="noConversion"/>
  </si>
  <si>
    <t>propList</t>
    <phoneticPr fontId="1" type="noConversion"/>
  </si>
  <si>
    <t>type</t>
    <phoneticPr fontId="1" type="noConversion"/>
  </si>
  <si>
    <t>Bip001</t>
    <phoneticPr fontId="3" type="noConversion"/>
  </si>
  <si>
    <t>101:100:10|102:100:10|104:1000:50|105:1000:30|1:10:0|2:10:0|3:10:0|4:10:0|5:10:0</t>
    <phoneticPr fontId="1" type="noConversion"/>
  </si>
  <si>
    <t>needed_soul_num</t>
    <phoneticPr fontId="1" type="noConversion"/>
  </si>
  <si>
    <t>data_entourage</t>
    <phoneticPr fontId="1" type="noConversion"/>
  </si>
  <si>
    <t>st_entourage_config</t>
    <phoneticPr fontId="1" type="noConversion"/>
  </si>
  <si>
    <t>:</t>
    <phoneticPr fontId="1" type="noConversion"/>
  </si>
  <si>
    <t>举例</t>
    <phoneticPr fontId="1" type="noConversion"/>
  </si>
  <si>
    <t>佣兵ID</t>
    <phoneticPr fontId="1" type="noConversion"/>
  </si>
  <si>
    <t>int</t>
    <phoneticPr fontId="1" type="noConversion"/>
  </si>
  <si>
    <t>id</t>
    <phoneticPr fontId="1" type="noConversion"/>
  </si>
  <si>
    <t>佣兵名</t>
    <phoneticPr fontId="1" type="noConversion"/>
  </si>
  <si>
    <t>string</t>
    <phoneticPr fontId="1" type="noConversion"/>
  </si>
  <si>
    <t>petname</t>
    <phoneticPr fontId="1" type="noConversion"/>
  </si>
  <si>
    <t>吉安娜</t>
    <phoneticPr fontId="1" type="noConversion"/>
  </si>
  <si>
    <t>佣兵介绍</t>
    <phoneticPr fontId="1" type="noConversion"/>
  </si>
  <si>
    <t>petintro</t>
    <phoneticPr fontId="1" type="noConversion"/>
  </si>
  <si>
    <t>白发魔女</t>
    <phoneticPr fontId="1" type="noConversion"/>
  </si>
  <si>
    <t>佣兵技能1</t>
    <phoneticPr fontId="1" type="noConversion"/>
  </si>
  <si>
    <t>petskillGroup</t>
    <phoneticPr fontId="1" type="noConversion"/>
  </si>
  <si>
    <t>1|2|3|4</t>
    <phoneticPr fontId="3" type="noConversion"/>
  </si>
  <si>
    <t>装备1</t>
    <phoneticPr fontId="1" type="noConversion"/>
  </si>
  <si>
    <t>petEquipGroup</t>
    <phoneticPr fontId="1" type="noConversion"/>
  </si>
  <si>
    <t>1001|1002|1003|1004</t>
    <phoneticPr fontId="3" type="noConversion"/>
  </si>
  <si>
    <t>对应原画</t>
    <phoneticPr fontId="1" type="noConversion"/>
  </si>
  <si>
    <t>pic</t>
    <phoneticPr fontId="1" type="noConversion"/>
  </si>
  <si>
    <t>jana</t>
    <phoneticPr fontId="1" type="noConversion"/>
  </si>
  <si>
    <t>模型资源</t>
    <phoneticPr fontId="1" type="noConversion"/>
  </si>
  <si>
    <t>int数组</t>
    <phoneticPr fontId="1" type="noConversion"/>
  </si>
  <si>
    <t>equipList</t>
    <phoneticPr fontId="3" type="noConversion"/>
  </si>
  <si>
    <t>906|907|908|909|910</t>
    <phoneticPr fontId="3" type="noConversion"/>
  </si>
  <si>
    <t>补充说明</t>
    <phoneticPr fontId="3" type="noConversion"/>
  </si>
  <si>
    <t>骨骼名称</t>
    <phoneticPr fontId="1" type="noConversion"/>
  </si>
  <si>
    <t>boneName</t>
    <phoneticPr fontId="3" type="noConversion"/>
  </si>
  <si>
    <t>Bip001</t>
    <phoneticPr fontId="3" type="noConversion"/>
  </si>
  <si>
    <t>1、</t>
    <phoneticPr fontId="3" type="noConversion"/>
  </si>
  <si>
    <t>佣兵升星所需魂石数，在常量表中进行配置</t>
    <phoneticPr fontId="3" type="noConversion"/>
  </si>
  <si>
    <t>骨骼资源</t>
    <phoneticPr fontId="1" type="noConversion"/>
  </si>
  <si>
    <t>ActorBone/c_p_102</t>
    <phoneticPr fontId="3" type="noConversion"/>
  </si>
  <si>
    <t>soulNumNeeded1</t>
    <phoneticPr fontId="5" type="noConversion"/>
  </si>
  <si>
    <t>随从1星升2星所需魂石数</t>
    <phoneticPr fontId="5" type="noConversion"/>
  </si>
  <si>
    <t>需求魂石ID</t>
    <phoneticPr fontId="1" type="noConversion"/>
  </si>
  <si>
    <t>needed_soul_id</t>
    <phoneticPr fontId="1" type="noConversion"/>
  </si>
  <si>
    <t>soulNumNeeded2</t>
  </si>
  <si>
    <t>随从2星升3星所需魂石数</t>
    <phoneticPr fontId="5" type="noConversion"/>
  </si>
  <si>
    <t>需求魂石数量</t>
    <phoneticPr fontId="1" type="noConversion"/>
  </si>
  <si>
    <t>needed_soul_num</t>
    <phoneticPr fontId="1" type="noConversion"/>
  </si>
  <si>
    <t>soulNumNeeded3</t>
  </si>
  <si>
    <t>随从3星升4星所需魂石数</t>
    <phoneticPr fontId="5" type="noConversion"/>
  </si>
  <si>
    <t>soulNumNeeded4</t>
  </si>
  <si>
    <t>随从4星升5星所需魂石数</t>
    <phoneticPr fontId="5" type="noConversion"/>
  </si>
  <si>
    <t>升星所需魂石种类与激活相同</t>
    <phoneticPr fontId="3" type="noConversion"/>
  </si>
  <si>
    <t>baseFighting</t>
    <phoneticPr fontId="1" type="noConversion"/>
  </si>
  <si>
    <t>GrowthFighting</t>
    <phoneticPr fontId="1" type="noConversion"/>
  </si>
  <si>
    <t>基础战力</t>
    <phoneticPr fontId="1" type="noConversion"/>
  </si>
  <si>
    <t>成长战力</t>
    <phoneticPr fontId="1" type="noConversion"/>
  </si>
  <si>
    <t>100</t>
    <phoneticPr fontId="1" type="noConversion"/>
  </si>
  <si>
    <t>10</t>
    <phoneticPr fontId="1" type="noConversion"/>
  </si>
  <si>
    <t>growthFighting</t>
    <phoneticPr fontId="1" type="noConversion"/>
  </si>
  <si>
    <t>level</t>
    <phoneticPr fontId="1" type="noConversion"/>
  </si>
  <si>
    <t>exp</t>
    <phoneticPr fontId="1" type="noConversion"/>
  </si>
  <si>
    <t>3</t>
    <phoneticPr fontId="1" type="noConversion"/>
  </si>
  <si>
    <t>5</t>
    <phoneticPr fontId="1" type="noConversion"/>
  </si>
  <si>
    <t>30</t>
  </si>
  <si>
    <t>level</t>
  </si>
  <si>
    <t>data_entourage_update</t>
    <phoneticPr fontId="1" type="noConversion"/>
  </si>
  <si>
    <t>st_entourage_update</t>
    <phoneticPr fontId="1" type="noConversion"/>
  </si>
  <si>
    <t>colset_max</t>
  </si>
  <si>
    <t>starPropList</t>
    <phoneticPr fontId="1" type="noConversion"/>
  </si>
  <si>
    <t>101:100|102:100|104:1000|105:1000|1:10|2:10|3:10|4:10|5:10</t>
    <phoneticPr fontId="1" type="noConversion"/>
  </si>
  <si>
    <t>starPropList</t>
    <phoneticPr fontId="1" type="noConversion"/>
  </si>
  <si>
    <t>|</t>
    <phoneticPr fontId="1" type="noConversion"/>
  </si>
  <si>
    <t>:</t>
    <phoneticPr fontId="1" type="noConversion"/>
  </si>
  <si>
    <t>starpropFighting</t>
    <phoneticPr fontId="1" type="noConversion"/>
  </si>
  <si>
    <t>辅助</t>
    <phoneticPr fontId="1" type="noConversion"/>
  </si>
  <si>
    <t>战斗</t>
    <phoneticPr fontId="1" type="noConversion"/>
  </si>
  <si>
    <t>刺杀</t>
    <phoneticPr fontId="1" type="noConversion"/>
  </si>
  <si>
    <t>BATTLE</t>
    <phoneticPr fontId="1" type="noConversion"/>
  </si>
  <si>
    <t>ASSIST</t>
    <phoneticPr fontId="1" type="noConversion"/>
  </si>
  <si>
    <t>KILLER</t>
    <phoneticPr fontId="1" type="noConversion"/>
  </si>
  <si>
    <t>entouTypeIcon_1</t>
    <phoneticPr fontId="1" type="noConversion"/>
  </si>
  <si>
    <t>entouTypeIcon_2</t>
  </si>
  <si>
    <t>entouTypeIcon_3</t>
  </si>
  <si>
    <t>type</t>
    <phoneticPr fontId="1" type="noConversion"/>
  </si>
  <si>
    <t>AI类型</t>
    <phoneticPr fontId="1" type="noConversion"/>
  </si>
  <si>
    <t>int</t>
    <phoneticPr fontId="1" type="noConversion"/>
  </si>
  <si>
    <t>AI类型分类</t>
    <phoneticPr fontId="1" type="noConversion"/>
  </si>
  <si>
    <t>1</t>
    <phoneticPr fontId="1" type="noConversion"/>
  </si>
  <si>
    <t>加星属性</t>
    <phoneticPr fontId="1" type="noConversion"/>
  </si>
  <si>
    <t>加星战力</t>
    <phoneticPr fontId="1" type="noConversion"/>
  </si>
  <si>
    <t>100</t>
    <phoneticPr fontId="1" type="noConversion"/>
  </si>
  <si>
    <t>等级属性成长</t>
    <phoneticPr fontId="1" type="noConversion"/>
  </si>
  <si>
    <t>pace_speed</t>
  </si>
  <si>
    <t>4</t>
    <phoneticPr fontId="3" type="noConversion"/>
  </si>
  <si>
    <t>move_spd</t>
  </si>
  <si>
    <t>5</t>
    <phoneticPr fontId="3" type="noConversion"/>
  </si>
  <si>
    <t>步伐举例</t>
    <phoneticPr fontId="1" type="noConversion"/>
  </si>
  <si>
    <t>移动速度</t>
    <phoneticPr fontId="1" type="noConversion"/>
  </si>
  <si>
    <t>float</t>
    <phoneticPr fontId="1" type="noConversion"/>
  </si>
  <si>
    <t>float</t>
    <phoneticPr fontId="1" type="noConversion"/>
  </si>
  <si>
    <t>float</t>
    <phoneticPr fontId="1" type="noConversion"/>
  </si>
  <si>
    <t>2</t>
    <phoneticPr fontId="1" type="noConversion"/>
  </si>
  <si>
    <t>跟随范围</t>
    <phoneticPr fontId="1" type="noConversion"/>
  </si>
  <si>
    <t>followRange</t>
    <phoneticPr fontId="1" type="noConversion"/>
  </si>
  <si>
    <t>PVP范围</t>
    <phoneticPr fontId="1" type="noConversion"/>
  </si>
  <si>
    <t>PVE范围</t>
    <phoneticPr fontId="1" type="noConversion"/>
  </si>
  <si>
    <t>pvpRange</t>
    <phoneticPr fontId="1" type="noConversion"/>
  </si>
  <si>
    <t>pveRange</t>
    <phoneticPr fontId="1" type="noConversion"/>
  </si>
  <si>
    <t>传送范围</t>
    <phoneticPr fontId="1" type="noConversion"/>
  </si>
  <si>
    <t>teleportRange</t>
    <phoneticPr fontId="1" type="noConversion"/>
  </si>
  <si>
    <t>normalSkill</t>
    <phoneticPr fontId="1" type="noConversion"/>
  </si>
  <si>
    <t>0,0,0</t>
  </si>
  <si>
    <t>previewPostion</t>
    <phoneticPr fontId="1" type="noConversion"/>
  </si>
  <si>
    <t>previewRotation</t>
    <phoneticPr fontId="1" type="noConversion"/>
  </si>
  <si>
    <t>baseMoveSpd</t>
    <phoneticPr fontId="1" type="noConversion"/>
  </si>
  <si>
    <t>atk</t>
    <phoneticPr fontId="3" type="noConversion"/>
  </si>
  <si>
    <t>def</t>
    <phoneticPr fontId="3" type="noConversion"/>
  </si>
  <si>
    <t>hpLimit</t>
    <phoneticPr fontId="3" type="noConversion"/>
  </si>
  <si>
    <t>mpLimit</t>
    <phoneticPr fontId="3" type="noConversion"/>
  </si>
  <si>
    <t>atkInc</t>
    <phoneticPr fontId="3" type="noConversion"/>
  </si>
  <si>
    <t>defInc</t>
    <phoneticPr fontId="3" type="noConversion"/>
  </si>
  <si>
    <t>hpLimitInc</t>
    <phoneticPr fontId="3" type="noConversion"/>
  </si>
  <si>
    <t>mpLimitInc</t>
    <phoneticPr fontId="3" type="noConversion"/>
  </si>
  <si>
    <t>str</t>
    <phoneticPr fontId="3" type="noConversion"/>
  </si>
  <si>
    <t>agi</t>
    <phoneticPr fontId="3" type="noConversion"/>
  </si>
  <si>
    <t>sta</t>
    <phoneticPr fontId="3" type="noConversion"/>
  </si>
  <si>
    <t>wis</t>
    <phoneticPr fontId="3" type="noConversion"/>
  </si>
  <si>
    <t>spi</t>
    <phoneticPr fontId="3" type="noConversion"/>
  </si>
  <si>
    <t>defIgnore</t>
    <phoneticPr fontId="3" type="noConversion"/>
  </si>
  <si>
    <t>cri</t>
    <phoneticPr fontId="3" type="noConversion"/>
  </si>
  <si>
    <t>criDmg</t>
    <phoneticPr fontId="3" type="noConversion"/>
  </si>
  <si>
    <t>tough</t>
  </si>
  <si>
    <t>hit</t>
    <phoneticPr fontId="3" type="noConversion"/>
  </si>
  <si>
    <t>dod</t>
    <phoneticPr fontId="3" type="noConversion"/>
  </si>
  <si>
    <t>dmgRate</t>
    <phoneticPr fontId="3" type="noConversion"/>
  </si>
  <si>
    <t>dmgDownRate</t>
    <phoneticPr fontId="3" type="noConversion"/>
  </si>
  <si>
    <t>blockRate</t>
    <phoneticPr fontId="3" type="noConversion"/>
  </si>
  <si>
    <t>blockDmgDownRate</t>
    <phoneticPr fontId="3" type="noConversion"/>
  </si>
  <si>
    <t>realDmg</t>
    <phoneticPr fontId="3" type="noConversion"/>
  </si>
  <si>
    <t>stifle</t>
  </si>
  <si>
    <t>long_suffering</t>
  </si>
  <si>
    <t>moveSpd</t>
    <phoneticPr fontId="3" type="noConversion"/>
  </si>
  <si>
    <t>hpRestore</t>
    <phoneticPr fontId="3" type="noConversion"/>
  </si>
  <si>
    <t>mpRestore</t>
    <phoneticPr fontId="3" type="noConversion"/>
  </si>
  <si>
    <t>blockDmgRate</t>
  </si>
  <si>
    <t>cd</t>
    <phoneticPr fontId="1" type="noConversion"/>
  </si>
  <si>
    <t>nameHeigiht</t>
    <phoneticPr fontId="1" type="noConversion"/>
  </si>
  <si>
    <t>modelScale</t>
    <phoneticPr fontId="1" type="noConversion"/>
  </si>
  <si>
    <t>模型大小</t>
    <phoneticPr fontId="1" type="noConversion"/>
  </si>
  <si>
    <t>float</t>
    <phoneticPr fontId="1" type="noConversion"/>
  </si>
  <si>
    <t>freeBattleTimes</t>
    <phoneticPr fontId="1" type="noConversion"/>
  </si>
  <si>
    <t>payBattleCost</t>
    <phoneticPr fontId="1" type="noConversion"/>
  </si>
  <si>
    <t>payBattleCostInc</t>
    <phoneticPr fontId="1" type="noConversion"/>
  </si>
  <si>
    <t>payBattleItem</t>
    <phoneticPr fontId="1" type="noConversion"/>
  </si>
  <si>
    <t>3</t>
  </si>
  <si>
    <t>headIcon</t>
    <phoneticPr fontId="1" type="noConversion"/>
  </si>
  <si>
    <t>stopRange</t>
    <phoneticPr fontId="1" type="noConversion"/>
  </si>
  <si>
    <t>PVEAtkRange</t>
    <phoneticPr fontId="1" type="noConversion"/>
  </si>
  <si>
    <t>PVEMasterAtkRange</t>
    <phoneticPr fontId="1" type="noConversion"/>
  </si>
  <si>
    <t>PVEReturnRange</t>
    <phoneticPr fontId="1" type="noConversion"/>
  </si>
  <si>
    <t>PVPattackRange</t>
    <phoneticPr fontId="1" type="noConversion"/>
  </si>
  <si>
    <t>PVPMasterAtkRange</t>
    <phoneticPr fontId="1" type="noConversion"/>
  </si>
  <si>
    <t>PVPDefenseRange</t>
    <phoneticPr fontId="1" type="noConversion"/>
  </si>
  <si>
    <t>15</t>
    <phoneticPr fontId="1" type="noConversion"/>
  </si>
  <si>
    <t>30</t>
    <phoneticPr fontId="1" type="noConversion"/>
  </si>
  <si>
    <t>DeathLagTime</t>
    <phoneticPr fontId="1" type="noConversion"/>
  </si>
  <si>
    <t>3</t>
    <phoneticPr fontId="1" type="noConversion"/>
  </si>
  <si>
    <t>deatlagtime</t>
  </si>
  <si>
    <t>Bip001</t>
  </si>
  <si>
    <t>Bip001</t>
    <phoneticPr fontId="3" type="noConversion"/>
  </si>
  <si>
    <t>entourageId</t>
    <phoneticPr fontId="1" type="noConversion"/>
  </si>
  <si>
    <t>talkType</t>
    <phoneticPr fontId="1" type="noConversion"/>
  </si>
  <si>
    <t>bubbleIdGroup</t>
    <phoneticPr fontId="1" type="noConversion"/>
  </si>
  <si>
    <t>intervalTime</t>
    <phoneticPr fontId="1" type="noConversion"/>
  </si>
  <si>
    <t>petintro</t>
    <phoneticPr fontId="1" type="noConversion"/>
  </si>
  <si>
    <t>attackRange</t>
  </si>
  <si>
    <t>attackRange</t>
    <phoneticPr fontId="1" type="noConversion"/>
  </si>
  <si>
    <t>normalSkill</t>
  </si>
  <si>
    <t>id</t>
    <phoneticPr fontId="1" type="noConversion"/>
  </si>
  <si>
    <t>targetEntourageId</t>
    <phoneticPr fontId="1" type="noConversion"/>
  </si>
  <si>
    <t>propType</t>
    <phoneticPr fontId="1" type="noConversion"/>
  </si>
  <si>
    <t>friendlyName</t>
    <phoneticPr fontId="1" type="noConversion"/>
  </si>
  <si>
    <t>maxLevel</t>
    <phoneticPr fontId="1" type="noConversion"/>
  </si>
  <si>
    <t>filiationId</t>
    <phoneticPr fontId="1" type="noConversion"/>
  </si>
  <si>
    <t>level</t>
    <phoneticPr fontId="1" type="noConversion"/>
  </si>
  <si>
    <t>requireTargetLevel</t>
    <phoneticPr fontId="1" type="noConversion"/>
  </si>
  <si>
    <t>requireTargetStarNum</t>
    <phoneticPr fontId="1" type="noConversion"/>
  </si>
  <si>
    <t>itemNum</t>
    <phoneticPr fontId="1" type="noConversion"/>
  </si>
  <si>
    <t>upgradeItemType</t>
    <phoneticPr fontId="1" type="noConversion"/>
  </si>
  <si>
    <t>st_filiation</t>
    <phoneticPr fontId="1" type="noConversion"/>
  </si>
  <si>
    <t>data_filiation</t>
    <phoneticPr fontId="1" type="noConversion"/>
  </si>
  <si>
    <t>data_filiationLevel</t>
    <phoneticPr fontId="1" type="noConversion"/>
  </si>
  <si>
    <t>st_filiationLevel</t>
    <phoneticPr fontId="1" type="noConversion"/>
  </si>
  <si>
    <t>gs</t>
    <phoneticPr fontId="1" type="noConversion"/>
  </si>
  <si>
    <t>gs</t>
    <phoneticPr fontId="1" type="noConversion"/>
  </si>
  <si>
    <t>propVal</t>
    <phoneticPr fontId="1" type="noConversion"/>
  </si>
  <si>
    <t>filiationId,level</t>
    <phoneticPr fontId="1" type="noConversion"/>
  </si>
  <si>
    <t>PropVal</t>
  </si>
  <si>
    <t>id</t>
    <phoneticPr fontId="1" type="noConversion"/>
  </si>
  <si>
    <t>unlockCondition</t>
    <phoneticPr fontId="1" type="noConversion"/>
  </si>
  <si>
    <t>unlockNum</t>
    <phoneticPr fontId="1" type="noConversion"/>
  </si>
  <si>
    <t>type</t>
    <phoneticPr fontId="1" type="noConversion"/>
  </si>
  <si>
    <t>data_soulLink</t>
    <phoneticPr fontId="1" type="noConversion"/>
  </si>
  <si>
    <t>st_soulLink</t>
    <phoneticPr fontId="1" type="noConversion"/>
  </si>
  <si>
    <t>id</t>
    <phoneticPr fontId="1" type="noConversion"/>
  </si>
  <si>
    <t>unlockCondition</t>
    <phoneticPr fontId="1" type="noConversion"/>
  </si>
  <si>
    <t>unlockCondition</t>
    <phoneticPr fontId="1" type="noConversion"/>
  </si>
  <si>
    <t>unlockNum</t>
    <phoneticPr fontId="1" type="noConversion"/>
  </si>
  <si>
    <t>selectset1</t>
    <phoneticPr fontId="1" type="noConversion"/>
  </si>
  <si>
    <t>entourageId,targetEntourageId</t>
    <phoneticPr fontId="1" type="noConversion"/>
  </si>
  <si>
    <t>entourageId</t>
    <phoneticPr fontId="1" type="noConversion"/>
  </si>
  <si>
    <t>targetEntourageId</t>
    <phoneticPr fontId="1" type="noConversion"/>
  </si>
  <si>
    <t>targetId</t>
    <phoneticPr fontId="1" type="noConversion"/>
  </si>
  <si>
    <t>unlockCondition,unlockNum</t>
    <phoneticPr fontId="1" type="noConversion"/>
  </si>
  <si>
    <t>unlock</t>
  </si>
  <si>
    <t>5</t>
  </si>
  <si>
    <t>colset_str</t>
    <phoneticPr fontId="1" type="noConversion"/>
  </si>
  <si>
    <t>servername</t>
    <phoneticPr fontId="1" type="noConversion"/>
  </si>
  <si>
    <t>servername</t>
    <phoneticPr fontId="1" type="noConversion"/>
  </si>
  <si>
    <t>petname</t>
    <phoneticPr fontId="1" type="noConversion"/>
  </si>
  <si>
    <t>排序规则</t>
    <phoneticPr fontId="1" type="noConversion"/>
  </si>
  <si>
    <t>modelScale</t>
    <phoneticPr fontId="1" type="noConversion"/>
  </si>
  <si>
    <t>string</t>
    <phoneticPr fontId="1" type="noConversion"/>
  </si>
  <si>
    <t>int</t>
    <phoneticPr fontId="1" type="noConversion"/>
  </si>
  <si>
    <t>indexId</t>
    <phoneticPr fontId="1" type="noConversion"/>
  </si>
  <si>
    <t>最大战力</t>
    <phoneticPr fontId="1" type="noConversion"/>
  </si>
  <si>
    <t>总价</t>
    <phoneticPr fontId="1" type="noConversion"/>
  </si>
  <si>
    <t>总佣兵GS</t>
    <phoneticPr fontId="1" type="noConversion"/>
  </si>
  <si>
    <t>初始价值</t>
    <phoneticPr fontId="1" type="noConversion"/>
  </si>
  <si>
    <t>showGs</t>
    <phoneticPr fontId="1" type="noConversion"/>
  </si>
  <si>
    <t>exp</t>
    <phoneticPr fontId="1" type="noConversion"/>
  </si>
  <si>
    <t>Bip001</t>
    <phoneticPr fontId="3" type="noConversion"/>
  </si>
  <si>
    <t>page</t>
    <phoneticPr fontId="1" type="noConversion"/>
  </si>
  <si>
    <t>orderopen</t>
    <phoneticPr fontId="1" type="noConversion"/>
  </si>
  <si>
    <t>3</t>
    <phoneticPr fontId="1" type="noConversion"/>
  </si>
  <si>
    <t>15</t>
  </si>
  <si>
    <t>quality</t>
    <phoneticPr fontId="1" type="noConversion"/>
  </si>
  <si>
    <t>0,0.3,2.8</t>
    <phoneticPr fontId="1" type="noConversion"/>
  </si>
  <si>
    <t>0,0.5,3.2</t>
    <phoneticPr fontId="1" type="noConversion"/>
  </si>
  <si>
    <t>0,0.3,3.2</t>
    <phoneticPr fontId="1" type="noConversion"/>
  </si>
  <si>
    <t>0,0.3,3</t>
    <phoneticPr fontId="1" type="noConversion"/>
  </si>
  <si>
    <t>0,0.4,2.8</t>
    <phoneticPr fontId="1" type="noConversion"/>
  </si>
  <si>
    <t>0,0,3.8</t>
  </si>
  <si>
    <t>0,-0.6,5.66</t>
    <phoneticPr fontId="1" type="noConversion"/>
  </si>
  <si>
    <t>0,0.3,3.8</t>
    <phoneticPr fontId="1" type="noConversion"/>
  </si>
  <si>
    <t>0,0,4.5</t>
    <phoneticPr fontId="1" type="noConversion"/>
  </si>
  <si>
    <t>0,-0.28,5.4</t>
    <phoneticPr fontId="1" type="noConversion"/>
  </si>
  <si>
    <t>0,-0.3,5.4</t>
    <phoneticPr fontId="1" type="noConversion"/>
  </si>
  <si>
    <t>0,-0.3,4.5</t>
    <phoneticPr fontId="1" type="noConversion"/>
  </si>
  <si>
    <t>0,-0.5,6</t>
    <phoneticPr fontId="1" type="noConversion"/>
  </si>
  <si>
    <t>0,-0.2,4.5</t>
    <phoneticPr fontId="1" type="noConversion"/>
  </si>
  <si>
    <t>圣教骑士</t>
    <phoneticPr fontId="1" type="noConversion"/>
  </si>
  <si>
    <t>黑暗骑士</t>
    <phoneticPr fontId="1" type="noConversion"/>
  </si>
  <si>
    <t>游侠团</t>
    <phoneticPr fontId="1" type="noConversion"/>
  </si>
  <si>
    <t>游侠团</t>
    <phoneticPr fontId="1" type="noConversion"/>
  </si>
  <si>
    <t>天启者</t>
    <phoneticPr fontId="1" type="noConversion"/>
  </si>
  <si>
    <t>圣教骑士</t>
    <phoneticPr fontId="1" type="noConversion"/>
  </si>
  <si>
    <t>灵魂法术</t>
    <phoneticPr fontId="1" type="noConversion"/>
  </si>
  <si>
    <t>领袖</t>
    <phoneticPr fontId="1" type="noConversion"/>
  </si>
  <si>
    <t>黑暗法术</t>
    <phoneticPr fontId="1" type="noConversion"/>
  </si>
  <si>
    <t>黑暗女王</t>
    <phoneticPr fontId="1" type="noConversion"/>
  </si>
  <si>
    <t>火焰法术</t>
    <phoneticPr fontId="1" type="noConversion"/>
  </si>
  <si>
    <t>黑暗武士</t>
    <phoneticPr fontId="1" type="noConversion"/>
  </si>
  <si>
    <t>恶魔军官</t>
    <phoneticPr fontId="1" type="noConversion"/>
  </si>
  <si>
    <t>破坏魔王</t>
    <phoneticPr fontId="1" type="noConversion"/>
  </si>
  <si>
    <t>魔王宗师</t>
    <phoneticPr fontId="1" type="noConversion"/>
  </si>
  <si>
    <t>魔王</t>
    <phoneticPr fontId="1" type="noConversion"/>
  </si>
  <si>
    <t>将军</t>
    <phoneticPr fontId="1" type="noConversion"/>
  </si>
  <si>
    <t>黑暗不死者</t>
    <phoneticPr fontId="1" type="noConversion"/>
  </si>
  <si>
    <t>树灵</t>
    <phoneticPr fontId="1" type="noConversion"/>
  </si>
  <si>
    <t>冰灵</t>
    <phoneticPr fontId="1" type="noConversion"/>
  </si>
  <si>
    <t>破冰者</t>
    <phoneticPr fontId="1" type="noConversion"/>
  </si>
  <si>
    <t>片羽双子</t>
    <phoneticPr fontId="1" type="noConversion"/>
  </si>
  <si>
    <t>大恶魔</t>
    <phoneticPr fontId="1" type="noConversion"/>
  </si>
  <si>
    <t>恶魔主母</t>
    <phoneticPr fontId="1" type="noConversion"/>
  </si>
  <si>
    <t>光明大法师</t>
    <phoneticPr fontId="1" type="noConversion"/>
  </si>
  <si>
    <t>冰之巫妖</t>
    <phoneticPr fontId="1" type="noConversion"/>
  </si>
  <si>
    <t>神射手</t>
    <phoneticPr fontId="1" type="noConversion"/>
  </si>
  <si>
    <t>圣女</t>
    <phoneticPr fontId="1" type="noConversion"/>
  </si>
  <si>
    <t>精神领袖</t>
    <phoneticPr fontId="1" type="noConversion"/>
  </si>
  <si>
    <t>不死生物</t>
    <phoneticPr fontId="1" type="noConversion"/>
  </si>
  <si>
    <t>天使</t>
    <phoneticPr fontId="1" type="noConversion"/>
  </si>
  <si>
    <t>冥界之王</t>
    <phoneticPr fontId="1" type="noConversion"/>
  </si>
  <si>
    <t>巨兽</t>
    <phoneticPr fontId="1" type="noConversion"/>
  </si>
  <si>
    <t>圣教骑士</t>
    <phoneticPr fontId="1" type="noConversion"/>
  </si>
  <si>
    <t>曾经的伙伴</t>
    <phoneticPr fontId="1" type="noConversion"/>
  </si>
  <si>
    <t>一同堕落</t>
    <phoneticPr fontId="1" type="noConversion"/>
  </si>
  <si>
    <t>斧头与匕首</t>
    <phoneticPr fontId="1" type="noConversion"/>
  </si>
  <si>
    <t>游侠双星</t>
    <phoneticPr fontId="1" type="noConversion"/>
  </si>
  <si>
    <t>潜行者</t>
    <phoneticPr fontId="1" type="noConversion"/>
  </si>
  <si>
    <t>闺蜜无间</t>
    <phoneticPr fontId="1" type="noConversion"/>
  </si>
  <si>
    <t>一发入魂</t>
    <phoneticPr fontId="1" type="noConversion"/>
  </si>
  <si>
    <t>圣教法师团</t>
    <phoneticPr fontId="1" type="noConversion"/>
  </si>
  <si>
    <t>传承断绝</t>
    <phoneticPr fontId="1" type="noConversion"/>
  </si>
  <si>
    <t>终极净化</t>
    <phoneticPr fontId="1" type="noConversion"/>
  </si>
  <si>
    <t>灵魂与圣光</t>
    <phoneticPr fontId="1" type="noConversion"/>
  </si>
  <si>
    <t>鹰眼与黑暗</t>
    <phoneticPr fontId="1" type="noConversion"/>
  </si>
  <si>
    <t>黑暗与冰</t>
    <phoneticPr fontId="1" type="noConversion"/>
  </si>
  <si>
    <t>命中克星</t>
    <phoneticPr fontId="1" type="noConversion"/>
  </si>
  <si>
    <t>冰与火</t>
    <phoneticPr fontId="1" type="noConversion"/>
  </si>
  <si>
    <t>挑战者</t>
    <phoneticPr fontId="1" type="noConversion"/>
  </si>
  <si>
    <t>拳与剑</t>
    <phoneticPr fontId="1" type="noConversion"/>
  </si>
  <si>
    <t>呆瓜克星</t>
    <phoneticPr fontId="1" type="noConversion"/>
  </si>
  <si>
    <t>龙与野兽</t>
    <phoneticPr fontId="1" type="noConversion"/>
  </si>
  <si>
    <t>极道恶魔</t>
    <phoneticPr fontId="1" type="noConversion"/>
  </si>
  <si>
    <t>来自沙洲</t>
    <phoneticPr fontId="1" type="noConversion"/>
  </si>
  <si>
    <t>菊与刀</t>
    <phoneticPr fontId="1" type="noConversion"/>
  </si>
  <si>
    <t>冰霜之恶</t>
    <phoneticPr fontId="1" type="noConversion"/>
  </si>
  <si>
    <t>莫逆之交</t>
    <phoneticPr fontId="1" type="noConversion"/>
  </si>
  <si>
    <t>恶魔之王</t>
    <phoneticPr fontId="1" type="noConversion"/>
  </si>
  <si>
    <t>双翼恶魔</t>
    <phoneticPr fontId="1" type="noConversion"/>
  </si>
  <si>
    <t>猎龙者</t>
    <phoneticPr fontId="1" type="noConversion"/>
  </si>
  <si>
    <t>异类同伴</t>
    <phoneticPr fontId="1" type="noConversion"/>
  </si>
  <si>
    <t>地狱与冥界</t>
    <phoneticPr fontId="1" type="noConversion"/>
  </si>
  <si>
    <t>冥界与天堂</t>
    <phoneticPr fontId="1" type="noConversion"/>
  </si>
  <si>
    <t>冥界与天堂</t>
    <phoneticPr fontId="1" type="noConversion"/>
  </si>
  <si>
    <t>不死召唤</t>
    <phoneticPr fontId="1" type="noConversion"/>
  </si>
  <si>
    <t>往日不归</t>
    <phoneticPr fontId="1" type="noConversion"/>
  </si>
  <si>
    <t>15</t>
    <phoneticPr fontId="1" type="noConversion"/>
  </si>
  <si>
    <t>15</t>
    <phoneticPr fontId="1" type="noConversion"/>
  </si>
  <si>
    <t>Bip001</t>
    <phoneticPr fontId="3" type="noConversion"/>
  </si>
  <si>
    <t>c_b_0013</t>
  </si>
  <si>
    <t>c_b_0018</t>
  </si>
  <si>
    <t>c_b_0022</t>
  </si>
  <si>
    <t>c_b_0024</t>
  </si>
  <si>
    <t>c_b_0026</t>
  </si>
  <si>
    <t>c_b_0028</t>
  </si>
  <si>
    <t>c_b_0029</t>
  </si>
  <si>
    <t>c_b_0030</t>
  </si>
  <si>
    <t>c_b_0031</t>
  </si>
  <si>
    <t>c_b_0002</t>
  </si>
  <si>
    <t>c_b_0003</t>
  </si>
  <si>
    <t>c_m_0003</t>
  </si>
  <si>
    <t>c_m_0004</t>
  </si>
  <si>
    <t>c_m_0006</t>
  </si>
  <si>
    <t>c_m_0007</t>
  </si>
  <si>
    <t>c_m_0010</t>
  </si>
  <si>
    <t>c_b_0011</t>
  </si>
  <si>
    <t>c_m_0014</t>
  </si>
  <si>
    <t>c_m_0016</t>
  </si>
  <si>
    <t>c_b_0023</t>
  </si>
  <si>
    <t>c_b_0027</t>
  </si>
  <si>
    <t>c_m_0017</t>
  </si>
  <si>
    <t>c_m_0021</t>
  </si>
  <si>
    <t>c_b_0010</t>
  </si>
  <si>
    <t>c_b_0008</t>
  </si>
  <si>
    <t>c_b_0020</t>
  </si>
  <si>
    <t>c_b_0006</t>
  </si>
  <si>
    <t>c_m_0011</t>
  </si>
  <si>
    <t>c_m_0024</t>
  </si>
  <si>
    <t>堕天使</t>
    <phoneticPr fontId="1" type="noConversion"/>
  </si>
  <si>
    <t>死对头</t>
    <phoneticPr fontId="1" type="noConversion"/>
  </si>
  <si>
    <t>对立之翼</t>
    <phoneticPr fontId="1" type="noConversion"/>
  </si>
  <si>
    <t>尊崇之翼</t>
    <phoneticPr fontId="1" type="noConversion"/>
  </si>
  <si>
    <t>一人之下</t>
    <phoneticPr fontId="1" type="noConversion"/>
  </si>
  <si>
    <t>圣天使</t>
    <phoneticPr fontId="1" type="noConversion"/>
  </si>
  <si>
    <t>死对头</t>
    <phoneticPr fontId="1" type="noConversion"/>
  </si>
  <si>
    <t>filiationId</t>
  </si>
  <si>
    <t>propType</t>
  </si>
  <si>
    <t>requireTargetLevel</t>
  </si>
  <si>
    <t>requireTargetStarNum</t>
  </si>
  <si>
    <t>quality</t>
  </si>
  <si>
    <t>N_T_13</t>
  </si>
  <si>
    <t>N_T_12</t>
  </si>
  <si>
    <t>N_T_6</t>
  </si>
  <si>
    <t>N_T_1</t>
  </si>
  <si>
    <t>N_T_3</t>
  </si>
  <si>
    <t>upgradeItemType</t>
  </si>
  <si>
    <t>itemNum</t>
  </si>
  <si>
    <t>gs</t>
  </si>
  <si>
    <t>0,0.4,2.6</t>
    <phoneticPr fontId="1" type="noConversion"/>
  </si>
  <si>
    <t>0,0.32,2.65</t>
    <phoneticPr fontId="1" type="noConversion"/>
  </si>
  <si>
    <t>c_b_00043</t>
    <phoneticPr fontId="1" type="noConversion"/>
  </si>
  <si>
    <t>0,-0.5,4.5</t>
    <phoneticPr fontId="1" type="noConversion"/>
  </si>
  <si>
    <t>aa66ff</t>
  </si>
  <si>
    <t>FFaa00</t>
  </si>
  <si>
    <t>ff3322</t>
  </si>
  <si>
    <t>3366ff</t>
  </si>
  <si>
    <t/>
  </si>
  <si>
    <t>斯诺维斯\n奥德拉\n卓尔\n斯诺\n扎克\n布莱克\n</t>
    <phoneticPr fontId="1" type="noConversion"/>
  </si>
  <si>
    <t>杰西卡\n贝亚莉斯\n塞拉\n达尔\n贞德\n</t>
    <phoneticPr fontId="1" type="noConversion"/>
  </si>
  <si>
    <t>奥德拉\n贝亚莉斯\n塞拉\n安吉尔\n卓尔\n</t>
    <phoneticPr fontId="1" type="noConversion"/>
  </si>
  <si>
    <t>奥德拉\n杰西卡\n塞拉\n贞德\n卓尔\n</t>
    <phoneticPr fontId="1" type="noConversion"/>
  </si>
  <si>
    <t>莉莉菲尔\n卓尔\n贞德\n斯诺维斯\n莉莉丝\n</t>
    <phoneticPr fontId="1" type="noConversion"/>
  </si>
  <si>
    <t>奥德拉\n杰西卡\n贝亚莉斯\n贞德\n莉莉菲尔\n</t>
    <phoneticPr fontId="1" type="noConversion"/>
  </si>
  <si>
    <t>玛丽亚\n杰西卡\n贝亚莉斯\n达尔\n斯诺\n</t>
    <phoneticPr fontId="1" type="noConversion"/>
  </si>
  <si>
    <t>玛丽亚\n塞拉\n茂里\n布雷艾斯\n</t>
    <phoneticPr fontId="1" type="noConversion"/>
  </si>
  <si>
    <t>卓尔\n达尔\n莉莉丝\n安吉尔\n巴利亚\n</t>
    <phoneticPr fontId="1" type="noConversion"/>
  </si>
  <si>
    <t>厄鲁斯\n扎克\n卡妮尔\n比蒙\n安吉尔\n</t>
    <phoneticPr fontId="1" type="noConversion"/>
  </si>
  <si>
    <t>霍恩克斯\n扎克\n布莱克\n巴利亚\n</t>
    <phoneticPr fontId="1" type="noConversion"/>
  </si>
  <si>
    <t>霍恩克斯\n厄鲁斯\n达尔\n巴利亚\n</t>
    <phoneticPr fontId="1" type="noConversion"/>
  </si>
  <si>
    <t>莉莉丝\n阿撒兹勒\n维奇尔\n斯诺维斯\n</t>
    <phoneticPr fontId="1" type="noConversion"/>
  </si>
  <si>
    <t>奥德拉\n莉莉菲尔\n布雷艾斯\n卡妮尔\n</t>
    <phoneticPr fontId="1" type="noConversion"/>
  </si>
  <si>
    <t>莉莉菲尔\n茂里\n比蒙\n斯诺维斯\n</t>
    <phoneticPr fontId="1" type="noConversion"/>
  </si>
  <si>
    <t>布莱克\n恩库斯\n卡妮尔\n贞德\n</t>
    <phoneticPr fontId="1" type="noConversion"/>
  </si>
  <si>
    <t>扎克\n莉莉丝\n厄鲁斯\n斯诺\n阿撒兹勒\n</t>
    <phoneticPr fontId="1" type="noConversion"/>
  </si>
  <si>
    <t>玛丽亚\n斯诺\n恩库斯\n巴利亚\n</t>
    <phoneticPr fontId="1" type="noConversion"/>
  </si>
  <si>
    <t>达尔\n玛丽亚\n恩库斯\n布雷艾斯\n</t>
    <phoneticPr fontId="1" type="noConversion"/>
  </si>
  <si>
    <t>杰西卡\n斯诺\n霍恩克斯\n布莱克\n</t>
    <phoneticPr fontId="1" type="noConversion"/>
  </si>
  <si>
    <t>奥德拉\n贝亚莉斯\n玛丽亚\n塞拉\n维奇尔\n</t>
    <phoneticPr fontId="1" type="noConversion"/>
  </si>
  <si>
    <t>维奇尔\n厄鲁斯\n安吉尔\n达尔\n</t>
    <phoneticPr fontId="1" type="noConversion"/>
  </si>
  <si>
    <t>霍恩克斯\n茂里\n维奇尔\n阿撒兹勒\n</t>
    <phoneticPr fontId="1" type="noConversion"/>
  </si>
  <si>
    <t>比蒙\n扎克\n巴利亚\n卡妮尔\n</t>
    <phoneticPr fontId="1" type="noConversion"/>
  </si>
  <si>
    <t>阿撒兹勒\n茂里\n霍恩克斯\n布雷艾斯\n</t>
    <phoneticPr fontId="1" type="noConversion"/>
  </si>
  <si>
    <t>路西法化身\n拉贵尔化身\n萨麦尔化身\n拉斐尔化身\n阿萨谢尔化身\n</t>
    <phoneticPr fontId="1" type="noConversion"/>
  </si>
  <si>
    <t>昔拉化身\n拉贵尔化身\n萨麦尔化身\n拉斐尔化身\n阿萨谢尔化身\n</t>
    <phoneticPr fontId="1" type="noConversion"/>
  </si>
  <si>
    <t>昔拉化身\n路西法化身\n萨麦尔化身\n拉斐尔化身\n阿萨谢尔化身\n</t>
    <phoneticPr fontId="1" type="noConversion"/>
  </si>
  <si>
    <t>昔拉化身\n路西法化身\n拉贵尔化身\n拉斐尔化身\n阿萨谢尔化身\n</t>
    <phoneticPr fontId="1" type="noConversion"/>
  </si>
  <si>
    <t>昔拉化身\n路西法化身\n拉贵尔化身\n萨麦尔化身\n阿萨谢尔化身\n</t>
    <phoneticPr fontId="1" type="noConversion"/>
  </si>
  <si>
    <t>昔拉化身\n路西法化身\n拉贵尔化身\n萨麦尔化身\n拉斐尔化身\n</t>
    <phoneticPr fontId="1" type="noConversion"/>
  </si>
  <si>
    <t>\n\n\n\n\n\n\n</t>
    <phoneticPr fontId="1" type="noConversion"/>
  </si>
  <si>
    <t>羁绊的战力需要达到90W</t>
    <phoneticPr fontId="1" type="noConversion"/>
  </si>
  <si>
    <t>羁绊总数下调，因此单个羁绊的战力需要上升</t>
    <phoneticPr fontId="1" type="noConversion"/>
  </si>
  <si>
    <t>圣女与天使</t>
    <phoneticPr fontId="1" type="noConversion"/>
  </si>
  <si>
    <t>圣女与死灵</t>
    <phoneticPr fontId="1" type="noConversion"/>
  </si>
  <si>
    <t>大剑与短刃</t>
    <phoneticPr fontId="1" type="noConversion"/>
  </si>
  <si>
    <t>神射与靶子</t>
    <phoneticPr fontId="1" type="noConversion"/>
  </si>
  <si>
    <t>本体</t>
    <phoneticPr fontId="1" type="noConversion"/>
  </si>
  <si>
    <t>目标</t>
    <phoneticPr fontId="1" type="noConversion"/>
  </si>
  <si>
    <t>类型</t>
    <phoneticPr fontId="1" type="noConversion"/>
  </si>
  <si>
    <t>战斗</t>
    <phoneticPr fontId="5" type="noConversion"/>
  </si>
  <si>
    <t>刺杀</t>
    <phoneticPr fontId="5" type="noConversion"/>
  </si>
  <si>
    <t>辅助</t>
    <phoneticPr fontId="5" type="noConversion"/>
  </si>
  <si>
    <t>9001</t>
    <phoneticPr fontId="1" type="noConversion"/>
  </si>
  <si>
    <t>BATTLE</t>
    <phoneticPr fontId="1" type="noConversion"/>
  </si>
  <si>
    <t>200001|200002|200003|200004|200005|200006|200007|200008|200009</t>
  </si>
  <si>
    <t>7</t>
    <phoneticPr fontId="1" type="noConversion"/>
  </si>
  <si>
    <t>0,0.3,2.8</t>
    <phoneticPr fontId="1" type="noConversion"/>
  </si>
  <si>
    <t>0,-0.1,3.8</t>
    <phoneticPr fontId="1" type="noConversion"/>
  </si>
  <si>
    <t>0,-0.1,3.8</t>
    <phoneticPr fontId="1" type="noConversion"/>
  </si>
  <si>
    <t>0,-0.45,4.5</t>
    <phoneticPr fontId="1" type="noConversion"/>
  </si>
  <si>
    <t>0,-0.5,4.5</t>
    <phoneticPr fontId="1" type="noConversion"/>
  </si>
  <si>
    <t>0,0,4.5</t>
    <phoneticPr fontId="1" type="noConversion"/>
  </si>
  <si>
    <t>0,-0.24,5.4</t>
    <phoneticPr fontId="1" type="noConversion"/>
  </si>
  <si>
    <t>0,-0.3,4.7</t>
    <phoneticPr fontId="1" type="noConversion"/>
  </si>
  <si>
    <t>preview_scale</t>
    <phoneticPr fontId="1" type="noConversion"/>
  </si>
  <si>
    <t>0,-0.4,4.5</t>
    <phoneticPr fontId="1" type="noConversion"/>
  </si>
  <si>
    <t>0,0.1,5.4</t>
    <phoneticPr fontId="1" type="noConversion"/>
  </si>
  <si>
    <t>性价比</t>
    <phoneticPr fontId="1" type="noConversion"/>
  </si>
  <si>
    <t>原本的总战力</t>
    <phoneticPr fontId="1" type="noConversion"/>
  </si>
  <si>
    <t>原本的各个属性总和</t>
    <phoneticPr fontId="1" type="noConversion"/>
  </si>
  <si>
    <t>设计性价比</t>
    <phoneticPr fontId="1" type="noConversion"/>
  </si>
  <si>
    <t>战力</t>
    <phoneticPr fontId="1" type="noConversion"/>
  </si>
  <si>
    <t>战力增量</t>
    <phoneticPr fontId="1" type="noConversion"/>
  </si>
  <si>
    <t>计算属性</t>
    <phoneticPr fontId="1" type="noConversion"/>
  </si>
  <si>
    <t>原始属性</t>
    <phoneticPr fontId="1" type="noConversion"/>
  </si>
  <si>
    <t>全激活战力</t>
    <phoneticPr fontId="1" type="noConversion"/>
  </si>
  <si>
    <t>全激活花费</t>
    <phoneticPr fontId="1" type="noConversion"/>
  </si>
  <si>
    <t>每钻战力</t>
    <phoneticPr fontId="1" type="noConversion"/>
  </si>
  <si>
    <t>恩库斯与众灵</t>
    <phoneticPr fontId="1" type="noConversion"/>
  </si>
  <si>
    <t>13005</t>
    <phoneticPr fontId="1" type="noConversion"/>
  </si>
  <si>
    <t>纯洁与堕落</t>
    <phoneticPr fontId="1" type="noConversion"/>
  </si>
  <si>
    <t>纯洁与神圣</t>
    <phoneticPr fontId="1" type="noConversion"/>
  </si>
  <si>
    <t>纯洁与黑暗</t>
    <phoneticPr fontId="1" type="noConversion"/>
  </si>
  <si>
    <t>纯洁与堕天使</t>
    <phoneticPr fontId="1" type="noConversion"/>
  </si>
  <si>
    <t>c_m_0019</t>
    <phoneticPr fontId="1" type="noConversion"/>
  </si>
  <si>
    <t>本级钻石</t>
    <phoneticPr fontId="1" type="noConversion"/>
  </si>
  <si>
    <t>总钻石</t>
    <phoneticPr fontId="1" type="noConversion"/>
  </si>
  <si>
    <t>每点钻石经验</t>
    <phoneticPr fontId="1" type="noConversion"/>
  </si>
  <si>
    <t>c_b_0057</t>
  </si>
  <si>
    <t>c_b_0056</t>
  </si>
  <si>
    <t>c_b_0058</t>
  </si>
  <si>
    <t>c_b_0059</t>
  </si>
  <si>
    <t>c_b_0012</t>
  </si>
  <si>
    <t>c_b_0019</t>
  </si>
  <si>
    <t>c_b_0067</t>
  </si>
  <si>
    <t>c_b_0069</t>
  </si>
  <si>
    <t>c_b_0072</t>
  </si>
  <si>
    <t>c_b_0064</t>
  </si>
  <si>
    <t>c_b_0074</t>
  </si>
  <si>
    <t>c_b_0078</t>
  </si>
  <si>
    <t>c_b_0075</t>
  </si>
  <si>
    <t>c_b_0076</t>
  </si>
  <si>
    <t>c_b_0077</t>
  </si>
  <si>
    <t>c_b_0073</t>
  </si>
  <si>
    <t>c_b_0071</t>
  </si>
  <si>
    <t>c_b_0068</t>
  </si>
  <si>
    <t>c_b_0061</t>
  </si>
  <si>
    <t>c_b_0062</t>
  </si>
  <si>
    <t>c_b_0065</t>
  </si>
  <si>
    <t>c_b_0066</t>
  </si>
  <si>
    <t>c_b_0070</t>
  </si>
  <si>
    <t>c_b_0016</t>
  </si>
  <si>
    <t>c_b_0063</t>
  </si>
  <si>
    <t>101001,101002,101003,101004</t>
  </si>
  <si>
    <t>101011,101012,101013,101014</t>
  </si>
  <si>
    <t>101021,101022,101023,101024</t>
  </si>
  <si>
    <t>101031,101032,101033,101034</t>
  </si>
  <si>
    <t>101041,101042,101043,101044</t>
  </si>
  <si>
    <t>101051,101052,101053,101054</t>
  </si>
  <si>
    <t>101061,101062,101063,101064</t>
  </si>
  <si>
    <t>101071,101072,101073,101074</t>
  </si>
  <si>
    <t>101081,101082,101083,101084</t>
  </si>
  <si>
    <t>101091,101092,101093,101094</t>
  </si>
  <si>
    <t>101101,101102,101103,101104</t>
  </si>
  <si>
    <t>101111,101112,101113,101114</t>
  </si>
  <si>
    <t>101121,101122,101123,101124</t>
  </si>
  <si>
    <t>101131,101132,101133,101134</t>
  </si>
  <si>
    <t>101141,101142,101143,101144</t>
  </si>
  <si>
    <t>101151,101152,101153,101154</t>
  </si>
  <si>
    <t>101161,101162,101163,101164</t>
  </si>
  <si>
    <t>101171,101172,101173,101174</t>
  </si>
  <si>
    <t>101181,101182,101183,101184</t>
  </si>
  <si>
    <t>101191,101192,101193,101194</t>
  </si>
  <si>
    <t>101201,101202,101203,101204</t>
  </si>
  <si>
    <t>101211,101212,101213,101214</t>
  </si>
  <si>
    <t>101221,101222,101223,101224</t>
  </si>
  <si>
    <t>101231,101232,101233,101234</t>
  </si>
  <si>
    <t>101241,101242,101243,101244</t>
  </si>
  <si>
    <t>101251,101252,101253,101254</t>
  </si>
  <si>
    <t>101261,101262,101263,101264</t>
  </si>
  <si>
    <t>101271,101272,101273,101274</t>
  </si>
  <si>
    <t>101281,101282,101283,101284</t>
  </si>
  <si>
    <t>101291,101292,101293,101294</t>
  </si>
  <si>
    <t>101301,101302,101303,101304</t>
  </si>
  <si>
    <t>101311,101312,101313,101314</t>
  </si>
  <si>
    <t>101321,101322,101323,101324</t>
  </si>
  <si>
    <t>101331,101332,101333,101334</t>
  </si>
  <si>
    <t>101341,101342,101343,101344</t>
  </si>
  <si>
    <t>ActorBone/c_b_0010</t>
  </si>
  <si>
    <t>ActorBone/c_b_0011</t>
  </si>
  <si>
    <t>ActorBone/c_b_0002</t>
  </si>
  <si>
    <t>ActorBone/c_b_0031</t>
  </si>
  <si>
    <t>ActorBone/c_b_0057</t>
  </si>
  <si>
    <t>ActorBone/c_b_0056</t>
  </si>
  <si>
    <t>ActorBone/c_b_0058</t>
  </si>
  <si>
    <t>ActorBone/c_b_0059</t>
  </si>
  <si>
    <t>ActorBone/c_b_0012</t>
  </si>
  <si>
    <t>ActorBone/c_b_0019</t>
  </si>
  <si>
    <t>ActorBone/c_b_0067</t>
  </si>
  <si>
    <t>ActorBone/c_b_0069</t>
  </si>
  <si>
    <t>ActorBone/c_b_0072</t>
  </si>
  <si>
    <t>ActorBone/c_b_0064</t>
  </si>
  <si>
    <t>ActorBone/c_b_0074</t>
  </si>
  <si>
    <t>ActorBone/c_b_0078</t>
  </si>
  <si>
    <t>ActorBone/c_b_0075</t>
  </si>
  <si>
    <t>ActorBone/c_b_0076</t>
  </si>
  <si>
    <t>ActorBone/c_b_0077</t>
  </si>
  <si>
    <t>ActorBone/c_b_0073</t>
  </si>
  <si>
    <t>ActorBone/c_b_0071</t>
  </si>
  <si>
    <t>ActorBone/c_b_0068</t>
  </si>
  <si>
    <t>ActorBone/c_b_0061</t>
  </si>
  <si>
    <t>ActorBone/c_b_0062</t>
  </si>
  <si>
    <t>ActorBone/c_b_0065</t>
  </si>
  <si>
    <t>ActorBone/c_b_0003</t>
  </si>
  <si>
    <t>ActorBone/c_m_0014</t>
  </si>
  <si>
    <t>ActorBone/c_b_0023</t>
  </si>
  <si>
    <t>ActorBone/c_b_0020</t>
  </si>
  <si>
    <t>ActorBone/c_b_0066</t>
  </si>
  <si>
    <t>ActorBone/c_b_0070</t>
  </si>
  <si>
    <t>ActorBone/c_b_0013</t>
  </si>
  <si>
    <t>ActorBone/c_b_0016</t>
  </si>
  <si>
    <t>ActorBone/c_b_0063</t>
  </si>
  <si>
    <t>ActorBone/c_m_0004</t>
  </si>
  <si>
    <t>petEquipGroup</t>
    <phoneticPr fontId="1" type="noConversion"/>
  </si>
  <si>
    <t>pic</t>
    <phoneticPr fontId="1" type="noConversion"/>
  </si>
  <si>
    <t>equipList</t>
    <phoneticPr fontId="3" type="noConversion"/>
  </si>
  <si>
    <t>showProp</t>
    <phoneticPr fontId="1" type="noConversion"/>
  </si>
  <si>
    <t>class</t>
    <phoneticPr fontId="1" type="noConversion"/>
  </si>
  <si>
    <t>growthFighting</t>
    <phoneticPr fontId="1" type="noConversion"/>
  </si>
  <si>
    <t>class1Prop</t>
    <phoneticPr fontId="1" type="noConversion"/>
  </si>
  <si>
    <t>class2Prop</t>
    <phoneticPr fontId="1" type="noConversion"/>
  </si>
  <si>
    <t>class3Prop</t>
    <phoneticPr fontId="1" type="noConversion"/>
  </si>
  <si>
    <t>攻击力</t>
  </si>
  <si>
    <t>防御力</t>
  </si>
  <si>
    <t>穿透等级</t>
  </si>
  <si>
    <t>生命值</t>
  </si>
  <si>
    <t>法力</t>
  </si>
  <si>
    <t>暴击等级</t>
  </si>
  <si>
    <t>暴击加成</t>
  </si>
  <si>
    <t>暴击抵抗</t>
  </si>
  <si>
    <t>命中等级</t>
  </si>
  <si>
    <t>闪避等级</t>
  </si>
  <si>
    <t>伤害加深</t>
  </si>
  <si>
    <t>伤害减免</t>
  </si>
  <si>
    <t>格挡等级</t>
  </si>
  <si>
    <t>护甲值</t>
  </si>
  <si>
    <t>真实伤害</t>
  </si>
  <si>
    <t>击倒等级</t>
  </si>
  <si>
    <t>抵抗等级</t>
  </si>
  <si>
    <t>移动速度</t>
  </si>
  <si>
    <t>治疗加成</t>
  </si>
  <si>
    <t>starPropList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</si>
</sst>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"/>
    <numFmt numFmtId="177" formatCode="0.000"/>
  </numFmts>
  <fonts count="2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"/>
      <name val="宋体"/>
      <family val="3"/>
      <charset val="134"/>
    </font>
    <font>
      <sz val="9"/>
      <name val="宋体"/>
      <family val="2"/>
      <charset val="134"/>
    </font>
    <font>
      <sz val="9"/>
      <color indexed="8"/>
      <name val="宋体"/>
      <family val="2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b/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rgb="FF000000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8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9" fontId="24" fillId="0" borderId="0" applyFont="0" applyFill="0" applyBorder="0" applyAlignment="0" applyProtection="0">
      <alignment vertical="center"/>
    </xf>
  </cellStyleXfs>
  <cellXfs count="133">
    <xf numFmtId="0" fontId="0" fillId="0" borderId="0" xfId="0">
      <alignment vertical="center"/>
    </xf>
    <xf numFmtId="0" fontId="0" fillId="6" borderId="1" xfId="0" applyFill="1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49" fontId="2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Border="1" applyAlignment="1">
      <alignment horizontal="left" vertical="center"/>
    </xf>
    <xf numFmtId="0" fontId="0" fillId="0" borderId="0" xfId="0" applyAlignment="1"/>
    <xf numFmtId="49" fontId="2" fillId="0" borderId="0" xfId="0" applyNumberFormat="1" applyFont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7" borderId="1" xfId="0" applyFill="1" applyBorder="1" applyAlignment="1">
      <alignment horizontal="center" vertical="center"/>
    </xf>
    <xf numFmtId="49" fontId="2" fillId="0" borderId="1" xfId="0" applyNumberFormat="1" applyFont="1" applyFill="1" applyBorder="1">
      <alignment vertical="center"/>
    </xf>
    <xf numFmtId="49" fontId="2" fillId="0" borderId="1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5" fillId="0" borderId="1" xfId="0" applyNumberFormat="1" applyFont="1" applyFill="1" applyBorder="1" applyAlignment="1">
      <alignment horizontal="left" vertical="center"/>
    </xf>
    <xf numFmtId="49" fontId="0" fillId="0" borderId="1" xfId="0" applyNumberFormat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49" fontId="11" fillId="10" borderId="1" xfId="0" applyNumberFormat="1" applyFont="1" applyFill="1" applyBorder="1" applyAlignment="1">
      <alignment horizontal="left" vertical="center"/>
    </xf>
    <xf numFmtId="49" fontId="12" fillId="10" borderId="1" xfId="0" applyNumberFormat="1" applyFont="1" applyFill="1" applyBorder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49" fontId="13" fillId="0" borderId="1" xfId="0" applyNumberFormat="1" applyFont="1" applyBorder="1" applyAlignment="1">
      <alignment horizontal="left" vertical="center"/>
    </xf>
    <xf numFmtId="0" fontId="13" fillId="0" borderId="1" xfId="0" applyNumberFormat="1" applyFont="1" applyBorder="1" applyAlignment="1">
      <alignment horizontal="left" vertical="center"/>
    </xf>
    <xf numFmtId="49" fontId="13" fillId="0" borderId="1" xfId="0" applyNumberFormat="1" applyFont="1" applyBorder="1" applyAlignment="1">
      <alignment horizontal="center" vertical="center"/>
    </xf>
    <xf numFmtId="49" fontId="13" fillId="0" borderId="1" xfId="0" applyNumberFormat="1" applyFont="1" applyFill="1" applyBorder="1" applyAlignment="1">
      <alignment horizontal="left" vertical="center"/>
    </xf>
    <xf numFmtId="49" fontId="14" fillId="3" borderId="1" xfId="0" applyNumberFormat="1" applyFont="1" applyFill="1" applyBorder="1" applyAlignment="1">
      <alignment horizontal="left" vertical="center" wrapText="1"/>
    </xf>
    <xf numFmtId="49" fontId="15" fillId="0" borderId="1" xfId="0" applyNumberFormat="1" applyFont="1" applyFill="1" applyBorder="1" applyAlignment="1">
      <alignment horizontal="left" vertical="center"/>
    </xf>
    <xf numFmtId="49" fontId="15" fillId="9" borderId="1" xfId="0" applyNumberFormat="1" applyFont="1" applyFill="1" applyBorder="1" applyAlignment="1">
      <alignment horizontal="left" vertical="center"/>
    </xf>
    <xf numFmtId="0" fontId="15" fillId="0" borderId="1" xfId="0" applyNumberFormat="1" applyFont="1" applyBorder="1" applyAlignment="1">
      <alignment horizontal="left" vertical="center"/>
    </xf>
    <xf numFmtId="49" fontId="15" fillId="0" borderId="1" xfId="0" applyNumberFormat="1" applyFont="1" applyBorder="1" applyAlignment="1">
      <alignment horizontal="left" vertical="center"/>
    </xf>
    <xf numFmtId="0" fontId="13" fillId="0" borderId="1" xfId="0" applyNumberFormat="1" applyFont="1" applyFill="1" applyBorder="1" applyAlignment="1">
      <alignment horizontal="left" vertical="center"/>
    </xf>
    <xf numFmtId="0" fontId="13" fillId="0" borderId="0" xfId="0" applyNumberFormat="1" applyFont="1" applyAlignment="1">
      <alignment horizontal="left" vertical="center"/>
    </xf>
    <xf numFmtId="0" fontId="15" fillId="9" borderId="1" xfId="0" applyNumberFormat="1" applyFont="1" applyFill="1" applyBorder="1" applyAlignment="1">
      <alignment horizontal="left" vertical="center"/>
    </xf>
    <xf numFmtId="49" fontId="15" fillId="0" borderId="1" xfId="0" applyNumberFormat="1" applyFont="1" applyBorder="1">
      <alignment vertical="center"/>
    </xf>
    <xf numFmtId="49" fontId="13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Border="1">
      <alignment vertical="center"/>
    </xf>
    <xf numFmtId="49" fontId="10" fillId="10" borderId="1" xfId="0" applyNumberFormat="1" applyFont="1" applyFill="1" applyBorder="1">
      <alignment vertical="center"/>
    </xf>
    <xf numFmtId="49" fontId="11" fillId="10" borderId="1" xfId="0" applyNumberFormat="1" applyFont="1" applyFill="1" applyBorder="1">
      <alignment vertical="center"/>
    </xf>
    <xf numFmtId="49" fontId="13" fillId="0" borderId="0" xfId="0" applyNumberFormat="1" applyFont="1">
      <alignment vertical="center"/>
    </xf>
    <xf numFmtId="49" fontId="13" fillId="0" borderId="1" xfId="0" applyNumberFormat="1" applyFont="1" applyBorder="1">
      <alignment vertical="center"/>
    </xf>
    <xf numFmtId="0" fontId="13" fillId="0" borderId="0" xfId="0" applyNumberFormat="1" applyFont="1">
      <alignment vertical="center"/>
    </xf>
    <xf numFmtId="0" fontId="13" fillId="0" borderId="0" xfId="0" applyNumberFormat="1" applyFont="1" applyAlignment="1">
      <alignment horizontal="center" vertical="center"/>
    </xf>
    <xf numFmtId="0" fontId="0" fillId="0" borderId="1" xfId="0" applyNumberFormat="1" applyBorder="1" applyAlignment="1">
      <alignment horizontal="right" vertical="center"/>
    </xf>
    <xf numFmtId="0" fontId="13" fillId="0" borderId="1" xfId="0" applyNumberFormat="1" applyFont="1" applyBorder="1">
      <alignment vertical="center"/>
    </xf>
    <xf numFmtId="49" fontId="13" fillId="0" borderId="0" xfId="0" applyNumberFormat="1" applyFont="1" applyBorder="1">
      <alignment vertical="center"/>
    </xf>
    <xf numFmtId="49" fontId="15" fillId="0" borderId="1" xfId="0" applyNumberFormat="1" applyFont="1" applyBorder="1" applyAlignment="1">
      <alignment vertical="center"/>
    </xf>
    <xf numFmtId="0" fontId="13" fillId="0" borderId="0" xfId="0" applyNumberFormat="1" applyFont="1" applyFill="1" applyBorder="1" applyAlignment="1">
      <alignment horizontal="left" vertical="center"/>
    </xf>
    <xf numFmtId="0" fontId="0" fillId="0" borderId="0" xfId="0" applyNumberFormat="1">
      <alignment vertical="center"/>
    </xf>
    <xf numFmtId="49" fontId="0" fillId="0" borderId="6" xfId="0" applyNumberFormat="1" applyBorder="1">
      <alignment vertical="center"/>
    </xf>
    <xf numFmtId="49" fontId="0" fillId="0" borderId="7" xfId="0" applyNumberFormat="1" applyBorder="1">
      <alignment vertical="center"/>
    </xf>
    <xf numFmtId="176" fontId="0" fillId="0" borderId="0" xfId="0" applyNumberFormat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0" xfId="0" applyNumberFormat="1" applyAlignment="1"/>
    <xf numFmtId="49" fontId="0" fillId="0" borderId="1" xfId="0" applyNumberFormat="1" applyBorder="1" applyAlignment="1"/>
    <xf numFmtId="0" fontId="13" fillId="9" borderId="1" xfId="0" applyNumberFormat="1" applyFont="1" applyFill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17" fillId="0" borderId="0" xfId="0" applyFont="1">
      <alignment vertical="center"/>
    </xf>
    <xf numFmtId="49" fontId="17" fillId="0" borderId="1" xfId="0" applyNumberFormat="1" applyFont="1" applyBorder="1" applyAlignment="1">
      <alignment horizontal="left" vertical="center"/>
    </xf>
    <xf numFmtId="0" fontId="13" fillId="2" borderId="1" xfId="0" applyFont="1" applyFill="1" applyBorder="1">
      <alignment vertical="center"/>
    </xf>
    <xf numFmtId="0" fontId="13" fillId="0" borderId="1" xfId="0" applyFont="1" applyFill="1" applyBorder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0" borderId="1" xfId="0" applyFont="1" applyBorder="1">
      <alignment vertical="center"/>
    </xf>
    <xf numFmtId="0" fontId="13" fillId="5" borderId="1" xfId="0" applyFont="1" applyFill="1" applyBorder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6" borderId="1" xfId="0" applyFont="1" applyFill="1" applyBorder="1">
      <alignment vertical="center"/>
    </xf>
    <xf numFmtId="0" fontId="13" fillId="6" borderId="1" xfId="0" applyFont="1" applyFill="1" applyBorder="1" applyAlignment="1">
      <alignment horizontal="center"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3" fillId="7" borderId="1" xfId="0" applyFont="1" applyFill="1" applyBorder="1">
      <alignment vertical="center"/>
    </xf>
    <xf numFmtId="0" fontId="13" fillId="7" borderId="1" xfId="0" applyFont="1" applyFill="1" applyBorder="1" applyAlignment="1">
      <alignment horizontal="center" vertical="center"/>
    </xf>
    <xf numFmtId="0" fontId="13" fillId="8" borderId="1" xfId="0" applyFont="1" applyFill="1" applyBorder="1">
      <alignment vertical="center"/>
    </xf>
    <xf numFmtId="49" fontId="18" fillId="0" borderId="1" xfId="0" applyNumberFormat="1" applyFont="1" applyFill="1" applyBorder="1" applyAlignment="1">
      <alignment horizontal="right" vertical="center"/>
    </xf>
    <xf numFmtId="0" fontId="2" fillId="0" borderId="1" xfId="0" applyNumberFormat="1" applyFont="1" applyFill="1" applyBorder="1" applyAlignment="1">
      <alignment vertical="center"/>
    </xf>
    <xf numFmtId="0" fontId="20" fillId="0" borderId="0" xfId="0" applyNumberFormat="1" applyFont="1">
      <alignment vertical="center"/>
    </xf>
    <xf numFmtId="0" fontId="20" fillId="0" borderId="0" xfId="0" applyNumberFormat="1" applyFont="1" applyAlignment="1">
      <alignment horizontal="left" vertical="center"/>
    </xf>
    <xf numFmtId="0" fontId="20" fillId="0" borderId="0" xfId="0" applyNumberFormat="1" applyFont="1" applyAlignment="1">
      <alignment horizontal="center" vertical="center"/>
    </xf>
    <xf numFmtId="0" fontId="13" fillId="0" borderId="0" xfId="0" applyNumberFormat="1" applyFont="1" applyBorder="1">
      <alignment vertical="center"/>
    </xf>
    <xf numFmtId="0" fontId="21" fillId="0" borderId="0" xfId="0" applyNumberFormat="1" applyFont="1">
      <alignment vertical="center"/>
    </xf>
    <xf numFmtId="0" fontId="13" fillId="3" borderId="1" xfId="0" applyNumberFormat="1" applyFont="1" applyFill="1" applyBorder="1" applyAlignment="1">
      <alignment horizontal="left" vertical="center"/>
    </xf>
    <xf numFmtId="0" fontId="20" fillId="0" borderId="1" xfId="0" applyNumberFormat="1" applyFont="1" applyBorder="1" applyAlignment="1">
      <alignment horizontal="left" vertical="center"/>
    </xf>
    <xf numFmtId="49" fontId="0" fillId="0" borderId="10" xfId="0" applyNumberFormat="1" applyBorder="1">
      <alignment vertical="center"/>
    </xf>
    <xf numFmtId="49" fontId="0" fillId="0" borderId="0" xfId="0" applyNumberFormat="1" applyBorder="1">
      <alignment vertical="center"/>
    </xf>
    <xf numFmtId="49" fontId="13" fillId="0" borderId="0" xfId="0" applyNumberFormat="1" applyFont="1" applyAlignment="1">
      <alignment horizontal="right" vertical="center"/>
    </xf>
    <xf numFmtId="0" fontId="19" fillId="0" borderId="1" xfId="0" applyNumberFormat="1" applyFont="1" applyFill="1" applyBorder="1" applyAlignment="1">
      <alignment horizontal="right" vertical="center"/>
    </xf>
    <xf numFmtId="2" fontId="0" fillId="0" borderId="0" xfId="0" applyNumberFormat="1" applyBorder="1">
      <alignment vertical="center"/>
    </xf>
    <xf numFmtId="1" fontId="0" fillId="0" borderId="0" xfId="0" applyNumberFormat="1" applyBorder="1">
      <alignment vertical="center"/>
    </xf>
    <xf numFmtId="177" fontId="13" fillId="0" borderId="0" xfId="0" applyNumberFormat="1" applyFont="1" applyAlignment="1">
      <alignment vertical="center"/>
    </xf>
    <xf numFmtId="177" fontId="13" fillId="0" borderId="0" xfId="0" applyNumberFormat="1" applyFont="1">
      <alignment vertical="center"/>
    </xf>
    <xf numFmtId="1" fontId="13" fillId="0" borderId="0" xfId="0" applyNumberFormat="1" applyFont="1">
      <alignment vertical="center"/>
    </xf>
    <xf numFmtId="1" fontId="0" fillId="0" borderId="0" xfId="0" applyNumberFormat="1">
      <alignment vertical="center"/>
    </xf>
    <xf numFmtId="49" fontId="13" fillId="0" borderId="1" xfId="1" applyNumberFormat="1" applyFont="1" applyBorder="1">
      <alignment vertical="center"/>
    </xf>
    <xf numFmtId="49" fontId="2" fillId="11" borderId="1" xfId="0" applyNumberFormat="1" applyFont="1" applyFill="1" applyBorder="1" applyAlignment="1">
      <alignment vertical="center"/>
    </xf>
    <xf numFmtId="0" fontId="12" fillId="10" borderId="1" xfId="0" applyNumberFormat="1" applyFont="1" applyFill="1" applyBorder="1" applyAlignment="1">
      <alignment horizontal="left" vertical="center"/>
    </xf>
    <xf numFmtId="0" fontId="15" fillId="0" borderId="1" xfId="0" applyNumberFormat="1" applyFont="1" applyFill="1" applyBorder="1" applyAlignment="1">
      <alignment horizontal="left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49" fontId="12" fillId="12" borderId="1" xfId="0" applyNumberFormat="1" applyFont="1" applyFill="1" applyBorder="1" applyAlignment="1">
      <alignment horizontal="left" vertical="center"/>
    </xf>
    <xf numFmtId="49" fontId="11" fillId="12" borderId="1" xfId="0" applyNumberFormat="1" applyFont="1" applyFill="1" applyBorder="1" applyAlignment="1">
      <alignment horizontal="left" vertical="center"/>
    </xf>
    <xf numFmtId="0" fontId="13" fillId="12" borderId="1" xfId="0" applyNumberFormat="1" applyFont="1" applyFill="1" applyBorder="1" applyAlignment="1">
      <alignment horizontal="left" vertical="center"/>
    </xf>
    <xf numFmtId="49" fontId="13" fillId="12" borderId="0" xfId="0" applyNumberFormat="1" applyFont="1" applyFill="1" applyAlignment="1">
      <alignment horizontal="left" vertical="center"/>
    </xf>
    <xf numFmtId="49" fontId="13" fillId="12" borderId="1" xfId="0" applyNumberFormat="1" applyFont="1" applyFill="1" applyBorder="1" applyAlignment="1">
      <alignment horizontal="left" vertical="center"/>
    </xf>
    <xf numFmtId="49" fontId="15" fillId="12" borderId="1" xfId="0" applyNumberFormat="1" applyFont="1" applyFill="1" applyBorder="1" applyAlignment="1">
      <alignment horizontal="left" vertical="center"/>
    </xf>
    <xf numFmtId="49" fontId="15" fillId="12" borderId="1" xfId="0" applyNumberFormat="1" applyFont="1" applyFill="1" applyBorder="1">
      <alignment vertical="center"/>
    </xf>
    <xf numFmtId="0" fontId="15" fillId="13" borderId="1" xfId="0" applyNumberFormat="1" applyFont="1" applyFill="1" applyBorder="1" applyAlignment="1">
      <alignment horizontal="left" vertical="center"/>
    </xf>
    <xf numFmtId="49" fontId="16" fillId="13" borderId="1" xfId="0" applyNumberFormat="1" applyFont="1" applyFill="1" applyBorder="1" applyAlignment="1">
      <alignment horizontal="left" vertical="center"/>
    </xf>
    <xf numFmtId="49" fontId="15" fillId="13" borderId="1" xfId="0" applyNumberFormat="1" applyFont="1" applyFill="1" applyBorder="1" applyAlignment="1">
      <alignment horizontal="left" vertical="center"/>
    </xf>
    <xf numFmtId="49" fontId="13" fillId="13" borderId="0" xfId="0" applyNumberFormat="1" applyFont="1" applyFill="1" applyAlignment="1">
      <alignment horizontal="left" vertical="center"/>
    </xf>
    <xf numFmtId="49" fontId="10" fillId="10" borderId="0" xfId="0" applyNumberFormat="1" applyFont="1" applyFill="1" applyBorder="1">
      <alignment vertical="center"/>
    </xf>
    <xf numFmtId="49" fontId="17" fillId="0" borderId="0" xfId="0" applyNumberFormat="1" applyFont="1" applyFill="1" applyAlignment="1">
      <alignment vertical="center"/>
    </xf>
    <xf numFmtId="49" fontId="17" fillId="13" borderId="0" xfId="0" applyNumberFormat="1" applyFont="1" applyFill="1" applyAlignment="1">
      <alignment vertical="center"/>
    </xf>
    <xf numFmtId="49" fontId="17" fillId="14" borderId="0" xfId="0" applyNumberFormat="1" applyFont="1" applyFill="1" applyAlignment="1">
      <alignment vertical="center"/>
    </xf>
    <xf numFmtId="49" fontId="0" fillId="0" borderId="0" xfId="0" applyNumberFormat="1" applyFill="1">
      <alignment vertical="center"/>
    </xf>
    <xf numFmtId="0" fontId="15" fillId="0" borderId="0" xfId="0" applyNumberFormat="1" applyFont="1" applyBorder="1" applyAlignment="1">
      <alignment vertical="center"/>
    </xf>
  </cellXfs>
  <cellStyles count="2">
    <cellStyle name="百分比" xfId="1" builtinId="5"/>
    <cellStyle name="常规" xfId="0" builtinId="0"/>
  </cellStyles>
  <dxfs count="32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36</xdr:row>
          <xdr:rowOff>142875</xdr:rowOff>
        </xdr:from>
        <xdr:to>
          <xdr:col>1</xdr:col>
          <xdr:colOff>600075</xdr:colOff>
          <xdr:row>42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</xdr:rowOff>
        </xdr:from>
        <xdr:to>
          <xdr:col>6</xdr:col>
          <xdr:colOff>428625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0</xdr:row>
          <xdr:rowOff>152400</xdr:rowOff>
        </xdr:from>
        <xdr:to>
          <xdr:col>4</xdr:col>
          <xdr:colOff>190500</xdr:colOff>
          <xdr:row>2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生成所有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0</xdr:row>
          <xdr:rowOff>114300</xdr:rowOff>
        </xdr:from>
        <xdr:to>
          <xdr:col>13</xdr:col>
          <xdr:colOff>619125</xdr:colOff>
          <xdr:row>1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生成配置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47625</xdr:colOff>
          <xdr:row>0</xdr:row>
          <xdr:rowOff>152400</xdr:rowOff>
        </xdr:from>
        <xdr:to>
          <xdr:col>26</xdr:col>
          <xdr:colOff>495300</xdr:colOff>
          <xdr:row>3</xdr:row>
          <xdr:rowOff>28575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生成配置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1</xdr:row>
          <xdr:rowOff>76200</xdr:rowOff>
        </xdr:from>
        <xdr:to>
          <xdr:col>8</xdr:col>
          <xdr:colOff>504825</xdr:colOff>
          <xdr:row>3</xdr:row>
          <xdr:rowOff>76200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生成配置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/&#12304;&#27704;&#24658;&#22823;&#38470;&#12305;-%20&#33521;&#28789;&#23646;&#24615;&#35268;&#21010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J%20&#35282;&#33394;&#23646;&#24615;&#25968;&#20540;&#34920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9289;&#21697;ItemConfig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154;&#29289;&#23646;&#24615;&#3492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bigmap&#22823;&#22320;&#2227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英灵战力规划"/>
      <sheetName val="英灵种类"/>
      <sheetName val="英灵专精"/>
      <sheetName val="灵魂链接"/>
      <sheetName val="英灵技能"/>
      <sheetName val="资料"/>
    </sheetNames>
    <sheetDataSet>
      <sheetData sheetId="0"/>
      <sheetData sheetId="1">
        <row r="1">
          <cell r="L1">
            <v>25</v>
          </cell>
          <cell r="M1">
            <v>25</v>
          </cell>
          <cell r="N1">
            <v>1</v>
          </cell>
          <cell r="O1">
            <v>0</v>
          </cell>
          <cell r="P1">
            <v>0</v>
          </cell>
          <cell r="Q1">
            <v>0</v>
          </cell>
          <cell r="R1">
            <v>0</v>
          </cell>
          <cell r="S1">
            <v>0</v>
          </cell>
          <cell r="T1">
            <v>0</v>
          </cell>
          <cell r="U1">
            <v>0</v>
          </cell>
          <cell r="V1">
            <v>0</v>
          </cell>
          <cell r="W1">
            <v>0</v>
          </cell>
          <cell r="X1">
            <v>0</v>
          </cell>
          <cell r="Y1">
            <v>25</v>
          </cell>
          <cell r="Z1">
            <v>25</v>
          </cell>
          <cell r="AA1">
            <v>25</v>
          </cell>
          <cell r="AB1">
            <v>25</v>
          </cell>
          <cell r="AC1">
            <v>25</v>
          </cell>
          <cell r="AD1">
            <v>25</v>
          </cell>
          <cell r="AE1">
            <v>25</v>
          </cell>
          <cell r="AF1">
            <v>25</v>
          </cell>
          <cell r="AG1">
            <v>25</v>
          </cell>
          <cell r="AH1">
            <v>5</v>
          </cell>
          <cell r="AI1">
            <v>25</v>
          </cell>
          <cell r="AJ1">
            <v>0</v>
          </cell>
          <cell r="AK1">
            <v>0</v>
          </cell>
          <cell r="AL1">
            <v>0</v>
          </cell>
        </row>
        <row r="2">
          <cell r="A2"/>
          <cell r="B2"/>
          <cell r="C2"/>
          <cell r="D2"/>
          <cell r="E2"/>
          <cell r="F2"/>
          <cell r="G2"/>
          <cell r="H2"/>
          <cell r="I2"/>
          <cell r="J2"/>
          <cell r="K2"/>
          <cell r="L2">
            <v>101</v>
          </cell>
          <cell r="M2">
            <v>102</v>
          </cell>
          <cell r="N2">
            <v>104</v>
          </cell>
          <cell r="O2"/>
          <cell r="P2"/>
          <cell r="Q2"/>
          <cell r="R2"/>
          <cell r="S2"/>
          <cell r="T2">
            <v>1</v>
          </cell>
          <cell r="U2">
            <v>2</v>
          </cell>
          <cell r="V2">
            <v>3</v>
          </cell>
          <cell r="W2">
            <v>4</v>
          </cell>
          <cell r="X2">
            <v>5</v>
          </cell>
          <cell r="Y2">
            <v>103</v>
          </cell>
          <cell r="Z2">
            <v>106</v>
          </cell>
          <cell r="AA2">
            <v>107</v>
          </cell>
          <cell r="AB2">
            <v>108</v>
          </cell>
          <cell r="AC2">
            <v>109</v>
          </cell>
          <cell r="AD2">
            <v>110</v>
          </cell>
          <cell r="AE2">
            <v>112</v>
          </cell>
          <cell r="AF2">
            <v>113</v>
          </cell>
          <cell r="AG2">
            <v>114</v>
          </cell>
          <cell r="AH2">
            <v>115</v>
          </cell>
          <cell r="AI2">
            <v>116</v>
          </cell>
          <cell r="AJ2">
            <v>117</v>
          </cell>
          <cell r="AK2">
            <v>118</v>
          </cell>
          <cell r="AL2">
            <v>119</v>
          </cell>
          <cell r="AM2"/>
          <cell r="AN2"/>
          <cell r="AO2"/>
          <cell r="AP2"/>
          <cell r="AQ2"/>
          <cell r="AR2"/>
        </row>
        <row r="3">
          <cell r="A3"/>
          <cell r="B3"/>
          <cell r="C3"/>
          <cell r="D3"/>
          <cell r="E3"/>
          <cell r="F3"/>
          <cell r="G3" t="str">
            <v>基础战力</v>
          </cell>
          <cell r="H3" t="str">
            <v>成长战力</v>
          </cell>
          <cell r="I3" t="str">
            <v>星级属性基值</v>
          </cell>
          <cell r="J3" t="str">
            <v>星级属性基值战力</v>
          </cell>
          <cell r="K3"/>
          <cell r="L3" t="str">
            <v>攻击力</v>
          </cell>
          <cell r="M3" t="str">
            <v>防御力</v>
          </cell>
          <cell r="N3" t="str">
            <v>生命值</v>
          </cell>
          <cell r="O3" t="str">
            <v>魔法值</v>
          </cell>
          <cell r="P3" t="str">
            <v>攻击成长</v>
          </cell>
          <cell r="Q3" t="str">
            <v>防御成长</v>
          </cell>
          <cell r="R3" t="str">
            <v>生命成长</v>
          </cell>
          <cell r="S3" t="str">
            <v>魔法成长</v>
          </cell>
          <cell r="T3" t="str">
            <v>特殊分类</v>
          </cell>
          <cell r="U3" t="str">
            <v>agi</v>
          </cell>
          <cell r="V3" t="str">
            <v>魔石触发几率</v>
          </cell>
          <cell r="W3" t="str">
            <v>wis</v>
          </cell>
          <cell r="X3" t="str">
            <v>受伤上限</v>
          </cell>
          <cell r="Y3" t="str">
            <v>穿透等级</v>
          </cell>
          <cell r="Z3" t="str">
            <v>暴击等级</v>
          </cell>
          <cell r="AA3" t="str">
            <v>暴击加成</v>
          </cell>
          <cell r="AB3" t="str">
            <v>暴击抵抗</v>
          </cell>
          <cell r="AC3" t="str">
            <v>命中等级</v>
          </cell>
          <cell r="AD3" t="str">
            <v>闪避等级</v>
          </cell>
          <cell r="AE3" t="str">
            <v>伤害加深</v>
          </cell>
          <cell r="AF3" t="str">
            <v>伤害减免</v>
          </cell>
          <cell r="AG3" t="str">
            <v>格挡等级</v>
          </cell>
          <cell r="AH3" t="str">
            <v>护甲值</v>
          </cell>
          <cell r="AI3" t="str">
            <v>真实伤害</v>
          </cell>
          <cell r="AJ3" t="str">
            <v>击倒等级</v>
          </cell>
          <cell r="AK3" t="str">
            <v>抵抗等级</v>
          </cell>
          <cell r="AL3" t="str">
            <v>移动速度</v>
          </cell>
          <cell r="AM3"/>
          <cell r="AN3"/>
          <cell r="AO3"/>
          <cell r="AP3"/>
          <cell r="AQ3"/>
          <cell r="AR3"/>
        </row>
        <row r="4">
          <cell r="A4"/>
          <cell r="B4" t="str">
            <v>基础模型</v>
          </cell>
          <cell r="C4"/>
          <cell r="D4"/>
          <cell r="E4"/>
          <cell r="F4"/>
          <cell r="G4">
            <v>46500</v>
          </cell>
          <cell r="H4">
            <v>940</v>
          </cell>
          <cell r="I4"/>
          <cell r="J4">
            <v>22500</v>
          </cell>
          <cell r="K4"/>
          <cell r="L4">
            <v>700</v>
          </cell>
          <cell r="M4">
            <v>100</v>
          </cell>
          <cell r="N4">
            <v>4000</v>
          </cell>
          <cell r="O4">
            <v>0</v>
          </cell>
          <cell r="P4">
            <v>20</v>
          </cell>
          <cell r="Q4">
            <v>8</v>
          </cell>
          <cell r="R4">
            <v>240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50</v>
          </cell>
          <cell r="Z4">
            <v>100</v>
          </cell>
          <cell r="AA4">
            <v>0</v>
          </cell>
          <cell r="AB4">
            <v>100</v>
          </cell>
          <cell r="AC4">
            <v>100</v>
          </cell>
          <cell r="AD4">
            <v>100</v>
          </cell>
          <cell r="AE4">
            <v>50</v>
          </cell>
          <cell r="AF4">
            <v>50</v>
          </cell>
          <cell r="AG4">
            <v>100</v>
          </cell>
          <cell r="AH4">
            <v>1000</v>
          </cell>
          <cell r="AI4">
            <v>50</v>
          </cell>
          <cell r="AJ4">
            <v>0</v>
          </cell>
          <cell r="AK4">
            <v>0</v>
          </cell>
          <cell r="AL4">
            <v>100</v>
          </cell>
          <cell r="AM4"/>
          <cell r="AN4"/>
          <cell r="AO4"/>
          <cell r="AP4"/>
          <cell r="AQ4"/>
          <cell r="AR4"/>
        </row>
        <row r="5">
          <cell r="A5"/>
          <cell r="B5" t="str">
            <v>满级模型</v>
          </cell>
          <cell r="C5"/>
          <cell r="D5"/>
          <cell r="E5"/>
          <cell r="F5"/>
          <cell r="G5"/>
          <cell r="H5"/>
          <cell r="I5"/>
          <cell r="J5"/>
          <cell r="K5"/>
          <cell r="L5">
            <v>6700</v>
          </cell>
          <cell r="M5">
            <v>2500</v>
          </cell>
          <cell r="N5">
            <v>76000</v>
          </cell>
          <cell r="O5"/>
          <cell r="P5"/>
          <cell r="Q5"/>
          <cell r="R5"/>
          <cell r="S5"/>
          <cell r="T5"/>
          <cell r="U5"/>
          <cell r="V5"/>
          <cell r="W5"/>
          <cell r="X5"/>
          <cell r="Y5"/>
          <cell r="Z5"/>
          <cell r="AA5"/>
          <cell r="AB5"/>
          <cell r="AC5"/>
          <cell r="AD5"/>
          <cell r="AE5"/>
          <cell r="AF5"/>
          <cell r="AG5"/>
          <cell r="AH5"/>
          <cell r="AI5"/>
          <cell r="AJ5"/>
          <cell r="AK5"/>
          <cell r="AL5"/>
          <cell r="AM5"/>
          <cell r="AN5"/>
          <cell r="AO5"/>
          <cell r="AP5"/>
          <cell r="AQ5"/>
          <cell r="AR5"/>
        </row>
        <row r="6">
          <cell r="A6" t="str">
            <v>id</v>
          </cell>
          <cell r="B6" t="str">
            <v>petname</v>
          </cell>
          <cell r="C6" t="str">
            <v>petskillGroup</v>
          </cell>
          <cell r="D6" t="str">
            <v>needed_soul_id</v>
          </cell>
          <cell r="E6" t="str">
            <v>needed_soul_num</v>
          </cell>
          <cell r="F6" t="str">
            <v>type</v>
          </cell>
          <cell r="G6" t="str">
            <v>baseFighting</v>
          </cell>
          <cell r="H6" t="str">
            <v>growthFighting</v>
          </cell>
          <cell r="I6" t="str">
            <v>starPropList</v>
          </cell>
          <cell r="J6" t="str">
            <v>starpropFighting</v>
          </cell>
          <cell r="K6" t="str">
            <v>normalSkill</v>
          </cell>
          <cell r="L6" t="str">
            <v>atk</v>
          </cell>
          <cell r="M6" t="str">
            <v>def</v>
          </cell>
          <cell r="N6" t="str">
            <v>hpLimit</v>
          </cell>
          <cell r="O6" t="str">
            <v>mpLimit</v>
          </cell>
          <cell r="P6" t="str">
            <v>atkInc</v>
          </cell>
          <cell r="Q6" t="str">
            <v>defInc</v>
          </cell>
          <cell r="R6" t="str">
            <v>hpLimitInc</v>
          </cell>
          <cell r="S6" t="str">
            <v>mpLimitInc</v>
          </cell>
          <cell r="T6" t="str">
            <v>str</v>
          </cell>
          <cell r="U6" t="str">
            <v>agi</v>
          </cell>
          <cell r="V6" t="str">
            <v>sta</v>
          </cell>
          <cell r="W6" t="str">
            <v>wis</v>
          </cell>
          <cell r="X6" t="str">
            <v>spi</v>
          </cell>
          <cell r="Y6" t="str">
            <v>defIgnore</v>
          </cell>
          <cell r="Z6" t="str">
            <v>cri</v>
          </cell>
          <cell r="AA6" t="str">
            <v>criDmg</v>
          </cell>
          <cell r="AB6" t="str">
            <v>tough</v>
          </cell>
          <cell r="AC6" t="str">
            <v>hit</v>
          </cell>
          <cell r="AD6" t="str">
            <v>dod</v>
          </cell>
          <cell r="AE6" t="str">
            <v>dmgRate</v>
          </cell>
          <cell r="AF6" t="str">
            <v>dmgDownRate</v>
          </cell>
          <cell r="AG6" t="str">
            <v>blockRate</v>
          </cell>
          <cell r="AH6" t="str">
            <v>blockDmgDownRate</v>
          </cell>
          <cell r="AI6" t="str">
            <v>realDmg</v>
          </cell>
          <cell r="AJ6" t="str">
            <v>stifle</v>
          </cell>
          <cell r="AK6" t="str">
            <v>long_suffering</v>
          </cell>
          <cell r="AL6" t="str">
            <v>moveSpd</v>
          </cell>
          <cell r="AM6" t="str">
            <v>cd</v>
          </cell>
          <cell r="AN6" t="str">
            <v>hpRestore</v>
          </cell>
          <cell r="AO6" t="str">
            <v>mpRestore</v>
          </cell>
          <cell r="AP6" t="str">
            <v>quality</v>
          </cell>
          <cell r="AQ6" t="str">
            <v>showProp</v>
          </cell>
          <cell r="AR6" t="str">
            <v>indexId</v>
          </cell>
        </row>
        <row r="7">
          <cell r="A7">
            <v>10</v>
          </cell>
          <cell r="B7" t="str">
            <v>霍恩克斯</v>
          </cell>
          <cell r="C7" t="str">
            <v>101036,101037,101038,101039</v>
          </cell>
          <cell r="D7">
            <v>9015</v>
          </cell>
          <cell r="E7">
            <v>10</v>
          </cell>
          <cell r="F7">
            <v>1</v>
          </cell>
          <cell r="G7">
            <v>88273</v>
          </cell>
          <cell r="H7">
            <v>1806</v>
          </cell>
          <cell r="I7" t="str">
            <v>101,0|102,0|103,0|104,0|106,0|109,664|110,95|112,380|113,380|115,0|116,190</v>
          </cell>
          <cell r="J7">
            <v>42725</v>
          </cell>
          <cell r="K7">
            <v>37</v>
          </cell>
          <cell r="L7">
            <v>1328</v>
          </cell>
          <cell r="M7">
            <v>190</v>
          </cell>
          <cell r="N7">
            <v>7588</v>
          </cell>
          <cell r="O7">
            <v>0</v>
          </cell>
          <cell r="P7">
            <v>38</v>
          </cell>
          <cell r="Q7">
            <v>16</v>
          </cell>
          <cell r="R7">
            <v>456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95</v>
          </cell>
          <cell r="Z7">
            <v>190</v>
          </cell>
          <cell r="AA7">
            <v>0</v>
          </cell>
          <cell r="AB7">
            <v>190</v>
          </cell>
          <cell r="AC7">
            <v>190</v>
          </cell>
          <cell r="AD7">
            <v>190</v>
          </cell>
          <cell r="AE7">
            <v>95</v>
          </cell>
          <cell r="AF7">
            <v>95</v>
          </cell>
          <cell r="AG7">
            <v>190</v>
          </cell>
          <cell r="AH7">
            <v>1897</v>
          </cell>
          <cell r="AI7">
            <v>95</v>
          </cell>
          <cell r="AJ7">
            <v>0</v>
          </cell>
          <cell r="AK7">
            <v>0</v>
          </cell>
          <cell r="AL7">
            <v>100</v>
          </cell>
          <cell r="AM7">
            <v>0</v>
          </cell>
          <cell r="AN7">
            <v>0</v>
          </cell>
          <cell r="AO7">
            <v>0</v>
          </cell>
          <cell r="AP7">
            <v>6</v>
          </cell>
          <cell r="AQ7" t="str">
            <v>101,1366|102,206|103,95|104,8044|106,190|109,190|110,190|112,95|113,95|115,1897|116,95</v>
          </cell>
          <cell r="AR7">
            <v>7</v>
          </cell>
        </row>
        <row r="8">
          <cell r="A8">
            <v>17</v>
          </cell>
          <cell r="B8" t="str">
            <v>巴利亚</v>
          </cell>
          <cell r="C8" t="str">
            <v>101064,101065,101066,101067</v>
          </cell>
          <cell r="D8">
            <v>9026</v>
          </cell>
          <cell r="E8">
            <v>10</v>
          </cell>
          <cell r="F8">
            <v>1</v>
          </cell>
          <cell r="G8">
            <v>88273</v>
          </cell>
          <cell r="H8">
            <v>1806</v>
          </cell>
          <cell r="I8" t="str">
            <v>101,0|102,0|103,0|104,0|106,0|109,664|110,95|112,380|113,380|115,0|116,190</v>
          </cell>
          <cell r="J8">
            <v>42725</v>
          </cell>
          <cell r="K8">
            <v>46</v>
          </cell>
          <cell r="L8">
            <v>1328</v>
          </cell>
          <cell r="M8">
            <v>190</v>
          </cell>
          <cell r="N8">
            <v>7588</v>
          </cell>
          <cell r="O8">
            <v>0</v>
          </cell>
          <cell r="P8">
            <v>38</v>
          </cell>
          <cell r="Q8">
            <v>16</v>
          </cell>
          <cell r="R8">
            <v>456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95</v>
          </cell>
          <cell r="Z8">
            <v>190</v>
          </cell>
          <cell r="AA8">
            <v>0</v>
          </cell>
          <cell r="AB8">
            <v>190</v>
          </cell>
          <cell r="AC8">
            <v>190</v>
          </cell>
          <cell r="AD8">
            <v>190</v>
          </cell>
          <cell r="AE8">
            <v>95</v>
          </cell>
          <cell r="AF8">
            <v>95</v>
          </cell>
          <cell r="AG8">
            <v>190</v>
          </cell>
          <cell r="AH8">
            <v>1897</v>
          </cell>
          <cell r="AI8">
            <v>95</v>
          </cell>
          <cell r="AJ8">
            <v>0</v>
          </cell>
          <cell r="AK8">
            <v>0</v>
          </cell>
          <cell r="AL8">
            <v>100</v>
          </cell>
          <cell r="AM8">
            <v>0</v>
          </cell>
          <cell r="AN8">
            <v>0</v>
          </cell>
          <cell r="AO8">
            <v>0</v>
          </cell>
          <cell r="AP8">
            <v>6</v>
          </cell>
          <cell r="AQ8" t="str">
            <v>101,1366|102,206|103,95|104,8044|106,190|109,190|110,190|112,95|113,95|115,1897|116,95</v>
          </cell>
          <cell r="AR8">
            <v>7</v>
          </cell>
        </row>
        <row r="9">
          <cell r="A9">
            <v>18</v>
          </cell>
          <cell r="B9" t="str">
            <v>莉莉丝</v>
          </cell>
          <cell r="C9" t="str">
            <v>101068,101069,101070,101071</v>
          </cell>
          <cell r="D9">
            <v>9027</v>
          </cell>
          <cell r="E9">
            <v>10</v>
          </cell>
          <cell r="F9">
            <v>2</v>
          </cell>
          <cell r="G9">
            <v>85068</v>
          </cell>
          <cell r="H9">
            <v>1739</v>
          </cell>
          <cell r="I9" t="str">
            <v>101,0|102,0|103,0|104,0|106,0|109,640|110,92|112,366|113,366|115,0|116,183</v>
          </cell>
          <cell r="J9">
            <v>41175</v>
          </cell>
          <cell r="K9">
            <v>79</v>
          </cell>
          <cell r="L9">
            <v>1279</v>
          </cell>
          <cell r="M9">
            <v>183</v>
          </cell>
          <cell r="N9">
            <v>7308</v>
          </cell>
          <cell r="O9">
            <v>0</v>
          </cell>
          <cell r="P9">
            <v>37</v>
          </cell>
          <cell r="Q9">
            <v>15</v>
          </cell>
          <cell r="R9">
            <v>439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92</v>
          </cell>
          <cell r="Z9">
            <v>183</v>
          </cell>
          <cell r="AA9">
            <v>0</v>
          </cell>
          <cell r="AB9">
            <v>183</v>
          </cell>
          <cell r="AC9">
            <v>183</v>
          </cell>
          <cell r="AD9">
            <v>183</v>
          </cell>
          <cell r="AE9">
            <v>92</v>
          </cell>
          <cell r="AF9">
            <v>92</v>
          </cell>
          <cell r="AG9">
            <v>183</v>
          </cell>
          <cell r="AH9">
            <v>1827</v>
          </cell>
          <cell r="AI9">
            <v>92</v>
          </cell>
          <cell r="AJ9">
            <v>0</v>
          </cell>
          <cell r="AK9">
            <v>0</v>
          </cell>
          <cell r="AL9">
            <v>100</v>
          </cell>
          <cell r="AM9">
            <v>0</v>
          </cell>
          <cell r="AN9">
            <v>0</v>
          </cell>
          <cell r="AO9">
            <v>0</v>
          </cell>
          <cell r="AP9">
            <v>6</v>
          </cell>
          <cell r="AQ9" t="str">
            <v>101,1316|102,198|103,92|104,7747|106,183|109,183|110,183|112,92|113,92|115,1827|116,92</v>
          </cell>
          <cell r="AR9">
            <v>10</v>
          </cell>
        </row>
        <row r="10">
          <cell r="A10">
            <v>21</v>
          </cell>
          <cell r="B10" t="str">
            <v>贞德</v>
          </cell>
          <cell r="C10" t="str">
            <v>101080,101081,101082,101083</v>
          </cell>
          <cell r="D10">
            <v>9030</v>
          </cell>
          <cell r="E10">
            <v>10</v>
          </cell>
          <cell r="F10">
            <v>3</v>
          </cell>
          <cell r="G10">
            <v>85068</v>
          </cell>
          <cell r="H10">
            <v>1739</v>
          </cell>
          <cell r="I10" t="str">
            <v>101,0|102,0|103,0|104,0|106,0|109,640|110,92|112,366|113,366|115,0|116,183</v>
          </cell>
          <cell r="J10">
            <v>41175</v>
          </cell>
          <cell r="K10">
            <v>61</v>
          </cell>
          <cell r="L10">
            <v>1279</v>
          </cell>
          <cell r="M10">
            <v>183</v>
          </cell>
          <cell r="N10">
            <v>7308</v>
          </cell>
          <cell r="O10">
            <v>0</v>
          </cell>
          <cell r="P10">
            <v>37</v>
          </cell>
          <cell r="Q10">
            <v>15</v>
          </cell>
          <cell r="R10">
            <v>439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92</v>
          </cell>
          <cell r="Z10">
            <v>183</v>
          </cell>
          <cell r="AA10">
            <v>0</v>
          </cell>
          <cell r="AB10">
            <v>183</v>
          </cell>
          <cell r="AC10">
            <v>183</v>
          </cell>
          <cell r="AD10">
            <v>183</v>
          </cell>
          <cell r="AE10">
            <v>92</v>
          </cell>
          <cell r="AF10">
            <v>92</v>
          </cell>
          <cell r="AG10">
            <v>183</v>
          </cell>
          <cell r="AH10">
            <v>1827</v>
          </cell>
          <cell r="AI10">
            <v>92</v>
          </cell>
          <cell r="AJ10">
            <v>0</v>
          </cell>
          <cell r="AK10">
            <v>0</v>
          </cell>
          <cell r="AL10">
            <v>100</v>
          </cell>
          <cell r="AM10">
            <v>0</v>
          </cell>
          <cell r="AN10">
            <v>0</v>
          </cell>
          <cell r="AO10">
            <v>0</v>
          </cell>
          <cell r="AP10">
            <v>6</v>
          </cell>
          <cell r="AQ10" t="str">
            <v>101,1316|102,198|103,92|104,7747|106,183|109,183|110,183|112,92|113,92|115,1827|116,92</v>
          </cell>
          <cell r="AR10">
            <v>10</v>
          </cell>
        </row>
        <row r="11">
          <cell r="A11">
            <v>23</v>
          </cell>
          <cell r="B11" t="str">
            <v>卡妮尔</v>
          </cell>
          <cell r="C11" t="str">
            <v>101088,101089,101090,101091</v>
          </cell>
          <cell r="D11">
            <v>9034</v>
          </cell>
          <cell r="E11">
            <v>10</v>
          </cell>
          <cell r="F11">
            <v>3</v>
          </cell>
          <cell r="G11">
            <v>79368</v>
          </cell>
          <cell r="H11">
            <v>1634</v>
          </cell>
          <cell r="I11" t="str">
            <v>101,0|102,0|103,0|104,0|106,0|109,596|110,86|112,341|113,341|115,0|116,171</v>
          </cell>
          <cell r="J11">
            <v>38375</v>
          </cell>
          <cell r="K11">
            <v>84</v>
          </cell>
          <cell r="L11">
            <v>1192</v>
          </cell>
          <cell r="M11">
            <v>171</v>
          </cell>
          <cell r="N11">
            <v>6808</v>
          </cell>
          <cell r="O11">
            <v>0</v>
          </cell>
          <cell r="P11">
            <v>35</v>
          </cell>
          <cell r="Q11">
            <v>14</v>
          </cell>
          <cell r="R11">
            <v>409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86</v>
          </cell>
          <cell r="Z11">
            <v>171</v>
          </cell>
          <cell r="AA11">
            <v>0</v>
          </cell>
          <cell r="AB11">
            <v>171</v>
          </cell>
          <cell r="AC11">
            <v>171</v>
          </cell>
          <cell r="AD11">
            <v>171</v>
          </cell>
          <cell r="AE11">
            <v>86</v>
          </cell>
          <cell r="AF11">
            <v>86</v>
          </cell>
          <cell r="AG11">
            <v>171</v>
          </cell>
          <cell r="AH11">
            <v>1702</v>
          </cell>
          <cell r="AI11">
            <v>86</v>
          </cell>
          <cell r="AJ11">
            <v>0</v>
          </cell>
          <cell r="AK11">
            <v>0</v>
          </cell>
          <cell r="AL11">
            <v>100</v>
          </cell>
          <cell r="AM11">
            <v>0</v>
          </cell>
          <cell r="AN11">
            <v>0</v>
          </cell>
          <cell r="AO11">
            <v>0</v>
          </cell>
          <cell r="AP11">
            <v>5</v>
          </cell>
          <cell r="AQ11" t="str">
            <v>101,1227|102,185|103,86|104,7217|106,171|109,171|110,171|112,86|113,86|115,1702|116,86</v>
          </cell>
          <cell r="AR11">
            <v>14</v>
          </cell>
        </row>
        <row r="12">
          <cell r="A12">
            <v>3</v>
          </cell>
          <cell r="B12" t="str">
            <v>杰西卡</v>
          </cell>
          <cell r="C12" t="str">
            <v>101008,101009,101010,101011</v>
          </cell>
          <cell r="D12">
            <v>9008</v>
          </cell>
          <cell r="E12">
            <v>10</v>
          </cell>
          <cell r="F12">
            <v>2</v>
          </cell>
          <cell r="G12">
            <v>82158</v>
          </cell>
          <cell r="H12">
            <v>1698</v>
          </cell>
          <cell r="I12" t="str">
            <v>101,0|102,0|103,0|104,0|106,0|109,617|110,89|112,353|113,353|115,0|116,177</v>
          </cell>
          <cell r="J12">
            <v>39725</v>
          </cell>
          <cell r="K12">
            <v>57</v>
          </cell>
          <cell r="L12">
            <v>1234</v>
          </cell>
          <cell r="M12">
            <v>177</v>
          </cell>
          <cell r="N12">
            <v>7048</v>
          </cell>
          <cell r="O12">
            <v>0</v>
          </cell>
          <cell r="P12">
            <v>36</v>
          </cell>
          <cell r="Q12">
            <v>15</v>
          </cell>
          <cell r="R12">
            <v>423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89</v>
          </cell>
          <cell r="Z12">
            <v>177</v>
          </cell>
          <cell r="AA12">
            <v>0</v>
          </cell>
          <cell r="AB12">
            <v>177</v>
          </cell>
          <cell r="AC12">
            <v>177</v>
          </cell>
          <cell r="AD12">
            <v>177</v>
          </cell>
          <cell r="AE12">
            <v>89</v>
          </cell>
          <cell r="AF12">
            <v>89</v>
          </cell>
          <cell r="AG12">
            <v>177</v>
          </cell>
          <cell r="AH12">
            <v>1762</v>
          </cell>
          <cell r="AI12">
            <v>89</v>
          </cell>
          <cell r="AJ12">
            <v>0</v>
          </cell>
          <cell r="AK12">
            <v>0</v>
          </cell>
          <cell r="AL12">
            <v>100</v>
          </cell>
          <cell r="AM12">
            <v>0</v>
          </cell>
          <cell r="AN12">
            <v>0</v>
          </cell>
          <cell r="AO12">
            <v>0</v>
          </cell>
          <cell r="AP12">
            <v>6</v>
          </cell>
          <cell r="AQ12" t="str">
            <v>101,1270|102,192|103,89|104,7471|106,177|109,177|110,177|112,89|113,89|115,1762|116,89</v>
          </cell>
          <cell r="AR12">
            <v>12</v>
          </cell>
        </row>
        <row r="13">
          <cell r="A13">
            <v>19</v>
          </cell>
          <cell r="B13" t="str">
            <v>斯诺维斯</v>
          </cell>
          <cell r="C13" t="str">
            <v>101072,101073,101074,101075</v>
          </cell>
          <cell r="D13">
            <v>9028</v>
          </cell>
          <cell r="E13">
            <v>10</v>
          </cell>
          <cell r="F13">
            <v>1</v>
          </cell>
          <cell r="G13">
            <v>79368</v>
          </cell>
          <cell r="H13">
            <v>1634</v>
          </cell>
          <cell r="I13" t="str">
            <v>101,0|102,0|103,0|104,0|106,0|109,596|110,86|112,341|113,341|115,0|116,171</v>
          </cell>
          <cell r="J13">
            <v>38375</v>
          </cell>
          <cell r="K13">
            <v>47</v>
          </cell>
          <cell r="L13">
            <v>1192</v>
          </cell>
          <cell r="M13">
            <v>171</v>
          </cell>
          <cell r="N13">
            <v>6808</v>
          </cell>
          <cell r="O13">
            <v>0</v>
          </cell>
          <cell r="P13">
            <v>35</v>
          </cell>
          <cell r="Q13">
            <v>14</v>
          </cell>
          <cell r="R13">
            <v>409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86</v>
          </cell>
          <cell r="Z13">
            <v>171</v>
          </cell>
          <cell r="AA13">
            <v>0</v>
          </cell>
          <cell r="AB13">
            <v>171</v>
          </cell>
          <cell r="AC13">
            <v>171</v>
          </cell>
          <cell r="AD13">
            <v>171</v>
          </cell>
          <cell r="AE13">
            <v>86</v>
          </cell>
          <cell r="AF13">
            <v>86</v>
          </cell>
          <cell r="AG13">
            <v>171</v>
          </cell>
          <cell r="AH13">
            <v>1702</v>
          </cell>
          <cell r="AI13">
            <v>86</v>
          </cell>
          <cell r="AJ13">
            <v>0</v>
          </cell>
          <cell r="AK13">
            <v>0</v>
          </cell>
          <cell r="AL13">
            <v>100</v>
          </cell>
          <cell r="AM13">
            <v>0</v>
          </cell>
          <cell r="AN13">
            <v>0</v>
          </cell>
          <cell r="AO13">
            <v>0</v>
          </cell>
          <cell r="AP13">
            <v>5</v>
          </cell>
          <cell r="AQ13" t="str">
            <v>101,1227|102,185|103,86|104,7217|106,171|109,171|110,171|112,86|113,86|115,1702|116,86</v>
          </cell>
          <cell r="AR13">
            <v>14</v>
          </cell>
        </row>
        <row r="14">
          <cell r="A14">
            <v>24</v>
          </cell>
          <cell r="B14" t="str">
            <v>阿撒兹勒</v>
          </cell>
          <cell r="C14" t="str">
            <v>101092,101093,101094,101095</v>
          </cell>
          <cell r="D14">
            <v>9035</v>
          </cell>
          <cell r="E14">
            <v>10</v>
          </cell>
          <cell r="F14">
            <v>2</v>
          </cell>
          <cell r="G14">
            <v>82158</v>
          </cell>
          <cell r="H14">
            <v>1698</v>
          </cell>
          <cell r="I14" t="str">
            <v>101,0|102,0|103,0|104,0|106,0|109,617|110,89|112,353|113,353|115,0|116,177</v>
          </cell>
          <cell r="J14">
            <v>39725</v>
          </cell>
          <cell r="K14">
            <v>45</v>
          </cell>
          <cell r="L14">
            <v>1234</v>
          </cell>
          <cell r="M14">
            <v>177</v>
          </cell>
          <cell r="N14">
            <v>7048</v>
          </cell>
          <cell r="O14">
            <v>0</v>
          </cell>
          <cell r="P14">
            <v>36</v>
          </cell>
          <cell r="Q14">
            <v>15</v>
          </cell>
          <cell r="R14">
            <v>423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89</v>
          </cell>
          <cell r="Z14">
            <v>177</v>
          </cell>
          <cell r="AA14">
            <v>0</v>
          </cell>
          <cell r="AB14">
            <v>177</v>
          </cell>
          <cell r="AC14">
            <v>177</v>
          </cell>
          <cell r="AD14">
            <v>177</v>
          </cell>
          <cell r="AE14">
            <v>89</v>
          </cell>
          <cell r="AF14">
            <v>89</v>
          </cell>
          <cell r="AG14">
            <v>177</v>
          </cell>
          <cell r="AH14">
            <v>1762</v>
          </cell>
          <cell r="AI14">
            <v>89</v>
          </cell>
          <cell r="AJ14">
            <v>0</v>
          </cell>
          <cell r="AK14">
            <v>0</v>
          </cell>
          <cell r="AL14">
            <v>100</v>
          </cell>
          <cell r="AM14">
            <v>0</v>
          </cell>
          <cell r="AN14">
            <v>0</v>
          </cell>
          <cell r="AO14">
            <v>0</v>
          </cell>
          <cell r="AP14">
            <v>6</v>
          </cell>
          <cell r="AQ14" t="str">
            <v>101,1270|102,192|103,89|104,7471|106,177|109,177|110,177|112,89|113,89|115,1762|116,89</v>
          </cell>
          <cell r="AR14">
            <v>12</v>
          </cell>
        </row>
        <row r="15">
          <cell r="A15">
            <v>2</v>
          </cell>
          <cell r="B15" t="str">
            <v>奥德拉</v>
          </cell>
          <cell r="C15" t="str">
            <v>101004,101005,101006,101007</v>
          </cell>
          <cell r="D15">
            <v>9004</v>
          </cell>
          <cell r="E15">
            <v>10</v>
          </cell>
          <cell r="F15">
            <v>1</v>
          </cell>
          <cell r="G15">
            <v>79368</v>
          </cell>
          <cell r="H15">
            <v>1634</v>
          </cell>
          <cell r="I15" t="str">
            <v>101,0|102,0|103,0|104,0|106,0|109,596|110,86|112,341|113,341|115,0|116,171</v>
          </cell>
          <cell r="J15">
            <v>38375</v>
          </cell>
          <cell r="K15">
            <v>53</v>
          </cell>
          <cell r="L15">
            <v>1192</v>
          </cell>
          <cell r="M15">
            <v>171</v>
          </cell>
          <cell r="N15">
            <v>6808</v>
          </cell>
          <cell r="O15">
            <v>0</v>
          </cell>
          <cell r="P15">
            <v>35</v>
          </cell>
          <cell r="Q15">
            <v>14</v>
          </cell>
          <cell r="R15">
            <v>409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86</v>
          </cell>
          <cell r="Z15">
            <v>171</v>
          </cell>
          <cell r="AA15">
            <v>0</v>
          </cell>
          <cell r="AB15">
            <v>171</v>
          </cell>
          <cell r="AC15">
            <v>171</v>
          </cell>
          <cell r="AD15">
            <v>171</v>
          </cell>
          <cell r="AE15">
            <v>86</v>
          </cell>
          <cell r="AF15">
            <v>86</v>
          </cell>
          <cell r="AG15">
            <v>171</v>
          </cell>
          <cell r="AH15">
            <v>1702</v>
          </cell>
          <cell r="AI15">
            <v>86</v>
          </cell>
          <cell r="AJ15">
            <v>0</v>
          </cell>
          <cell r="AK15">
            <v>0</v>
          </cell>
          <cell r="AL15">
            <v>100</v>
          </cell>
          <cell r="AM15">
            <v>0</v>
          </cell>
          <cell r="AN15">
            <v>0</v>
          </cell>
          <cell r="AO15">
            <v>0</v>
          </cell>
          <cell r="AP15">
            <v>5</v>
          </cell>
          <cell r="AQ15" t="str">
            <v>101,1227|102,185|103,86|104,7217|106,171|109,171|110,171|112,86|113,86|115,1702|116,86</v>
          </cell>
          <cell r="AR15">
            <v>14</v>
          </cell>
        </row>
        <row r="16">
          <cell r="A16">
            <v>22</v>
          </cell>
          <cell r="B16" t="str">
            <v>布莱克</v>
          </cell>
          <cell r="C16" t="str">
            <v>101084,101085,101086,101087</v>
          </cell>
          <cell r="D16">
            <v>9031</v>
          </cell>
          <cell r="E16">
            <v>10</v>
          </cell>
          <cell r="F16">
            <v>1</v>
          </cell>
          <cell r="G16">
            <v>79368</v>
          </cell>
          <cell r="H16">
            <v>1634</v>
          </cell>
          <cell r="I16" t="str">
            <v>101,0|102,0|103,0|104,0|106,0|109,596|110,86|112,341|113,341|115,0|116,171</v>
          </cell>
          <cell r="J16">
            <v>38375</v>
          </cell>
          <cell r="K16">
            <v>81</v>
          </cell>
          <cell r="L16">
            <v>1192</v>
          </cell>
          <cell r="M16">
            <v>171</v>
          </cell>
          <cell r="N16">
            <v>6808</v>
          </cell>
          <cell r="O16">
            <v>0</v>
          </cell>
          <cell r="P16">
            <v>35</v>
          </cell>
          <cell r="Q16">
            <v>14</v>
          </cell>
          <cell r="R16">
            <v>409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86</v>
          </cell>
          <cell r="Z16">
            <v>171</v>
          </cell>
          <cell r="AA16">
            <v>0</v>
          </cell>
          <cell r="AB16">
            <v>171</v>
          </cell>
          <cell r="AC16">
            <v>171</v>
          </cell>
          <cell r="AD16">
            <v>171</v>
          </cell>
          <cell r="AE16">
            <v>86</v>
          </cell>
          <cell r="AF16">
            <v>86</v>
          </cell>
          <cell r="AG16">
            <v>171</v>
          </cell>
          <cell r="AH16">
            <v>1702</v>
          </cell>
          <cell r="AI16">
            <v>86</v>
          </cell>
          <cell r="AJ16">
            <v>0</v>
          </cell>
          <cell r="AK16">
            <v>0</v>
          </cell>
          <cell r="AL16">
            <v>100</v>
          </cell>
          <cell r="AM16">
            <v>0</v>
          </cell>
          <cell r="AN16">
            <v>0</v>
          </cell>
          <cell r="AO16">
            <v>0</v>
          </cell>
          <cell r="AP16">
            <v>5</v>
          </cell>
          <cell r="AQ16" t="str">
            <v>101,1227|102,185|103,86|104,7217|106,171|109,171|110,171|112,86|113,86|115,1702|116,86</v>
          </cell>
          <cell r="AR16">
            <v>14</v>
          </cell>
        </row>
        <row r="17">
          <cell r="A17">
            <v>28</v>
          </cell>
          <cell r="B17" t="str">
            <v>拉贵尔化身</v>
          </cell>
          <cell r="C17" t="str">
            <v>101108,101109,101110,101111</v>
          </cell>
          <cell r="D17">
            <v>9005</v>
          </cell>
          <cell r="E17">
            <v>10</v>
          </cell>
          <cell r="F17">
            <v>3</v>
          </cell>
          <cell r="G17">
            <v>91873</v>
          </cell>
          <cell r="H17">
            <v>1874</v>
          </cell>
          <cell r="I17" t="str">
            <v>101,0|102,0|103,0|104,0|106,0|109,691|110,99|112,395|113,395|115,0|116,198</v>
          </cell>
          <cell r="J17">
            <v>44450</v>
          </cell>
          <cell r="K17">
            <v>54</v>
          </cell>
          <cell r="L17">
            <v>1381</v>
          </cell>
          <cell r="M17">
            <v>198</v>
          </cell>
          <cell r="N17">
            <v>7888</v>
          </cell>
          <cell r="O17">
            <v>0</v>
          </cell>
          <cell r="P17">
            <v>40</v>
          </cell>
          <cell r="Q17">
            <v>16</v>
          </cell>
          <cell r="R17">
            <v>474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99</v>
          </cell>
          <cell r="Z17">
            <v>198</v>
          </cell>
          <cell r="AA17">
            <v>0</v>
          </cell>
          <cell r="AB17">
            <v>198</v>
          </cell>
          <cell r="AC17">
            <v>198</v>
          </cell>
          <cell r="AD17">
            <v>198</v>
          </cell>
          <cell r="AE17">
            <v>99</v>
          </cell>
          <cell r="AF17">
            <v>99</v>
          </cell>
          <cell r="AG17">
            <v>198</v>
          </cell>
          <cell r="AH17">
            <v>1972</v>
          </cell>
          <cell r="AI17">
            <v>99</v>
          </cell>
          <cell r="AJ17">
            <v>0</v>
          </cell>
          <cell r="AK17">
            <v>0</v>
          </cell>
          <cell r="AL17">
            <v>100</v>
          </cell>
          <cell r="AM17">
            <v>0</v>
          </cell>
          <cell r="AN17">
            <v>0</v>
          </cell>
          <cell r="AO17">
            <v>0</v>
          </cell>
          <cell r="AP17">
            <v>6</v>
          </cell>
          <cell r="AQ17" t="str">
            <v>101,1421|102,214|103,99|104,8362|106,198|109,198|110,198|112,99|113,99|115,1972|116,99</v>
          </cell>
          <cell r="AR17">
            <v>3</v>
          </cell>
        </row>
        <row r="18">
          <cell r="A18">
            <v>36</v>
          </cell>
          <cell r="B18" t="str">
            <v>瑟雷西</v>
          </cell>
          <cell r="C18" t="str">
            <v>101140,101141,101142,101143</v>
          </cell>
          <cell r="D18">
            <v>9033</v>
          </cell>
          <cell r="E18">
            <v>10</v>
          </cell>
          <cell r="F18">
            <v>1</v>
          </cell>
          <cell r="G18">
            <v>79368</v>
          </cell>
          <cell r="H18">
            <v>1634</v>
          </cell>
          <cell r="I18" t="str">
            <v>101,0|102,0|103,0|104,0|106,0|109,596|110,86|112,341|113,341|115,0|116,171</v>
          </cell>
          <cell r="J18">
            <v>38375</v>
          </cell>
          <cell r="K18">
            <v>86</v>
          </cell>
          <cell r="L18">
            <v>1192</v>
          </cell>
          <cell r="M18">
            <v>171</v>
          </cell>
          <cell r="N18">
            <v>6808</v>
          </cell>
          <cell r="O18">
            <v>0</v>
          </cell>
          <cell r="P18">
            <v>35</v>
          </cell>
          <cell r="Q18">
            <v>14</v>
          </cell>
          <cell r="R18">
            <v>409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86</v>
          </cell>
          <cell r="Z18">
            <v>171</v>
          </cell>
          <cell r="AA18">
            <v>0</v>
          </cell>
          <cell r="AB18">
            <v>171</v>
          </cell>
          <cell r="AC18">
            <v>171</v>
          </cell>
          <cell r="AD18">
            <v>171</v>
          </cell>
          <cell r="AE18">
            <v>86</v>
          </cell>
          <cell r="AF18">
            <v>86</v>
          </cell>
          <cell r="AG18">
            <v>171</v>
          </cell>
          <cell r="AH18">
            <v>1702</v>
          </cell>
          <cell r="AI18">
            <v>86</v>
          </cell>
          <cell r="AJ18">
            <v>0</v>
          </cell>
          <cell r="AK18">
            <v>0</v>
          </cell>
          <cell r="AL18">
            <v>100</v>
          </cell>
          <cell r="AM18">
            <v>0</v>
          </cell>
          <cell r="AN18">
            <v>0</v>
          </cell>
          <cell r="AO18">
            <v>0</v>
          </cell>
          <cell r="AP18">
            <v>5</v>
          </cell>
          <cell r="AQ18" t="str">
            <v>101,1227|102,185|103,86|104,7217|106,171|109,171|110,171|112,86|113,86|115,1702|116,86</v>
          </cell>
          <cell r="AR18">
            <v>14</v>
          </cell>
        </row>
        <row r="19">
          <cell r="A19">
            <v>5</v>
          </cell>
          <cell r="B19" t="str">
            <v>玛丽亚</v>
          </cell>
          <cell r="C19" t="str">
            <v>101016,101017,101018,101019</v>
          </cell>
          <cell r="D19">
            <v>9010</v>
          </cell>
          <cell r="E19">
            <v>10</v>
          </cell>
          <cell r="F19">
            <v>3</v>
          </cell>
          <cell r="G19">
            <v>74355</v>
          </cell>
          <cell r="H19">
            <v>1509</v>
          </cell>
          <cell r="I19" t="str">
            <v>101,0|102,0|103,0|104,0|106,0|109,560|110,80|112,320|113,320|115,0|116,160</v>
          </cell>
          <cell r="J19">
            <v>36000</v>
          </cell>
          <cell r="K19">
            <v>60</v>
          </cell>
          <cell r="L19">
            <v>1119</v>
          </cell>
          <cell r="M19">
            <v>160</v>
          </cell>
          <cell r="N19">
            <v>6390</v>
          </cell>
          <cell r="O19">
            <v>0</v>
          </cell>
          <cell r="P19">
            <v>32</v>
          </cell>
          <cell r="Q19">
            <v>13</v>
          </cell>
          <cell r="R19">
            <v>384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80</v>
          </cell>
          <cell r="Z19">
            <v>160</v>
          </cell>
          <cell r="AA19">
            <v>0</v>
          </cell>
          <cell r="AB19">
            <v>160</v>
          </cell>
          <cell r="AC19">
            <v>160</v>
          </cell>
          <cell r="AD19">
            <v>160</v>
          </cell>
          <cell r="AE19">
            <v>80</v>
          </cell>
          <cell r="AF19">
            <v>80</v>
          </cell>
          <cell r="AG19">
            <v>160</v>
          </cell>
          <cell r="AH19">
            <v>1598</v>
          </cell>
          <cell r="AI19">
            <v>80</v>
          </cell>
          <cell r="AJ19">
            <v>0</v>
          </cell>
          <cell r="AK19">
            <v>0</v>
          </cell>
          <cell r="AL19">
            <v>100</v>
          </cell>
          <cell r="AM19">
            <v>0</v>
          </cell>
          <cell r="AN19">
            <v>0</v>
          </cell>
          <cell r="AO19">
            <v>0</v>
          </cell>
          <cell r="AP19">
            <v>5</v>
          </cell>
          <cell r="AQ19" t="str">
            <v>101,1151|102,173|103,80|104,6774|106,160|109,160|110,160|112,80|113,80|115,1598|116,80</v>
          </cell>
          <cell r="AR19">
            <v>19</v>
          </cell>
        </row>
        <row r="20">
          <cell r="A20">
            <v>6</v>
          </cell>
          <cell r="B20" t="str">
            <v>塞拉</v>
          </cell>
          <cell r="C20" t="str">
            <v>101020,101021,101022,101023</v>
          </cell>
          <cell r="D20">
            <v>9011</v>
          </cell>
          <cell r="E20">
            <v>10</v>
          </cell>
          <cell r="F20">
            <v>2</v>
          </cell>
          <cell r="G20">
            <v>69747</v>
          </cell>
          <cell r="H20">
            <v>1410</v>
          </cell>
          <cell r="I20" t="str">
            <v>101,0|102,0|103,0|104,0|106,0|109,525|110,75|112,300|113,300|115,0|116,150</v>
          </cell>
          <cell r="J20">
            <v>33750</v>
          </cell>
          <cell r="K20">
            <v>62</v>
          </cell>
          <cell r="L20">
            <v>1050</v>
          </cell>
          <cell r="M20">
            <v>150</v>
          </cell>
          <cell r="N20">
            <v>5997</v>
          </cell>
          <cell r="O20">
            <v>0</v>
          </cell>
          <cell r="P20">
            <v>30</v>
          </cell>
          <cell r="Q20">
            <v>12</v>
          </cell>
          <cell r="R20">
            <v>360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75</v>
          </cell>
          <cell r="Z20">
            <v>150</v>
          </cell>
          <cell r="AA20">
            <v>0</v>
          </cell>
          <cell r="AB20">
            <v>150</v>
          </cell>
          <cell r="AC20">
            <v>150</v>
          </cell>
          <cell r="AD20">
            <v>150</v>
          </cell>
          <cell r="AE20">
            <v>75</v>
          </cell>
          <cell r="AF20">
            <v>75</v>
          </cell>
          <cell r="AG20">
            <v>150</v>
          </cell>
          <cell r="AH20">
            <v>1500</v>
          </cell>
          <cell r="AI20">
            <v>75</v>
          </cell>
          <cell r="AJ20">
            <v>0</v>
          </cell>
          <cell r="AK20">
            <v>0</v>
          </cell>
          <cell r="AL20">
            <v>100</v>
          </cell>
          <cell r="AM20">
            <v>0</v>
          </cell>
          <cell r="AN20">
            <v>0</v>
          </cell>
          <cell r="AO20">
            <v>0</v>
          </cell>
          <cell r="AP20">
            <v>5</v>
          </cell>
          <cell r="AQ20" t="str">
            <v>101,1080|102,162|103,75|104,6357|106,150|109,150|110,150|112,75|113,75|115,1500|116,75</v>
          </cell>
          <cell r="AR20">
            <v>20</v>
          </cell>
        </row>
        <row r="21">
          <cell r="A21">
            <v>7</v>
          </cell>
          <cell r="B21" t="str">
            <v>卓尔</v>
          </cell>
          <cell r="C21" t="str">
            <v>101024,101025,101026,101027</v>
          </cell>
          <cell r="D21">
            <v>9012</v>
          </cell>
          <cell r="E21">
            <v>10</v>
          </cell>
          <cell r="F21">
            <v>2</v>
          </cell>
          <cell r="G21">
            <v>69747</v>
          </cell>
          <cell r="H21">
            <v>1410</v>
          </cell>
          <cell r="I21" t="str">
            <v>101,0|102,0|103,0|104,0|106,0|109,525|110,75|112,300|113,300|115,0|116,150</v>
          </cell>
          <cell r="J21">
            <v>33750</v>
          </cell>
          <cell r="K21">
            <v>63</v>
          </cell>
          <cell r="L21">
            <v>1050</v>
          </cell>
          <cell r="M21">
            <v>150</v>
          </cell>
          <cell r="N21">
            <v>5997</v>
          </cell>
          <cell r="O21">
            <v>0</v>
          </cell>
          <cell r="P21">
            <v>30</v>
          </cell>
          <cell r="Q21">
            <v>12</v>
          </cell>
          <cell r="R21">
            <v>360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75</v>
          </cell>
          <cell r="Z21">
            <v>150</v>
          </cell>
          <cell r="AA21">
            <v>0</v>
          </cell>
          <cell r="AB21">
            <v>150</v>
          </cell>
          <cell r="AC21">
            <v>150</v>
          </cell>
          <cell r="AD21">
            <v>150</v>
          </cell>
          <cell r="AE21">
            <v>75</v>
          </cell>
          <cell r="AF21">
            <v>75</v>
          </cell>
          <cell r="AG21">
            <v>150</v>
          </cell>
          <cell r="AH21">
            <v>1500</v>
          </cell>
          <cell r="AI21">
            <v>75</v>
          </cell>
          <cell r="AJ21">
            <v>0</v>
          </cell>
          <cell r="AK21">
            <v>0</v>
          </cell>
          <cell r="AL21">
            <v>100</v>
          </cell>
          <cell r="AM21">
            <v>0</v>
          </cell>
          <cell r="AN21">
            <v>0</v>
          </cell>
          <cell r="AO21">
            <v>0</v>
          </cell>
          <cell r="AP21">
            <v>5</v>
          </cell>
          <cell r="AQ21" t="str">
            <v>101,1080|102,162|103,75|104,6357|106,150|109,150|110,150|112,75|113,75|115,1500|116,75</v>
          </cell>
          <cell r="AR21">
            <v>20</v>
          </cell>
        </row>
        <row r="22">
          <cell r="A22">
            <v>11</v>
          </cell>
          <cell r="B22" t="str">
            <v>厄鲁斯</v>
          </cell>
          <cell r="C22" t="str">
            <v>101040,101041,101042,101043</v>
          </cell>
          <cell r="D22">
            <v>9017</v>
          </cell>
          <cell r="E22">
            <v>10</v>
          </cell>
          <cell r="F22">
            <v>2</v>
          </cell>
          <cell r="G22">
            <v>69747</v>
          </cell>
          <cell r="H22">
            <v>1410</v>
          </cell>
          <cell r="I22" t="str">
            <v>101,0|102,0|103,0|104,0|106,0|109,525|110,75|112,300|113,300|115,0|116,150</v>
          </cell>
          <cell r="J22">
            <v>33750</v>
          </cell>
          <cell r="K22">
            <v>38</v>
          </cell>
          <cell r="L22">
            <v>1050</v>
          </cell>
          <cell r="M22">
            <v>150</v>
          </cell>
          <cell r="N22">
            <v>5997</v>
          </cell>
          <cell r="O22">
            <v>0</v>
          </cell>
          <cell r="P22">
            <v>30</v>
          </cell>
          <cell r="Q22">
            <v>12</v>
          </cell>
          <cell r="R22">
            <v>360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75</v>
          </cell>
          <cell r="Z22">
            <v>150</v>
          </cell>
          <cell r="AA22">
            <v>0</v>
          </cell>
          <cell r="AB22">
            <v>150</v>
          </cell>
          <cell r="AC22">
            <v>150</v>
          </cell>
          <cell r="AD22">
            <v>150</v>
          </cell>
          <cell r="AE22">
            <v>75</v>
          </cell>
          <cell r="AF22">
            <v>75</v>
          </cell>
          <cell r="AG22">
            <v>150</v>
          </cell>
          <cell r="AH22">
            <v>1500</v>
          </cell>
          <cell r="AI22">
            <v>75</v>
          </cell>
          <cell r="AJ22">
            <v>0</v>
          </cell>
          <cell r="AK22">
            <v>0</v>
          </cell>
          <cell r="AL22">
            <v>100</v>
          </cell>
          <cell r="AM22">
            <v>0</v>
          </cell>
          <cell r="AN22">
            <v>0</v>
          </cell>
          <cell r="AO22">
            <v>0</v>
          </cell>
          <cell r="AP22">
            <v>5</v>
          </cell>
          <cell r="AQ22" t="str">
            <v>101,1080|102,162|103,75|104,6357|106,150|109,150|110,150|112,75|113,75|115,1500|116,75</v>
          </cell>
          <cell r="AR22">
            <v>20</v>
          </cell>
        </row>
        <row r="23">
          <cell r="A23">
            <v>20</v>
          </cell>
          <cell r="B23" t="str">
            <v>安吉尔</v>
          </cell>
          <cell r="C23" t="str">
            <v>101076,101077,101078,101079</v>
          </cell>
          <cell r="D23">
            <v>9029</v>
          </cell>
          <cell r="E23">
            <v>10</v>
          </cell>
          <cell r="F23">
            <v>2</v>
          </cell>
          <cell r="G23">
            <v>69747</v>
          </cell>
          <cell r="H23">
            <v>1410</v>
          </cell>
          <cell r="I23" t="str">
            <v>101,0|102,0|103,0|104,0|106,0|109,525|110,75|112,300|113,300|115,0|116,150</v>
          </cell>
          <cell r="J23">
            <v>33750</v>
          </cell>
          <cell r="K23">
            <v>58</v>
          </cell>
          <cell r="L23">
            <v>1050</v>
          </cell>
          <cell r="M23">
            <v>150</v>
          </cell>
          <cell r="N23">
            <v>5997</v>
          </cell>
          <cell r="O23">
            <v>0</v>
          </cell>
          <cell r="P23">
            <v>30</v>
          </cell>
          <cell r="Q23">
            <v>12</v>
          </cell>
          <cell r="R23">
            <v>360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75</v>
          </cell>
          <cell r="Z23">
            <v>150</v>
          </cell>
          <cell r="AA23">
            <v>0</v>
          </cell>
          <cell r="AB23">
            <v>150</v>
          </cell>
          <cell r="AC23">
            <v>150</v>
          </cell>
          <cell r="AD23">
            <v>150</v>
          </cell>
          <cell r="AE23">
            <v>75</v>
          </cell>
          <cell r="AF23">
            <v>75</v>
          </cell>
          <cell r="AG23">
            <v>150</v>
          </cell>
          <cell r="AH23">
            <v>1500</v>
          </cell>
          <cell r="AI23">
            <v>75</v>
          </cell>
          <cell r="AJ23">
            <v>0</v>
          </cell>
          <cell r="AK23">
            <v>0</v>
          </cell>
          <cell r="AL23">
            <v>100</v>
          </cell>
          <cell r="AM23">
            <v>0</v>
          </cell>
          <cell r="AN23">
            <v>0</v>
          </cell>
          <cell r="AO23">
            <v>0</v>
          </cell>
          <cell r="AP23">
            <v>5</v>
          </cell>
          <cell r="AQ23" t="str">
            <v>101,1080|102,162|103,75|104,6357|106,150|109,150|110,150|112,75|113,75|115,1500|116,75</v>
          </cell>
          <cell r="AR23">
            <v>20</v>
          </cell>
        </row>
        <row r="24">
          <cell r="A24">
            <v>1</v>
          </cell>
          <cell r="B24" t="str">
            <v>达尔</v>
          </cell>
          <cell r="C24" t="str">
            <v>101000,101001,101002,101003</v>
          </cell>
          <cell r="D24">
            <v>9001</v>
          </cell>
          <cell r="E24">
            <v>10</v>
          </cell>
          <cell r="F24">
            <v>1</v>
          </cell>
          <cell r="G24">
            <v>65538</v>
          </cell>
          <cell r="H24">
            <v>1363</v>
          </cell>
          <cell r="I24" t="str">
            <v>101,0|102,0|103,0|104,0|106,0|109,493|110,71|112,282|113,282|115,0|116,141</v>
          </cell>
          <cell r="J24">
            <v>31725</v>
          </cell>
          <cell r="K24">
            <v>48</v>
          </cell>
          <cell r="L24">
            <v>985</v>
          </cell>
          <cell r="M24">
            <v>141</v>
          </cell>
          <cell r="N24">
            <v>5628</v>
          </cell>
          <cell r="O24">
            <v>0</v>
          </cell>
          <cell r="P24">
            <v>29</v>
          </cell>
          <cell r="Q24">
            <v>12</v>
          </cell>
          <cell r="R24">
            <v>338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71</v>
          </cell>
          <cell r="Z24">
            <v>141</v>
          </cell>
          <cell r="AA24">
            <v>0</v>
          </cell>
          <cell r="AB24">
            <v>141</v>
          </cell>
          <cell r="AC24">
            <v>141</v>
          </cell>
          <cell r="AD24">
            <v>141</v>
          </cell>
          <cell r="AE24">
            <v>71</v>
          </cell>
          <cell r="AF24">
            <v>71</v>
          </cell>
          <cell r="AG24">
            <v>141</v>
          </cell>
          <cell r="AH24">
            <v>1407</v>
          </cell>
          <cell r="AI24">
            <v>71</v>
          </cell>
          <cell r="AJ24">
            <v>0</v>
          </cell>
          <cell r="AK24">
            <v>0</v>
          </cell>
          <cell r="AL24">
            <v>100</v>
          </cell>
          <cell r="AM24">
            <v>0</v>
          </cell>
          <cell r="AN24">
            <v>0</v>
          </cell>
          <cell r="AO24">
            <v>0</v>
          </cell>
          <cell r="AP24">
            <v>4</v>
          </cell>
          <cell r="AQ24" t="str">
            <v>101,1014|102,153|103,71|104,5966|106,141|109,141|110,141|112,71|113,71|115,1407|116,71</v>
          </cell>
          <cell r="AR24">
            <v>24</v>
          </cell>
        </row>
        <row r="25">
          <cell r="A25">
            <v>9</v>
          </cell>
          <cell r="B25" t="str">
            <v>斯诺</v>
          </cell>
          <cell r="C25" t="str">
            <v>101032,101033,101034,101035</v>
          </cell>
          <cell r="D25">
            <v>9014</v>
          </cell>
          <cell r="E25">
            <v>10</v>
          </cell>
          <cell r="F25">
            <v>1</v>
          </cell>
          <cell r="G25">
            <v>65538</v>
          </cell>
          <cell r="H25">
            <v>1363</v>
          </cell>
          <cell r="I25" t="str">
            <v>101,0|102,0|103,0|104,0|106,0|109,493|110,71|112,282|113,282|115,0|116,141</v>
          </cell>
          <cell r="J25">
            <v>31725</v>
          </cell>
          <cell r="K25">
            <v>65</v>
          </cell>
          <cell r="L25">
            <v>985</v>
          </cell>
          <cell r="M25">
            <v>141</v>
          </cell>
          <cell r="N25">
            <v>5628</v>
          </cell>
          <cell r="O25">
            <v>0</v>
          </cell>
          <cell r="P25">
            <v>29</v>
          </cell>
          <cell r="Q25">
            <v>12</v>
          </cell>
          <cell r="R25">
            <v>338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71</v>
          </cell>
          <cell r="Z25">
            <v>141</v>
          </cell>
          <cell r="AA25">
            <v>0</v>
          </cell>
          <cell r="AB25">
            <v>141</v>
          </cell>
          <cell r="AC25">
            <v>141</v>
          </cell>
          <cell r="AD25">
            <v>141</v>
          </cell>
          <cell r="AE25">
            <v>71</v>
          </cell>
          <cell r="AF25">
            <v>71</v>
          </cell>
          <cell r="AG25">
            <v>141</v>
          </cell>
          <cell r="AH25">
            <v>1407</v>
          </cell>
          <cell r="AI25">
            <v>71</v>
          </cell>
          <cell r="AJ25">
            <v>0</v>
          </cell>
          <cell r="AK25">
            <v>0</v>
          </cell>
          <cell r="AL25">
            <v>100</v>
          </cell>
          <cell r="AM25">
            <v>0</v>
          </cell>
          <cell r="AN25">
            <v>0</v>
          </cell>
          <cell r="AO25">
            <v>0</v>
          </cell>
          <cell r="AP25">
            <v>4</v>
          </cell>
          <cell r="AQ25" t="str">
            <v>101,1014|102,153|103,71|104,5966|106,141|109,141|110,141|112,71|113,71|115,1407|116,71</v>
          </cell>
          <cell r="AR25">
            <v>24</v>
          </cell>
        </row>
        <row r="26">
          <cell r="A26">
            <v>15</v>
          </cell>
          <cell r="B26" t="str">
            <v>布雷艾斯</v>
          </cell>
          <cell r="C26" t="str">
            <v>101056,101057,101058,101059</v>
          </cell>
          <cell r="D26">
            <v>9023</v>
          </cell>
          <cell r="E26">
            <v>10</v>
          </cell>
          <cell r="F26">
            <v>1</v>
          </cell>
          <cell r="G26">
            <v>65538</v>
          </cell>
          <cell r="H26">
            <v>1363</v>
          </cell>
          <cell r="I26" t="str">
            <v>101,0|102,0|103,0|104,0|106,0|109,493|110,71|112,282|113,282|115,0|116,141</v>
          </cell>
          <cell r="J26">
            <v>31725</v>
          </cell>
          <cell r="K26">
            <v>72</v>
          </cell>
          <cell r="L26">
            <v>985</v>
          </cell>
          <cell r="M26">
            <v>141</v>
          </cell>
          <cell r="N26">
            <v>5628</v>
          </cell>
          <cell r="O26">
            <v>0</v>
          </cell>
          <cell r="P26">
            <v>29</v>
          </cell>
          <cell r="Q26">
            <v>12</v>
          </cell>
          <cell r="R26">
            <v>338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71</v>
          </cell>
          <cell r="Z26">
            <v>141</v>
          </cell>
          <cell r="AA26">
            <v>0</v>
          </cell>
          <cell r="AB26">
            <v>141</v>
          </cell>
          <cell r="AC26">
            <v>141</v>
          </cell>
          <cell r="AD26">
            <v>141</v>
          </cell>
          <cell r="AE26">
            <v>71</v>
          </cell>
          <cell r="AF26">
            <v>71</v>
          </cell>
          <cell r="AG26">
            <v>141</v>
          </cell>
          <cell r="AH26">
            <v>1407</v>
          </cell>
          <cell r="AI26">
            <v>71</v>
          </cell>
          <cell r="AJ26">
            <v>0</v>
          </cell>
          <cell r="AK26">
            <v>0</v>
          </cell>
          <cell r="AL26">
            <v>100</v>
          </cell>
          <cell r="AM26">
            <v>0</v>
          </cell>
          <cell r="AN26">
            <v>0</v>
          </cell>
          <cell r="AO26">
            <v>0</v>
          </cell>
          <cell r="AP26">
            <v>4</v>
          </cell>
          <cell r="AQ26" t="str">
            <v>101,1014|102,153|103,71|104,5966|106,141|109,141|110,141|112,71|113,71|115,1407|116,71</v>
          </cell>
          <cell r="AR26">
            <v>24</v>
          </cell>
        </row>
        <row r="27">
          <cell r="A27">
            <v>25</v>
          </cell>
          <cell r="B27" t="str">
            <v>比蒙</v>
          </cell>
          <cell r="C27" t="str">
            <v>101096,101097,101098,101099</v>
          </cell>
          <cell r="D27">
            <v>9036</v>
          </cell>
          <cell r="E27">
            <v>10</v>
          </cell>
          <cell r="F27">
            <v>1</v>
          </cell>
          <cell r="G27">
            <v>65538</v>
          </cell>
          <cell r="H27">
            <v>1363</v>
          </cell>
          <cell r="I27" t="str">
            <v>101,0|102,0|103,0|104,0|106,0|109,493|110,71|112,282|113,282|115,0|116,141</v>
          </cell>
          <cell r="J27">
            <v>31725</v>
          </cell>
          <cell r="K27">
            <v>43</v>
          </cell>
          <cell r="L27">
            <v>985</v>
          </cell>
          <cell r="M27">
            <v>141</v>
          </cell>
          <cell r="N27">
            <v>5628</v>
          </cell>
          <cell r="O27">
            <v>0</v>
          </cell>
          <cell r="P27">
            <v>29</v>
          </cell>
          <cell r="Q27">
            <v>12</v>
          </cell>
          <cell r="R27">
            <v>338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71</v>
          </cell>
          <cell r="Z27">
            <v>141</v>
          </cell>
          <cell r="AA27">
            <v>0</v>
          </cell>
          <cell r="AB27">
            <v>141</v>
          </cell>
          <cell r="AC27">
            <v>141</v>
          </cell>
          <cell r="AD27">
            <v>141</v>
          </cell>
          <cell r="AE27">
            <v>71</v>
          </cell>
          <cell r="AF27">
            <v>71</v>
          </cell>
          <cell r="AG27">
            <v>141</v>
          </cell>
          <cell r="AH27">
            <v>1407</v>
          </cell>
          <cell r="AI27">
            <v>71</v>
          </cell>
          <cell r="AJ27">
            <v>0</v>
          </cell>
          <cell r="AK27">
            <v>0</v>
          </cell>
          <cell r="AL27">
            <v>100</v>
          </cell>
          <cell r="AM27">
            <v>0</v>
          </cell>
          <cell r="AN27">
            <v>0</v>
          </cell>
          <cell r="AO27">
            <v>0</v>
          </cell>
          <cell r="AP27">
            <v>4</v>
          </cell>
          <cell r="AQ27" t="str">
            <v>101,1014|102,153|103,71|104,5966|106,141|109,141|110,141|112,71|113,71|115,1407|116,71</v>
          </cell>
          <cell r="AR27">
            <v>24</v>
          </cell>
        </row>
        <row r="28">
          <cell r="A28">
            <v>4</v>
          </cell>
          <cell r="B28" t="str">
            <v>贝亚莉斯</v>
          </cell>
          <cell r="C28" t="str">
            <v>101012,101013,101014,101015</v>
          </cell>
          <cell r="D28">
            <v>9009</v>
          </cell>
          <cell r="E28">
            <v>10</v>
          </cell>
          <cell r="F28">
            <v>3</v>
          </cell>
          <cell r="G28">
            <v>61662</v>
          </cell>
          <cell r="H28">
            <v>1267</v>
          </cell>
          <cell r="I28" t="str">
            <v>101,0|102,0|103,0|104,0|106,0|109,463|110,67|112,265|113,265|115,0|116,133</v>
          </cell>
          <cell r="J28">
            <v>29825</v>
          </cell>
          <cell r="K28">
            <v>59</v>
          </cell>
          <cell r="L28">
            <v>925</v>
          </cell>
          <cell r="M28">
            <v>133</v>
          </cell>
          <cell r="N28">
            <v>5282</v>
          </cell>
          <cell r="O28">
            <v>0</v>
          </cell>
          <cell r="P28">
            <v>27</v>
          </cell>
          <cell r="Q28">
            <v>11</v>
          </cell>
          <cell r="R28">
            <v>317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67</v>
          </cell>
          <cell r="Z28">
            <v>133</v>
          </cell>
          <cell r="AA28">
            <v>0</v>
          </cell>
          <cell r="AB28">
            <v>133</v>
          </cell>
          <cell r="AC28">
            <v>133</v>
          </cell>
          <cell r="AD28">
            <v>133</v>
          </cell>
          <cell r="AE28">
            <v>67</v>
          </cell>
          <cell r="AF28">
            <v>67</v>
          </cell>
          <cell r="AG28">
            <v>133</v>
          </cell>
          <cell r="AH28">
            <v>1321</v>
          </cell>
          <cell r="AI28">
            <v>67</v>
          </cell>
          <cell r="AJ28">
            <v>0</v>
          </cell>
          <cell r="AK28">
            <v>0</v>
          </cell>
          <cell r="AL28">
            <v>100</v>
          </cell>
          <cell r="AM28">
            <v>0</v>
          </cell>
          <cell r="AN28">
            <v>0</v>
          </cell>
          <cell r="AO28">
            <v>0</v>
          </cell>
          <cell r="AP28">
            <v>4</v>
          </cell>
          <cell r="AQ28" t="str">
            <v>101,952|102,144|103,67|104,5599|106,133|109,133|110,133|112,67|113,67|115,1321|116,67</v>
          </cell>
          <cell r="AR28">
            <v>28</v>
          </cell>
        </row>
        <row r="29">
          <cell r="A29">
            <v>34</v>
          </cell>
          <cell r="B29" t="str">
            <v>霍普</v>
          </cell>
          <cell r="C29" t="str">
            <v>101132,101133,101134,101135</v>
          </cell>
          <cell r="D29">
            <v>9025</v>
          </cell>
          <cell r="E29">
            <v>10</v>
          </cell>
          <cell r="F29">
            <v>3</v>
          </cell>
          <cell r="G29">
            <v>61662</v>
          </cell>
          <cell r="H29">
            <v>1267</v>
          </cell>
          <cell r="I29" t="str">
            <v>101,0|102,0|103,0|104,0|106,0|109,463|110,67|112,265|113,265|115,0|116,133</v>
          </cell>
          <cell r="J29">
            <v>29825</v>
          </cell>
          <cell r="K29">
            <v>76</v>
          </cell>
          <cell r="L29">
            <v>925</v>
          </cell>
          <cell r="M29">
            <v>133</v>
          </cell>
          <cell r="N29">
            <v>5282</v>
          </cell>
          <cell r="O29">
            <v>0</v>
          </cell>
          <cell r="P29">
            <v>27</v>
          </cell>
          <cell r="Q29">
            <v>11</v>
          </cell>
          <cell r="R29">
            <v>317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67</v>
          </cell>
          <cell r="Z29">
            <v>133</v>
          </cell>
          <cell r="AA29">
            <v>0</v>
          </cell>
          <cell r="AB29">
            <v>133</v>
          </cell>
          <cell r="AC29">
            <v>133</v>
          </cell>
          <cell r="AD29">
            <v>133</v>
          </cell>
          <cell r="AE29">
            <v>67</v>
          </cell>
          <cell r="AF29">
            <v>67</v>
          </cell>
          <cell r="AG29">
            <v>133</v>
          </cell>
          <cell r="AH29">
            <v>1321</v>
          </cell>
          <cell r="AI29">
            <v>67</v>
          </cell>
          <cell r="AJ29">
            <v>0</v>
          </cell>
          <cell r="AK29">
            <v>0</v>
          </cell>
          <cell r="AL29">
            <v>100</v>
          </cell>
          <cell r="AM29">
            <v>0</v>
          </cell>
          <cell r="AN29">
            <v>0</v>
          </cell>
          <cell r="AO29">
            <v>0</v>
          </cell>
          <cell r="AP29">
            <v>4</v>
          </cell>
          <cell r="AQ29" t="str">
            <v>101,952|102,144|103,67|104,5599|106,133|109,133|110,133|112,67|113,67|115,1321|116,67</v>
          </cell>
          <cell r="AR29">
            <v>28</v>
          </cell>
        </row>
        <row r="30">
          <cell r="A30">
            <v>12</v>
          </cell>
          <cell r="B30" t="str">
            <v>扎克</v>
          </cell>
          <cell r="C30" t="str">
            <v>101044,101045,101046,101047</v>
          </cell>
          <cell r="D30">
            <v>9018</v>
          </cell>
          <cell r="E30">
            <v>10</v>
          </cell>
          <cell r="F30">
            <v>2</v>
          </cell>
          <cell r="G30">
            <v>57658</v>
          </cell>
          <cell r="H30">
            <v>1173</v>
          </cell>
          <cell r="I30" t="str">
            <v>101,0|102,0|103,0|104,0|106,0|109,434|110,62|112,248|113,248|115,0|116,124</v>
          </cell>
          <cell r="J30">
            <v>27900</v>
          </cell>
          <cell r="K30">
            <v>68</v>
          </cell>
          <cell r="L30">
            <v>868</v>
          </cell>
          <cell r="M30">
            <v>124</v>
          </cell>
          <cell r="N30">
            <v>4958</v>
          </cell>
          <cell r="O30">
            <v>0</v>
          </cell>
          <cell r="P30">
            <v>25</v>
          </cell>
          <cell r="Q30">
            <v>10</v>
          </cell>
          <cell r="R30">
            <v>298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62</v>
          </cell>
          <cell r="Z30">
            <v>124</v>
          </cell>
          <cell r="AA30">
            <v>0</v>
          </cell>
          <cell r="AB30">
            <v>124</v>
          </cell>
          <cell r="AC30">
            <v>124</v>
          </cell>
          <cell r="AD30">
            <v>124</v>
          </cell>
          <cell r="AE30">
            <v>62</v>
          </cell>
          <cell r="AF30">
            <v>62</v>
          </cell>
          <cell r="AG30">
            <v>124</v>
          </cell>
          <cell r="AH30">
            <v>1240</v>
          </cell>
          <cell r="AI30">
            <v>62</v>
          </cell>
          <cell r="AJ30">
            <v>0</v>
          </cell>
          <cell r="AK30">
            <v>0</v>
          </cell>
          <cell r="AL30">
            <v>100</v>
          </cell>
          <cell r="AM30">
            <v>0</v>
          </cell>
          <cell r="AN30">
            <v>0</v>
          </cell>
          <cell r="AO30">
            <v>0</v>
          </cell>
          <cell r="AP30">
            <v>4</v>
          </cell>
          <cell r="AQ30" t="str">
            <v>101,893|102,134|103,62|104,5256|106,124|109,124|110,124|112,62|113,62|115,1240|116,62</v>
          </cell>
          <cell r="AR30">
            <v>30</v>
          </cell>
        </row>
        <row r="31">
          <cell r="A31">
            <v>27</v>
          </cell>
          <cell r="B31" t="str">
            <v>路西法化身</v>
          </cell>
          <cell r="C31" t="str">
            <v>101104,101105,101106,101107</v>
          </cell>
          <cell r="D31">
            <v>9003</v>
          </cell>
          <cell r="E31">
            <v>10</v>
          </cell>
          <cell r="F31">
            <v>2</v>
          </cell>
          <cell r="G31">
            <v>95593</v>
          </cell>
          <cell r="H31">
            <v>1968</v>
          </cell>
          <cell r="I31" t="str">
            <v>101,0|102,0|103,0|104,0|106,0|109,719|110,103|112,411|113,411|115,0|116,206</v>
          </cell>
          <cell r="J31">
            <v>46250</v>
          </cell>
          <cell r="K31">
            <v>52</v>
          </cell>
          <cell r="L31">
            <v>1437</v>
          </cell>
          <cell r="M31">
            <v>206</v>
          </cell>
          <cell r="N31">
            <v>8208</v>
          </cell>
          <cell r="O31">
            <v>0</v>
          </cell>
          <cell r="P31">
            <v>42</v>
          </cell>
          <cell r="Q31">
            <v>17</v>
          </cell>
          <cell r="R31">
            <v>493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103</v>
          </cell>
          <cell r="Z31">
            <v>206</v>
          </cell>
          <cell r="AA31">
            <v>0</v>
          </cell>
          <cell r="AB31">
            <v>206</v>
          </cell>
          <cell r="AC31">
            <v>206</v>
          </cell>
          <cell r="AD31">
            <v>206</v>
          </cell>
          <cell r="AE31">
            <v>103</v>
          </cell>
          <cell r="AF31">
            <v>103</v>
          </cell>
          <cell r="AG31">
            <v>206</v>
          </cell>
          <cell r="AH31">
            <v>2052</v>
          </cell>
          <cell r="AI31">
            <v>103</v>
          </cell>
          <cell r="AJ31">
            <v>0</v>
          </cell>
          <cell r="AK31">
            <v>0</v>
          </cell>
          <cell r="AL31">
            <v>100</v>
          </cell>
          <cell r="AM31">
            <v>0</v>
          </cell>
          <cell r="AN31">
            <v>0</v>
          </cell>
          <cell r="AO31">
            <v>0</v>
          </cell>
          <cell r="AP31">
            <v>6</v>
          </cell>
          <cell r="AQ31" t="str">
            <v>101,1479|102,223|103,103|104,8701|106,206|109,206|110,206|112,103|113,103|115,2052|116,103</v>
          </cell>
          <cell r="AR31">
            <v>2</v>
          </cell>
        </row>
        <row r="32">
          <cell r="A32">
            <v>33</v>
          </cell>
          <cell r="B32" t="str">
            <v>马库斯</v>
          </cell>
          <cell r="C32" t="str">
            <v>101128,101129,101130,101131</v>
          </cell>
          <cell r="D32">
            <v>9021</v>
          </cell>
          <cell r="E32">
            <v>10</v>
          </cell>
          <cell r="F32">
            <v>2</v>
          </cell>
          <cell r="G32">
            <v>57658</v>
          </cell>
          <cell r="H32">
            <v>1173</v>
          </cell>
          <cell r="I32" t="str">
            <v>101,0|102,0|103,0|104,0|106,0|109,434|110,62|112,248|113,248|115,0|116,124</v>
          </cell>
          <cell r="J32">
            <v>27900</v>
          </cell>
          <cell r="K32">
            <v>41</v>
          </cell>
          <cell r="L32">
            <v>868</v>
          </cell>
          <cell r="M32">
            <v>124</v>
          </cell>
          <cell r="N32">
            <v>4958</v>
          </cell>
          <cell r="O32">
            <v>0</v>
          </cell>
          <cell r="P32">
            <v>25</v>
          </cell>
          <cell r="Q32">
            <v>10</v>
          </cell>
          <cell r="R32">
            <v>298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62</v>
          </cell>
          <cell r="Z32">
            <v>124</v>
          </cell>
          <cell r="AA32">
            <v>0</v>
          </cell>
          <cell r="AB32">
            <v>124</v>
          </cell>
          <cell r="AC32">
            <v>124</v>
          </cell>
          <cell r="AD32">
            <v>124</v>
          </cell>
          <cell r="AE32">
            <v>62</v>
          </cell>
          <cell r="AF32">
            <v>62</v>
          </cell>
          <cell r="AG32">
            <v>124</v>
          </cell>
          <cell r="AH32">
            <v>1240</v>
          </cell>
          <cell r="AI32">
            <v>62</v>
          </cell>
          <cell r="AJ32">
            <v>0</v>
          </cell>
          <cell r="AK32">
            <v>0</v>
          </cell>
          <cell r="AL32">
            <v>100</v>
          </cell>
          <cell r="AM32">
            <v>0</v>
          </cell>
          <cell r="AN32">
            <v>0</v>
          </cell>
          <cell r="AO32">
            <v>0</v>
          </cell>
          <cell r="AP32">
            <v>4</v>
          </cell>
          <cell r="AQ32" t="str">
            <v>101,893|102,134|103,62|104,5256|106,124|109,124|110,124|112,62|113,62|115,1240|116,62</v>
          </cell>
          <cell r="AR32">
            <v>30</v>
          </cell>
        </row>
        <row r="33">
          <cell r="A33">
            <v>26</v>
          </cell>
          <cell r="B33" t="str">
            <v>昔拉化身</v>
          </cell>
          <cell r="C33" t="str">
            <v>101100,101101,101102,101103</v>
          </cell>
          <cell r="D33">
            <v>9002</v>
          </cell>
          <cell r="E33">
            <v>10</v>
          </cell>
          <cell r="F33">
            <v>2</v>
          </cell>
          <cell r="G33">
            <v>91873</v>
          </cell>
          <cell r="H33">
            <v>1874</v>
          </cell>
          <cell r="I33" t="str">
            <v>101,0|102,0|103,0|104,0|106,0|109,691|110,99|112,395|113,395|115,0|116,198</v>
          </cell>
          <cell r="J33">
            <v>44450</v>
          </cell>
          <cell r="K33">
            <v>51</v>
          </cell>
          <cell r="L33">
            <v>1381</v>
          </cell>
          <cell r="M33">
            <v>198</v>
          </cell>
          <cell r="N33">
            <v>7888</v>
          </cell>
          <cell r="O33">
            <v>0</v>
          </cell>
          <cell r="P33">
            <v>40</v>
          </cell>
          <cell r="Q33">
            <v>16</v>
          </cell>
          <cell r="R33">
            <v>474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99</v>
          </cell>
          <cell r="Z33">
            <v>198</v>
          </cell>
          <cell r="AA33">
            <v>0</v>
          </cell>
          <cell r="AB33">
            <v>198</v>
          </cell>
          <cell r="AC33">
            <v>198</v>
          </cell>
          <cell r="AD33">
            <v>198</v>
          </cell>
          <cell r="AE33">
            <v>99</v>
          </cell>
          <cell r="AF33">
            <v>99</v>
          </cell>
          <cell r="AG33">
            <v>198</v>
          </cell>
          <cell r="AH33">
            <v>1972</v>
          </cell>
          <cell r="AI33">
            <v>99</v>
          </cell>
          <cell r="AJ33">
            <v>0</v>
          </cell>
          <cell r="AK33">
            <v>0</v>
          </cell>
          <cell r="AL33">
            <v>100</v>
          </cell>
          <cell r="AM33">
            <v>0</v>
          </cell>
          <cell r="AN33">
            <v>0</v>
          </cell>
          <cell r="AO33">
            <v>0</v>
          </cell>
          <cell r="AP33">
            <v>6</v>
          </cell>
          <cell r="AQ33" t="str">
            <v>101,1421|102,214|103,99|104,8362|106,198|109,198|110,198|112,99|113,99|115,1972|116,99</v>
          </cell>
          <cell r="AR33">
            <v>3</v>
          </cell>
        </row>
        <row r="34">
          <cell r="A34">
            <v>32</v>
          </cell>
          <cell r="B34" t="str">
            <v>霍普</v>
          </cell>
          <cell r="C34" t="str">
            <v>101124,101125,101126,101127</v>
          </cell>
          <cell r="D34">
            <v>9020</v>
          </cell>
          <cell r="E34">
            <v>10</v>
          </cell>
          <cell r="F34">
            <v>3</v>
          </cell>
          <cell r="G34">
            <v>88273</v>
          </cell>
          <cell r="H34">
            <v>1806</v>
          </cell>
          <cell r="I34" t="str">
            <v>101,0|102,0|103,0|104,0|106,0|109,664|110,95|112,380|113,380|115,0|116,190</v>
          </cell>
          <cell r="J34">
            <v>42725</v>
          </cell>
          <cell r="K34">
            <v>40</v>
          </cell>
          <cell r="L34">
            <v>1328</v>
          </cell>
          <cell r="M34">
            <v>190</v>
          </cell>
          <cell r="N34">
            <v>7588</v>
          </cell>
          <cell r="O34">
            <v>0</v>
          </cell>
          <cell r="P34">
            <v>38</v>
          </cell>
          <cell r="Q34">
            <v>16</v>
          </cell>
          <cell r="R34">
            <v>456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95</v>
          </cell>
          <cell r="Z34">
            <v>190</v>
          </cell>
          <cell r="AA34">
            <v>0</v>
          </cell>
          <cell r="AB34">
            <v>190</v>
          </cell>
          <cell r="AC34">
            <v>190</v>
          </cell>
          <cell r="AD34">
            <v>190</v>
          </cell>
          <cell r="AE34">
            <v>95</v>
          </cell>
          <cell r="AF34">
            <v>95</v>
          </cell>
          <cell r="AG34">
            <v>190</v>
          </cell>
          <cell r="AH34">
            <v>1897</v>
          </cell>
          <cell r="AI34">
            <v>95</v>
          </cell>
          <cell r="AJ34">
            <v>0</v>
          </cell>
          <cell r="AK34">
            <v>0</v>
          </cell>
          <cell r="AL34">
            <v>100</v>
          </cell>
          <cell r="AM34">
            <v>0</v>
          </cell>
          <cell r="AN34">
            <v>0</v>
          </cell>
          <cell r="AO34">
            <v>0</v>
          </cell>
          <cell r="AP34">
            <v>6</v>
          </cell>
          <cell r="AQ34" t="str">
            <v>101,1366|102,206|103,95|104,8044|106,190|109,190|110,190|112,95|113,95|115,1897|116,95</v>
          </cell>
          <cell r="AR34">
            <v>7</v>
          </cell>
        </row>
        <row r="35">
          <cell r="A35">
            <v>13</v>
          </cell>
          <cell r="B35" t="str">
            <v>恩库斯</v>
          </cell>
          <cell r="C35" t="str">
            <v>101048,101049,101050,101051</v>
          </cell>
          <cell r="D35">
            <v>9019</v>
          </cell>
          <cell r="E35">
            <v>10</v>
          </cell>
          <cell r="F35">
            <v>3</v>
          </cell>
          <cell r="G35">
            <v>50952</v>
          </cell>
          <cell r="H35">
            <v>1037</v>
          </cell>
          <cell r="I35" t="str">
            <v>101,0|102,0|103,0|104,0|106,0|109,383|110,55|112,219|113,219|115,0|116,110</v>
          </cell>
          <cell r="J35">
            <v>24650</v>
          </cell>
          <cell r="K35">
            <v>69</v>
          </cell>
          <cell r="L35">
            <v>765</v>
          </cell>
          <cell r="M35">
            <v>110</v>
          </cell>
          <cell r="N35">
            <v>4367</v>
          </cell>
          <cell r="O35">
            <v>0</v>
          </cell>
          <cell r="P35">
            <v>22</v>
          </cell>
          <cell r="Q35">
            <v>9</v>
          </cell>
          <cell r="R35">
            <v>262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55</v>
          </cell>
          <cell r="Z35">
            <v>110</v>
          </cell>
          <cell r="AA35">
            <v>0</v>
          </cell>
          <cell r="AB35">
            <v>110</v>
          </cell>
          <cell r="AC35">
            <v>110</v>
          </cell>
          <cell r="AD35">
            <v>110</v>
          </cell>
          <cell r="AE35">
            <v>55</v>
          </cell>
          <cell r="AF35">
            <v>55</v>
          </cell>
          <cell r="AG35">
            <v>110</v>
          </cell>
          <cell r="AH35">
            <v>1092</v>
          </cell>
          <cell r="AI35">
            <v>55</v>
          </cell>
          <cell r="AJ35">
            <v>0</v>
          </cell>
          <cell r="AK35">
            <v>0</v>
          </cell>
          <cell r="AL35">
            <v>100</v>
          </cell>
          <cell r="AM35">
            <v>0</v>
          </cell>
          <cell r="AN35">
            <v>0</v>
          </cell>
          <cell r="AO35">
            <v>0</v>
          </cell>
          <cell r="AP35">
            <v>3</v>
          </cell>
          <cell r="AQ35" t="str">
            <v>101,787|102,119|103,55|104,4629|106,110|109,110|110,110|112,55|113,55|115,1092|116,55</v>
          </cell>
          <cell r="AR35">
            <v>32</v>
          </cell>
        </row>
        <row r="36">
          <cell r="A36">
            <v>14</v>
          </cell>
          <cell r="B36" t="str">
            <v>茂里</v>
          </cell>
          <cell r="C36" t="str">
            <v>101052,101053,101054,101055</v>
          </cell>
          <cell r="D36">
            <v>9022</v>
          </cell>
          <cell r="E36">
            <v>10</v>
          </cell>
          <cell r="F36">
            <v>3</v>
          </cell>
          <cell r="G36">
            <v>50952</v>
          </cell>
          <cell r="H36">
            <v>1037</v>
          </cell>
          <cell r="I36" t="str">
            <v>101,0|102,0|103,0|104,0|106,0|109,383|110,55|112,219|113,219|115,0|116,110</v>
          </cell>
          <cell r="J36">
            <v>24650</v>
          </cell>
          <cell r="K36">
            <v>71</v>
          </cell>
          <cell r="L36">
            <v>765</v>
          </cell>
          <cell r="M36">
            <v>110</v>
          </cell>
          <cell r="N36">
            <v>4367</v>
          </cell>
          <cell r="O36">
            <v>0</v>
          </cell>
          <cell r="P36">
            <v>22</v>
          </cell>
          <cell r="Q36">
            <v>9</v>
          </cell>
          <cell r="R36">
            <v>262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55</v>
          </cell>
          <cell r="Z36">
            <v>110</v>
          </cell>
          <cell r="AA36">
            <v>0</v>
          </cell>
          <cell r="AB36">
            <v>110</v>
          </cell>
          <cell r="AC36">
            <v>110</v>
          </cell>
          <cell r="AD36">
            <v>110</v>
          </cell>
          <cell r="AE36">
            <v>55</v>
          </cell>
          <cell r="AF36">
            <v>55</v>
          </cell>
          <cell r="AG36">
            <v>110</v>
          </cell>
          <cell r="AH36">
            <v>1092</v>
          </cell>
          <cell r="AI36">
            <v>55</v>
          </cell>
          <cell r="AJ36">
            <v>0</v>
          </cell>
          <cell r="AK36">
            <v>0</v>
          </cell>
          <cell r="AL36">
            <v>100</v>
          </cell>
          <cell r="AM36">
            <v>0</v>
          </cell>
          <cell r="AN36">
            <v>0</v>
          </cell>
          <cell r="AO36">
            <v>0</v>
          </cell>
          <cell r="AP36">
            <v>3</v>
          </cell>
          <cell r="AQ36" t="str">
            <v>101,787|102,119|103,55|104,4629|106,110|109,110|110,110|112,55|113,55|115,1092|116,55</v>
          </cell>
          <cell r="AR36">
            <v>32</v>
          </cell>
        </row>
        <row r="37">
          <cell r="A37">
            <v>16</v>
          </cell>
          <cell r="B37" t="str">
            <v>维奇尔</v>
          </cell>
          <cell r="C37" t="str">
            <v>101060,101061,101062,101063</v>
          </cell>
          <cell r="D37">
            <v>9024</v>
          </cell>
          <cell r="E37">
            <v>10</v>
          </cell>
          <cell r="F37">
            <v>3</v>
          </cell>
          <cell r="G37">
            <v>50952</v>
          </cell>
          <cell r="H37">
            <v>1037</v>
          </cell>
          <cell r="I37" t="str">
            <v>101,0|102,0|103,0|104,0|106,0|109,383|110,55|112,219|113,219|115,0|116,110</v>
          </cell>
          <cell r="J37">
            <v>24650</v>
          </cell>
          <cell r="K37">
            <v>75</v>
          </cell>
          <cell r="L37">
            <v>765</v>
          </cell>
          <cell r="M37">
            <v>110</v>
          </cell>
          <cell r="N37">
            <v>4367</v>
          </cell>
          <cell r="O37">
            <v>0</v>
          </cell>
          <cell r="P37">
            <v>22</v>
          </cell>
          <cell r="Q37">
            <v>9</v>
          </cell>
          <cell r="R37">
            <v>262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55</v>
          </cell>
          <cell r="Z37">
            <v>110</v>
          </cell>
          <cell r="AA37">
            <v>0</v>
          </cell>
          <cell r="AB37">
            <v>110</v>
          </cell>
          <cell r="AC37">
            <v>110</v>
          </cell>
          <cell r="AD37">
            <v>110</v>
          </cell>
          <cell r="AE37">
            <v>55</v>
          </cell>
          <cell r="AF37">
            <v>55</v>
          </cell>
          <cell r="AG37">
            <v>110</v>
          </cell>
          <cell r="AH37">
            <v>1092</v>
          </cell>
          <cell r="AI37">
            <v>55</v>
          </cell>
          <cell r="AJ37">
            <v>0</v>
          </cell>
          <cell r="AK37">
            <v>0</v>
          </cell>
          <cell r="AL37">
            <v>100</v>
          </cell>
          <cell r="AM37">
            <v>0</v>
          </cell>
          <cell r="AN37">
            <v>0</v>
          </cell>
          <cell r="AO37">
            <v>0</v>
          </cell>
          <cell r="AP37">
            <v>3</v>
          </cell>
          <cell r="AQ37" t="str">
            <v>101,787|102,119|103,55|104,4629|106,110|109,110|110,110|112,55|113,55|115,1092|116,55</v>
          </cell>
          <cell r="AR37">
            <v>32</v>
          </cell>
        </row>
        <row r="38">
          <cell r="A38">
            <v>29</v>
          </cell>
          <cell r="B38" t="str">
            <v>萨麦尔化身</v>
          </cell>
          <cell r="C38" t="str">
            <v>101112,101113,101114,101115</v>
          </cell>
          <cell r="D38">
            <v>9006</v>
          </cell>
          <cell r="E38">
            <v>10</v>
          </cell>
          <cell r="F38">
            <v>1</v>
          </cell>
          <cell r="G38">
            <v>91873</v>
          </cell>
          <cell r="H38">
            <v>1874</v>
          </cell>
          <cell r="I38" t="str">
            <v>101,0|102,0|103,0|104,0|106,0|109,691|110,99|112,395|113,395|115,0|116,198</v>
          </cell>
          <cell r="J38">
            <v>44450</v>
          </cell>
          <cell r="K38">
            <v>55</v>
          </cell>
          <cell r="L38">
            <v>1381</v>
          </cell>
          <cell r="M38">
            <v>198</v>
          </cell>
          <cell r="N38">
            <v>7888</v>
          </cell>
          <cell r="O38">
            <v>0</v>
          </cell>
          <cell r="P38">
            <v>40</v>
          </cell>
          <cell r="Q38">
            <v>16</v>
          </cell>
          <cell r="R38">
            <v>474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99</v>
          </cell>
          <cell r="Z38">
            <v>198</v>
          </cell>
          <cell r="AA38">
            <v>0</v>
          </cell>
          <cell r="AB38">
            <v>198</v>
          </cell>
          <cell r="AC38">
            <v>198</v>
          </cell>
          <cell r="AD38">
            <v>198</v>
          </cell>
          <cell r="AE38">
            <v>99</v>
          </cell>
          <cell r="AF38">
            <v>99</v>
          </cell>
          <cell r="AG38">
            <v>198</v>
          </cell>
          <cell r="AH38">
            <v>1972</v>
          </cell>
          <cell r="AI38">
            <v>99</v>
          </cell>
          <cell r="AJ38">
            <v>0</v>
          </cell>
          <cell r="AK38">
            <v>0</v>
          </cell>
          <cell r="AL38">
            <v>100</v>
          </cell>
          <cell r="AM38">
            <v>0</v>
          </cell>
          <cell r="AN38">
            <v>0</v>
          </cell>
          <cell r="AO38">
            <v>0</v>
          </cell>
          <cell r="AP38">
            <v>6</v>
          </cell>
          <cell r="AQ38" t="str">
            <v>101,1421|102,214|103,99|104,8362|106,198|109,198|110,198|112,99|113,99|115,1972|116,99</v>
          </cell>
          <cell r="AR38">
            <v>3</v>
          </cell>
        </row>
        <row r="39">
          <cell r="A39">
            <v>30</v>
          </cell>
          <cell r="B39" t="str">
            <v>拉斐尔化身</v>
          </cell>
          <cell r="C39" t="str">
            <v>101116,101117,101118,101119</v>
          </cell>
          <cell r="D39">
            <v>9007</v>
          </cell>
          <cell r="E39">
            <v>10</v>
          </cell>
          <cell r="F39">
            <v>3</v>
          </cell>
          <cell r="G39">
            <v>91873</v>
          </cell>
          <cell r="H39">
            <v>1874</v>
          </cell>
          <cell r="I39" t="str">
            <v>101,0|102,0|103,0|104,0|106,0|109,691|110,99|112,395|113,395|115,0|116,198</v>
          </cell>
          <cell r="J39">
            <v>44450</v>
          </cell>
          <cell r="K39">
            <v>56</v>
          </cell>
          <cell r="L39">
            <v>1381</v>
          </cell>
          <cell r="M39">
            <v>198</v>
          </cell>
          <cell r="N39">
            <v>7888</v>
          </cell>
          <cell r="O39">
            <v>0</v>
          </cell>
          <cell r="P39">
            <v>40</v>
          </cell>
          <cell r="Q39">
            <v>16</v>
          </cell>
          <cell r="R39">
            <v>474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99</v>
          </cell>
          <cell r="Z39">
            <v>198</v>
          </cell>
          <cell r="AA39">
            <v>0</v>
          </cell>
          <cell r="AB39">
            <v>198</v>
          </cell>
          <cell r="AC39">
            <v>198</v>
          </cell>
          <cell r="AD39">
            <v>198</v>
          </cell>
          <cell r="AE39">
            <v>99</v>
          </cell>
          <cell r="AF39">
            <v>99</v>
          </cell>
          <cell r="AG39">
            <v>198</v>
          </cell>
          <cell r="AH39">
            <v>1972</v>
          </cell>
          <cell r="AI39">
            <v>99</v>
          </cell>
          <cell r="AJ39">
            <v>0</v>
          </cell>
          <cell r="AK39">
            <v>0</v>
          </cell>
          <cell r="AL39">
            <v>100</v>
          </cell>
          <cell r="AM39">
            <v>0</v>
          </cell>
          <cell r="AN39">
            <v>0</v>
          </cell>
          <cell r="AO39">
            <v>0</v>
          </cell>
          <cell r="AP39">
            <v>6</v>
          </cell>
          <cell r="AQ39" t="str">
            <v>101,1421|102,214|103,99|104,8362|106,198|109,198|110,198|112,99|113,99|115,1972|116,99</v>
          </cell>
          <cell r="AR39">
            <v>3</v>
          </cell>
        </row>
        <row r="40">
          <cell r="A40">
            <v>35</v>
          </cell>
          <cell r="B40" t="str">
            <v>萨鲁芬</v>
          </cell>
          <cell r="C40" t="str">
            <v>101136,101137,101138,101139</v>
          </cell>
          <cell r="D40">
            <v>9032</v>
          </cell>
          <cell r="E40">
            <v>10</v>
          </cell>
          <cell r="F40">
            <v>3</v>
          </cell>
          <cell r="G40">
            <v>50952</v>
          </cell>
          <cell r="H40">
            <v>1037</v>
          </cell>
          <cell r="I40" t="str">
            <v>101,0|102,0|103,0|104,0|106,0|109,383|110,55|112,219|113,219|115,0|116,110</v>
          </cell>
          <cell r="J40">
            <v>24650</v>
          </cell>
          <cell r="K40">
            <v>87</v>
          </cell>
          <cell r="L40">
            <v>765</v>
          </cell>
          <cell r="M40">
            <v>110</v>
          </cell>
          <cell r="N40">
            <v>4367</v>
          </cell>
          <cell r="O40">
            <v>0</v>
          </cell>
          <cell r="P40">
            <v>22</v>
          </cell>
          <cell r="Q40">
            <v>9</v>
          </cell>
          <cell r="R40">
            <v>262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55</v>
          </cell>
          <cell r="Z40">
            <v>110</v>
          </cell>
          <cell r="AA40">
            <v>0</v>
          </cell>
          <cell r="AB40">
            <v>110</v>
          </cell>
          <cell r="AC40">
            <v>110</v>
          </cell>
          <cell r="AD40">
            <v>110</v>
          </cell>
          <cell r="AE40">
            <v>55</v>
          </cell>
          <cell r="AF40">
            <v>55</v>
          </cell>
          <cell r="AG40">
            <v>110</v>
          </cell>
          <cell r="AH40">
            <v>1092</v>
          </cell>
          <cell r="AI40">
            <v>55</v>
          </cell>
          <cell r="AJ40">
            <v>0</v>
          </cell>
          <cell r="AK40">
            <v>0</v>
          </cell>
          <cell r="AL40">
            <v>100</v>
          </cell>
          <cell r="AM40">
            <v>0</v>
          </cell>
          <cell r="AN40">
            <v>0</v>
          </cell>
          <cell r="AO40">
            <v>0</v>
          </cell>
          <cell r="AP40">
            <v>3</v>
          </cell>
          <cell r="AQ40" t="str">
            <v>101,787|102,119|103,55|104,4629|106,110|109,110|110,110|112,55|113,55|115,1092|116,55</v>
          </cell>
          <cell r="AR40">
            <v>32</v>
          </cell>
        </row>
        <row r="41">
          <cell r="A41">
            <v>8</v>
          </cell>
          <cell r="B41" t="str">
            <v>莉莉菲尔</v>
          </cell>
          <cell r="C41" t="str">
            <v>101028,101029,101030,101031</v>
          </cell>
          <cell r="D41">
            <v>9013</v>
          </cell>
          <cell r="E41">
            <v>10</v>
          </cell>
          <cell r="F41">
            <v>2</v>
          </cell>
          <cell r="G41">
            <v>47823</v>
          </cell>
          <cell r="H41">
            <v>996</v>
          </cell>
          <cell r="I41" t="str">
            <v>101,0|102,0|103,0|104,0|106,0|109,359|110,52|112,205|113,205|115,0|116,103</v>
          </cell>
          <cell r="J41">
            <v>23100</v>
          </cell>
          <cell r="K41">
            <v>64</v>
          </cell>
          <cell r="L41">
            <v>718</v>
          </cell>
          <cell r="M41">
            <v>103</v>
          </cell>
          <cell r="N41">
            <v>4098</v>
          </cell>
          <cell r="O41">
            <v>0</v>
          </cell>
          <cell r="P41">
            <v>21</v>
          </cell>
          <cell r="Q41">
            <v>9</v>
          </cell>
          <cell r="R41">
            <v>246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52</v>
          </cell>
          <cell r="Z41">
            <v>103</v>
          </cell>
          <cell r="AA41">
            <v>0</v>
          </cell>
          <cell r="AB41">
            <v>103</v>
          </cell>
          <cell r="AC41">
            <v>103</v>
          </cell>
          <cell r="AD41">
            <v>103</v>
          </cell>
          <cell r="AE41">
            <v>52</v>
          </cell>
          <cell r="AF41">
            <v>52</v>
          </cell>
          <cell r="AG41">
            <v>103</v>
          </cell>
          <cell r="AH41">
            <v>1025</v>
          </cell>
          <cell r="AI41">
            <v>52</v>
          </cell>
          <cell r="AJ41">
            <v>0</v>
          </cell>
          <cell r="AK41">
            <v>0</v>
          </cell>
          <cell r="AL41">
            <v>100</v>
          </cell>
          <cell r="AM41">
            <v>0</v>
          </cell>
          <cell r="AN41">
            <v>0</v>
          </cell>
          <cell r="AO41">
            <v>0</v>
          </cell>
          <cell r="AP41">
            <v>3</v>
          </cell>
          <cell r="AQ41" t="str">
            <v>101,739|102,112|103,52|104,4344|106,103|109,103|110,103|112,52|113,52|115,1025|116,52</v>
          </cell>
          <cell r="AR41">
            <v>36</v>
          </cell>
        </row>
        <row r="42">
          <cell r="A42">
            <v>31</v>
          </cell>
          <cell r="B42" t="str">
            <v>阿萨谢尔化身</v>
          </cell>
          <cell r="C42" t="str">
            <v>101120,101121,101122,101123</v>
          </cell>
          <cell r="D42">
            <v>9016</v>
          </cell>
          <cell r="E42">
            <v>10</v>
          </cell>
          <cell r="F42">
            <v>1</v>
          </cell>
          <cell r="G42">
            <v>99433</v>
          </cell>
          <cell r="H42">
            <v>2038</v>
          </cell>
          <cell r="I42" t="str">
            <v>101,0|102,0|103,0|104,0|106,0|109,748|110,107|112,428|113,428|115,0|116,214</v>
          </cell>
          <cell r="J42">
            <v>48125</v>
          </cell>
          <cell r="K42">
            <v>36</v>
          </cell>
          <cell r="L42">
            <v>1496</v>
          </cell>
          <cell r="M42">
            <v>214</v>
          </cell>
          <cell r="N42">
            <v>8548</v>
          </cell>
          <cell r="O42">
            <v>0</v>
          </cell>
          <cell r="P42">
            <v>43</v>
          </cell>
          <cell r="Q42">
            <v>18</v>
          </cell>
          <cell r="R42">
            <v>513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107</v>
          </cell>
          <cell r="Z42">
            <v>214</v>
          </cell>
          <cell r="AA42">
            <v>0</v>
          </cell>
          <cell r="AB42">
            <v>214</v>
          </cell>
          <cell r="AC42">
            <v>214</v>
          </cell>
          <cell r="AD42">
            <v>214</v>
          </cell>
          <cell r="AE42">
            <v>107</v>
          </cell>
          <cell r="AF42">
            <v>107</v>
          </cell>
          <cell r="AG42">
            <v>214</v>
          </cell>
          <cell r="AH42">
            <v>2137</v>
          </cell>
          <cell r="AI42">
            <v>107</v>
          </cell>
          <cell r="AJ42">
            <v>0</v>
          </cell>
          <cell r="AK42">
            <v>0</v>
          </cell>
          <cell r="AL42">
            <v>100</v>
          </cell>
          <cell r="AM42">
            <v>0</v>
          </cell>
          <cell r="AN42">
            <v>0</v>
          </cell>
          <cell r="AO42">
            <v>0</v>
          </cell>
          <cell r="AP42">
            <v>6</v>
          </cell>
          <cell r="AQ42" t="str">
            <v>101,1539|102,232|103,107|104,9061|106,214|109,214|110,214|112,107|113,107|115,2137|116,107</v>
          </cell>
          <cell r="AR42">
            <v>1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属性结构"/>
      <sheetName val="各属性实际百分比"/>
      <sheetName val="玩家属性"/>
      <sheetName val="计算"/>
      <sheetName val="基础属性"/>
      <sheetName val="卡牌的属性规则"/>
      <sheetName val="魔法书"/>
      <sheetName val="总属性"/>
      <sheetName val="装备属性"/>
      <sheetName val="真实装备计算"/>
      <sheetName val="天使之剑属性"/>
      <sheetName val="魔戒属性"/>
      <sheetName val="英雄链接"/>
      <sheetName val="坐骑属性"/>
      <sheetName val="宠物属性"/>
      <sheetName val="信仰属性"/>
      <sheetName val="宝石属性"/>
      <sheetName val="翅膀属性"/>
      <sheetName val="魔石"/>
      <sheetName val="专精"/>
      <sheetName val="公会加成"/>
      <sheetName val="羁绊"/>
      <sheetName val="英灵"/>
      <sheetName val="技能伤害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">
          <cell r="T1">
            <v>1</v>
          </cell>
          <cell r="U1">
            <v>1</v>
          </cell>
        </row>
        <row r="2">
          <cell r="T2">
            <v>2</v>
          </cell>
          <cell r="U2">
            <v>1</v>
          </cell>
        </row>
        <row r="3">
          <cell r="T3">
            <v>3</v>
          </cell>
          <cell r="U3">
            <v>1.5</v>
          </cell>
        </row>
        <row r="4">
          <cell r="T4">
            <v>4</v>
          </cell>
          <cell r="U4">
            <v>2</v>
          </cell>
        </row>
        <row r="5">
          <cell r="T5">
            <v>5</v>
          </cell>
          <cell r="U5">
            <v>3</v>
          </cell>
        </row>
        <row r="6">
          <cell r="T6">
            <v>6</v>
          </cell>
          <cell r="U6">
            <v>4</v>
          </cell>
        </row>
      </sheetData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Config"/>
      <sheetName val="suitConfig"/>
      <sheetName val="useLimitGroup"/>
      <sheetName val="sourceConfig"/>
      <sheetName val="resolveConfig"/>
      <sheetName val="legendEquipMake"/>
      <sheetName val="字段说明"/>
      <sheetName val="各属性GS"/>
      <sheetName val="宝箱"/>
      <sheetName val="Sheet1"/>
      <sheetName val="Sheet2"/>
    </sheetNames>
    <sheetDataSet>
      <sheetData sheetId="0">
        <row r="1">
          <cell r="A1" t="str">
            <v>ID</v>
          </cell>
          <cell r="BB1" t="str">
            <v>外形配置</v>
          </cell>
        </row>
        <row r="2">
          <cell r="A2">
            <v>1</v>
          </cell>
          <cell r="BB2"/>
        </row>
        <row r="3">
          <cell r="A3">
            <v>2</v>
          </cell>
          <cell r="BB3"/>
        </row>
        <row r="4">
          <cell r="A4">
            <v>3</v>
          </cell>
          <cell r="BB4"/>
        </row>
        <row r="5">
          <cell r="A5">
            <v>4</v>
          </cell>
          <cell r="BB5"/>
        </row>
        <row r="6">
          <cell r="A6">
            <v>5</v>
          </cell>
          <cell r="BB6"/>
        </row>
        <row r="7">
          <cell r="A7">
            <v>6</v>
          </cell>
          <cell r="BB7"/>
        </row>
        <row r="8">
          <cell r="A8">
            <v>7</v>
          </cell>
          <cell r="BB8"/>
        </row>
        <row r="9">
          <cell r="A9">
            <v>8</v>
          </cell>
          <cell r="BB9"/>
        </row>
        <row r="10">
          <cell r="A10">
            <v>9</v>
          </cell>
          <cell r="BB10"/>
        </row>
        <row r="11">
          <cell r="A11">
            <v>10</v>
          </cell>
          <cell r="BB11"/>
        </row>
        <row r="12">
          <cell r="A12">
            <v>11</v>
          </cell>
          <cell r="BB12"/>
        </row>
        <row r="13">
          <cell r="A13">
            <v>12</v>
          </cell>
          <cell r="BB13"/>
        </row>
        <row r="14">
          <cell r="A14">
            <v>13</v>
          </cell>
          <cell r="BB14"/>
        </row>
        <row r="15">
          <cell r="A15">
            <v>14</v>
          </cell>
          <cell r="BB15"/>
        </row>
        <row r="16">
          <cell r="A16">
            <v>15</v>
          </cell>
          <cell r="BB16"/>
        </row>
        <row r="17">
          <cell r="A17">
            <v>16</v>
          </cell>
          <cell r="BB17"/>
        </row>
        <row r="18">
          <cell r="A18">
            <v>17</v>
          </cell>
          <cell r="BB18"/>
        </row>
        <row r="19">
          <cell r="A19">
            <v>18</v>
          </cell>
          <cell r="BB19"/>
        </row>
        <row r="20">
          <cell r="A20">
            <v>19</v>
          </cell>
          <cell r="BB20"/>
        </row>
        <row r="21">
          <cell r="A21">
            <v>20</v>
          </cell>
          <cell r="BB21"/>
        </row>
        <row r="22">
          <cell r="A22">
            <v>21</v>
          </cell>
          <cell r="BB22"/>
        </row>
        <row r="23">
          <cell r="A23">
            <v>22</v>
          </cell>
          <cell r="BB23"/>
        </row>
        <row r="24">
          <cell r="A24">
            <v>23</v>
          </cell>
          <cell r="BB24"/>
        </row>
        <row r="25">
          <cell r="A25">
            <v>24</v>
          </cell>
          <cell r="BB25"/>
        </row>
        <row r="26">
          <cell r="A26">
            <v>25</v>
          </cell>
          <cell r="BB26"/>
        </row>
        <row r="27">
          <cell r="A27">
            <v>26</v>
          </cell>
          <cell r="BB27"/>
        </row>
        <row r="28">
          <cell r="A28">
            <v>27</v>
          </cell>
          <cell r="BB28"/>
        </row>
        <row r="29">
          <cell r="A29">
            <v>28</v>
          </cell>
          <cell r="BB29"/>
        </row>
        <row r="30">
          <cell r="A30">
            <v>29</v>
          </cell>
          <cell r="BB30"/>
        </row>
        <row r="31">
          <cell r="A31">
            <v>30</v>
          </cell>
          <cell r="BB31"/>
        </row>
        <row r="32">
          <cell r="A32">
            <v>31</v>
          </cell>
          <cell r="BB32"/>
        </row>
        <row r="33">
          <cell r="A33">
            <v>32</v>
          </cell>
          <cell r="BB33"/>
        </row>
        <row r="34">
          <cell r="A34">
            <v>101</v>
          </cell>
          <cell r="BB34">
            <v>1</v>
          </cell>
        </row>
        <row r="35">
          <cell r="A35">
            <v>102</v>
          </cell>
          <cell r="BB35">
            <v>1</v>
          </cell>
        </row>
        <row r="36">
          <cell r="A36">
            <v>103</v>
          </cell>
          <cell r="BB36">
            <v>1</v>
          </cell>
        </row>
        <row r="37">
          <cell r="A37">
            <v>104</v>
          </cell>
          <cell r="BB37">
            <v>1</v>
          </cell>
        </row>
        <row r="38">
          <cell r="A38">
            <v>105</v>
          </cell>
          <cell r="BB38">
            <v>1</v>
          </cell>
        </row>
        <row r="39">
          <cell r="A39">
            <v>106</v>
          </cell>
          <cell r="BB39">
            <v>1</v>
          </cell>
        </row>
        <row r="40">
          <cell r="A40">
            <v>107</v>
          </cell>
          <cell r="BB40">
            <v>1</v>
          </cell>
        </row>
        <row r="41">
          <cell r="A41">
            <v>108</v>
          </cell>
          <cell r="BB41">
            <v>1</v>
          </cell>
        </row>
        <row r="42">
          <cell r="A42">
            <v>109</v>
          </cell>
          <cell r="BB42">
            <v>1</v>
          </cell>
        </row>
        <row r="43">
          <cell r="A43">
            <v>110</v>
          </cell>
          <cell r="BB43">
            <v>1</v>
          </cell>
        </row>
        <row r="44">
          <cell r="A44">
            <v>111</v>
          </cell>
          <cell r="BB44">
            <v>1</v>
          </cell>
        </row>
        <row r="45">
          <cell r="A45">
            <v>112</v>
          </cell>
          <cell r="BB45">
            <v>1</v>
          </cell>
        </row>
        <row r="46">
          <cell r="A46">
            <v>113</v>
          </cell>
          <cell r="BB46">
            <v>1</v>
          </cell>
        </row>
        <row r="47">
          <cell r="A47">
            <v>114</v>
          </cell>
          <cell r="BB47">
            <v>1</v>
          </cell>
        </row>
        <row r="48">
          <cell r="A48">
            <v>115</v>
          </cell>
          <cell r="BB48">
            <v>1</v>
          </cell>
        </row>
        <row r="49">
          <cell r="A49">
            <v>116</v>
          </cell>
          <cell r="BB49">
            <v>3</v>
          </cell>
        </row>
        <row r="50">
          <cell r="A50">
            <v>117</v>
          </cell>
          <cell r="BB50">
            <v>3</v>
          </cell>
        </row>
        <row r="51">
          <cell r="A51">
            <v>118</v>
          </cell>
          <cell r="BB51">
            <v>3</v>
          </cell>
        </row>
        <row r="52">
          <cell r="A52">
            <v>119</v>
          </cell>
          <cell r="BB52">
            <v>3</v>
          </cell>
        </row>
        <row r="53">
          <cell r="A53">
            <v>120</v>
          </cell>
          <cell r="BB53">
            <v>3</v>
          </cell>
        </row>
        <row r="54">
          <cell r="A54">
            <v>121</v>
          </cell>
          <cell r="BB54"/>
        </row>
        <row r="55">
          <cell r="A55">
            <v>122</v>
          </cell>
          <cell r="BB55"/>
        </row>
        <row r="56">
          <cell r="A56">
            <v>123</v>
          </cell>
          <cell r="BB56"/>
        </row>
        <row r="57">
          <cell r="A57">
            <v>124</v>
          </cell>
          <cell r="BB57"/>
        </row>
        <row r="58">
          <cell r="A58">
            <v>125</v>
          </cell>
          <cell r="BB58"/>
        </row>
        <row r="59">
          <cell r="A59">
            <v>126</v>
          </cell>
          <cell r="BB59"/>
        </row>
        <row r="60">
          <cell r="A60">
            <v>127</v>
          </cell>
          <cell r="BB60"/>
        </row>
        <row r="61">
          <cell r="A61">
            <v>128</v>
          </cell>
          <cell r="BB61"/>
        </row>
        <row r="62">
          <cell r="A62">
            <v>129</v>
          </cell>
          <cell r="BB62"/>
        </row>
        <row r="63">
          <cell r="A63">
            <v>130</v>
          </cell>
          <cell r="BB63"/>
        </row>
        <row r="64">
          <cell r="A64">
            <v>131</v>
          </cell>
          <cell r="BB64"/>
        </row>
        <row r="65">
          <cell r="A65">
            <v>132</v>
          </cell>
          <cell r="BB65"/>
        </row>
        <row r="66">
          <cell r="A66">
            <v>133</v>
          </cell>
          <cell r="BB66"/>
        </row>
        <row r="67">
          <cell r="A67">
            <v>134</v>
          </cell>
          <cell r="BB67"/>
        </row>
        <row r="68">
          <cell r="A68">
            <v>135</v>
          </cell>
          <cell r="BB68"/>
        </row>
        <row r="69">
          <cell r="A69">
            <v>136</v>
          </cell>
          <cell r="BB69"/>
        </row>
        <row r="70">
          <cell r="A70">
            <v>137</v>
          </cell>
          <cell r="BB70"/>
        </row>
        <row r="71">
          <cell r="A71">
            <v>138</v>
          </cell>
          <cell r="BB71"/>
        </row>
        <row r="72">
          <cell r="A72">
            <v>139</v>
          </cell>
          <cell r="BB72"/>
        </row>
        <row r="73">
          <cell r="A73">
            <v>140</v>
          </cell>
          <cell r="BB73"/>
        </row>
        <row r="74">
          <cell r="A74">
            <v>141</v>
          </cell>
          <cell r="BB74"/>
        </row>
        <row r="75">
          <cell r="A75">
            <v>142</v>
          </cell>
          <cell r="BB75"/>
        </row>
        <row r="76">
          <cell r="A76">
            <v>143</v>
          </cell>
          <cell r="BB76"/>
        </row>
        <row r="77">
          <cell r="A77">
            <v>144</v>
          </cell>
          <cell r="BB77"/>
        </row>
        <row r="78">
          <cell r="A78">
            <v>145</v>
          </cell>
          <cell r="BB78"/>
        </row>
        <row r="79">
          <cell r="A79">
            <v>146</v>
          </cell>
          <cell r="BB79"/>
        </row>
        <row r="80">
          <cell r="A80">
            <v>147</v>
          </cell>
          <cell r="BB80"/>
        </row>
        <row r="81">
          <cell r="A81">
            <v>148</v>
          </cell>
          <cell r="BB81"/>
        </row>
        <row r="82">
          <cell r="A82">
            <v>149</v>
          </cell>
          <cell r="BB82"/>
        </row>
        <row r="83">
          <cell r="A83">
            <v>150</v>
          </cell>
          <cell r="BB83"/>
        </row>
        <row r="84">
          <cell r="A84">
            <v>201</v>
          </cell>
          <cell r="BB84"/>
        </row>
        <row r="85">
          <cell r="A85">
            <v>202</v>
          </cell>
          <cell r="BB85"/>
        </row>
        <row r="86">
          <cell r="A86">
            <v>203</v>
          </cell>
          <cell r="BB86"/>
        </row>
        <row r="87">
          <cell r="A87">
            <v>204</v>
          </cell>
          <cell r="BB87"/>
        </row>
        <row r="88">
          <cell r="A88">
            <v>205</v>
          </cell>
          <cell r="BB88"/>
        </row>
        <row r="89">
          <cell r="A89">
            <v>206</v>
          </cell>
          <cell r="BB89"/>
        </row>
        <row r="90">
          <cell r="A90">
            <v>207</v>
          </cell>
          <cell r="BB90"/>
        </row>
        <row r="91">
          <cell r="A91">
            <v>208</v>
          </cell>
          <cell r="BB91"/>
        </row>
        <row r="92">
          <cell r="A92">
            <v>209</v>
          </cell>
          <cell r="BB92"/>
        </row>
        <row r="93">
          <cell r="A93">
            <v>210</v>
          </cell>
          <cell r="BB93"/>
        </row>
        <row r="94">
          <cell r="A94">
            <v>211</v>
          </cell>
          <cell r="BB94"/>
        </row>
        <row r="95">
          <cell r="A95">
            <v>212</v>
          </cell>
          <cell r="BB95"/>
        </row>
        <row r="96">
          <cell r="A96">
            <v>213</v>
          </cell>
          <cell r="BB96"/>
        </row>
        <row r="97">
          <cell r="A97">
            <v>214</v>
          </cell>
          <cell r="BB97"/>
        </row>
        <row r="98">
          <cell r="A98">
            <v>215</v>
          </cell>
          <cell r="BB98"/>
        </row>
        <row r="99">
          <cell r="A99">
            <v>216</v>
          </cell>
          <cell r="BB99"/>
        </row>
        <row r="100">
          <cell r="A100">
            <v>217</v>
          </cell>
          <cell r="BB100"/>
        </row>
        <row r="101">
          <cell r="A101">
            <v>218</v>
          </cell>
          <cell r="BB101"/>
        </row>
        <row r="102">
          <cell r="A102">
            <v>219</v>
          </cell>
          <cell r="BB102"/>
        </row>
        <row r="103">
          <cell r="A103">
            <v>220</v>
          </cell>
          <cell r="BB103"/>
        </row>
        <row r="104">
          <cell r="A104">
            <v>221</v>
          </cell>
          <cell r="BB104"/>
        </row>
        <row r="105">
          <cell r="A105">
            <v>222</v>
          </cell>
          <cell r="BB105"/>
        </row>
        <row r="106">
          <cell r="A106">
            <v>223</v>
          </cell>
          <cell r="BB106"/>
        </row>
        <row r="107">
          <cell r="A107">
            <v>224</v>
          </cell>
          <cell r="BB107"/>
        </row>
        <row r="108">
          <cell r="A108">
            <v>225</v>
          </cell>
          <cell r="BB108"/>
        </row>
        <row r="109">
          <cell r="A109">
            <v>226</v>
          </cell>
          <cell r="BB109"/>
        </row>
        <row r="110">
          <cell r="A110">
            <v>227</v>
          </cell>
          <cell r="BB110"/>
        </row>
        <row r="111">
          <cell r="A111">
            <v>228</v>
          </cell>
          <cell r="BB111"/>
        </row>
        <row r="112">
          <cell r="A112">
            <v>229</v>
          </cell>
          <cell r="BB112"/>
        </row>
        <row r="113">
          <cell r="A113">
            <v>230</v>
          </cell>
          <cell r="BB113"/>
        </row>
        <row r="114">
          <cell r="A114">
            <v>231</v>
          </cell>
          <cell r="BB114"/>
        </row>
        <row r="115">
          <cell r="A115">
            <v>232</v>
          </cell>
          <cell r="BB115"/>
        </row>
        <row r="116">
          <cell r="A116">
            <v>233</v>
          </cell>
          <cell r="BB116"/>
        </row>
        <row r="117">
          <cell r="A117">
            <v>234</v>
          </cell>
          <cell r="BB117"/>
        </row>
        <row r="118">
          <cell r="A118">
            <v>235</v>
          </cell>
          <cell r="BB118"/>
        </row>
        <row r="119">
          <cell r="A119">
            <v>236</v>
          </cell>
          <cell r="BB119"/>
        </row>
        <row r="120">
          <cell r="A120">
            <v>237</v>
          </cell>
          <cell r="BB120"/>
        </row>
        <row r="121">
          <cell r="A121">
            <v>238</v>
          </cell>
          <cell r="BB121"/>
        </row>
        <row r="122">
          <cell r="A122">
            <v>239</v>
          </cell>
          <cell r="BB122"/>
        </row>
        <row r="123">
          <cell r="A123">
            <v>240</v>
          </cell>
          <cell r="BB123"/>
        </row>
        <row r="124">
          <cell r="A124">
            <v>401</v>
          </cell>
          <cell r="BB124"/>
        </row>
        <row r="125">
          <cell r="A125">
            <v>402</v>
          </cell>
          <cell r="BB125"/>
        </row>
        <row r="126">
          <cell r="A126">
            <v>403</v>
          </cell>
          <cell r="BB126"/>
        </row>
        <row r="127">
          <cell r="A127">
            <v>404</v>
          </cell>
          <cell r="BB127"/>
        </row>
        <row r="128">
          <cell r="A128">
            <v>405</v>
          </cell>
          <cell r="BB128"/>
        </row>
        <row r="129">
          <cell r="A129">
            <v>406</v>
          </cell>
          <cell r="BB129"/>
        </row>
        <row r="130">
          <cell r="A130">
            <v>407</v>
          </cell>
          <cell r="BB130"/>
        </row>
        <row r="131">
          <cell r="A131">
            <v>408</v>
          </cell>
          <cell r="BB131"/>
        </row>
        <row r="132">
          <cell r="A132">
            <v>409</v>
          </cell>
          <cell r="BB132"/>
        </row>
        <row r="133">
          <cell r="A133">
            <v>411</v>
          </cell>
          <cell r="BB133"/>
        </row>
        <row r="134">
          <cell r="A134">
            <v>412</v>
          </cell>
          <cell r="BB134"/>
        </row>
        <row r="135">
          <cell r="A135">
            <v>413</v>
          </cell>
          <cell r="BB135"/>
        </row>
        <row r="136">
          <cell r="A136">
            <v>414</v>
          </cell>
          <cell r="BB136"/>
        </row>
        <row r="137">
          <cell r="A137">
            <v>415</v>
          </cell>
          <cell r="BB137"/>
        </row>
        <row r="138">
          <cell r="A138">
            <v>416</v>
          </cell>
          <cell r="BB138"/>
        </row>
        <row r="139">
          <cell r="A139">
            <v>417</v>
          </cell>
          <cell r="BB139"/>
        </row>
        <row r="140">
          <cell r="A140">
            <v>418</v>
          </cell>
          <cell r="BB140"/>
        </row>
        <row r="141">
          <cell r="A141">
            <v>419</v>
          </cell>
          <cell r="BB141"/>
        </row>
        <row r="142">
          <cell r="A142">
            <v>421</v>
          </cell>
          <cell r="BB142"/>
        </row>
        <row r="143">
          <cell r="A143">
            <v>422</v>
          </cell>
          <cell r="BB143"/>
        </row>
        <row r="144">
          <cell r="A144">
            <v>423</v>
          </cell>
          <cell r="BB144"/>
        </row>
        <row r="145">
          <cell r="A145">
            <v>424</v>
          </cell>
          <cell r="BB145"/>
        </row>
        <row r="146">
          <cell r="A146">
            <v>425</v>
          </cell>
          <cell r="BB146"/>
        </row>
        <row r="147">
          <cell r="A147">
            <v>426</v>
          </cell>
          <cell r="BB147"/>
        </row>
        <row r="148">
          <cell r="A148">
            <v>427</v>
          </cell>
          <cell r="BB148"/>
        </row>
        <row r="149">
          <cell r="A149">
            <v>428</v>
          </cell>
          <cell r="BB149"/>
        </row>
        <row r="150">
          <cell r="A150">
            <v>429</v>
          </cell>
          <cell r="BB150"/>
        </row>
        <row r="151">
          <cell r="A151">
            <v>1000</v>
          </cell>
          <cell r="BB151"/>
        </row>
        <row r="152">
          <cell r="A152">
            <v>1001</v>
          </cell>
          <cell r="BB152"/>
        </row>
        <row r="153">
          <cell r="A153">
            <v>1002</v>
          </cell>
          <cell r="BB153"/>
        </row>
        <row r="154">
          <cell r="A154">
            <v>1003</v>
          </cell>
          <cell r="BB154"/>
        </row>
        <row r="155">
          <cell r="A155">
            <v>1004</v>
          </cell>
          <cell r="BB155"/>
        </row>
        <row r="156">
          <cell r="A156">
            <v>1005</v>
          </cell>
          <cell r="BB156"/>
        </row>
        <row r="157">
          <cell r="A157">
            <v>1006</v>
          </cell>
          <cell r="BB157"/>
        </row>
        <row r="158">
          <cell r="A158">
            <v>1007</v>
          </cell>
          <cell r="BB158"/>
        </row>
        <row r="159">
          <cell r="A159">
            <v>971</v>
          </cell>
          <cell r="BB159" t="str">
            <v>c_m_004_b01a</v>
          </cell>
        </row>
        <row r="160">
          <cell r="A160">
            <v>1831</v>
          </cell>
          <cell r="BB160"/>
        </row>
        <row r="161">
          <cell r="A161">
            <v>1934</v>
          </cell>
          <cell r="BB161"/>
        </row>
        <row r="162">
          <cell r="A162">
            <v>2004</v>
          </cell>
          <cell r="BB162"/>
        </row>
        <row r="163">
          <cell r="A163">
            <v>2005</v>
          </cell>
          <cell r="BB163"/>
        </row>
        <row r="164">
          <cell r="A164">
            <v>2006</v>
          </cell>
          <cell r="BB164"/>
        </row>
        <row r="165">
          <cell r="A165">
            <v>2007</v>
          </cell>
          <cell r="BB165"/>
        </row>
        <row r="166">
          <cell r="A166">
            <v>2008</v>
          </cell>
          <cell r="BB166"/>
        </row>
        <row r="167">
          <cell r="A167">
            <v>2009</v>
          </cell>
          <cell r="BB167"/>
        </row>
        <row r="168">
          <cell r="A168">
            <v>2010</v>
          </cell>
          <cell r="BB168"/>
        </row>
        <row r="169">
          <cell r="A169">
            <v>2011</v>
          </cell>
          <cell r="BB169"/>
        </row>
        <row r="170">
          <cell r="A170">
            <v>2012</v>
          </cell>
          <cell r="BB170"/>
        </row>
        <row r="171">
          <cell r="A171">
            <v>2013</v>
          </cell>
          <cell r="BB171"/>
        </row>
        <row r="172">
          <cell r="A172">
            <v>2014</v>
          </cell>
          <cell r="BB172"/>
        </row>
        <row r="173">
          <cell r="A173">
            <v>2015</v>
          </cell>
          <cell r="BB173"/>
        </row>
        <row r="174">
          <cell r="A174">
            <v>2016</v>
          </cell>
          <cell r="BB174"/>
        </row>
        <row r="175">
          <cell r="A175">
            <v>3001</v>
          </cell>
          <cell r="BB175"/>
        </row>
        <row r="176">
          <cell r="A176">
            <v>3002</v>
          </cell>
          <cell r="BB176"/>
        </row>
        <row r="177">
          <cell r="A177">
            <v>3003</v>
          </cell>
          <cell r="BB177"/>
        </row>
        <row r="178">
          <cell r="A178">
            <v>3004</v>
          </cell>
          <cell r="BB178"/>
        </row>
        <row r="179">
          <cell r="A179">
            <v>3005</v>
          </cell>
          <cell r="BB179"/>
        </row>
        <row r="180">
          <cell r="A180">
            <v>3006</v>
          </cell>
          <cell r="BB180"/>
        </row>
        <row r="181">
          <cell r="A181">
            <v>3007</v>
          </cell>
          <cell r="BB181"/>
        </row>
        <row r="182">
          <cell r="A182">
            <v>3008</v>
          </cell>
          <cell r="BB182"/>
        </row>
        <row r="183">
          <cell r="A183">
            <v>3009</v>
          </cell>
          <cell r="BB183"/>
        </row>
        <row r="184">
          <cell r="A184">
            <v>3010</v>
          </cell>
          <cell r="BB184"/>
        </row>
        <row r="185">
          <cell r="A185">
            <v>3011</v>
          </cell>
          <cell r="BB185"/>
        </row>
        <row r="186">
          <cell r="A186">
            <v>3012</v>
          </cell>
          <cell r="BB186"/>
        </row>
        <row r="187">
          <cell r="A187">
            <v>3013</v>
          </cell>
          <cell r="BB187"/>
        </row>
        <row r="188">
          <cell r="A188">
            <v>3014</v>
          </cell>
          <cell r="BB188"/>
        </row>
        <row r="189">
          <cell r="A189">
            <v>3015</v>
          </cell>
          <cell r="BB189"/>
        </row>
        <row r="190">
          <cell r="A190">
            <v>3016</v>
          </cell>
          <cell r="BB190"/>
        </row>
        <row r="191">
          <cell r="A191">
            <v>3017</v>
          </cell>
          <cell r="BB191"/>
        </row>
        <row r="192">
          <cell r="A192">
            <v>3018</v>
          </cell>
          <cell r="BB192"/>
        </row>
        <row r="193">
          <cell r="A193">
            <v>3019</v>
          </cell>
          <cell r="BB193"/>
        </row>
        <row r="194">
          <cell r="A194">
            <v>3020</v>
          </cell>
          <cell r="BB194"/>
        </row>
        <row r="195">
          <cell r="A195">
            <v>3021</v>
          </cell>
          <cell r="BB195"/>
        </row>
        <row r="196">
          <cell r="A196">
            <v>3022</v>
          </cell>
          <cell r="BB196"/>
        </row>
        <row r="197">
          <cell r="A197">
            <v>3023</v>
          </cell>
          <cell r="BB197"/>
        </row>
        <row r="198">
          <cell r="A198">
            <v>3024</v>
          </cell>
          <cell r="BB198"/>
        </row>
        <row r="199">
          <cell r="A199">
            <v>3025</v>
          </cell>
          <cell r="BB199"/>
        </row>
        <row r="200">
          <cell r="A200">
            <v>3026</v>
          </cell>
          <cell r="BB200"/>
        </row>
        <row r="201">
          <cell r="A201">
            <v>3027</v>
          </cell>
          <cell r="BB201"/>
        </row>
        <row r="202">
          <cell r="A202">
            <v>3028</v>
          </cell>
          <cell r="BB202"/>
        </row>
        <row r="203">
          <cell r="A203">
            <v>3029</v>
          </cell>
          <cell r="BB203"/>
        </row>
        <row r="204">
          <cell r="A204">
            <v>3030</v>
          </cell>
          <cell r="BB204"/>
        </row>
        <row r="205">
          <cell r="A205">
            <v>3102</v>
          </cell>
          <cell r="BB205"/>
        </row>
        <row r="206">
          <cell r="A206">
            <v>4001</v>
          </cell>
          <cell r="BB206"/>
        </row>
        <row r="207">
          <cell r="A207">
            <v>4002</v>
          </cell>
          <cell r="BB207"/>
        </row>
        <row r="208">
          <cell r="A208">
            <v>4003</v>
          </cell>
          <cell r="BB208"/>
        </row>
        <row r="209">
          <cell r="A209">
            <v>4004</v>
          </cell>
          <cell r="BB209"/>
        </row>
        <row r="210">
          <cell r="A210">
            <v>4005</v>
          </cell>
          <cell r="BB210"/>
        </row>
        <row r="211">
          <cell r="A211">
            <v>4006</v>
          </cell>
          <cell r="BB211"/>
        </row>
        <row r="212">
          <cell r="A212">
            <v>4007</v>
          </cell>
          <cell r="BB212"/>
        </row>
        <row r="213">
          <cell r="A213">
            <v>4101</v>
          </cell>
          <cell r="BB213"/>
        </row>
        <row r="214">
          <cell r="A214">
            <v>4102</v>
          </cell>
          <cell r="BB214"/>
        </row>
        <row r="215">
          <cell r="A215">
            <v>4103</v>
          </cell>
          <cell r="BB215"/>
        </row>
        <row r="216">
          <cell r="A216">
            <v>4104</v>
          </cell>
          <cell r="BB216"/>
        </row>
        <row r="217">
          <cell r="A217">
            <v>4105</v>
          </cell>
          <cell r="BB217"/>
        </row>
        <row r="218">
          <cell r="A218">
            <v>4106</v>
          </cell>
          <cell r="BB218"/>
        </row>
        <row r="219">
          <cell r="A219">
            <v>4107</v>
          </cell>
          <cell r="BB219"/>
        </row>
        <row r="220">
          <cell r="A220">
            <v>4108</v>
          </cell>
          <cell r="BB220"/>
        </row>
        <row r="221">
          <cell r="A221">
            <v>4109</v>
          </cell>
          <cell r="BB221"/>
        </row>
        <row r="222">
          <cell r="A222">
            <v>4201</v>
          </cell>
          <cell r="BB222">
            <v>3</v>
          </cell>
        </row>
        <row r="223">
          <cell r="A223">
            <v>4202</v>
          </cell>
          <cell r="BB223">
            <v>3</v>
          </cell>
        </row>
        <row r="224">
          <cell r="A224">
            <v>4203</v>
          </cell>
          <cell r="BB224">
            <v>3</v>
          </cell>
        </row>
        <row r="225">
          <cell r="A225">
            <v>4204</v>
          </cell>
          <cell r="BB225">
            <v>3</v>
          </cell>
        </row>
        <row r="226">
          <cell r="A226">
            <v>4205</v>
          </cell>
          <cell r="BB226">
            <v>3</v>
          </cell>
        </row>
        <row r="227">
          <cell r="A227">
            <v>4206</v>
          </cell>
          <cell r="BB227">
            <v>3</v>
          </cell>
        </row>
        <row r="228">
          <cell r="A228">
            <v>4207</v>
          </cell>
          <cell r="BB228">
            <v>3</v>
          </cell>
        </row>
        <row r="229">
          <cell r="A229">
            <v>4208</v>
          </cell>
          <cell r="BB229">
            <v>3</v>
          </cell>
        </row>
        <row r="230">
          <cell r="A230">
            <v>4209</v>
          </cell>
          <cell r="BB230">
            <v>3</v>
          </cell>
        </row>
        <row r="231">
          <cell r="A231">
            <v>4210</v>
          </cell>
          <cell r="BB231">
            <v>3</v>
          </cell>
        </row>
        <row r="232">
          <cell r="A232">
            <v>4211</v>
          </cell>
          <cell r="BB232">
            <v>3</v>
          </cell>
        </row>
        <row r="233">
          <cell r="A233">
            <v>4251</v>
          </cell>
          <cell r="BB233"/>
        </row>
        <row r="234">
          <cell r="A234">
            <v>4252</v>
          </cell>
          <cell r="BB234"/>
        </row>
        <row r="235">
          <cell r="A235">
            <v>4253</v>
          </cell>
          <cell r="BB235"/>
        </row>
        <row r="236">
          <cell r="A236">
            <v>4254</v>
          </cell>
          <cell r="BB236"/>
        </row>
        <row r="237">
          <cell r="A237">
            <v>4255</v>
          </cell>
          <cell r="BB237"/>
        </row>
        <row r="238">
          <cell r="A238">
            <v>4256</v>
          </cell>
          <cell r="BB238"/>
        </row>
        <row r="239">
          <cell r="A239">
            <v>4257</v>
          </cell>
          <cell r="BB239"/>
        </row>
        <row r="240">
          <cell r="A240">
            <v>4301</v>
          </cell>
          <cell r="BB240"/>
        </row>
        <row r="241">
          <cell r="A241">
            <v>4302</v>
          </cell>
          <cell r="BB241"/>
        </row>
        <row r="242">
          <cell r="A242">
            <v>4303</v>
          </cell>
          <cell r="BB242"/>
        </row>
        <row r="243">
          <cell r="A243">
            <v>4311</v>
          </cell>
          <cell r="BB243">
            <v>3</v>
          </cell>
        </row>
        <row r="244">
          <cell r="A244">
            <v>4312</v>
          </cell>
          <cell r="BB244">
            <v>3</v>
          </cell>
        </row>
        <row r="245">
          <cell r="A245">
            <v>4401</v>
          </cell>
          <cell r="BB245"/>
        </row>
        <row r="246">
          <cell r="A246">
            <v>4402</v>
          </cell>
          <cell r="BB246"/>
        </row>
        <row r="247">
          <cell r="A247">
            <v>4403</v>
          </cell>
          <cell r="BB247"/>
        </row>
        <row r="248">
          <cell r="A248">
            <v>4404</v>
          </cell>
          <cell r="BB248"/>
        </row>
        <row r="249">
          <cell r="A249">
            <v>4405</v>
          </cell>
          <cell r="BB249"/>
        </row>
        <row r="250">
          <cell r="A250">
            <v>4406</v>
          </cell>
          <cell r="BB250"/>
        </row>
        <row r="251">
          <cell r="A251">
            <v>4407</v>
          </cell>
          <cell r="BB251"/>
        </row>
        <row r="252">
          <cell r="A252">
            <v>4408</v>
          </cell>
          <cell r="BB252"/>
        </row>
        <row r="253">
          <cell r="A253">
            <v>4409</v>
          </cell>
          <cell r="BB253"/>
        </row>
        <row r="254">
          <cell r="A254">
            <v>4410</v>
          </cell>
          <cell r="BB254"/>
        </row>
        <row r="255">
          <cell r="A255">
            <v>4411</v>
          </cell>
          <cell r="BB255"/>
        </row>
        <row r="256">
          <cell r="A256">
            <v>4412</v>
          </cell>
          <cell r="BB256"/>
        </row>
        <row r="257">
          <cell r="A257">
            <v>4413</v>
          </cell>
          <cell r="BB257"/>
        </row>
        <row r="258">
          <cell r="A258">
            <v>4414</v>
          </cell>
          <cell r="BB258"/>
        </row>
        <row r="259">
          <cell r="A259">
            <v>4415</v>
          </cell>
          <cell r="BB259"/>
        </row>
        <row r="260">
          <cell r="A260">
            <v>4416</v>
          </cell>
          <cell r="BB260"/>
        </row>
        <row r="261">
          <cell r="A261">
            <v>4417</v>
          </cell>
          <cell r="BB261"/>
        </row>
        <row r="262">
          <cell r="A262">
            <v>4418</v>
          </cell>
          <cell r="BB262"/>
        </row>
        <row r="263">
          <cell r="A263">
            <v>4419</v>
          </cell>
          <cell r="BB263"/>
        </row>
        <row r="264">
          <cell r="A264">
            <v>4420</v>
          </cell>
          <cell r="BB264"/>
        </row>
        <row r="265">
          <cell r="A265">
            <v>4421</v>
          </cell>
          <cell r="BB265"/>
        </row>
        <row r="266">
          <cell r="A266">
            <v>4422</v>
          </cell>
          <cell r="BB266"/>
        </row>
        <row r="267">
          <cell r="A267">
            <v>4423</v>
          </cell>
          <cell r="BB267"/>
        </row>
        <row r="268">
          <cell r="A268">
            <v>4424</v>
          </cell>
          <cell r="BB268"/>
        </row>
        <row r="269">
          <cell r="A269">
            <v>4425</v>
          </cell>
          <cell r="BB269"/>
        </row>
        <row r="270">
          <cell r="A270">
            <v>4426</v>
          </cell>
          <cell r="BB270"/>
        </row>
        <row r="271">
          <cell r="A271">
            <v>4427</v>
          </cell>
          <cell r="BB271"/>
        </row>
        <row r="272">
          <cell r="A272">
            <v>4428</v>
          </cell>
          <cell r="BB272"/>
        </row>
        <row r="273">
          <cell r="A273">
            <v>44010</v>
          </cell>
          <cell r="BB273"/>
        </row>
        <row r="274">
          <cell r="A274">
            <v>44020</v>
          </cell>
          <cell r="BB274"/>
        </row>
        <row r="275">
          <cell r="A275">
            <v>44030</v>
          </cell>
          <cell r="BB275"/>
        </row>
        <row r="276">
          <cell r="A276">
            <v>44040</v>
          </cell>
          <cell r="BB276"/>
        </row>
        <row r="277">
          <cell r="A277">
            <v>44050</v>
          </cell>
          <cell r="BB277"/>
        </row>
        <row r="278">
          <cell r="A278">
            <v>44060</v>
          </cell>
          <cell r="BB278"/>
        </row>
        <row r="279">
          <cell r="A279">
            <v>44070</v>
          </cell>
          <cell r="BB279"/>
        </row>
        <row r="280">
          <cell r="A280">
            <v>44080</v>
          </cell>
          <cell r="BB280"/>
        </row>
        <row r="281">
          <cell r="A281">
            <v>44090</v>
          </cell>
          <cell r="BB281"/>
        </row>
        <row r="282">
          <cell r="A282">
            <v>44100</v>
          </cell>
          <cell r="BB282"/>
        </row>
        <row r="283">
          <cell r="A283">
            <v>44110</v>
          </cell>
          <cell r="BB283"/>
        </row>
        <row r="284">
          <cell r="A284">
            <v>44120</v>
          </cell>
          <cell r="BB284"/>
        </row>
        <row r="285">
          <cell r="A285">
            <v>44130</v>
          </cell>
          <cell r="BB285"/>
        </row>
        <row r="286">
          <cell r="A286">
            <v>44140</v>
          </cell>
          <cell r="BB286"/>
        </row>
        <row r="287">
          <cell r="A287">
            <v>44150</v>
          </cell>
          <cell r="BB287"/>
        </row>
        <row r="288">
          <cell r="A288">
            <v>44160</v>
          </cell>
          <cell r="BB288"/>
        </row>
        <row r="289">
          <cell r="A289">
            <v>44170</v>
          </cell>
          <cell r="BB289"/>
        </row>
        <row r="290">
          <cell r="A290">
            <v>44180</v>
          </cell>
          <cell r="BB290"/>
        </row>
        <row r="291">
          <cell r="A291">
            <v>44190</v>
          </cell>
          <cell r="BB291"/>
        </row>
        <row r="292">
          <cell r="A292">
            <v>44200</v>
          </cell>
          <cell r="BB292"/>
        </row>
        <row r="293">
          <cell r="A293">
            <v>44210</v>
          </cell>
          <cell r="BB293"/>
        </row>
        <row r="294">
          <cell r="A294">
            <v>44220</v>
          </cell>
          <cell r="BB294"/>
        </row>
        <row r="295">
          <cell r="A295">
            <v>44230</v>
          </cell>
          <cell r="BB295"/>
        </row>
        <row r="296">
          <cell r="A296">
            <v>44240</v>
          </cell>
          <cell r="BB296"/>
        </row>
        <row r="297">
          <cell r="A297">
            <v>44250</v>
          </cell>
          <cell r="BB297"/>
        </row>
        <row r="298">
          <cell r="A298">
            <v>44260</v>
          </cell>
          <cell r="BB298"/>
        </row>
        <row r="299">
          <cell r="A299">
            <v>44270</v>
          </cell>
          <cell r="BB299"/>
        </row>
        <row r="300">
          <cell r="A300">
            <v>44280</v>
          </cell>
          <cell r="BB300"/>
        </row>
        <row r="301">
          <cell r="A301">
            <v>25000</v>
          </cell>
          <cell r="BB301" t="str">
            <v>1</v>
          </cell>
        </row>
        <row r="302">
          <cell r="A302">
            <v>25001</v>
          </cell>
          <cell r="BB302" t="str">
            <v>1</v>
          </cell>
        </row>
        <row r="303">
          <cell r="A303">
            <v>25002</v>
          </cell>
          <cell r="BB303" t="str">
            <v>1</v>
          </cell>
        </row>
        <row r="304">
          <cell r="A304">
            <v>25003</v>
          </cell>
          <cell r="BB304" t="str">
            <v>1</v>
          </cell>
        </row>
        <row r="305">
          <cell r="A305">
            <v>25004</v>
          </cell>
          <cell r="BB305" t="str">
            <v>1</v>
          </cell>
        </row>
        <row r="306">
          <cell r="A306">
            <v>25005</v>
          </cell>
          <cell r="BB306" t="str">
            <v>1</v>
          </cell>
        </row>
        <row r="307">
          <cell r="A307">
            <v>25006</v>
          </cell>
          <cell r="BB307" t="str">
            <v>1</v>
          </cell>
        </row>
        <row r="308">
          <cell r="A308">
            <v>25007</v>
          </cell>
          <cell r="BB308" t="str">
            <v>1</v>
          </cell>
        </row>
        <row r="309">
          <cell r="A309">
            <v>25008</v>
          </cell>
          <cell r="BB309" t="str">
            <v>1</v>
          </cell>
        </row>
        <row r="310">
          <cell r="A310">
            <v>25009</v>
          </cell>
          <cell r="BB310" t="str">
            <v>1</v>
          </cell>
        </row>
        <row r="311">
          <cell r="A311">
            <v>25010</v>
          </cell>
          <cell r="BB311" t="str">
            <v>1</v>
          </cell>
        </row>
        <row r="312">
          <cell r="A312">
            <v>25011</v>
          </cell>
          <cell r="BB312" t="str">
            <v>1</v>
          </cell>
        </row>
        <row r="313">
          <cell r="A313">
            <v>25012</v>
          </cell>
          <cell r="BB313" t="str">
            <v>1</v>
          </cell>
        </row>
        <row r="314">
          <cell r="A314">
            <v>25013</v>
          </cell>
          <cell r="BB314" t="str">
            <v>1</v>
          </cell>
        </row>
        <row r="315">
          <cell r="A315">
            <v>25014</v>
          </cell>
          <cell r="BB315" t="str">
            <v>1</v>
          </cell>
        </row>
        <row r="316">
          <cell r="A316">
            <v>25015</v>
          </cell>
          <cell r="BB316" t="str">
            <v>1</v>
          </cell>
        </row>
        <row r="317">
          <cell r="A317">
            <v>25016</v>
          </cell>
          <cell r="BB317" t="str">
            <v>1</v>
          </cell>
        </row>
        <row r="318">
          <cell r="A318">
            <v>25017</v>
          </cell>
          <cell r="BB318" t="str">
            <v>1</v>
          </cell>
        </row>
        <row r="319">
          <cell r="A319">
            <v>25018</v>
          </cell>
          <cell r="BB319" t="str">
            <v>1</v>
          </cell>
        </row>
        <row r="320">
          <cell r="A320">
            <v>25019</v>
          </cell>
          <cell r="BB320" t="str">
            <v>1</v>
          </cell>
        </row>
        <row r="321">
          <cell r="A321">
            <v>25020</v>
          </cell>
          <cell r="BB321" t="str">
            <v>1</v>
          </cell>
        </row>
        <row r="322">
          <cell r="A322">
            <v>25021</v>
          </cell>
          <cell r="BB322" t="str">
            <v>1</v>
          </cell>
        </row>
        <row r="323">
          <cell r="A323">
            <v>25022</v>
          </cell>
          <cell r="BB323" t="str">
            <v>1</v>
          </cell>
        </row>
        <row r="324">
          <cell r="A324">
            <v>25023</v>
          </cell>
          <cell r="BB324" t="str">
            <v>1</v>
          </cell>
        </row>
        <row r="325">
          <cell r="A325">
            <v>25024</v>
          </cell>
          <cell r="BB325" t="str">
            <v>1</v>
          </cell>
        </row>
        <row r="326">
          <cell r="A326">
            <v>25025</v>
          </cell>
          <cell r="BB326" t="str">
            <v>1</v>
          </cell>
        </row>
        <row r="327">
          <cell r="A327">
            <v>25026</v>
          </cell>
          <cell r="BB327" t="str">
            <v>1</v>
          </cell>
        </row>
        <row r="328">
          <cell r="A328">
            <v>25027</v>
          </cell>
          <cell r="BB328" t="str">
            <v>1</v>
          </cell>
        </row>
        <row r="329">
          <cell r="A329">
            <v>25028</v>
          </cell>
          <cell r="BB329" t="str">
            <v>1</v>
          </cell>
        </row>
        <row r="330">
          <cell r="A330">
            <v>25029</v>
          </cell>
          <cell r="BB330" t="str">
            <v>1</v>
          </cell>
        </row>
        <row r="331">
          <cell r="A331">
            <v>25030</v>
          </cell>
          <cell r="BB331" t="str">
            <v>1</v>
          </cell>
        </row>
        <row r="332">
          <cell r="A332">
            <v>25031</v>
          </cell>
          <cell r="BB332" t="str">
            <v>1</v>
          </cell>
        </row>
        <row r="333">
          <cell r="A333">
            <v>25032</v>
          </cell>
          <cell r="BB333" t="str">
            <v>1</v>
          </cell>
        </row>
        <row r="334">
          <cell r="A334">
            <v>25033</v>
          </cell>
          <cell r="BB334" t="str">
            <v>1</v>
          </cell>
        </row>
        <row r="335">
          <cell r="A335">
            <v>25034</v>
          </cell>
          <cell r="BB335" t="str">
            <v>1</v>
          </cell>
        </row>
        <row r="336">
          <cell r="A336">
            <v>25035</v>
          </cell>
          <cell r="BB336" t="str">
            <v>1</v>
          </cell>
        </row>
        <row r="337">
          <cell r="A337">
            <v>25036</v>
          </cell>
          <cell r="BB337" t="str">
            <v>1</v>
          </cell>
        </row>
        <row r="338">
          <cell r="A338">
            <v>25037</v>
          </cell>
          <cell r="BB338" t="str">
            <v>1</v>
          </cell>
        </row>
        <row r="339">
          <cell r="A339">
            <v>25038</v>
          </cell>
          <cell r="BB339" t="str">
            <v>1</v>
          </cell>
        </row>
        <row r="340">
          <cell r="A340">
            <v>25039</v>
          </cell>
          <cell r="BB340" t="str">
            <v>1</v>
          </cell>
        </row>
        <row r="341">
          <cell r="A341">
            <v>25040</v>
          </cell>
          <cell r="BB341" t="str">
            <v>1</v>
          </cell>
        </row>
        <row r="342">
          <cell r="A342">
            <v>25041</v>
          </cell>
          <cell r="BB342" t="str">
            <v>1</v>
          </cell>
        </row>
        <row r="343">
          <cell r="A343">
            <v>25042</v>
          </cell>
          <cell r="BB343" t="str">
            <v>1</v>
          </cell>
        </row>
        <row r="344">
          <cell r="A344">
            <v>25043</v>
          </cell>
          <cell r="BB344" t="str">
            <v>1</v>
          </cell>
        </row>
        <row r="345">
          <cell r="A345">
            <v>25044</v>
          </cell>
          <cell r="BB345" t="str">
            <v>1</v>
          </cell>
        </row>
        <row r="346">
          <cell r="A346">
            <v>25045</v>
          </cell>
          <cell r="BB346"/>
        </row>
        <row r="347">
          <cell r="A347">
            <v>25046</v>
          </cell>
          <cell r="BB347" t="str">
            <v>1</v>
          </cell>
        </row>
        <row r="348">
          <cell r="A348">
            <v>25047</v>
          </cell>
          <cell r="BB348" t="str">
            <v>1</v>
          </cell>
        </row>
        <row r="349">
          <cell r="A349">
            <v>25048</v>
          </cell>
          <cell r="BB349" t="str">
            <v>1</v>
          </cell>
        </row>
        <row r="350">
          <cell r="A350">
            <v>25049</v>
          </cell>
          <cell r="BB350" t="str">
            <v>1</v>
          </cell>
        </row>
        <row r="351">
          <cell r="A351">
            <v>25050</v>
          </cell>
          <cell r="BB351" t="str">
            <v>1</v>
          </cell>
        </row>
        <row r="352">
          <cell r="A352">
            <v>25051</v>
          </cell>
          <cell r="BB352" t="str">
            <v>1</v>
          </cell>
        </row>
        <row r="353">
          <cell r="A353">
            <v>25052</v>
          </cell>
          <cell r="BB353" t="str">
            <v>1</v>
          </cell>
        </row>
        <row r="354">
          <cell r="A354">
            <v>25053</v>
          </cell>
          <cell r="BB354" t="str">
            <v>1</v>
          </cell>
        </row>
        <row r="355">
          <cell r="A355">
            <v>25054</v>
          </cell>
          <cell r="BB355" t="str">
            <v>1</v>
          </cell>
        </row>
        <row r="356">
          <cell r="A356">
            <v>25055</v>
          </cell>
          <cell r="BB356" t="str">
            <v>1</v>
          </cell>
        </row>
        <row r="357">
          <cell r="A357">
            <v>25056</v>
          </cell>
          <cell r="BB357" t="str">
            <v>1</v>
          </cell>
        </row>
        <row r="358">
          <cell r="A358">
            <v>25057</v>
          </cell>
          <cell r="BB358" t="str">
            <v>1</v>
          </cell>
        </row>
        <row r="359">
          <cell r="A359">
            <v>25058</v>
          </cell>
          <cell r="BB359" t="str">
            <v>1</v>
          </cell>
        </row>
        <row r="360">
          <cell r="A360">
            <v>25059</v>
          </cell>
          <cell r="BB360" t="str">
            <v>1</v>
          </cell>
        </row>
        <row r="361">
          <cell r="A361">
            <v>25060</v>
          </cell>
          <cell r="BB361" t="str">
            <v>1</v>
          </cell>
        </row>
        <row r="362">
          <cell r="A362">
            <v>25061</v>
          </cell>
          <cell r="BB362" t="str">
            <v>1</v>
          </cell>
        </row>
        <row r="363">
          <cell r="A363">
            <v>25062</v>
          </cell>
          <cell r="BB363" t="str">
            <v>1</v>
          </cell>
        </row>
        <row r="364">
          <cell r="A364">
            <v>25063</v>
          </cell>
          <cell r="BB364" t="str">
            <v>1</v>
          </cell>
        </row>
        <row r="365">
          <cell r="A365">
            <v>25064</v>
          </cell>
          <cell r="BB365" t="str">
            <v>1</v>
          </cell>
        </row>
        <row r="366">
          <cell r="A366">
            <v>5988</v>
          </cell>
          <cell r="BB366"/>
        </row>
        <row r="367">
          <cell r="A367">
            <v>5989</v>
          </cell>
          <cell r="BB367"/>
        </row>
        <row r="368">
          <cell r="A368">
            <v>5990</v>
          </cell>
          <cell r="BB368"/>
        </row>
        <row r="369">
          <cell r="A369">
            <v>5991</v>
          </cell>
          <cell r="BB369"/>
        </row>
        <row r="370">
          <cell r="A370">
            <v>5992</v>
          </cell>
          <cell r="BB370"/>
        </row>
        <row r="371">
          <cell r="A371">
            <v>5993</v>
          </cell>
          <cell r="BB371"/>
        </row>
        <row r="372">
          <cell r="A372">
            <v>5994</v>
          </cell>
          <cell r="BB372"/>
        </row>
        <row r="373">
          <cell r="A373">
            <v>5995</v>
          </cell>
          <cell r="BB373"/>
        </row>
        <row r="374">
          <cell r="A374">
            <v>5996</v>
          </cell>
          <cell r="BB374"/>
        </row>
        <row r="375">
          <cell r="A375">
            <v>5997</v>
          </cell>
          <cell r="BB375"/>
        </row>
        <row r="376">
          <cell r="A376">
            <v>9001</v>
          </cell>
          <cell r="BB376"/>
        </row>
        <row r="377">
          <cell r="A377">
            <v>9002</v>
          </cell>
          <cell r="BB377"/>
        </row>
        <row r="378">
          <cell r="A378">
            <v>9003</v>
          </cell>
          <cell r="BB378"/>
        </row>
        <row r="379">
          <cell r="A379">
            <v>9004</v>
          </cell>
          <cell r="BB379"/>
        </row>
        <row r="380">
          <cell r="A380">
            <v>9005</v>
          </cell>
          <cell r="BB380"/>
        </row>
        <row r="381">
          <cell r="A381">
            <v>9006</v>
          </cell>
          <cell r="BB381"/>
        </row>
        <row r="382">
          <cell r="A382">
            <v>9007</v>
          </cell>
          <cell r="BB382"/>
        </row>
        <row r="383">
          <cell r="A383">
            <v>9008</v>
          </cell>
          <cell r="BB383"/>
        </row>
        <row r="384">
          <cell r="A384">
            <v>9009</v>
          </cell>
          <cell r="BB384"/>
        </row>
        <row r="385">
          <cell r="A385">
            <v>9010</v>
          </cell>
          <cell r="BB385"/>
        </row>
        <row r="386">
          <cell r="A386">
            <v>9011</v>
          </cell>
          <cell r="BB386"/>
        </row>
        <row r="387">
          <cell r="A387">
            <v>9012</v>
          </cell>
          <cell r="BB387"/>
        </row>
        <row r="388">
          <cell r="A388">
            <v>9013</v>
          </cell>
          <cell r="BB388"/>
        </row>
        <row r="389">
          <cell r="A389">
            <v>9014</v>
          </cell>
          <cell r="BB389"/>
        </row>
        <row r="390">
          <cell r="A390">
            <v>9015</v>
          </cell>
          <cell r="BB390"/>
        </row>
        <row r="391">
          <cell r="A391">
            <v>9016</v>
          </cell>
          <cell r="BB391"/>
        </row>
        <row r="392">
          <cell r="A392">
            <v>9017</v>
          </cell>
          <cell r="BB392"/>
        </row>
        <row r="393">
          <cell r="A393">
            <v>9018</v>
          </cell>
          <cell r="BB393"/>
        </row>
        <row r="394">
          <cell r="A394">
            <v>9019</v>
          </cell>
          <cell r="BB394"/>
        </row>
        <row r="395">
          <cell r="A395">
            <v>9020</v>
          </cell>
          <cell r="BB395"/>
        </row>
        <row r="396">
          <cell r="A396">
            <v>9021</v>
          </cell>
          <cell r="BB396"/>
        </row>
        <row r="397">
          <cell r="A397">
            <v>9022</v>
          </cell>
          <cell r="BB397"/>
        </row>
        <row r="398">
          <cell r="A398">
            <v>9023</v>
          </cell>
          <cell r="BB398"/>
        </row>
        <row r="399">
          <cell r="A399">
            <v>9024</v>
          </cell>
          <cell r="BB399"/>
        </row>
        <row r="400">
          <cell r="A400">
            <v>9025</v>
          </cell>
          <cell r="BB400"/>
        </row>
        <row r="401">
          <cell r="A401">
            <v>9026</v>
          </cell>
          <cell r="BB401"/>
        </row>
        <row r="402">
          <cell r="A402">
            <v>9027</v>
          </cell>
          <cell r="BB402"/>
        </row>
        <row r="403">
          <cell r="A403">
            <v>9028</v>
          </cell>
          <cell r="BB403"/>
        </row>
        <row r="404">
          <cell r="A404">
            <v>9029</v>
          </cell>
          <cell r="BB404"/>
        </row>
        <row r="405">
          <cell r="A405">
            <v>9030</v>
          </cell>
          <cell r="BB405"/>
        </row>
        <row r="406">
          <cell r="A406">
            <v>9031</v>
          </cell>
          <cell r="BB406"/>
        </row>
        <row r="407">
          <cell r="A407">
            <v>9032</v>
          </cell>
          <cell r="BB407"/>
        </row>
        <row r="408">
          <cell r="A408">
            <v>9033</v>
          </cell>
          <cell r="BB408"/>
        </row>
        <row r="409">
          <cell r="A409">
            <v>9034</v>
          </cell>
          <cell r="BB409"/>
        </row>
        <row r="410">
          <cell r="A410">
            <v>9035</v>
          </cell>
          <cell r="BB410"/>
        </row>
        <row r="411">
          <cell r="A411">
            <v>9036</v>
          </cell>
          <cell r="BB411"/>
        </row>
        <row r="412">
          <cell r="A412">
            <v>9037</v>
          </cell>
          <cell r="BB412"/>
        </row>
        <row r="413">
          <cell r="A413">
            <v>9038</v>
          </cell>
          <cell r="BB413"/>
        </row>
        <row r="414">
          <cell r="A414">
            <v>9039</v>
          </cell>
          <cell r="BB414"/>
        </row>
        <row r="415">
          <cell r="A415">
            <v>9040</v>
          </cell>
          <cell r="BB415"/>
        </row>
        <row r="416">
          <cell r="A416">
            <v>9041</v>
          </cell>
          <cell r="BB416"/>
        </row>
        <row r="417">
          <cell r="A417">
            <v>9042</v>
          </cell>
          <cell r="BB417"/>
        </row>
        <row r="418">
          <cell r="A418">
            <v>9043</v>
          </cell>
          <cell r="BB418"/>
        </row>
        <row r="419">
          <cell r="A419">
            <v>9044</v>
          </cell>
          <cell r="BB419"/>
        </row>
        <row r="420">
          <cell r="A420">
            <v>9045</v>
          </cell>
          <cell r="BB420"/>
        </row>
        <row r="421">
          <cell r="A421">
            <v>9046</v>
          </cell>
          <cell r="BB421"/>
        </row>
        <row r="422">
          <cell r="A422">
            <v>9047</v>
          </cell>
          <cell r="BB422"/>
        </row>
        <row r="423">
          <cell r="A423">
            <v>9048</v>
          </cell>
          <cell r="BB423"/>
        </row>
        <row r="424">
          <cell r="A424">
            <v>9049</v>
          </cell>
          <cell r="BB424"/>
        </row>
        <row r="425">
          <cell r="A425">
            <v>9050</v>
          </cell>
          <cell r="BB425"/>
        </row>
        <row r="426">
          <cell r="A426">
            <v>9051</v>
          </cell>
          <cell r="BB426"/>
        </row>
        <row r="427">
          <cell r="A427">
            <v>9052</v>
          </cell>
          <cell r="BB427"/>
        </row>
        <row r="428">
          <cell r="A428">
            <v>10001</v>
          </cell>
          <cell r="BB428"/>
        </row>
        <row r="429">
          <cell r="A429">
            <v>10002</v>
          </cell>
          <cell r="BB429"/>
        </row>
        <row r="430">
          <cell r="A430">
            <v>10003</v>
          </cell>
          <cell r="BB430"/>
        </row>
        <row r="431">
          <cell r="A431">
            <v>10004</v>
          </cell>
          <cell r="BB431"/>
        </row>
        <row r="432">
          <cell r="A432">
            <v>10005</v>
          </cell>
          <cell r="BB432"/>
        </row>
        <row r="433">
          <cell r="A433">
            <v>10006</v>
          </cell>
          <cell r="BB433"/>
        </row>
        <row r="434">
          <cell r="A434">
            <v>10007</v>
          </cell>
          <cell r="BB434"/>
        </row>
        <row r="435">
          <cell r="A435">
            <v>10008</v>
          </cell>
          <cell r="BB435"/>
        </row>
        <row r="436">
          <cell r="A436">
            <v>10009</v>
          </cell>
          <cell r="BB436"/>
        </row>
        <row r="437">
          <cell r="A437">
            <v>10010</v>
          </cell>
          <cell r="BB437"/>
        </row>
        <row r="438">
          <cell r="A438">
            <v>10011</v>
          </cell>
          <cell r="BB438"/>
        </row>
        <row r="439">
          <cell r="A439">
            <v>10012</v>
          </cell>
          <cell r="BB439"/>
        </row>
        <row r="440">
          <cell r="A440">
            <v>10013</v>
          </cell>
          <cell r="BB440"/>
        </row>
        <row r="441">
          <cell r="A441">
            <v>10014</v>
          </cell>
          <cell r="BB441"/>
        </row>
        <row r="442">
          <cell r="A442">
            <v>10015</v>
          </cell>
          <cell r="BB442"/>
        </row>
        <row r="443">
          <cell r="A443">
            <v>10016</v>
          </cell>
          <cell r="BB443"/>
        </row>
        <row r="444">
          <cell r="A444">
            <v>10017</v>
          </cell>
          <cell r="BB444"/>
        </row>
        <row r="445">
          <cell r="A445">
            <v>10018</v>
          </cell>
          <cell r="BB445"/>
        </row>
        <row r="446">
          <cell r="A446">
            <v>10019</v>
          </cell>
          <cell r="BB446"/>
        </row>
        <row r="447">
          <cell r="A447">
            <v>10020</v>
          </cell>
          <cell r="BB447"/>
        </row>
        <row r="448">
          <cell r="A448">
            <v>10021</v>
          </cell>
          <cell r="BB448"/>
        </row>
        <row r="449">
          <cell r="A449">
            <v>10022</v>
          </cell>
          <cell r="BB449"/>
        </row>
        <row r="450">
          <cell r="A450">
            <v>10023</v>
          </cell>
          <cell r="BB450"/>
        </row>
        <row r="451">
          <cell r="A451">
            <v>10024</v>
          </cell>
          <cell r="BB451"/>
        </row>
        <row r="452">
          <cell r="A452">
            <v>10025</v>
          </cell>
          <cell r="BB452"/>
        </row>
        <row r="453">
          <cell r="A453">
            <v>10026</v>
          </cell>
          <cell r="BB453"/>
        </row>
        <row r="454">
          <cell r="A454">
            <v>10027</v>
          </cell>
          <cell r="BB454"/>
        </row>
        <row r="455">
          <cell r="A455">
            <v>10028</v>
          </cell>
          <cell r="BB455"/>
        </row>
        <row r="456">
          <cell r="A456">
            <v>10029</v>
          </cell>
          <cell r="BB456"/>
        </row>
        <row r="457">
          <cell r="A457">
            <v>10030</v>
          </cell>
          <cell r="BB457"/>
        </row>
        <row r="458">
          <cell r="A458">
            <v>11001</v>
          </cell>
          <cell r="BB458"/>
        </row>
        <row r="459">
          <cell r="A459">
            <v>11002</v>
          </cell>
          <cell r="BB459"/>
        </row>
        <row r="460">
          <cell r="A460">
            <v>11003</v>
          </cell>
          <cell r="BB460"/>
        </row>
        <row r="461">
          <cell r="A461">
            <v>7001</v>
          </cell>
          <cell r="BB461"/>
        </row>
        <row r="462">
          <cell r="A462">
            <v>7002</v>
          </cell>
          <cell r="BB462"/>
        </row>
        <row r="463">
          <cell r="A463">
            <v>7003</v>
          </cell>
          <cell r="BB463"/>
        </row>
        <row r="464">
          <cell r="A464">
            <v>7004</v>
          </cell>
          <cell r="BB464"/>
        </row>
        <row r="465">
          <cell r="A465">
            <v>7005</v>
          </cell>
          <cell r="BB465"/>
        </row>
        <row r="466">
          <cell r="A466">
            <v>7006</v>
          </cell>
          <cell r="BB466"/>
        </row>
        <row r="467">
          <cell r="A467">
            <v>7007</v>
          </cell>
          <cell r="BB467"/>
        </row>
        <row r="468">
          <cell r="A468">
            <v>12101</v>
          </cell>
          <cell r="BB468"/>
        </row>
        <row r="469">
          <cell r="A469">
            <v>12102</v>
          </cell>
          <cell r="BB469"/>
        </row>
        <row r="470">
          <cell r="A470">
            <v>12103</v>
          </cell>
          <cell r="BB470"/>
        </row>
        <row r="471">
          <cell r="A471">
            <v>12104</v>
          </cell>
          <cell r="BB471"/>
        </row>
        <row r="472">
          <cell r="A472">
            <v>12105</v>
          </cell>
          <cell r="BB472"/>
        </row>
        <row r="473">
          <cell r="A473">
            <v>12106</v>
          </cell>
          <cell r="BB473"/>
        </row>
        <row r="474">
          <cell r="A474">
            <v>13001</v>
          </cell>
          <cell r="BB474"/>
        </row>
        <row r="475">
          <cell r="A475">
            <v>13002</v>
          </cell>
          <cell r="BB475"/>
        </row>
        <row r="476">
          <cell r="A476">
            <v>13003</v>
          </cell>
          <cell r="BB476"/>
        </row>
        <row r="477">
          <cell r="A477">
            <v>13004</v>
          </cell>
          <cell r="BB477"/>
        </row>
        <row r="478">
          <cell r="A478">
            <v>13005</v>
          </cell>
          <cell r="BB478"/>
        </row>
        <row r="479">
          <cell r="A479">
            <v>13014</v>
          </cell>
          <cell r="BB479"/>
        </row>
        <row r="480">
          <cell r="A480">
            <v>5015</v>
          </cell>
          <cell r="BB480"/>
        </row>
        <row r="481">
          <cell r="A481">
            <v>5016</v>
          </cell>
          <cell r="BB481"/>
        </row>
        <row r="482">
          <cell r="A482">
            <v>5017</v>
          </cell>
          <cell r="BB482"/>
        </row>
        <row r="483">
          <cell r="A483">
            <v>13009</v>
          </cell>
          <cell r="BB483"/>
        </row>
        <row r="484">
          <cell r="A484">
            <v>13010</v>
          </cell>
          <cell r="BB484"/>
        </row>
        <row r="485">
          <cell r="A485">
            <v>13011</v>
          </cell>
          <cell r="BB485"/>
        </row>
        <row r="486">
          <cell r="A486">
            <v>14001</v>
          </cell>
          <cell r="BB486"/>
        </row>
        <row r="487">
          <cell r="A487">
            <v>14002</v>
          </cell>
          <cell r="BB487"/>
        </row>
        <row r="488">
          <cell r="A488">
            <v>14003</v>
          </cell>
          <cell r="BB488"/>
        </row>
        <row r="489">
          <cell r="A489">
            <v>14004</v>
          </cell>
          <cell r="BB489"/>
        </row>
        <row r="490">
          <cell r="A490">
            <v>14005</v>
          </cell>
          <cell r="BB490"/>
        </row>
        <row r="491">
          <cell r="A491">
            <v>14006</v>
          </cell>
          <cell r="BB491"/>
        </row>
        <row r="492">
          <cell r="A492">
            <v>14007</v>
          </cell>
          <cell r="BB492"/>
        </row>
        <row r="493">
          <cell r="A493">
            <v>14008</v>
          </cell>
          <cell r="BB493"/>
        </row>
        <row r="494">
          <cell r="A494">
            <v>14009</v>
          </cell>
          <cell r="BB494"/>
        </row>
        <row r="495">
          <cell r="A495">
            <v>14010</v>
          </cell>
          <cell r="BB495"/>
        </row>
        <row r="496">
          <cell r="A496">
            <v>14011</v>
          </cell>
          <cell r="BB496"/>
        </row>
        <row r="497">
          <cell r="A497">
            <v>14012</v>
          </cell>
          <cell r="BB497"/>
        </row>
        <row r="498">
          <cell r="A498">
            <v>14013</v>
          </cell>
          <cell r="BB498"/>
        </row>
        <row r="499">
          <cell r="A499">
            <v>14014</v>
          </cell>
          <cell r="BB499"/>
        </row>
        <row r="500">
          <cell r="A500">
            <v>14015</v>
          </cell>
          <cell r="BB500"/>
        </row>
        <row r="501">
          <cell r="A501">
            <v>14016</v>
          </cell>
          <cell r="BB501"/>
        </row>
        <row r="502">
          <cell r="A502">
            <v>14017</v>
          </cell>
          <cell r="BB502"/>
        </row>
        <row r="503">
          <cell r="A503">
            <v>14018</v>
          </cell>
          <cell r="BB503"/>
        </row>
        <row r="504">
          <cell r="A504">
            <v>14019</v>
          </cell>
          <cell r="BB504"/>
        </row>
        <row r="505">
          <cell r="A505">
            <v>14020</v>
          </cell>
          <cell r="BB505"/>
        </row>
        <row r="506">
          <cell r="A506">
            <v>14021</v>
          </cell>
          <cell r="BB506"/>
        </row>
        <row r="507">
          <cell r="A507">
            <v>14022</v>
          </cell>
          <cell r="BB507"/>
        </row>
        <row r="508">
          <cell r="A508">
            <v>14023</v>
          </cell>
          <cell r="BB508"/>
        </row>
        <row r="509">
          <cell r="A509">
            <v>14024</v>
          </cell>
          <cell r="BB509"/>
        </row>
        <row r="510">
          <cell r="A510">
            <v>14025</v>
          </cell>
          <cell r="BB510"/>
        </row>
        <row r="511">
          <cell r="A511">
            <v>14026</v>
          </cell>
          <cell r="BB511"/>
        </row>
        <row r="512">
          <cell r="A512">
            <v>14027</v>
          </cell>
          <cell r="BB512"/>
        </row>
        <row r="513">
          <cell r="A513">
            <v>14028</v>
          </cell>
          <cell r="BB513"/>
        </row>
        <row r="514">
          <cell r="A514">
            <v>14029</v>
          </cell>
          <cell r="BB514"/>
        </row>
        <row r="515">
          <cell r="A515">
            <v>14030</v>
          </cell>
          <cell r="BB515"/>
        </row>
        <row r="516">
          <cell r="A516">
            <v>14031</v>
          </cell>
          <cell r="BB516"/>
        </row>
        <row r="517">
          <cell r="A517">
            <v>14032</v>
          </cell>
          <cell r="BB517"/>
        </row>
        <row r="518">
          <cell r="A518">
            <v>14033</v>
          </cell>
          <cell r="BB518"/>
        </row>
        <row r="519">
          <cell r="A519">
            <v>14034</v>
          </cell>
          <cell r="BB519"/>
        </row>
        <row r="520">
          <cell r="A520">
            <v>14035</v>
          </cell>
          <cell r="BB520"/>
        </row>
        <row r="521">
          <cell r="A521">
            <v>14036</v>
          </cell>
          <cell r="BB521"/>
        </row>
        <row r="522">
          <cell r="A522">
            <v>14037</v>
          </cell>
          <cell r="BB522"/>
        </row>
        <row r="523">
          <cell r="A523">
            <v>14038</v>
          </cell>
          <cell r="BB523"/>
        </row>
        <row r="524">
          <cell r="A524">
            <v>14039</v>
          </cell>
          <cell r="BB524"/>
        </row>
        <row r="525">
          <cell r="A525">
            <v>14040</v>
          </cell>
          <cell r="BB525"/>
        </row>
        <row r="526">
          <cell r="A526">
            <v>14041</v>
          </cell>
          <cell r="BB526"/>
        </row>
        <row r="527">
          <cell r="A527">
            <v>14042</v>
          </cell>
          <cell r="BB527"/>
        </row>
        <row r="528">
          <cell r="A528">
            <v>14043</v>
          </cell>
          <cell r="BB528"/>
        </row>
        <row r="529">
          <cell r="A529">
            <v>14044</v>
          </cell>
          <cell r="BB529"/>
        </row>
        <row r="530">
          <cell r="A530">
            <v>14045</v>
          </cell>
          <cell r="BB530"/>
        </row>
        <row r="531">
          <cell r="A531">
            <v>14046</v>
          </cell>
          <cell r="BB531"/>
        </row>
        <row r="532">
          <cell r="A532">
            <v>14047</v>
          </cell>
          <cell r="BB532"/>
        </row>
        <row r="533">
          <cell r="A533">
            <v>14048</v>
          </cell>
          <cell r="BB533"/>
        </row>
        <row r="534">
          <cell r="A534">
            <v>14049</v>
          </cell>
          <cell r="BB534"/>
        </row>
        <row r="535">
          <cell r="A535">
            <v>14050</v>
          </cell>
          <cell r="BB535"/>
        </row>
        <row r="536">
          <cell r="A536">
            <v>14051</v>
          </cell>
          <cell r="BB536"/>
        </row>
        <row r="537">
          <cell r="A537">
            <v>14052</v>
          </cell>
          <cell r="BB537"/>
        </row>
        <row r="538">
          <cell r="A538">
            <v>15001</v>
          </cell>
          <cell r="BB538"/>
        </row>
        <row r="539">
          <cell r="A539">
            <v>15002</v>
          </cell>
          <cell r="BB539"/>
        </row>
        <row r="540">
          <cell r="A540">
            <v>15003</v>
          </cell>
          <cell r="BB540"/>
        </row>
        <row r="541">
          <cell r="A541">
            <v>15004</v>
          </cell>
          <cell r="BB541"/>
        </row>
        <row r="542">
          <cell r="A542">
            <v>15005</v>
          </cell>
          <cell r="BB542"/>
        </row>
        <row r="543">
          <cell r="A543">
            <v>15006</v>
          </cell>
          <cell r="BB543"/>
        </row>
        <row r="544">
          <cell r="A544">
            <v>15007</v>
          </cell>
          <cell r="BB544"/>
        </row>
        <row r="545">
          <cell r="A545">
            <v>15008</v>
          </cell>
          <cell r="BB545"/>
        </row>
        <row r="546">
          <cell r="A546">
            <v>15009</v>
          </cell>
          <cell r="BB546"/>
        </row>
        <row r="547">
          <cell r="A547">
            <v>15010</v>
          </cell>
          <cell r="BB547"/>
        </row>
        <row r="548">
          <cell r="A548">
            <v>15101</v>
          </cell>
          <cell r="BB548"/>
        </row>
        <row r="549">
          <cell r="A549">
            <v>15102</v>
          </cell>
          <cell r="BB549"/>
        </row>
        <row r="550">
          <cell r="A550">
            <v>15103</v>
          </cell>
          <cell r="BB550"/>
        </row>
        <row r="551">
          <cell r="A551">
            <v>15104</v>
          </cell>
          <cell r="BB551"/>
        </row>
        <row r="552">
          <cell r="A552">
            <v>15105</v>
          </cell>
          <cell r="BB552"/>
        </row>
        <row r="553">
          <cell r="A553">
            <v>15106</v>
          </cell>
          <cell r="BB553"/>
        </row>
        <row r="554">
          <cell r="A554">
            <v>15107</v>
          </cell>
          <cell r="BB554"/>
        </row>
        <row r="555">
          <cell r="A555">
            <v>15108</v>
          </cell>
          <cell r="BB555"/>
        </row>
        <row r="556">
          <cell r="A556">
            <v>15109</v>
          </cell>
          <cell r="BB556"/>
        </row>
        <row r="557">
          <cell r="A557">
            <v>15110</v>
          </cell>
          <cell r="BB557"/>
        </row>
        <row r="558">
          <cell r="A558">
            <v>15301</v>
          </cell>
          <cell r="BB558"/>
        </row>
        <row r="559">
          <cell r="A559">
            <v>15302</v>
          </cell>
          <cell r="BB559"/>
        </row>
        <row r="560">
          <cell r="A560">
            <v>15303</v>
          </cell>
          <cell r="BB560"/>
        </row>
        <row r="561">
          <cell r="A561">
            <v>15304</v>
          </cell>
          <cell r="BB561"/>
        </row>
        <row r="562">
          <cell r="A562">
            <v>15305</v>
          </cell>
          <cell r="BB562"/>
        </row>
        <row r="563">
          <cell r="A563">
            <v>15306</v>
          </cell>
          <cell r="BB563"/>
        </row>
        <row r="564">
          <cell r="A564">
            <v>15307</v>
          </cell>
          <cell r="BB564"/>
        </row>
        <row r="565">
          <cell r="A565">
            <v>15308</v>
          </cell>
          <cell r="BB565"/>
        </row>
        <row r="566">
          <cell r="A566">
            <v>15309</v>
          </cell>
          <cell r="BB566"/>
        </row>
        <row r="567">
          <cell r="A567">
            <v>15310</v>
          </cell>
          <cell r="BB567"/>
        </row>
        <row r="568">
          <cell r="A568">
            <v>15601</v>
          </cell>
          <cell r="BB568"/>
        </row>
        <row r="569">
          <cell r="A569">
            <v>15602</v>
          </cell>
          <cell r="BB569"/>
        </row>
        <row r="570">
          <cell r="A570">
            <v>15603</v>
          </cell>
          <cell r="BB570"/>
        </row>
        <row r="571">
          <cell r="A571">
            <v>15604</v>
          </cell>
          <cell r="BB571"/>
        </row>
        <row r="572">
          <cell r="A572">
            <v>15605</v>
          </cell>
          <cell r="BB572"/>
        </row>
        <row r="573">
          <cell r="A573">
            <v>15606</v>
          </cell>
          <cell r="BB573"/>
        </row>
        <row r="574">
          <cell r="A574">
            <v>15607</v>
          </cell>
          <cell r="BB574"/>
        </row>
        <row r="575">
          <cell r="A575">
            <v>15608</v>
          </cell>
          <cell r="BB575"/>
        </row>
        <row r="576">
          <cell r="A576">
            <v>15609</v>
          </cell>
          <cell r="BB576"/>
        </row>
        <row r="577">
          <cell r="A577">
            <v>15610</v>
          </cell>
          <cell r="BB577"/>
        </row>
        <row r="578">
          <cell r="A578">
            <v>15901</v>
          </cell>
          <cell r="BB578"/>
        </row>
        <row r="579">
          <cell r="A579">
            <v>15902</v>
          </cell>
          <cell r="BB579"/>
        </row>
        <row r="580">
          <cell r="A580">
            <v>15903</v>
          </cell>
          <cell r="BB580"/>
        </row>
        <row r="581">
          <cell r="A581">
            <v>15904</v>
          </cell>
          <cell r="BB581"/>
        </row>
        <row r="582">
          <cell r="A582">
            <v>15905</v>
          </cell>
          <cell r="BB582"/>
        </row>
        <row r="583">
          <cell r="A583">
            <v>15906</v>
          </cell>
          <cell r="BB583"/>
        </row>
        <row r="584">
          <cell r="A584">
            <v>15907</v>
          </cell>
          <cell r="BB584"/>
        </row>
        <row r="585">
          <cell r="A585">
            <v>15908</v>
          </cell>
          <cell r="BB585"/>
        </row>
        <row r="586">
          <cell r="A586">
            <v>15909</v>
          </cell>
          <cell r="BB586"/>
        </row>
        <row r="587">
          <cell r="A587">
            <v>15910</v>
          </cell>
          <cell r="BB587"/>
        </row>
        <row r="588">
          <cell r="A588">
            <v>16000</v>
          </cell>
          <cell r="BB588"/>
        </row>
        <row r="589">
          <cell r="A589">
            <v>16001</v>
          </cell>
          <cell r="BB589"/>
        </row>
        <row r="590">
          <cell r="A590">
            <v>16002</v>
          </cell>
          <cell r="BB590"/>
        </row>
        <row r="591">
          <cell r="A591">
            <v>16003</v>
          </cell>
          <cell r="BB591"/>
        </row>
        <row r="592">
          <cell r="A592">
            <v>16004</v>
          </cell>
          <cell r="BB592"/>
        </row>
        <row r="593">
          <cell r="A593">
            <v>16005</v>
          </cell>
          <cell r="BB593"/>
        </row>
        <row r="594">
          <cell r="A594">
            <v>8001</v>
          </cell>
          <cell r="BB594"/>
        </row>
        <row r="595">
          <cell r="A595">
            <v>69999</v>
          </cell>
          <cell r="BB595"/>
        </row>
        <row r="596">
          <cell r="A596">
            <v>70000</v>
          </cell>
          <cell r="BB596"/>
        </row>
        <row r="597">
          <cell r="A597">
            <v>70001</v>
          </cell>
          <cell r="BB597"/>
        </row>
        <row r="598">
          <cell r="A598">
            <v>70002</v>
          </cell>
          <cell r="BB598"/>
        </row>
        <row r="599">
          <cell r="A599">
            <v>70003</v>
          </cell>
          <cell r="BB599"/>
        </row>
        <row r="600">
          <cell r="A600">
            <v>70004</v>
          </cell>
          <cell r="BB600"/>
        </row>
        <row r="601">
          <cell r="A601">
            <v>70005</v>
          </cell>
          <cell r="BB601"/>
        </row>
        <row r="602">
          <cell r="A602">
            <v>70006</v>
          </cell>
          <cell r="BB602"/>
        </row>
        <row r="603">
          <cell r="A603">
            <v>70022</v>
          </cell>
          <cell r="BB603">
            <v>1</v>
          </cell>
        </row>
        <row r="604">
          <cell r="A604">
            <v>70023</v>
          </cell>
          <cell r="BB604">
            <v>1</v>
          </cell>
        </row>
        <row r="605">
          <cell r="A605">
            <v>70024</v>
          </cell>
          <cell r="BB605">
            <v>1</v>
          </cell>
        </row>
        <row r="606">
          <cell r="A606">
            <v>70025</v>
          </cell>
          <cell r="BB606">
            <v>1</v>
          </cell>
        </row>
        <row r="607">
          <cell r="A607">
            <v>70026</v>
          </cell>
          <cell r="BB607"/>
        </row>
        <row r="608">
          <cell r="A608">
            <v>70027</v>
          </cell>
          <cell r="BB608"/>
        </row>
        <row r="609">
          <cell r="A609">
            <v>70028</v>
          </cell>
          <cell r="BB609"/>
        </row>
        <row r="610">
          <cell r="A610">
            <v>70029</v>
          </cell>
          <cell r="BB610"/>
        </row>
        <row r="611">
          <cell r="A611">
            <v>70030</v>
          </cell>
          <cell r="BB611"/>
        </row>
        <row r="612">
          <cell r="A612">
            <v>70031</v>
          </cell>
          <cell r="BB612"/>
        </row>
        <row r="613">
          <cell r="A613">
            <v>70032</v>
          </cell>
          <cell r="BB613"/>
        </row>
        <row r="614">
          <cell r="A614">
            <v>70033</v>
          </cell>
          <cell r="BB614"/>
        </row>
        <row r="615">
          <cell r="A615">
            <v>70034</v>
          </cell>
          <cell r="BB615"/>
        </row>
        <row r="616">
          <cell r="A616">
            <v>70035</v>
          </cell>
          <cell r="BB616"/>
        </row>
        <row r="617">
          <cell r="A617">
            <v>70036</v>
          </cell>
          <cell r="BB617"/>
        </row>
        <row r="618">
          <cell r="A618">
            <v>70037</v>
          </cell>
          <cell r="BB618"/>
        </row>
        <row r="619">
          <cell r="A619">
            <v>70038</v>
          </cell>
          <cell r="BB619"/>
        </row>
        <row r="620">
          <cell r="A620">
            <v>70039</v>
          </cell>
          <cell r="BB620"/>
        </row>
        <row r="621">
          <cell r="A621">
            <v>70040</v>
          </cell>
          <cell r="BB621"/>
        </row>
        <row r="622">
          <cell r="A622">
            <v>70041</v>
          </cell>
          <cell r="BB622"/>
        </row>
        <row r="623">
          <cell r="A623">
            <v>70042</v>
          </cell>
          <cell r="BB623"/>
        </row>
        <row r="624">
          <cell r="A624">
            <v>70043</v>
          </cell>
          <cell r="BB624"/>
        </row>
        <row r="625">
          <cell r="A625">
            <v>70044</v>
          </cell>
          <cell r="BB625"/>
        </row>
        <row r="626">
          <cell r="A626">
            <v>70045</v>
          </cell>
          <cell r="BB626"/>
        </row>
        <row r="627">
          <cell r="A627">
            <v>70046</v>
          </cell>
          <cell r="BB627"/>
        </row>
        <row r="628">
          <cell r="A628">
            <v>70047</v>
          </cell>
          <cell r="BB628"/>
        </row>
        <row r="629">
          <cell r="A629">
            <v>70048</v>
          </cell>
          <cell r="BB629"/>
        </row>
        <row r="630">
          <cell r="A630">
            <v>70049</v>
          </cell>
          <cell r="BB630"/>
        </row>
        <row r="631">
          <cell r="A631">
            <v>70050</v>
          </cell>
          <cell r="BB631"/>
        </row>
        <row r="632">
          <cell r="A632">
            <v>70051</v>
          </cell>
          <cell r="BB632"/>
        </row>
        <row r="633">
          <cell r="A633">
            <v>70052</v>
          </cell>
          <cell r="BB633"/>
        </row>
        <row r="634">
          <cell r="A634">
            <v>70053</v>
          </cell>
          <cell r="BB634"/>
        </row>
        <row r="635">
          <cell r="A635">
            <v>70054</v>
          </cell>
          <cell r="BB635"/>
        </row>
        <row r="636">
          <cell r="A636">
            <v>70055</v>
          </cell>
          <cell r="BB636"/>
        </row>
        <row r="637">
          <cell r="A637">
            <v>70056</v>
          </cell>
          <cell r="BB637"/>
        </row>
        <row r="638">
          <cell r="A638">
            <v>70057</v>
          </cell>
          <cell r="BB638"/>
        </row>
        <row r="639">
          <cell r="A639">
            <v>70058</v>
          </cell>
          <cell r="BB639"/>
        </row>
        <row r="640">
          <cell r="A640">
            <v>70059</v>
          </cell>
          <cell r="BB640"/>
        </row>
        <row r="641">
          <cell r="A641">
            <v>70060</v>
          </cell>
          <cell r="BB641"/>
        </row>
        <row r="642">
          <cell r="A642">
            <v>70061</v>
          </cell>
          <cell r="BB642"/>
        </row>
        <row r="643">
          <cell r="A643">
            <v>70062</v>
          </cell>
          <cell r="BB643"/>
        </row>
        <row r="644">
          <cell r="A644">
            <v>70063</v>
          </cell>
          <cell r="BB644"/>
        </row>
        <row r="645">
          <cell r="A645">
            <v>70064</v>
          </cell>
          <cell r="BB645"/>
        </row>
        <row r="646">
          <cell r="A646">
            <v>70065</v>
          </cell>
          <cell r="BB646"/>
        </row>
        <row r="647">
          <cell r="A647">
            <v>70066</v>
          </cell>
          <cell r="BB647"/>
        </row>
        <row r="648">
          <cell r="A648">
            <v>70067</v>
          </cell>
          <cell r="BB648"/>
        </row>
        <row r="649">
          <cell r="A649">
            <v>70068</v>
          </cell>
          <cell r="BB649"/>
        </row>
        <row r="650">
          <cell r="A650">
            <v>70069</v>
          </cell>
          <cell r="BB650"/>
        </row>
        <row r="651">
          <cell r="A651">
            <v>70070</v>
          </cell>
          <cell r="BB651"/>
        </row>
        <row r="652">
          <cell r="A652">
            <v>70071</v>
          </cell>
          <cell r="BB652"/>
        </row>
        <row r="653">
          <cell r="A653">
            <v>70072</v>
          </cell>
          <cell r="BB653"/>
        </row>
        <row r="654">
          <cell r="A654">
            <v>70073</v>
          </cell>
          <cell r="BB654"/>
        </row>
        <row r="655">
          <cell r="A655">
            <v>70074</v>
          </cell>
          <cell r="BB655"/>
        </row>
        <row r="656">
          <cell r="A656">
            <v>70075</v>
          </cell>
          <cell r="BB656"/>
        </row>
        <row r="657">
          <cell r="A657">
            <v>70076</v>
          </cell>
          <cell r="BB657"/>
        </row>
        <row r="658">
          <cell r="A658">
            <v>70077</v>
          </cell>
          <cell r="BB658"/>
        </row>
        <row r="659">
          <cell r="A659">
            <v>70078</v>
          </cell>
          <cell r="BB659"/>
        </row>
        <row r="660">
          <cell r="A660">
            <v>70079</v>
          </cell>
          <cell r="BB660"/>
        </row>
        <row r="661">
          <cell r="A661">
            <v>70080</v>
          </cell>
          <cell r="BB661"/>
        </row>
        <row r="662">
          <cell r="A662">
            <v>70081</v>
          </cell>
          <cell r="BB662"/>
        </row>
        <row r="663">
          <cell r="A663">
            <v>70082</v>
          </cell>
          <cell r="BB663"/>
        </row>
        <row r="664">
          <cell r="A664">
            <v>70083</v>
          </cell>
          <cell r="BB664"/>
        </row>
        <row r="665">
          <cell r="A665">
            <v>70084</v>
          </cell>
          <cell r="BB665"/>
        </row>
        <row r="666">
          <cell r="A666">
            <v>70085</v>
          </cell>
          <cell r="BB666"/>
        </row>
        <row r="667">
          <cell r="A667">
            <v>70086</v>
          </cell>
          <cell r="BB667"/>
        </row>
        <row r="668">
          <cell r="A668">
            <v>70087</v>
          </cell>
          <cell r="BB668"/>
        </row>
        <row r="669">
          <cell r="A669">
            <v>70088</v>
          </cell>
          <cell r="BB669"/>
        </row>
        <row r="670">
          <cell r="A670">
            <v>70089</v>
          </cell>
          <cell r="BB670"/>
        </row>
        <row r="671">
          <cell r="A671">
            <v>70090</v>
          </cell>
          <cell r="BB671"/>
        </row>
        <row r="672">
          <cell r="A672">
            <v>70091</v>
          </cell>
          <cell r="BB672"/>
        </row>
        <row r="673">
          <cell r="A673">
            <v>70092</v>
          </cell>
          <cell r="BB673"/>
        </row>
        <row r="674">
          <cell r="A674">
            <v>70093</v>
          </cell>
          <cell r="BB674"/>
        </row>
        <row r="675">
          <cell r="A675">
            <v>70094</v>
          </cell>
          <cell r="BB675"/>
        </row>
        <row r="676">
          <cell r="A676">
            <v>70095</v>
          </cell>
          <cell r="BB676"/>
        </row>
        <row r="677">
          <cell r="A677">
            <v>70096</v>
          </cell>
          <cell r="BB677"/>
        </row>
        <row r="678">
          <cell r="A678">
            <v>70097</v>
          </cell>
          <cell r="BB678"/>
        </row>
        <row r="679">
          <cell r="A679">
            <v>70098</v>
          </cell>
          <cell r="BB679"/>
        </row>
        <row r="680">
          <cell r="A680">
            <v>70099</v>
          </cell>
          <cell r="BB680"/>
        </row>
        <row r="681">
          <cell r="A681">
            <v>70100</v>
          </cell>
          <cell r="BB681"/>
        </row>
        <row r="682">
          <cell r="A682">
            <v>100000</v>
          </cell>
          <cell r="BB682"/>
        </row>
        <row r="683">
          <cell r="A683">
            <v>190001</v>
          </cell>
          <cell r="BB683"/>
        </row>
        <row r="684">
          <cell r="A684">
            <v>100001</v>
          </cell>
          <cell r="BB684"/>
        </row>
        <row r="685">
          <cell r="A685">
            <v>100002</v>
          </cell>
          <cell r="BB685"/>
        </row>
        <row r="686">
          <cell r="A686">
            <v>100003</v>
          </cell>
          <cell r="BB686"/>
        </row>
        <row r="687">
          <cell r="A687">
            <v>100004</v>
          </cell>
          <cell r="BB687"/>
        </row>
        <row r="688">
          <cell r="A688">
            <v>100005</v>
          </cell>
          <cell r="BB688"/>
        </row>
        <row r="689">
          <cell r="A689">
            <v>100006</v>
          </cell>
          <cell r="BB689"/>
        </row>
        <row r="690">
          <cell r="A690">
            <v>100007</v>
          </cell>
          <cell r="BB690"/>
        </row>
        <row r="691">
          <cell r="A691">
            <v>100008</v>
          </cell>
          <cell r="BB691"/>
        </row>
        <row r="692">
          <cell r="A692">
            <v>100009</v>
          </cell>
          <cell r="BB692"/>
        </row>
        <row r="693">
          <cell r="A693">
            <v>100010</v>
          </cell>
          <cell r="BB693"/>
        </row>
        <row r="694">
          <cell r="A694">
            <v>100011</v>
          </cell>
          <cell r="BB694"/>
        </row>
        <row r="695">
          <cell r="A695">
            <v>100012</v>
          </cell>
          <cell r="BB695"/>
        </row>
        <row r="696">
          <cell r="A696">
            <v>100013</v>
          </cell>
          <cell r="BB696"/>
        </row>
        <row r="697">
          <cell r="A697">
            <v>100014</v>
          </cell>
          <cell r="BB697"/>
        </row>
        <row r="698">
          <cell r="A698">
            <v>100015</v>
          </cell>
          <cell r="BB698"/>
        </row>
        <row r="699">
          <cell r="A699">
            <v>100016</v>
          </cell>
          <cell r="BB699"/>
        </row>
        <row r="700">
          <cell r="A700">
            <v>100017</v>
          </cell>
          <cell r="BB700"/>
        </row>
        <row r="701">
          <cell r="A701">
            <v>100018</v>
          </cell>
          <cell r="BB701"/>
        </row>
        <row r="702">
          <cell r="A702">
            <v>100019</v>
          </cell>
          <cell r="BB702"/>
        </row>
        <row r="703">
          <cell r="A703">
            <v>100020</v>
          </cell>
          <cell r="BB703"/>
        </row>
        <row r="704">
          <cell r="A704">
            <v>100021</v>
          </cell>
          <cell r="BB704"/>
        </row>
        <row r="705">
          <cell r="A705">
            <v>100022</v>
          </cell>
          <cell r="BB705"/>
        </row>
        <row r="706">
          <cell r="A706">
            <v>100023</v>
          </cell>
          <cell r="BB706"/>
        </row>
        <row r="707">
          <cell r="A707">
            <v>100024</v>
          </cell>
          <cell r="BB707"/>
        </row>
        <row r="708">
          <cell r="A708">
            <v>100025</v>
          </cell>
          <cell r="BB708"/>
        </row>
        <row r="709">
          <cell r="A709">
            <v>100026</v>
          </cell>
          <cell r="BB709"/>
        </row>
        <row r="710">
          <cell r="A710">
            <v>100027</v>
          </cell>
          <cell r="BB710"/>
        </row>
        <row r="711">
          <cell r="A711">
            <v>100028</v>
          </cell>
          <cell r="BB711"/>
        </row>
        <row r="712">
          <cell r="A712">
            <v>100029</v>
          </cell>
          <cell r="BB712"/>
        </row>
        <row r="713">
          <cell r="A713">
            <v>100030</v>
          </cell>
          <cell r="BB713"/>
        </row>
        <row r="714">
          <cell r="A714">
            <v>100031</v>
          </cell>
          <cell r="BB714"/>
        </row>
        <row r="715">
          <cell r="A715">
            <v>100032</v>
          </cell>
          <cell r="BB715"/>
        </row>
        <row r="716">
          <cell r="A716">
            <v>100033</v>
          </cell>
          <cell r="BB716"/>
        </row>
        <row r="717">
          <cell r="A717">
            <v>100034</v>
          </cell>
          <cell r="BB717"/>
        </row>
        <row r="718">
          <cell r="A718">
            <v>100035</v>
          </cell>
          <cell r="BB718"/>
        </row>
        <row r="719">
          <cell r="A719">
            <v>100036</v>
          </cell>
          <cell r="BB719"/>
        </row>
        <row r="720">
          <cell r="A720">
            <v>100037</v>
          </cell>
          <cell r="BB720"/>
        </row>
        <row r="721">
          <cell r="A721">
            <v>100038</v>
          </cell>
          <cell r="BB721"/>
        </row>
        <row r="722">
          <cell r="A722">
            <v>100039</v>
          </cell>
          <cell r="BB722"/>
        </row>
        <row r="723">
          <cell r="A723">
            <v>100040</v>
          </cell>
          <cell r="BB723"/>
        </row>
        <row r="724">
          <cell r="A724">
            <v>100041</v>
          </cell>
          <cell r="BB724"/>
        </row>
        <row r="725">
          <cell r="A725">
            <v>100042</v>
          </cell>
          <cell r="BB725"/>
        </row>
        <row r="726">
          <cell r="A726">
            <v>100043</v>
          </cell>
          <cell r="BB726"/>
        </row>
        <row r="727">
          <cell r="A727">
            <v>100044</v>
          </cell>
          <cell r="BB727"/>
        </row>
        <row r="728">
          <cell r="A728">
            <v>100045</v>
          </cell>
          <cell r="BB728"/>
        </row>
        <row r="729">
          <cell r="A729">
            <v>100046</v>
          </cell>
          <cell r="BB729"/>
        </row>
        <row r="730">
          <cell r="A730">
            <v>100047</v>
          </cell>
          <cell r="BB730"/>
        </row>
        <row r="731">
          <cell r="A731">
            <v>100048</v>
          </cell>
          <cell r="BB731"/>
        </row>
        <row r="732">
          <cell r="A732">
            <v>100049</v>
          </cell>
          <cell r="BB732"/>
        </row>
        <row r="733">
          <cell r="A733">
            <v>100050</v>
          </cell>
          <cell r="BB733"/>
        </row>
        <row r="734">
          <cell r="A734">
            <v>100051</v>
          </cell>
          <cell r="BB734"/>
        </row>
        <row r="735">
          <cell r="A735">
            <v>100052</v>
          </cell>
          <cell r="BB735"/>
        </row>
        <row r="736">
          <cell r="A736">
            <v>100053</v>
          </cell>
          <cell r="BB736"/>
        </row>
        <row r="737">
          <cell r="A737">
            <v>100054</v>
          </cell>
          <cell r="BB737"/>
        </row>
        <row r="738">
          <cell r="A738">
            <v>100055</v>
          </cell>
          <cell r="BB738"/>
        </row>
        <row r="739">
          <cell r="A739">
            <v>100056</v>
          </cell>
          <cell r="BB739"/>
        </row>
        <row r="740">
          <cell r="A740">
            <v>100057</v>
          </cell>
          <cell r="BB740"/>
        </row>
        <row r="741">
          <cell r="A741">
            <v>100058</v>
          </cell>
          <cell r="BB741"/>
        </row>
        <row r="742">
          <cell r="A742">
            <v>100059</v>
          </cell>
          <cell r="BB742"/>
        </row>
        <row r="743">
          <cell r="A743">
            <v>100060</v>
          </cell>
          <cell r="BB743"/>
        </row>
        <row r="744">
          <cell r="A744">
            <v>100061</v>
          </cell>
          <cell r="BB744"/>
        </row>
        <row r="745">
          <cell r="A745">
            <v>100062</v>
          </cell>
          <cell r="BB745"/>
        </row>
        <row r="746">
          <cell r="A746">
            <v>100063</v>
          </cell>
          <cell r="BB746"/>
        </row>
        <row r="747">
          <cell r="A747">
            <v>100064</v>
          </cell>
          <cell r="BB747"/>
        </row>
        <row r="748">
          <cell r="A748">
            <v>100065</v>
          </cell>
          <cell r="BB748"/>
        </row>
        <row r="749">
          <cell r="A749">
            <v>100066</v>
          </cell>
          <cell r="BB749"/>
        </row>
        <row r="750">
          <cell r="A750">
            <v>100067</v>
          </cell>
          <cell r="BB750"/>
        </row>
        <row r="751">
          <cell r="A751">
            <v>100068</v>
          </cell>
          <cell r="BB751"/>
        </row>
        <row r="752">
          <cell r="A752">
            <v>100069</v>
          </cell>
          <cell r="BB752"/>
        </row>
        <row r="753">
          <cell r="A753">
            <v>100070</v>
          </cell>
          <cell r="BB753"/>
        </row>
        <row r="754">
          <cell r="A754">
            <v>100071</v>
          </cell>
          <cell r="BB754"/>
        </row>
        <row r="755">
          <cell r="A755">
            <v>100072</v>
          </cell>
          <cell r="BB755"/>
        </row>
        <row r="756">
          <cell r="A756">
            <v>100073</v>
          </cell>
          <cell r="BB756"/>
        </row>
        <row r="757">
          <cell r="A757">
            <v>100074</v>
          </cell>
          <cell r="BB757"/>
        </row>
        <row r="758">
          <cell r="A758">
            <v>100075</v>
          </cell>
          <cell r="BB758"/>
        </row>
        <row r="759">
          <cell r="A759">
            <v>100076</v>
          </cell>
          <cell r="BB759"/>
        </row>
        <row r="760">
          <cell r="A760">
            <v>100077</v>
          </cell>
          <cell r="BB760"/>
        </row>
        <row r="761">
          <cell r="A761">
            <v>100078</v>
          </cell>
          <cell r="BB761"/>
        </row>
        <row r="762">
          <cell r="A762">
            <v>100079</v>
          </cell>
          <cell r="BB762"/>
        </row>
        <row r="763">
          <cell r="A763">
            <v>100080</v>
          </cell>
          <cell r="BB763"/>
        </row>
        <row r="764">
          <cell r="A764">
            <v>100081</v>
          </cell>
          <cell r="BB764"/>
        </row>
        <row r="765">
          <cell r="A765">
            <v>100082</v>
          </cell>
          <cell r="BB765"/>
        </row>
        <row r="766">
          <cell r="A766">
            <v>100083</v>
          </cell>
          <cell r="BB766"/>
        </row>
        <row r="767">
          <cell r="A767">
            <v>100084</v>
          </cell>
          <cell r="BB767"/>
        </row>
        <row r="768">
          <cell r="A768">
            <v>100085</v>
          </cell>
          <cell r="BB768"/>
        </row>
        <row r="769">
          <cell r="A769">
            <v>100086</v>
          </cell>
          <cell r="BB769"/>
        </row>
        <row r="770">
          <cell r="A770">
            <v>100087</v>
          </cell>
          <cell r="BB770"/>
        </row>
        <row r="771">
          <cell r="A771">
            <v>100088</v>
          </cell>
          <cell r="BB771"/>
        </row>
        <row r="772">
          <cell r="A772">
            <v>100089</v>
          </cell>
          <cell r="BB772"/>
        </row>
        <row r="773">
          <cell r="A773">
            <v>100090</v>
          </cell>
          <cell r="BB773"/>
        </row>
        <row r="774">
          <cell r="A774">
            <v>100091</v>
          </cell>
          <cell r="BB774"/>
        </row>
        <row r="775">
          <cell r="A775">
            <v>100092</v>
          </cell>
          <cell r="BB775"/>
        </row>
        <row r="776">
          <cell r="A776">
            <v>100093</v>
          </cell>
          <cell r="BB776"/>
        </row>
        <row r="777">
          <cell r="A777">
            <v>100094</v>
          </cell>
          <cell r="BB777"/>
        </row>
        <row r="778">
          <cell r="A778">
            <v>100095</v>
          </cell>
          <cell r="BB778"/>
        </row>
        <row r="779">
          <cell r="A779">
            <v>100096</v>
          </cell>
          <cell r="BB779"/>
        </row>
        <row r="780">
          <cell r="A780">
            <v>100097</v>
          </cell>
          <cell r="BB780"/>
        </row>
        <row r="781">
          <cell r="A781">
            <v>100098</v>
          </cell>
          <cell r="BB781"/>
        </row>
        <row r="782">
          <cell r="A782">
            <v>100099</v>
          </cell>
          <cell r="BB782"/>
        </row>
        <row r="783">
          <cell r="A783">
            <v>100100</v>
          </cell>
          <cell r="BB783"/>
        </row>
        <row r="784">
          <cell r="A784">
            <v>100101</v>
          </cell>
          <cell r="BB784"/>
        </row>
        <row r="785">
          <cell r="A785">
            <v>100102</v>
          </cell>
          <cell r="BB785"/>
        </row>
        <row r="786">
          <cell r="A786">
            <v>100103</v>
          </cell>
          <cell r="BB786"/>
        </row>
        <row r="787">
          <cell r="A787">
            <v>100104</v>
          </cell>
          <cell r="BB787"/>
        </row>
        <row r="788">
          <cell r="A788">
            <v>100105</v>
          </cell>
          <cell r="BB788"/>
        </row>
        <row r="789">
          <cell r="A789">
            <v>100106</v>
          </cell>
          <cell r="BB789"/>
        </row>
        <row r="790">
          <cell r="A790">
            <v>100107</v>
          </cell>
          <cell r="BB790"/>
        </row>
        <row r="791">
          <cell r="A791">
            <v>100108</v>
          </cell>
          <cell r="BB791"/>
        </row>
        <row r="792">
          <cell r="A792">
            <v>100109</v>
          </cell>
          <cell r="BB792"/>
        </row>
        <row r="793">
          <cell r="A793">
            <v>100110</v>
          </cell>
          <cell r="BB793"/>
        </row>
        <row r="794">
          <cell r="A794">
            <v>100111</v>
          </cell>
          <cell r="BB794"/>
        </row>
        <row r="795">
          <cell r="A795">
            <v>100112</v>
          </cell>
          <cell r="BB795"/>
        </row>
        <row r="796">
          <cell r="A796">
            <v>100113</v>
          </cell>
          <cell r="BB796"/>
        </row>
        <row r="797">
          <cell r="A797">
            <v>100114</v>
          </cell>
          <cell r="BB797"/>
        </row>
        <row r="798">
          <cell r="A798">
            <v>100115</v>
          </cell>
          <cell r="BB798"/>
        </row>
        <row r="799">
          <cell r="A799">
            <v>100116</v>
          </cell>
          <cell r="BB799"/>
        </row>
        <row r="800">
          <cell r="A800">
            <v>100117</v>
          </cell>
          <cell r="BB800"/>
        </row>
        <row r="801">
          <cell r="A801">
            <v>100118</v>
          </cell>
          <cell r="BB801"/>
        </row>
        <row r="802">
          <cell r="A802">
            <v>100119</v>
          </cell>
          <cell r="BB802"/>
        </row>
        <row r="803">
          <cell r="A803">
            <v>100120</v>
          </cell>
          <cell r="BB803"/>
        </row>
        <row r="804">
          <cell r="A804">
            <v>100121</v>
          </cell>
          <cell r="BB804"/>
        </row>
        <row r="805">
          <cell r="A805">
            <v>100122</v>
          </cell>
          <cell r="BB805"/>
        </row>
        <row r="806">
          <cell r="A806">
            <v>100123</v>
          </cell>
          <cell r="BB806"/>
        </row>
        <row r="807">
          <cell r="A807">
            <v>100124</v>
          </cell>
          <cell r="BB807"/>
        </row>
        <row r="808">
          <cell r="A808">
            <v>100125</v>
          </cell>
          <cell r="BB808"/>
        </row>
        <row r="809">
          <cell r="A809">
            <v>100126</v>
          </cell>
          <cell r="BB809"/>
        </row>
        <row r="810">
          <cell r="A810">
            <v>100127</v>
          </cell>
          <cell r="BB810"/>
        </row>
        <row r="811">
          <cell r="A811">
            <v>100128</v>
          </cell>
          <cell r="BB811"/>
        </row>
        <row r="812">
          <cell r="A812">
            <v>100129</v>
          </cell>
          <cell r="BB812"/>
        </row>
        <row r="813">
          <cell r="A813">
            <v>100130</v>
          </cell>
          <cell r="BB813"/>
        </row>
        <row r="814">
          <cell r="A814">
            <v>1001201</v>
          </cell>
          <cell r="BB814">
            <v>1</v>
          </cell>
        </row>
        <row r="815">
          <cell r="A815">
            <v>1001202</v>
          </cell>
          <cell r="BB815">
            <v>1</v>
          </cell>
        </row>
        <row r="816">
          <cell r="A816">
            <v>1001203</v>
          </cell>
          <cell r="BB816">
            <v>1</v>
          </cell>
        </row>
        <row r="817">
          <cell r="A817">
            <v>1001204</v>
          </cell>
          <cell r="BB817">
            <v>1</v>
          </cell>
        </row>
        <row r="818">
          <cell r="A818">
            <v>1001205</v>
          </cell>
          <cell r="BB818">
            <v>1</v>
          </cell>
        </row>
        <row r="819">
          <cell r="A819">
            <v>1001206</v>
          </cell>
          <cell r="BB819">
            <v>1</v>
          </cell>
        </row>
        <row r="820">
          <cell r="A820">
            <v>1001207</v>
          </cell>
          <cell r="BB820">
            <v>1</v>
          </cell>
        </row>
        <row r="821">
          <cell r="A821">
            <v>1001208</v>
          </cell>
          <cell r="BB821">
            <v>1</v>
          </cell>
        </row>
        <row r="822">
          <cell r="A822">
            <v>1001209</v>
          </cell>
          <cell r="BB822">
            <v>1</v>
          </cell>
        </row>
        <row r="823">
          <cell r="A823">
            <v>1001210</v>
          </cell>
          <cell r="BB823">
            <v>1</v>
          </cell>
        </row>
        <row r="824">
          <cell r="A824">
            <v>1001301</v>
          </cell>
          <cell r="BB824">
            <v>1</v>
          </cell>
        </row>
        <row r="825">
          <cell r="A825">
            <v>1001302</v>
          </cell>
          <cell r="BB825">
            <v>1</v>
          </cell>
        </row>
        <row r="826">
          <cell r="A826">
            <v>1001303</v>
          </cell>
          <cell r="BB826">
            <v>1</v>
          </cell>
        </row>
        <row r="827">
          <cell r="A827">
            <v>1001304</v>
          </cell>
          <cell r="BB827">
            <v>1</v>
          </cell>
        </row>
        <row r="828">
          <cell r="A828">
            <v>1001305</v>
          </cell>
          <cell r="BB828">
            <v>1</v>
          </cell>
        </row>
        <row r="829">
          <cell r="A829">
            <v>1001306</v>
          </cell>
          <cell r="BB829">
            <v>1</v>
          </cell>
        </row>
        <row r="830">
          <cell r="A830">
            <v>1001307</v>
          </cell>
          <cell r="BB830">
            <v>1</v>
          </cell>
        </row>
        <row r="831">
          <cell r="A831">
            <v>1001308</v>
          </cell>
          <cell r="BB831">
            <v>1</v>
          </cell>
        </row>
        <row r="832">
          <cell r="A832">
            <v>1001309</v>
          </cell>
          <cell r="BB832">
            <v>1</v>
          </cell>
        </row>
        <row r="833">
          <cell r="A833">
            <v>1001310</v>
          </cell>
          <cell r="BB833">
            <v>1</v>
          </cell>
        </row>
        <row r="834">
          <cell r="A834">
            <v>1001401</v>
          </cell>
          <cell r="BB834">
            <v>1</v>
          </cell>
        </row>
        <row r="835">
          <cell r="A835">
            <v>1001402</v>
          </cell>
          <cell r="BB835">
            <v>1</v>
          </cell>
        </row>
        <row r="836">
          <cell r="A836">
            <v>1001403</v>
          </cell>
          <cell r="BB836">
            <v>1</v>
          </cell>
        </row>
        <row r="837">
          <cell r="A837">
            <v>1001404</v>
          </cell>
          <cell r="BB837">
            <v>1</v>
          </cell>
        </row>
        <row r="838">
          <cell r="A838">
            <v>1001405</v>
          </cell>
          <cell r="BB838">
            <v>1</v>
          </cell>
        </row>
        <row r="839">
          <cell r="A839">
            <v>1001406</v>
          </cell>
          <cell r="BB839">
            <v>1</v>
          </cell>
        </row>
        <row r="840">
          <cell r="A840">
            <v>1001407</v>
          </cell>
          <cell r="BB840">
            <v>1</v>
          </cell>
        </row>
        <row r="841">
          <cell r="A841">
            <v>1001408</v>
          </cell>
          <cell r="BB841">
            <v>1</v>
          </cell>
        </row>
        <row r="842">
          <cell r="A842">
            <v>1001409</v>
          </cell>
          <cell r="BB842">
            <v>1</v>
          </cell>
        </row>
        <row r="843">
          <cell r="A843">
            <v>1001410</v>
          </cell>
          <cell r="BB843">
            <v>1</v>
          </cell>
        </row>
        <row r="844">
          <cell r="A844">
            <v>1001501</v>
          </cell>
          <cell r="BB844">
            <v>1</v>
          </cell>
        </row>
        <row r="845">
          <cell r="A845">
            <v>1001502</v>
          </cell>
          <cell r="BB845">
            <v>1</v>
          </cell>
        </row>
        <row r="846">
          <cell r="A846">
            <v>1001503</v>
          </cell>
          <cell r="BB846">
            <v>1</v>
          </cell>
        </row>
        <row r="847">
          <cell r="A847">
            <v>1001504</v>
          </cell>
          <cell r="BB847">
            <v>1</v>
          </cell>
        </row>
        <row r="848">
          <cell r="A848">
            <v>1001505</v>
          </cell>
          <cell r="BB848">
            <v>1</v>
          </cell>
        </row>
        <row r="849">
          <cell r="A849">
            <v>1001506</v>
          </cell>
          <cell r="BB849">
            <v>1</v>
          </cell>
        </row>
        <row r="850">
          <cell r="A850">
            <v>1001507</v>
          </cell>
          <cell r="BB850">
            <v>1</v>
          </cell>
        </row>
        <row r="851">
          <cell r="A851">
            <v>1001508</v>
          </cell>
          <cell r="BB851">
            <v>1</v>
          </cell>
        </row>
        <row r="852">
          <cell r="A852">
            <v>1001509</v>
          </cell>
          <cell r="BB852">
            <v>1</v>
          </cell>
        </row>
        <row r="853">
          <cell r="A853">
            <v>1001510</v>
          </cell>
          <cell r="BB853">
            <v>1</v>
          </cell>
        </row>
        <row r="854">
          <cell r="A854">
            <v>1025201</v>
          </cell>
          <cell r="BB854">
            <v>1</v>
          </cell>
        </row>
        <row r="855">
          <cell r="A855">
            <v>1025202</v>
          </cell>
          <cell r="BB855">
            <v>1</v>
          </cell>
        </row>
        <row r="856">
          <cell r="A856">
            <v>1025203</v>
          </cell>
          <cell r="BB856">
            <v>1</v>
          </cell>
        </row>
        <row r="857">
          <cell r="A857">
            <v>1025204</v>
          </cell>
          <cell r="BB857">
            <v>1</v>
          </cell>
        </row>
        <row r="858">
          <cell r="A858">
            <v>1025205</v>
          </cell>
          <cell r="BB858">
            <v>1</v>
          </cell>
        </row>
        <row r="859">
          <cell r="A859">
            <v>1025206</v>
          </cell>
          <cell r="BB859">
            <v>1</v>
          </cell>
        </row>
        <row r="860">
          <cell r="A860">
            <v>1025207</v>
          </cell>
          <cell r="BB860">
            <v>1</v>
          </cell>
        </row>
        <row r="861">
          <cell r="A861">
            <v>1025208</v>
          </cell>
          <cell r="BB861">
            <v>1</v>
          </cell>
        </row>
        <row r="862">
          <cell r="A862">
            <v>1025209</v>
          </cell>
          <cell r="BB862">
            <v>1</v>
          </cell>
        </row>
        <row r="863">
          <cell r="A863">
            <v>1025210</v>
          </cell>
          <cell r="BB863">
            <v>1</v>
          </cell>
        </row>
        <row r="864">
          <cell r="A864">
            <v>1025301</v>
          </cell>
          <cell r="BB864">
            <v>1</v>
          </cell>
        </row>
        <row r="865">
          <cell r="A865">
            <v>1025302</v>
          </cell>
          <cell r="BB865">
            <v>1</v>
          </cell>
        </row>
        <row r="866">
          <cell r="A866">
            <v>1025303</v>
          </cell>
          <cell r="BB866">
            <v>1</v>
          </cell>
        </row>
        <row r="867">
          <cell r="A867">
            <v>1025304</v>
          </cell>
          <cell r="BB867">
            <v>1</v>
          </cell>
        </row>
        <row r="868">
          <cell r="A868">
            <v>1025305</v>
          </cell>
          <cell r="BB868">
            <v>1</v>
          </cell>
        </row>
        <row r="869">
          <cell r="A869">
            <v>1025306</v>
          </cell>
          <cell r="BB869">
            <v>1</v>
          </cell>
        </row>
        <row r="870">
          <cell r="A870">
            <v>1025307</v>
          </cell>
          <cell r="BB870">
            <v>1</v>
          </cell>
        </row>
        <row r="871">
          <cell r="A871">
            <v>1025308</v>
          </cell>
          <cell r="BB871">
            <v>1</v>
          </cell>
        </row>
        <row r="872">
          <cell r="A872">
            <v>1025309</v>
          </cell>
          <cell r="BB872">
            <v>1</v>
          </cell>
        </row>
        <row r="873">
          <cell r="A873">
            <v>1025310</v>
          </cell>
          <cell r="BB873">
            <v>1</v>
          </cell>
        </row>
        <row r="874">
          <cell r="A874">
            <v>1025401</v>
          </cell>
          <cell r="BB874">
            <v>1</v>
          </cell>
        </row>
        <row r="875">
          <cell r="A875">
            <v>1025402</v>
          </cell>
          <cell r="BB875">
            <v>1</v>
          </cell>
        </row>
        <row r="876">
          <cell r="A876">
            <v>1025403</v>
          </cell>
          <cell r="BB876">
            <v>1</v>
          </cell>
        </row>
        <row r="877">
          <cell r="A877">
            <v>1025404</v>
          </cell>
          <cell r="BB877">
            <v>1</v>
          </cell>
        </row>
        <row r="878">
          <cell r="A878">
            <v>1025405</v>
          </cell>
          <cell r="BB878">
            <v>1</v>
          </cell>
        </row>
        <row r="879">
          <cell r="A879">
            <v>1025406</v>
          </cell>
          <cell r="BB879">
            <v>1</v>
          </cell>
        </row>
        <row r="880">
          <cell r="A880">
            <v>1025407</v>
          </cell>
          <cell r="BB880">
            <v>1</v>
          </cell>
        </row>
        <row r="881">
          <cell r="A881">
            <v>1025408</v>
          </cell>
          <cell r="BB881">
            <v>1</v>
          </cell>
        </row>
        <row r="882">
          <cell r="A882">
            <v>1025409</v>
          </cell>
          <cell r="BB882">
            <v>1</v>
          </cell>
        </row>
        <row r="883">
          <cell r="A883">
            <v>1025410</v>
          </cell>
          <cell r="BB883">
            <v>1</v>
          </cell>
        </row>
        <row r="884">
          <cell r="A884">
            <v>1025501</v>
          </cell>
          <cell r="BB884">
            <v>1</v>
          </cell>
        </row>
        <row r="885">
          <cell r="A885">
            <v>1025502</v>
          </cell>
          <cell r="BB885">
            <v>1</v>
          </cell>
        </row>
        <row r="886">
          <cell r="A886">
            <v>1025503</v>
          </cell>
          <cell r="BB886">
            <v>1</v>
          </cell>
        </row>
        <row r="887">
          <cell r="A887">
            <v>1025504</v>
          </cell>
          <cell r="BB887">
            <v>1</v>
          </cell>
        </row>
        <row r="888">
          <cell r="A888">
            <v>1025505</v>
          </cell>
          <cell r="BB888">
            <v>1</v>
          </cell>
        </row>
        <row r="889">
          <cell r="A889">
            <v>1025506</v>
          </cell>
          <cell r="BB889">
            <v>1</v>
          </cell>
        </row>
        <row r="890">
          <cell r="A890">
            <v>1025507</v>
          </cell>
          <cell r="BB890">
            <v>1</v>
          </cell>
        </row>
        <row r="891">
          <cell r="A891">
            <v>1025508</v>
          </cell>
          <cell r="BB891">
            <v>1</v>
          </cell>
        </row>
        <row r="892">
          <cell r="A892">
            <v>1025509</v>
          </cell>
          <cell r="BB892">
            <v>1</v>
          </cell>
        </row>
        <row r="893">
          <cell r="A893">
            <v>1025510</v>
          </cell>
          <cell r="BB893">
            <v>1</v>
          </cell>
        </row>
        <row r="894">
          <cell r="A894">
            <v>1050201</v>
          </cell>
          <cell r="BB894">
            <v>1</v>
          </cell>
        </row>
        <row r="895">
          <cell r="A895">
            <v>1050202</v>
          </cell>
          <cell r="BB895">
            <v>1</v>
          </cell>
        </row>
        <row r="896">
          <cell r="A896">
            <v>1050203</v>
          </cell>
          <cell r="BB896">
            <v>1</v>
          </cell>
        </row>
        <row r="897">
          <cell r="A897">
            <v>1050204</v>
          </cell>
          <cell r="BB897">
            <v>1</v>
          </cell>
        </row>
        <row r="898">
          <cell r="A898">
            <v>1050205</v>
          </cell>
          <cell r="BB898">
            <v>1</v>
          </cell>
        </row>
        <row r="899">
          <cell r="A899">
            <v>1050206</v>
          </cell>
          <cell r="BB899">
            <v>1</v>
          </cell>
        </row>
        <row r="900">
          <cell r="A900">
            <v>1050207</v>
          </cell>
          <cell r="BB900">
            <v>1</v>
          </cell>
        </row>
        <row r="901">
          <cell r="A901">
            <v>1050208</v>
          </cell>
          <cell r="BB901">
            <v>1</v>
          </cell>
        </row>
        <row r="902">
          <cell r="A902">
            <v>1050209</v>
          </cell>
          <cell r="BB902">
            <v>1</v>
          </cell>
        </row>
        <row r="903">
          <cell r="A903">
            <v>1050210</v>
          </cell>
          <cell r="BB903">
            <v>1</v>
          </cell>
        </row>
        <row r="904">
          <cell r="A904">
            <v>1050301</v>
          </cell>
          <cell r="BB904">
            <v>1</v>
          </cell>
        </row>
        <row r="905">
          <cell r="A905">
            <v>1050302</v>
          </cell>
          <cell r="BB905">
            <v>1</v>
          </cell>
        </row>
        <row r="906">
          <cell r="A906">
            <v>1050303</v>
          </cell>
          <cell r="BB906">
            <v>1</v>
          </cell>
        </row>
        <row r="907">
          <cell r="A907">
            <v>1050304</v>
          </cell>
          <cell r="BB907">
            <v>1</v>
          </cell>
        </row>
        <row r="908">
          <cell r="A908">
            <v>1050305</v>
          </cell>
          <cell r="BB908">
            <v>1</v>
          </cell>
        </row>
        <row r="909">
          <cell r="A909">
            <v>1050306</v>
          </cell>
          <cell r="BB909">
            <v>1</v>
          </cell>
        </row>
        <row r="910">
          <cell r="A910">
            <v>1050307</v>
          </cell>
          <cell r="BB910">
            <v>1</v>
          </cell>
        </row>
        <row r="911">
          <cell r="A911">
            <v>1050308</v>
          </cell>
          <cell r="BB911">
            <v>1</v>
          </cell>
        </row>
        <row r="912">
          <cell r="A912">
            <v>1050309</v>
          </cell>
          <cell r="BB912">
            <v>1</v>
          </cell>
        </row>
        <row r="913">
          <cell r="A913">
            <v>1050310</v>
          </cell>
          <cell r="BB913">
            <v>1</v>
          </cell>
        </row>
        <row r="914">
          <cell r="A914">
            <v>1050401</v>
          </cell>
          <cell r="BB914">
            <v>1</v>
          </cell>
        </row>
        <row r="915">
          <cell r="A915">
            <v>1050402</v>
          </cell>
          <cell r="BB915">
            <v>1</v>
          </cell>
        </row>
        <row r="916">
          <cell r="A916">
            <v>1050403</v>
          </cell>
          <cell r="BB916">
            <v>1</v>
          </cell>
        </row>
        <row r="917">
          <cell r="A917">
            <v>1050404</v>
          </cell>
          <cell r="BB917">
            <v>1</v>
          </cell>
        </row>
        <row r="918">
          <cell r="A918">
            <v>1050405</v>
          </cell>
          <cell r="BB918">
            <v>1</v>
          </cell>
        </row>
        <row r="919">
          <cell r="A919">
            <v>1050406</v>
          </cell>
          <cell r="BB919">
            <v>1</v>
          </cell>
        </row>
        <row r="920">
          <cell r="A920">
            <v>1050407</v>
          </cell>
          <cell r="BB920">
            <v>1</v>
          </cell>
        </row>
        <row r="921">
          <cell r="A921">
            <v>1050408</v>
          </cell>
          <cell r="BB921">
            <v>1</v>
          </cell>
        </row>
        <row r="922">
          <cell r="A922">
            <v>1050409</v>
          </cell>
          <cell r="BB922">
            <v>1</v>
          </cell>
        </row>
        <row r="923">
          <cell r="A923">
            <v>1050410</v>
          </cell>
          <cell r="BB923">
            <v>1</v>
          </cell>
        </row>
        <row r="924">
          <cell r="A924">
            <v>1050501</v>
          </cell>
          <cell r="BB924">
            <v>1</v>
          </cell>
        </row>
        <row r="925">
          <cell r="A925">
            <v>1050502</v>
          </cell>
          <cell r="BB925">
            <v>1</v>
          </cell>
        </row>
        <row r="926">
          <cell r="A926">
            <v>1050503</v>
          </cell>
          <cell r="BB926">
            <v>1</v>
          </cell>
        </row>
        <row r="927">
          <cell r="A927">
            <v>1050504</v>
          </cell>
          <cell r="BB927">
            <v>1</v>
          </cell>
        </row>
        <row r="928">
          <cell r="A928">
            <v>1050505</v>
          </cell>
          <cell r="BB928">
            <v>1</v>
          </cell>
        </row>
        <row r="929">
          <cell r="A929">
            <v>1050506</v>
          </cell>
          <cell r="BB929">
            <v>1</v>
          </cell>
        </row>
        <row r="930">
          <cell r="A930">
            <v>1050507</v>
          </cell>
          <cell r="BB930">
            <v>1</v>
          </cell>
        </row>
        <row r="931">
          <cell r="A931">
            <v>1050508</v>
          </cell>
          <cell r="BB931">
            <v>1</v>
          </cell>
        </row>
        <row r="932">
          <cell r="A932">
            <v>1050509</v>
          </cell>
          <cell r="BB932">
            <v>1</v>
          </cell>
        </row>
        <row r="933">
          <cell r="A933">
            <v>1050510</v>
          </cell>
          <cell r="BB933">
            <v>1</v>
          </cell>
        </row>
        <row r="934">
          <cell r="A934">
            <v>1075201</v>
          </cell>
          <cell r="BB934">
            <v>1</v>
          </cell>
        </row>
        <row r="935">
          <cell r="A935">
            <v>1075202</v>
          </cell>
          <cell r="BB935">
            <v>1</v>
          </cell>
        </row>
        <row r="936">
          <cell r="A936">
            <v>1075203</v>
          </cell>
          <cell r="BB936">
            <v>1</v>
          </cell>
        </row>
        <row r="937">
          <cell r="A937">
            <v>1075204</v>
          </cell>
          <cell r="BB937">
            <v>1</v>
          </cell>
        </row>
        <row r="938">
          <cell r="A938">
            <v>1075205</v>
          </cell>
          <cell r="BB938">
            <v>1</v>
          </cell>
        </row>
        <row r="939">
          <cell r="A939">
            <v>1075206</v>
          </cell>
          <cell r="BB939">
            <v>1</v>
          </cell>
        </row>
        <row r="940">
          <cell r="A940">
            <v>1075207</v>
          </cell>
          <cell r="BB940">
            <v>1</v>
          </cell>
        </row>
        <row r="941">
          <cell r="A941">
            <v>1075208</v>
          </cell>
          <cell r="BB941">
            <v>1</v>
          </cell>
        </row>
        <row r="942">
          <cell r="A942">
            <v>1075209</v>
          </cell>
          <cell r="BB942">
            <v>1</v>
          </cell>
        </row>
        <row r="943">
          <cell r="A943">
            <v>1075210</v>
          </cell>
          <cell r="BB943">
            <v>1</v>
          </cell>
        </row>
        <row r="944">
          <cell r="A944">
            <v>1075301</v>
          </cell>
          <cell r="BB944">
            <v>1</v>
          </cell>
        </row>
        <row r="945">
          <cell r="A945">
            <v>1075302</v>
          </cell>
          <cell r="BB945">
            <v>1</v>
          </cell>
        </row>
        <row r="946">
          <cell r="A946">
            <v>1075303</v>
          </cell>
          <cell r="BB946">
            <v>1</v>
          </cell>
        </row>
        <row r="947">
          <cell r="A947">
            <v>1075304</v>
          </cell>
          <cell r="BB947">
            <v>1</v>
          </cell>
        </row>
        <row r="948">
          <cell r="A948">
            <v>1075305</v>
          </cell>
          <cell r="BB948">
            <v>1</v>
          </cell>
        </row>
        <row r="949">
          <cell r="A949">
            <v>1075306</v>
          </cell>
          <cell r="BB949">
            <v>1</v>
          </cell>
        </row>
        <row r="950">
          <cell r="A950">
            <v>1075307</v>
          </cell>
          <cell r="BB950">
            <v>1</v>
          </cell>
        </row>
        <row r="951">
          <cell r="A951">
            <v>1075308</v>
          </cell>
          <cell r="BB951">
            <v>1</v>
          </cell>
        </row>
        <row r="952">
          <cell r="A952">
            <v>1075309</v>
          </cell>
          <cell r="BB952">
            <v>1</v>
          </cell>
        </row>
        <row r="953">
          <cell r="A953">
            <v>1075310</v>
          </cell>
          <cell r="BB953">
            <v>1</v>
          </cell>
        </row>
        <row r="954">
          <cell r="A954">
            <v>1075401</v>
          </cell>
          <cell r="BB954">
            <v>1</v>
          </cell>
        </row>
        <row r="955">
          <cell r="A955">
            <v>1075402</v>
          </cell>
          <cell r="BB955">
            <v>1</v>
          </cell>
        </row>
        <row r="956">
          <cell r="A956">
            <v>1075403</v>
          </cell>
          <cell r="BB956">
            <v>1</v>
          </cell>
        </row>
        <row r="957">
          <cell r="A957">
            <v>1075404</v>
          </cell>
          <cell r="BB957">
            <v>1</v>
          </cell>
        </row>
        <row r="958">
          <cell r="A958">
            <v>1075405</v>
          </cell>
          <cell r="BB958">
            <v>1</v>
          </cell>
        </row>
        <row r="959">
          <cell r="A959">
            <v>1075406</v>
          </cell>
          <cell r="BB959">
            <v>1</v>
          </cell>
        </row>
        <row r="960">
          <cell r="A960">
            <v>1075407</v>
          </cell>
          <cell r="BB960">
            <v>1</v>
          </cell>
        </row>
        <row r="961">
          <cell r="A961">
            <v>1075408</v>
          </cell>
          <cell r="BB961">
            <v>1</v>
          </cell>
        </row>
        <row r="962">
          <cell r="A962">
            <v>1075409</v>
          </cell>
          <cell r="BB962">
            <v>1</v>
          </cell>
        </row>
        <row r="963">
          <cell r="A963">
            <v>1075410</v>
          </cell>
          <cell r="BB963">
            <v>1</v>
          </cell>
        </row>
        <row r="964">
          <cell r="A964">
            <v>1075501</v>
          </cell>
          <cell r="BB964">
            <v>2</v>
          </cell>
        </row>
        <row r="965">
          <cell r="A965">
            <v>1075502</v>
          </cell>
          <cell r="BB965">
            <v>2</v>
          </cell>
        </row>
        <row r="966">
          <cell r="A966">
            <v>1075503</v>
          </cell>
          <cell r="BB966">
            <v>2</v>
          </cell>
        </row>
        <row r="967">
          <cell r="A967">
            <v>1075504</v>
          </cell>
          <cell r="BB967">
            <v>2</v>
          </cell>
        </row>
        <row r="968">
          <cell r="A968">
            <v>1075505</v>
          </cell>
          <cell r="BB968">
            <v>2</v>
          </cell>
        </row>
        <row r="969">
          <cell r="A969">
            <v>1075506</v>
          </cell>
          <cell r="BB969">
            <v>2</v>
          </cell>
        </row>
        <row r="970">
          <cell r="A970">
            <v>1075507</v>
          </cell>
          <cell r="BB970">
            <v>2</v>
          </cell>
        </row>
        <row r="971">
          <cell r="A971">
            <v>1075508</v>
          </cell>
          <cell r="BB971">
            <v>2</v>
          </cell>
        </row>
        <row r="972">
          <cell r="A972">
            <v>1075509</v>
          </cell>
          <cell r="BB972">
            <v>2</v>
          </cell>
        </row>
        <row r="973">
          <cell r="A973">
            <v>1075510</v>
          </cell>
          <cell r="BB973">
            <v>2</v>
          </cell>
        </row>
        <row r="974">
          <cell r="A974">
            <v>1100201</v>
          </cell>
          <cell r="BB974">
            <v>1</v>
          </cell>
        </row>
        <row r="975">
          <cell r="A975">
            <v>1100202</v>
          </cell>
          <cell r="BB975">
            <v>1</v>
          </cell>
        </row>
        <row r="976">
          <cell r="A976">
            <v>1100203</v>
          </cell>
          <cell r="BB976">
            <v>1</v>
          </cell>
        </row>
        <row r="977">
          <cell r="A977">
            <v>1100204</v>
          </cell>
          <cell r="BB977">
            <v>1</v>
          </cell>
        </row>
        <row r="978">
          <cell r="A978">
            <v>1100205</v>
          </cell>
          <cell r="BB978">
            <v>1</v>
          </cell>
        </row>
        <row r="979">
          <cell r="A979">
            <v>1100206</v>
          </cell>
          <cell r="BB979">
            <v>1</v>
          </cell>
        </row>
        <row r="980">
          <cell r="A980">
            <v>1100207</v>
          </cell>
          <cell r="BB980">
            <v>1</v>
          </cell>
        </row>
        <row r="981">
          <cell r="A981">
            <v>1100208</v>
          </cell>
          <cell r="BB981">
            <v>1</v>
          </cell>
        </row>
        <row r="982">
          <cell r="A982">
            <v>1100209</v>
          </cell>
          <cell r="BB982">
            <v>1</v>
          </cell>
        </row>
        <row r="983">
          <cell r="A983">
            <v>1100210</v>
          </cell>
          <cell r="BB983">
            <v>1</v>
          </cell>
        </row>
        <row r="984">
          <cell r="A984">
            <v>1100301</v>
          </cell>
          <cell r="BB984">
            <v>1</v>
          </cell>
        </row>
        <row r="985">
          <cell r="A985">
            <v>1100302</v>
          </cell>
          <cell r="BB985">
            <v>1</v>
          </cell>
        </row>
        <row r="986">
          <cell r="A986">
            <v>1100303</v>
          </cell>
          <cell r="BB986">
            <v>1</v>
          </cell>
        </row>
        <row r="987">
          <cell r="A987">
            <v>1100304</v>
          </cell>
          <cell r="BB987">
            <v>1</v>
          </cell>
        </row>
        <row r="988">
          <cell r="A988">
            <v>1100305</v>
          </cell>
          <cell r="BB988">
            <v>1</v>
          </cell>
        </row>
        <row r="989">
          <cell r="A989">
            <v>1100306</v>
          </cell>
          <cell r="BB989">
            <v>1</v>
          </cell>
        </row>
        <row r="990">
          <cell r="A990">
            <v>1100307</v>
          </cell>
          <cell r="BB990">
            <v>1</v>
          </cell>
        </row>
        <row r="991">
          <cell r="A991">
            <v>1100308</v>
          </cell>
          <cell r="BB991">
            <v>1</v>
          </cell>
        </row>
        <row r="992">
          <cell r="A992">
            <v>1100309</v>
          </cell>
          <cell r="BB992">
            <v>1</v>
          </cell>
        </row>
        <row r="993">
          <cell r="A993">
            <v>1100310</v>
          </cell>
          <cell r="BB993">
            <v>1</v>
          </cell>
        </row>
        <row r="994">
          <cell r="A994">
            <v>1100401</v>
          </cell>
          <cell r="BB994">
            <v>2</v>
          </cell>
        </row>
        <row r="995">
          <cell r="A995">
            <v>1100402</v>
          </cell>
          <cell r="BB995">
            <v>2</v>
          </cell>
        </row>
        <row r="996">
          <cell r="A996">
            <v>1100403</v>
          </cell>
          <cell r="BB996">
            <v>2</v>
          </cell>
        </row>
        <row r="997">
          <cell r="A997">
            <v>1100404</v>
          </cell>
          <cell r="BB997">
            <v>2</v>
          </cell>
        </row>
        <row r="998">
          <cell r="A998">
            <v>1100405</v>
          </cell>
          <cell r="BB998">
            <v>2</v>
          </cell>
        </row>
        <row r="999">
          <cell r="A999">
            <v>1100406</v>
          </cell>
          <cell r="BB999">
            <v>2</v>
          </cell>
        </row>
        <row r="1000">
          <cell r="A1000">
            <v>1100407</v>
          </cell>
          <cell r="BB1000">
            <v>2</v>
          </cell>
        </row>
        <row r="1001">
          <cell r="A1001">
            <v>1100408</v>
          </cell>
          <cell r="BB1001">
            <v>2</v>
          </cell>
        </row>
        <row r="1002">
          <cell r="A1002">
            <v>1100409</v>
          </cell>
          <cell r="BB1002">
            <v>2</v>
          </cell>
        </row>
        <row r="1003">
          <cell r="A1003">
            <v>1100410</v>
          </cell>
          <cell r="BB1003">
            <v>2</v>
          </cell>
        </row>
        <row r="1004">
          <cell r="A1004">
            <v>1100501</v>
          </cell>
          <cell r="BB1004">
            <v>2</v>
          </cell>
        </row>
        <row r="1005">
          <cell r="A1005">
            <v>1100502</v>
          </cell>
          <cell r="BB1005">
            <v>2</v>
          </cell>
        </row>
        <row r="1006">
          <cell r="A1006">
            <v>1100503</v>
          </cell>
          <cell r="BB1006">
            <v>2</v>
          </cell>
        </row>
        <row r="1007">
          <cell r="A1007">
            <v>1100504</v>
          </cell>
          <cell r="BB1007">
            <v>2</v>
          </cell>
        </row>
        <row r="1008">
          <cell r="A1008">
            <v>1100505</v>
          </cell>
          <cell r="BB1008">
            <v>2</v>
          </cell>
        </row>
        <row r="1009">
          <cell r="A1009">
            <v>1100506</v>
          </cell>
          <cell r="BB1009">
            <v>2</v>
          </cell>
        </row>
        <row r="1010">
          <cell r="A1010">
            <v>1100507</v>
          </cell>
          <cell r="BB1010">
            <v>2</v>
          </cell>
        </row>
        <row r="1011">
          <cell r="A1011">
            <v>1100508</v>
          </cell>
          <cell r="BB1011">
            <v>2</v>
          </cell>
        </row>
        <row r="1012">
          <cell r="A1012">
            <v>1100509</v>
          </cell>
          <cell r="BB1012">
            <v>2</v>
          </cell>
        </row>
        <row r="1013">
          <cell r="A1013">
            <v>1100510</v>
          </cell>
          <cell r="BB1013">
            <v>2</v>
          </cell>
        </row>
        <row r="1014">
          <cell r="A1014">
            <v>1125201</v>
          </cell>
          <cell r="BB1014">
            <v>1</v>
          </cell>
        </row>
        <row r="1015">
          <cell r="A1015">
            <v>1125202</v>
          </cell>
          <cell r="BB1015">
            <v>1</v>
          </cell>
        </row>
        <row r="1016">
          <cell r="A1016">
            <v>1125203</v>
          </cell>
          <cell r="BB1016">
            <v>1</v>
          </cell>
        </row>
        <row r="1017">
          <cell r="A1017">
            <v>1125204</v>
          </cell>
          <cell r="BB1017">
            <v>1</v>
          </cell>
        </row>
        <row r="1018">
          <cell r="A1018">
            <v>1125205</v>
          </cell>
          <cell r="BB1018">
            <v>1</v>
          </cell>
        </row>
        <row r="1019">
          <cell r="A1019">
            <v>1125206</v>
          </cell>
          <cell r="BB1019">
            <v>1</v>
          </cell>
        </row>
        <row r="1020">
          <cell r="A1020">
            <v>1125207</v>
          </cell>
          <cell r="BB1020">
            <v>1</v>
          </cell>
        </row>
        <row r="1021">
          <cell r="A1021">
            <v>1125208</v>
          </cell>
          <cell r="BB1021">
            <v>1</v>
          </cell>
        </row>
        <row r="1022">
          <cell r="A1022">
            <v>1125209</v>
          </cell>
          <cell r="BB1022">
            <v>1</v>
          </cell>
        </row>
        <row r="1023">
          <cell r="A1023">
            <v>1125210</v>
          </cell>
          <cell r="BB1023">
            <v>1</v>
          </cell>
        </row>
        <row r="1024">
          <cell r="A1024">
            <v>1125301</v>
          </cell>
          <cell r="BB1024">
            <v>1</v>
          </cell>
        </row>
        <row r="1025">
          <cell r="A1025">
            <v>1125302</v>
          </cell>
          <cell r="BB1025">
            <v>1</v>
          </cell>
        </row>
        <row r="1026">
          <cell r="A1026">
            <v>1125303</v>
          </cell>
          <cell r="BB1026">
            <v>1</v>
          </cell>
        </row>
        <row r="1027">
          <cell r="A1027">
            <v>1125304</v>
          </cell>
          <cell r="BB1027">
            <v>1</v>
          </cell>
        </row>
        <row r="1028">
          <cell r="A1028">
            <v>1125305</v>
          </cell>
          <cell r="BB1028">
            <v>1</v>
          </cell>
        </row>
        <row r="1029">
          <cell r="A1029">
            <v>1125306</v>
          </cell>
          <cell r="BB1029">
            <v>1</v>
          </cell>
        </row>
        <row r="1030">
          <cell r="A1030">
            <v>1125307</v>
          </cell>
          <cell r="BB1030">
            <v>1</v>
          </cell>
        </row>
        <row r="1031">
          <cell r="A1031">
            <v>1125308</v>
          </cell>
          <cell r="BB1031">
            <v>1</v>
          </cell>
        </row>
        <row r="1032">
          <cell r="A1032">
            <v>1125309</v>
          </cell>
          <cell r="BB1032">
            <v>1</v>
          </cell>
        </row>
        <row r="1033">
          <cell r="A1033">
            <v>1125310</v>
          </cell>
          <cell r="BB1033">
            <v>1</v>
          </cell>
        </row>
        <row r="1034">
          <cell r="A1034">
            <v>1125401</v>
          </cell>
          <cell r="BB1034">
            <v>2</v>
          </cell>
        </row>
        <row r="1035">
          <cell r="A1035">
            <v>1125402</v>
          </cell>
          <cell r="BB1035">
            <v>2</v>
          </cell>
        </row>
        <row r="1036">
          <cell r="A1036">
            <v>1125403</v>
          </cell>
          <cell r="BB1036">
            <v>2</v>
          </cell>
        </row>
        <row r="1037">
          <cell r="A1037">
            <v>1125404</v>
          </cell>
          <cell r="BB1037">
            <v>2</v>
          </cell>
        </row>
        <row r="1038">
          <cell r="A1038">
            <v>1125405</v>
          </cell>
          <cell r="BB1038">
            <v>2</v>
          </cell>
        </row>
        <row r="1039">
          <cell r="A1039">
            <v>1125406</v>
          </cell>
          <cell r="BB1039">
            <v>2</v>
          </cell>
        </row>
        <row r="1040">
          <cell r="A1040">
            <v>1125407</v>
          </cell>
          <cell r="BB1040">
            <v>2</v>
          </cell>
        </row>
        <row r="1041">
          <cell r="A1041">
            <v>1125408</v>
          </cell>
          <cell r="BB1041">
            <v>2</v>
          </cell>
        </row>
        <row r="1042">
          <cell r="A1042">
            <v>1125409</v>
          </cell>
          <cell r="BB1042">
            <v>2</v>
          </cell>
        </row>
        <row r="1043">
          <cell r="A1043">
            <v>1125410</v>
          </cell>
          <cell r="BB1043">
            <v>2</v>
          </cell>
        </row>
        <row r="1044">
          <cell r="A1044">
            <v>1125501</v>
          </cell>
          <cell r="BB1044">
            <v>3</v>
          </cell>
        </row>
        <row r="1045">
          <cell r="A1045">
            <v>1125502</v>
          </cell>
          <cell r="BB1045">
            <v>3</v>
          </cell>
        </row>
        <row r="1046">
          <cell r="A1046">
            <v>1125503</v>
          </cell>
          <cell r="BB1046">
            <v>3</v>
          </cell>
        </row>
        <row r="1047">
          <cell r="A1047">
            <v>1125504</v>
          </cell>
          <cell r="BB1047">
            <v>3</v>
          </cell>
        </row>
        <row r="1048">
          <cell r="A1048">
            <v>1125505</v>
          </cell>
          <cell r="BB1048">
            <v>3</v>
          </cell>
        </row>
        <row r="1049">
          <cell r="A1049">
            <v>1125506</v>
          </cell>
          <cell r="BB1049">
            <v>3</v>
          </cell>
        </row>
        <row r="1050">
          <cell r="A1050">
            <v>1125507</v>
          </cell>
          <cell r="BB1050">
            <v>3</v>
          </cell>
        </row>
        <row r="1051">
          <cell r="A1051">
            <v>1125508</v>
          </cell>
          <cell r="BB1051">
            <v>3</v>
          </cell>
        </row>
        <row r="1052">
          <cell r="A1052">
            <v>1125509</v>
          </cell>
          <cell r="BB1052">
            <v>3</v>
          </cell>
        </row>
        <row r="1053">
          <cell r="A1053">
            <v>1125510</v>
          </cell>
          <cell r="BB1053">
            <v>3</v>
          </cell>
        </row>
        <row r="1054">
          <cell r="A1054">
            <v>1150201</v>
          </cell>
          <cell r="BB1054">
            <v>1</v>
          </cell>
        </row>
        <row r="1055">
          <cell r="A1055">
            <v>1150202</v>
          </cell>
          <cell r="BB1055">
            <v>1</v>
          </cell>
        </row>
        <row r="1056">
          <cell r="A1056">
            <v>1150203</v>
          </cell>
          <cell r="BB1056">
            <v>1</v>
          </cell>
        </row>
        <row r="1057">
          <cell r="A1057">
            <v>1150204</v>
          </cell>
          <cell r="BB1057">
            <v>1</v>
          </cell>
        </row>
        <row r="1058">
          <cell r="A1058">
            <v>1150205</v>
          </cell>
          <cell r="BB1058">
            <v>1</v>
          </cell>
        </row>
        <row r="1059">
          <cell r="A1059">
            <v>1150206</v>
          </cell>
          <cell r="BB1059">
            <v>1</v>
          </cell>
        </row>
        <row r="1060">
          <cell r="A1060">
            <v>1150207</v>
          </cell>
          <cell r="BB1060">
            <v>1</v>
          </cell>
        </row>
        <row r="1061">
          <cell r="A1061">
            <v>1150208</v>
          </cell>
          <cell r="BB1061">
            <v>1</v>
          </cell>
        </row>
        <row r="1062">
          <cell r="A1062">
            <v>1150209</v>
          </cell>
          <cell r="BB1062">
            <v>1</v>
          </cell>
        </row>
        <row r="1063">
          <cell r="A1063">
            <v>1150210</v>
          </cell>
          <cell r="BB1063">
            <v>1</v>
          </cell>
        </row>
        <row r="1064">
          <cell r="A1064">
            <v>1150301</v>
          </cell>
          <cell r="BB1064">
            <v>2</v>
          </cell>
        </row>
        <row r="1065">
          <cell r="A1065">
            <v>1150302</v>
          </cell>
          <cell r="BB1065">
            <v>2</v>
          </cell>
        </row>
        <row r="1066">
          <cell r="A1066">
            <v>1150303</v>
          </cell>
          <cell r="BB1066">
            <v>2</v>
          </cell>
        </row>
        <row r="1067">
          <cell r="A1067">
            <v>1150304</v>
          </cell>
          <cell r="BB1067">
            <v>2</v>
          </cell>
        </row>
        <row r="1068">
          <cell r="A1068">
            <v>1150305</v>
          </cell>
          <cell r="BB1068">
            <v>2</v>
          </cell>
        </row>
        <row r="1069">
          <cell r="A1069">
            <v>1150306</v>
          </cell>
          <cell r="BB1069">
            <v>2</v>
          </cell>
        </row>
        <row r="1070">
          <cell r="A1070">
            <v>1150307</v>
          </cell>
          <cell r="BB1070">
            <v>2</v>
          </cell>
        </row>
        <row r="1071">
          <cell r="A1071">
            <v>1150308</v>
          </cell>
          <cell r="BB1071">
            <v>2</v>
          </cell>
        </row>
        <row r="1072">
          <cell r="A1072">
            <v>1150309</v>
          </cell>
          <cell r="BB1072">
            <v>2</v>
          </cell>
        </row>
        <row r="1073">
          <cell r="A1073">
            <v>1150310</v>
          </cell>
          <cell r="BB1073">
            <v>2</v>
          </cell>
        </row>
        <row r="1074">
          <cell r="A1074">
            <v>1150401</v>
          </cell>
          <cell r="BB1074">
            <v>3</v>
          </cell>
        </row>
        <row r="1075">
          <cell r="A1075">
            <v>1150402</v>
          </cell>
          <cell r="BB1075">
            <v>3</v>
          </cell>
        </row>
        <row r="1076">
          <cell r="A1076">
            <v>1150403</v>
          </cell>
          <cell r="BB1076">
            <v>3</v>
          </cell>
        </row>
        <row r="1077">
          <cell r="A1077">
            <v>1150404</v>
          </cell>
          <cell r="BB1077">
            <v>3</v>
          </cell>
        </row>
        <row r="1078">
          <cell r="A1078">
            <v>1150405</v>
          </cell>
          <cell r="BB1078">
            <v>3</v>
          </cell>
        </row>
        <row r="1079">
          <cell r="A1079">
            <v>1150406</v>
          </cell>
          <cell r="BB1079">
            <v>3</v>
          </cell>
        </row>
        <row r="1080">
          <cell r="A1080">
            <v>1150407</v>
          </cell>
          <cell r="BB1080">
            <v>3</v>
          </cell>
        </row>
        <row r="1081">
          <cell r="A1081">
            <v>1150408</v>
          </cell>
          <cell r="BB1081">
            <v>3</v>
          </cell>
        </row>
        <row r="1082">
          <cell r="A1082">
            <v>1150409</v>
          </cell>
          <cell r="BB1082">
            <v>3</v>
          </cell>
        </row>
        <row r="1083">
          <cell r="A1083">
            <v>1150410</v>
          </cell>
          <cell r="BB1083">
            <v>3</v>
          </cell>
        </row>
        <row r="1084">
          <cell r="A1084">
            <v>1150501</v>
          </cell>
          <cell r="BB1084">
            <v>4</v>
          </cell>
        </row>
        <row r="1085">
          <cell r="A1085">
            <v>1150502</v>
          </cell>
          <cell r="BB1085">
            <v>4</v>
          </cell>
        </row>
        <row r="1086">
          <cell r="A1086">
            <v>1150503</v>
          </cell>
          <cell r="BB1086">
            <v>4</v>
          </cell>
        </row>
        <row r="1087">
          <cell r="A1087">
            <v>1150504</v>
          </cell>
          <cell r="BB1087">
            <v>4</v>
          </cell>
        </row>
        <row r="1088">
          <cell r="A1088">
            <v>1150505</v>
          </cell>
          <cell r="BB1088">
            <v>4</v>
          </cell>
        </row>
        <row r="1089">
          <cell r="A1089">
            <v>1150506</v>
          </cell>
          <cell r="BB1089">
            <v>4</v>
          </cell>
        </row>
        <row r="1090">
          <cell r="A1090">
            <v>1150507</v>
          </cell>
          <cell r="BB1090">
            <v>4</v>
          </cell>
        </row>
        <row r="1091">
          <cell r="A1091">
            <v>1150508</v>
          </cell>
          <cell r="BB1091">
            <v>4</v>
          </cell>
        </row>
        <row r="1092">
          <cell r="A1092">
            <v>1150509</v>
          </cell>
          <cell r="BB1092">
            <v>4</v>
          </cell>
        </row>
        <row r="1093">
          <cell r="A1093">
            <v>1150510</v>
          </cell>
          <cell r="BB1093">
            <v>4</v>
          </cell>
        </row>
        <row r="1094">
          <cell r="A1094">
            <v>1175201</v>
          </cell>
          <cell r="BB1094">
            <v>1</v>
          </cell>
        </row>
        <row r="1095">
          <cell r="A1095">
            <v>1175202</v>
          </cell>
          <cell r="BB1095">
            <v>1</v>
          </cell>
        </row>
        <row r="1096">
          <cell r="A1096">
            <v>1175203</v>
          </cell>
          <cell r="BB1096">
            <v>1</v>
          </cell>
        </row>
        <row r="1097">
          <cell r="A1097">
            <v>1175204</v>
          </cell>
          <cell r="BB1097">
            <v>1</v>
          </cell>
        </row>
        <row r="1098">
          <cell r="A1098">
            <v>1175205</v>
          </cell>
          <cell r="BB1098">
            <v>1</v>
          </cell>
        </row>
        <row r="1099">
          <cell r="A1099">
            <v>1175206</v>
          </cell>
          <cell r="BB1099">
            <v>1</v>
          </cell>
        </row>
        <row r="1100">
          <cell r="A1100">
            <v>1175207</v>
          </cell>
          <cell r="BB1100">
            <v>1</v>
          </cell>
        </row>
        <row r="1101">
          <cell r="A1101">
            <v>1175208</v>
          </cell>
          <cell r="BB1101">
            <v>1</v>
          </cell>
        </row>
        <row r="1102">
          <cell r="A1102">
            <v>1175209</v>
          </cell>
          <cell r="BB1102">
            <v>1</v>
          </cell>
        </row>
        <row r="1103">
          <cell r="A1103">
            <v>1175210</v>
          </cell>
          <cell r="BB1103">
            <v>1</v>
          </cell>
        </row>
        <row r="1104">
          <cell r="A1104">
            <v>1175301</v>
          </cell>
          <cell r="BB1104">
            <v>2</v>
          </cell>
        </row>
        <row r="1105">
          <cell r="A1105">
            <v>1175302</v>
          </cell>
          <cell r="BB1105">
            <v>2</v>
          </cell>
        </row>
        <row r="1106">
          <cell r="A1106">
            <v>1175303</v>
          </cell>
          <cell r="BB1106">
            <v>2</v>
          </cell>
        </row>
        <row r="1107">
          <cell r="A1107">
            <v>1175304</v>
          </cell>
          <cell r="BB1107">
            <v>2</v>
          </cell>
        </row>
        <row r="1108">
          <cell r="A1108">
            <v>1175305</v>
          </cell>
          <cell r="BB1108">
            <v>2</v>
          </cell>
        </row>
        <row r="1109">
          <cell r="A1109">
            <v>1175306</v>
          </cell>
          <cell r="BB1109">
            <v>2</v>
          </cell>
        </row>
        <row r="1110">
          <cell r="A1110">
            <v>1175307</v>
          </cell>
          <cell r="BB1110">
            <v>2</v>
          </cell>
        </row>
        <row r="1111">
          <cell r="A1111">
            <v>1175308</v>
          </cell>
          <cell r="BB1111">
            <v>2</v>
          </cell>
        </row>
        <row r="1112">
          <cell r="A1112">
            <v>1175309</v>
          </cell>
          <cell r="BB1112">
            <v>2</v>
          </cell>
        </row>
        <row r="1113">
          <cell r="A1113">
            <v>1175310</v>
          </cell>
          <cell r="BB1113">
            <v>2</v>
          </cell>
        </row>
        <row r="1114">
          <cell r="A1114">
            <v>1175401</v>
          </cell>
          <cell r="BB1114">
            <v>3</v>
          </cell>
        </row>
        <row r="1115">
          <cell r="A1115">
            <v>1175402</v>
          </cell>
          <cell r="BB1115">
            <v>3</v>
          </cell>
        </row>
        <row r="1116">
          <cell r="A1116">
            <v>1175403</v>
          </cell>
          <cell r="BB1116">
            <v>3</v>
          </cell>
        </row>
        <row r="1117">
          <cell r="A1117">
            <v>1175404</v>
          </cell>
          <cell r="BB1117">
            <v>3</v>
          </cell>
        </row>
        <row r="1118">
          <cell r="A1118">
            <v>1175405</v>
          </cell>
          <cell r="BB1118">
            <v>3</v>
          </cell>
        </row>
        <row r="1119">
          <cell r="A1119">
            <v>1175406</v>
          </cell>
          <cell r="BB1119">
            <v>3</v>
          </cell>
        </row>
        <row r="1120">
          <cell r="A1120">
            <v>1175407</v>
          </cell>
          <cell r="BB1120">
            <v>3</v>
          </cell>
        </row>
        <row r="1121">
          <cell r="A1121">
            <v>1175408</v>
          </cell>
          <cell r="BB1121">
            <v>3</v>
          </cell>
        </row>
        <row r="1122">
          <cell r="A1122">
            <v>1175409</v>
          </cell>
          <cell r="BB1122">
            <v>3</v>
          </cell>
        </row>
        <row r="1123">
          <cell r="A1123">
            <v>1175410</v>
          </cell>
          <cell r="BB1123">
            <v>3</v>
          </cell>
        </row>
        <row r="1124">
          <cell r="A1124">
            <v>1175501</v>
          </cell>
          <cell r="BB1124">
            <v>5</v>
          </cell>
        </row>
        <row r="1125">
          <cell r="A1125">
            <v>1175502</v>
          </cell>
          <cell r="BB1125">
            <v>5</v>
          </cell>
        </row>
        <row r="1126">
          <cell r="A1126">
            <v>1175503</v>
          </cell>
          <cell r="BB1126">
            <v>5</v>
          </cell>
        </row>
        <row r="1127">
          <cell r="A1127">
            <v>1175504</v>
          </cell>
          <cell r="BB1127">
            <v>5</v>
          </cell>
        </row>
        <row r="1128">
          <cell r="A1128">
            <v>1175505</v>
          </cell>
          <cell r="BB1128">
            <v>5</v>
          </cell>
        </row>
        <row r="1129">
          <cell r="A1129">
            <v>1175506</v>
          </cell>
          <cell r="BB1129">
            <v>5</v>
          </cell>
        </row>
        <row r="1130">
          <cell r="A1130">
            <v>1175507</v>
          </cell>
          <cell r="BB1130">
            <v>5</v>
          </cell>
        </row>
        <row r="1131">
          <cell r="A1131">
            <v>1175508</v>
          </cell>
          <cell r="BB1131">
            <v>5</v>
          </cell>
        </row>
        <row r="1132">
          <cell r="A1132">
            <v>1175509</v>
          </cell>
          <cell r="BB1132">
            <v>5</v>
          </cell>
        </row>
        <row r="1133">
          <cell r="A1133">
            <v>1175510</v>
          </cell>
          <cell r="BB1133">
            <v>5</v>
          </cell>
        </row>
        <row r="1134">
          <cell r="A1134">
            <v>1200201</v>
          </cell>
          <cell r="BB1134">
            <v>1</v>
          </cell>
        </row>
        <row r="1135">
          <cell r="A1135">
            <v>1200202</v>
          </cell>
          <cell r="BB1135">
            <v>1</v>
          </cell>
        </row>
        <row r="1136">
          <cell r="A1136">
            <v>1200203</v>
          </cell>
          <cell r="BB1136">
            <v>1</v>
          </cell>
        </row>
        <row r="1137">
          <cell r="A1137">
            <v>1200204</v>
          </cell>
          <cell r="BB1137">
            <v>1</v>
          </cell>
        </row>
        <row r="1138">
          <cell r="A1138">
            <v>1200205</v>
          </cell>
          <cell r="BB1138">
            <v>1</v>
          </cell>
        </row>
        <row r="1139">
          <cell r="A1139">
            <v>1200206</v>
          </cell>
          <cell r="BB1139">
            <v>1</v>
          </cell>
        </row>
        <row r="1140">
          <cell r="A1140">
            <v>1200207</v>
          </cell>
          <cell r="BB1140">
            <v>1</v>
          </cell>
        </row>
        <row r="1141">
          <cell r="A1141">
            <v>1200208</v>
          </cell>
          <cell r="BB1141">
            <v>1</v>
          </cell>
        </row>
        <row r="1142">
          <cell r="A1142">
            <v>1200209</v>
          </cell>
          <cell r="BB1142">
            <v>1</v>
          </cell>
        </row>
        <row r="1143">
          <cell r="A1143">
            <v>1200210</v>
          </cell>
          <cell r="BB1143">
            <v>1</v>
          </cell>
        </row>
        <row r="1144">
          <cell r="A1144">
            <v>1200301</v>
          </cell>
          <cell r="BB1144">
            <v>2</v>
          </cell>
        </row>
        <row r="1145">
          <cell r="A1145">
            <v>1200302</v>
          </cell>
          <cell r="BB1145">
            <v>2</v>
          </cell>
        </row>
        <row r="1146">
          <cell r="A1146">
            <v>1200303</v>
          </cell>
          <cell r="BB1146">
            <v>2</v>
          </cell>
        </row>
        <row r="1147">
          <cell r="A1147">
            <v>1200304</v>
          </cell>
          <cell r="BB1147">
            <v>2</v>
          </cell>
        </row>
        <row r="1148">
          <cell r="A1148">
            <v>1200305</v>
          </cell>
          <cell r="BB1148">
            <v>2</v>
          </cell>
        </row>
        <row r="1149">
          <cell r="A1149">
            <v>1200306</v>
          </cell>
          <cell r="BB1149">
            <v>2</v>
          </cell>
        </row>
        <row r="1150">
          <cell r="A1150">
            <v>1200307</v>
          </cell>
          <cell r="BB1150">
            <v>2</v>
          </cell>
        </row>
        <row r="1151">
          <cell r="A1151">
            <v>1200308</v>
          </cell>
          <cell r="BB1151">
            <v>2</v>
          </cell>
        </row>
        <row r="1152">
          <cell r="A1152">
            <v>1200309</v>
          </cell>
          <cell r="BB1152">
            <v>2</v>
          </cell>
        </row>
        <row r="1153">
          <cell r="A1153">
            <v>1200310</v>
          </cell>
          <cell r="BB1153">
            <v>2</v>
          </cell>
        </row>
        <row r="1154">
          <cell r="A1154">
            <v>1200401</v>
          </cell>
          <cell r="BB1154">
            <v>4</v>
          </cell>
        </row>
        <row r="1155">
          <cell r="A1155">
            <v>1200402</v>
          </cell>
          <cell r="BB1155">
            <v>4</v>
          </cell>
        </row>
        <row r="1156">
          <cell r="A1156">
            <v>1200403</v>
          </cell>
          <cell r="BB1156">
            <v>4</v>
          </cell>
        </row>
        <row r="1157">
          <cell r="A1157">
            <v>1200404</v>
          </cell>
          <cell r="BB1157">
            <v>4</v>
          </cell>
        </row>
        <row r="1158">
          <cell r="A1158">
            <v>1200405</v>
          </cell>
          <cell r="BB1158">
            <v>4</v>
          </cell>
        </row>
        <row r="1159">
          <cell r="A1159">
            <v>1200406</v>
          </cell>
          <cell r="BB1159">
            <v>4</v>
          </cell>
        </row>
        <row r="1160">
          <cell r="A1160">
            <v>1200407</v>
          </cell>
          <cell r="BB1160">
            <v>4</v>
          </cell>
        </row>
        <row r="1161">
          <cell r="A1161">
            <v>1200408</v>
          </cell>
          <cell r="BB1161">
            <v>4</v>
          </cell>
        </row>
        <row r="1162">
          <cell r="A1162">
            <v>1200409</v>
          </cell>
          <cell r="BB1162">
            <v>4</v>
          </cell>
        </row>
        <row r="1163">
          <cell r="A1163">
            <v>1200410</v>
          </cell>
          <cell r="BB1163">
            <v>4</v>
          </cell>
        </row>
        <row r="1164">
          <cell r="A1164">
            <v>1200501</v>
          </cell>
          <cell r="BB1164">
            <v>6</v>
          </cell>
        </row>
        <row r="1165">
          <cell r="A1165">
            <v>1200502</v>
          </cell>
          <cell r="BB1165">
            <v>6</v>
          </cell>
        </row>
        <row r="1166">
          <cell r="A1166">
            <v>1200503</v>
          </cell>
          <cell r="BB1166">
            <v>6</v>
          </cell>
        </row>
        <row r="1167">
          <cell r="A1167">
            <v>1200504</v>
          </cell>
          <cell r="BB1167">
            <v>6</v>
          </cell>
        </row>
        <row r="1168">
          <cell r="A1168">
            <v>1200505</v>
          </cell>
          <cell r="BB1168">
            <v>6</v>
          </cell>
        </row>
        <row r="1169">
          <cell r="A1169">
            <v>1200506</v>
          </cell>
          <cell r="BB1169">
            <v>6</v>
          </cell>
        </row>
        <row r="1170">
          <cell r="A1170">
            <v>1200507</v>
          </cell>
          <cell r="BB1170">
            <v>6</v>
          </cell>
        </row>
        <row r="1171">
          <cell r="A1171">
            <v>1200508</v>
          </cell>
          <cell r="BB1171">
            <v>6</v>
          </cell>
        </row>
        <row r="1172">
          <cell r="A1172">
            <v>1200509</v>
          </cell>
          <cell r="BB1172">
            <v>6</v>
          </cell>
        </row>
        <row r="1173">
          <cell r="A1173">
            <v>1200510</v>
          </cell>
          <cell r="BB1173">
            <v>6</v>
          </cell>
        </row>
        <row r="1174">
          <cell r="A1174">
            <v>1210201</v>
          </cell>
          <cell r="BB1174">
            <v>1</v>
          </cell>
        </row>
        <row r="1175">
          <cell r="A1175">
            <v>1210202</v>
          </cell>
          <cell r="BB1175">
            <v>1</v>
          </cell>
        </row>
        <row r="1176">
          <cell r="A1176">
            <v>1210203</v>
          </cell>
          <cell r="BB1176">
            <v>1</v>
          </cell>
        </row>
        <row r="1177">
          <cell r="A1177">
            <v>1210204</v>
          </cell>
          <cell r="BB1177">
            <v>1</v>
          </cell>
        </row>
        <row r="1178">
          <cell r="A1178">
            <v>1210205</v>
          </cell>
          <cell r="BB1178">
            <v>1</v>
          </cell>
        </row>
        <row r="1179">
          <cell r="A1179">
            <v>1210206</v>
          </cell>
          <cell r="BB1179">
            <v>1</v>
          </cell>
        </row>
        <row r="1180">
          <cell r="A1180">
            <v>1210207</v>
          </cell>
          <cell r="BB1180">
            <v>1</v>
          </cell>
        </row>
        <row r="1181">
          <cell r="A1181">
            <v>1210208</v>
          </cell>
          <cell r="BB1181">
            <v>1</v>
          </cell>
        </row>
        <row r="1182">
          <cell r="A1182">
            <v>1210209</v>
          </cell>
          <cell r="BB1182">
            <v>1</v>
          </cell>
        </row>
        <row r="1183">
          <cell r="A1183">
            <v>1210210</v>
          </cell>
          <cell r="BB1183">
            <v>1</v>
          </cell>
        </row>
        <row r="1184">
          <cell r="A1184">
            <v>1210301</v>
          </cell>
          <cell r="BB1184">
            <v>2</v>
          </cell>
        </row>
        <row r="1185">
          <cell r="A1185">
            <v>1210302</v>
          </cell>
          <cell r="BB1185">
            <v>2</v>
          </cell>
        </row>
        <row r="1186">
          <cell r="A1186">
            <v>1210303</v>
          </cell>
          <cell r="BB1186">
            <v>2</v>
          </cell>
        </row>
        <row r="1187">
          <cell r="A1187">
            <v>1210304</v>
          </cell>
          <cell r="BB1187">
            <v>2</v>
          </cell>
        </row>
        <row r="1188">
          <cell r="A1188">
            <v>1210305</v>
          </cell>
          <cell r="BB1188">
            <v>2</v>
          </cell>
        </row>
        <row r="1189">
          <cell r="A1189">
            <v>1210306</v>
          </cell>
          <cell r="BB1189">
            <v>2</v>
          </cell>
        </row>
        <row r="1190">
          <cell r="A1190">
            <v>1210307</v>
          </cell>
          <cell r="BB1190">
            <v>2</v>
          </cell>
        </row>
        <row r="1191">
          <cell r="A1191">
            <v>1210308</v>
          </cell>
          <cell r="BB1191">
            <v>2</v>
          </cell>
        </row>
        <row r="1192">
          <cell r="A1192">
            <v>1210309</v>
          </cell>
          <cell r="BB1192">
            <v>2</v>
          </cell>
        </row>
        <row r="1193">
          <cell r="A1193">
            <v>1210310</v>
          </cell>
          <cell r="BB1193">
            <v>2</v>
          </cell>
        </row>
        <row r="1194">
          <cell r="A1194">
            <v>1210401</v>
          </cell>
          <cell r="BB1194">
            <v>5</v>
          </cell>
        </row>
        <row r="1195">
          <cell r="A1195">
            <v>1210402</v>
          </cell>
          <cell r="BB1195">
            <v>5</v>
          </cell>
        </row>
        <row r="1196">
          <cell r="A1196">
            <v>1210403</v>
          </cell>
          <cell r="BB1196">
            <v>5</v>
          </cell>
        </row>
        <row r="1197">
          <cell r="A1197">
            <v>1210404</v>
          </cell>
          <cell r="BB1197">
            <v>5</v>
          </cell>
        </row>
        <row r="1198">
          <cell r="A1198">
            <v>1210405</v>
          </cell>
          <cell r="BB1198">
            <v>5</v>
          </cell>
        </row>
        <row r="1199">
          <cell r="A1199">
            <v>1210406</v>
          </cell>
          <cell r="BB1199">
            <v>5</v>
          </cell>
        </row>
        <row r="1200">
          <cell r="A1200">
            <v>1210407</v>
          </cell>
          <cell r="BB1200">
            <v>5</v>
          </cell>
        </row>
        <row r="1201">
          <cell r="A1201">
            <v>1210408</v>
          </cell>
          <cell r="BB1201">
            <v>5</v>
          </cell>
        </row>
        <row r="1202">
          <cell r="A1202">
            <v>1210409</v>
          </cell>
          <cell r="BB1202">
            <v>5</v>
          </cell>
        </row>
        <row r="1203">
          <cell r="A1203">
            <v>1210410</v>
          </cell>
          <cell r="BB1203">
            <v>5</v>
          </cell>
        </row>
        <row r="1204">
          <cell r="A1204">
            <v>1210501</v>
          </cell>
          <cell r="BB1204">
            <v>8</v>
          </cell>
        </row>
        <row r="1205">
          <cell r="A1205">
            <v>1210502</v>
          </cell>
          <cell r="BB1205">
            <v>8</v>
          </cell>
        </row>
        <row r="1206">
          <cell r="A1206">
            <v>1210503</v>
          </cell>
          <cell r="BB1206">
            <v>8</v>
          </cell>
        </row>
        <row r="1207">
          <cell r="A1207">
            <v>1210504</v>
          </cell>
          <cell r="BB1207">
            <v>8</v>
          </cell>
        </row>
        <row r="1208">
          <cell r="A1208">
            <v>1210505</v>
          </cell>
          <cell r="BB1208">
            <v>8</v>
          </cell>
        </row>
        <row r="1209">
          <cell r="A1209">
            <v>1210506</v>
          </cell>
          <cell r="BB1209">
            <v>8</v>
          </cell>
        </row>
        <row r="1210">
          <cell r="A1210">
            <v>1210507</v>
          </cell>
          <cell r="BB1210">
            <v>8</v>
          </cell>
        </row>
        <row r="1211">
          <cell r="A1211">
            <v>1210508</v>
          </cell>
          <cell r="BB1211">
            <v>8</v>
          </cell>
        </row>
        <row r="1212">
          <cell r="A1212">
            <v>1210509</v>
          </cell>
          <cell r="BB1212">
            <v>8</v>
          </cell>
        </row>
        <row r="1213">
          <cell r="A1213">
            <v>1210510</v>
          </cell>
          <cell r="BB1213">
            <v>8</v>
          </cell>
        </row>
        <row r="1214">
          <cell r="A1214">
            <v>1220201</v>
          </cell>
          <cell r="BB1214">
            <v>2</v>
          </cell>
        </row>
        <row r="1215">
          <cell r="A1215">
            <v>1220202</v>
          </cell>
          <cell r="BB1215">
            <v>2</v>
          </cell>
        </row>
        <row r="1216">
          <cell r="A1216">
            <v>1220203</v>
          </cell>
          <cell r="BB1216">
            <v>2</v>
          </cell>
        </row>
        <row r="1217">
          <cell r="A1217">
            <v>1220204</v>
          </cell>
          <cell r="BB1217">
            <v>2</v>
          </cell>
        </row>
        <row r="1218">
          <cell r="A1218">
            <v>1220205</v>
          </cell>
          <cell r="BB1218">
            <v>2</v>
          </cell>
        </row>
        <row r="1219">
          <cell r="A1219">
            <v>1220206</v>
          </cell>
          <cell r="BB1219">
            <v>2</v>
          </cell>
        </row>
        <row r="1220">
          <cell r="A1220">
            <v>1220207</v>
          </cell>
          <cell r="BB1220">
            <v>2</v>
          </cell>
        </row>
        <row r="1221">
          <cell r="A1221">
            <v>1220208</v>
          </cell>
          <cell r="BB1221">
            <v>2</v>
          </cell>
        </row>
        <row r="1222">
          <cell r="A1222">
            <v>1220209</v>
          </cell>
          <cell r="BB1222">
            <v>2</v>
          </cell>
        </row>
        <row r="1223">
          <cell r="A1223">
            <v>1220210</v>
          </cell>
          <cell r="BB1223">
            <v>2</v>
          </cell>
        </row>
        <row r="1224">
          <cell r="A1224">
            <v>1220301</v>
          </cell>
          <cell r="BB1224">
            <v>3</v>
          </cell>
        </row>
        <row r="1225">
          <cell r="A1225">
            <v>1220302</v>
          </cell>
          <cell r="BB1225">
            <v>3</v>
          </cell>
        </row>
        <row r="1226">
          <cell r="A1226">
            <v>1220303</v>
          </cell>
          <cell r="BB1226">
            <v>3</v>
          </cell>
        </row>
        <row r="1227">
          <cell r="A1227">
            <v>1220304</v>
          </cell>
          <cell r="BB1227">
            <v>3</v>
          </cell>
        </row>
        <row r="1228">
          <cell r="A1228">
            <v>1220305</v>
          </cell>
          <cell r="BB1228">
            <v>3</v>
          </cell>
        </row>
        <row r="1229">
          <cell r="A1229">
            <v>1220306</v>
          </cell>
          <cell r="BB1229">
            <v>3</v>
          </cell>
        </row>
        <row r="1230">
          <cell r="A1230">
            <v>1220307</v>
          </cell>
          <cell r="BB1230">
            <v>3</v>
          </cell>
        </row>
        <row r="1231">
          <cell r="A1231">
            <v>1220308</v>
          </cell>
          <cell r="BB1231">
            <v>3</v>
          </cell>
        </row>
        <row r="1232">
          <cell r="A1232">
            <v>1220309</v>
          </cell>
          <cell r="BB1232">
            <v>3</v>
          </cell>
        </row>
        <row r="1233">
          <cell r="A1233">
            <v>1220310</v>
          </cell>
          <cell r="BB1233">
            <v>3</v>
          </cell>
        </row>
        <row r="1234">
          <cell r="A1234">
            <v>1220401</v>
          </cell>
          <cell r="BB1234">
            <v>6</v>
          </cell>
        </row>
        <row r="1235">
          <cell r="A1235">
            <v>1220402</v>
          </cell>
          <cell r="BB1235">
            <v>6</v>
          </cell>
        </row>
        <row r="1236">
          <cell r="A1236">
            <v>1220403</v>
          </cell>
          <cell r="BB1236">
            <v>6</v>
          </cell>
        </row>
        <row r="1237">
          <cell r="A1237">
            <v>1220404</v>
          </cell>
          <cell r="BB1237">
            <v>6</v>
          </cell>
        </row>
        <row r="1238">
          <cell r="A1238">
            <v>1220405</v>
          </cell>
          <cell r="BB1238">
            <v>6</v>
          </cell>
        </row>
        <row r="1239">
          <cell r="A1239">
            <v>1220406</v>
          </cell>
          <cell r="BB1239">
            <v>6</v>
          </cell>
        </row>
        <row r="1240">
          <cell r="A1240">
            <v>1220407</v>
          </cell>
          <cell r="BB1240">
            <v>6</v>
          </cell>
        </row>
        <row r="1241">
          <cell r="A1241">
            <v>1220408</v>
          </cell>
          <cell r="BB1241">
            <v>6</v>
          </cell>
        </row>
        <row r="1242">
          <cell r="A1242">
            <v>1220409</v>
          </cell>
          <cell r="BB1242">
            <v>6</v>
          </cell>
        </row>
        <row r="1243">
          <cell r="A1243">
            <v>1220410</v>
          </cell>
          <cell r="BB1243">
            <v>6</v>
          </cell>
        </row>
        <row r="1244">
          <cell r="A1244">
            <v>1220501</v>
          </cell>
          <cell r="BB1244">
            <v>8</v>
          </cell>
        </row>
        <row r="1245">
          <cell r="A1245">
            <v>1220502</v>
          </cell>
          <cell r="BB1245">
            <v>8</v>
          </cell>
        </row>
        <row r="1246">
          <cell r="A1246">
            <v>1220503</v>
          </cell>
          <cell r="BB1246">
            <v>8</v>
          </cell>
        </row>
        <row r="1247">
          <cell r="A1247">
            <v>1220504</v>
          </cell>
          <cell r="BB1247">
            <v>8</v>
          </cell>
        </row>
        <row r="1248">
          <cell r="A1248">
            <v>1220505</v>
          </cell>
          <cell r="BB1248">
            <v>8</v>
          </cell>
        </row>
        <row r="1249">
          <cell r="A1249">
            <v>1220506</v>
          </cell>
          <cell r="BB1249">
            <v>8</v>
          </cell>
        </row>
        <row r="1250">
          <cell r="A1250">
            <v>1220507</v>
          </cell>
          <cell r="BB1250">
            <v>8</v>
          </cell>
        </row>
        <row r="1251">
          <cell r="A1251">
            <v>1220508</v>
          </cell>
          <cell r="BB1251">
            <v>8</v>
          </cell>
        </row>
        <row r="1252">
          <cell r="A1252">
            <v>1220509</v>
          </cell>
          <cell r="BB1252">
            <v>8</v>
          </cell>
        </row>
        <row r="1253">
          <cell r="A1253">
            <v>1220510</v>
          </cell>
          <cell r="BB1253">
            <v>8</v>
          </cell>
        </row>
        <row r="1254">
          <cell r="A1254">
            <v>1230201</v>
          </cell>
          <cell r="BB1254">
            <v>3</v>
          </cell>
        </row>
        <row r="1255">
          <cell r="A1255">
            <v>1230202</v>
          </cell>
          <cell r="BB1255">
            <v>3</v>
          </cell>
        </row>
        <row r="1256">
          <cell r="A1256">
            <v>1230203</v>
          </cell>
          <cell r="BB1256">
            <v>3</v>
          </cell>
        </row>
        <row r="1257">
          <cell r="A1257">
            <v>1230204</v>
          </cell>
          <cell r="BB1257">
            <v>3</v>
          </cell>
        </row>
        <row r="1258">
          <cell r="A1258">
            <v>1230205</v>
          </cell>
          <cell r="BB1258">
            <v>3</v>
          </cell>
        </row>
        <row r="1259">
          <cell r="A1259">
            <v>1230206</v>
          </cell>
          <cell r="BB1259">
            <v>3</v>
          </cell>
        </row>
        <row r="1260">
          <cell r="A1260">
            <v>1230207</v>
          </cell>
          <cell r="BB1260">
            <v>3</v>
          </cell>
        </row>
        <row r="1261">
          <cell r="A1261">
            <v>1230208</v>
          </cell>
          <cell r="BB1261">
            <v>3</v>
          </cell>
        </row>
        <row r="1262">
          <cell r="A1262">
            <v>1230209</v>
          </cell>
          <cell r="BB1262">
            <v>3</v>
          </cell>
        </row>
        <row r="1263">
          <cell r="A1263">
            <v>1230210</v>
          </cell>
          <cell r="BB1263">
            <v>3</v>
          </cell>
        </row>
        <row r="1264">
          <cell r="A1264">
            <v>1230301</v>
          </cell>
          <cell r="BB1264">
            <v>4</v>
          </cell>
        </row>
        <row r="1265">
          <cell r="A1265">
            <v>1230302</v>
          </cell>
          <cell r="BB1265">
            <v>4</v>
          </cell>
        </row>
        <row r="1266">
          <cell r="A1266">
            <v>1230303</v>
          </cell>
          <cell r="BB1266">
            <v>4</v>
          </cell>
        </row>
        <row r="1267">
          <cell r="A1267">
            <v>1230304</v>
          </cell>
          <cell r="BB1267">
            <v>4</v>
          </cell>
        </row>
        <row r="1268">
          <cell r="A1268">
            <v>1230305</v>
          </cell>
          <cell r="BB1268">
            <v>4</v>
          </cell>
        </row>
        <row r="1269">
          <cell r="A1269">
            <v>1230306</v>
          </cell>
          <cell r="BB1269">
            <v>4</v>
          </cell>
        </row>
        <row r="1270">
          <cell r="A1270">
            <v>1230307</v>
          </cell>
          <cell r="BB1270">
            <v>4</v>
          </cell>
        </row>
        <row r="1271">
          <cell r="A1271">
            <v>1230308</v>
          </cell>
          <cell r="BB1271">
            <v>4</v>
          </cell>
        </row>
        <row r="1272">
          <cell r="A1272">
            <v>1230309</v>
          </cell>
          <cell r="BB1272">
            <v>4</v>
          </cell>
        </row>
        <row r="1273">
          <cell r="A1273">
            <v>1230310</v>
          </cell>
          <cell r="BB1273">
            <v>4</v>
          </cell>
        </row>
        <row r="1274">
          <cell r="A1274">
            <v>1230401</v>
          </cell>
          <cell r="BB1274">
            <v>7</v>
          </cell>
        </row>
        <row r="1275">
          <cell r="A1275">
            <v>1230402</v>
          </cell>
          <cell r="BB1275">
            <v>7</v>
          </cell>
        </row>
        <row r="1276">
          <cell r="A1276">
            <v>1230403</v>
          </cell>
          <cell r="BB1276">
            <v>7</v>
          </cell>
        </row>
        <row r="1277">
          <cell r="A1277">
            <v>1230404</v>
          </cell>
          <cell r="BB1277">
            <v>7</v>
          </cell>
        </row>
        <row r="1278">
          <cell r="A1278">
            <v>1230405</v>
          </cell>
          <cell r="BB1278">
            <v>7</v>
          </cell>
        </row>
        <row r="1279">
          <cell r="A1279">
            <v>1230406</v>
          </cell>
          <cell r="BB1279">
            <v>7</v>
          </cell>
        </row>
        <row r="1280">
          <cell r="A1280">
            <v>1230407</v>
          </cell>
          <cell r="BB1280">
            <v>7</v>
          </cell>
        </row>
        <row r="1281">
          <cell r="A1281">
            <v>1230408</v>
          </cell>
          <cell r="BB1281">
            <v>7</v>
          </cell>
        </row>
        <row r="1282">
          <cell r="A1282">
            <v>1230409</v>
          </cell>
          <cell r="BB1282">
            <v>7</v>
          </cell>
        </row>
        <row r="1283">
          <cell r="A1283">
            <v>1230410</v>
          </cell>
          <cell r="BB1283">
            <v>7</v>
          </cell>
        </row>
        <row r="1284">
          <cell r="A1284">
            <v>1230501</v>
          </cell>
          <cell r="BB1284">
            <v>8</v>
          </cell>
        </row>
        <row r="1285">
          <cell r="A1285">
            <v>1230502</v>
          </cell>
          <cell r="BB1285">
            <v>8</v>
          </cell>
        </row>
        <row r="1286">
          <cell r="A1286">
            <v>1230503</v>
          </cell>
          <cell r="BB1286">
            <v>8</v>
          </cell>
        </row>
        <row r="1287">
          <cell r="A1287">
            <v>1230504</v>
          </cell>
          <cell r="BB1287">
            <v>8</v>
          </cell>
        </row>
        <row r="1288">
          <cell r="A1288">
            <v>1230505</v>
          </cell>
          <cell r="BB1288">
            <v>8</v>
          </cell>
        </row>
        <row r="1289">
          <cell r="A1289">
            <v>1230506</v>
          </cell>
          <cell r="BB1289">
            <v>8</v>
          </cell>
        </row>
        <row r="1290">
          <cell r="A1290">
            <v>1230507</v>
          </cell>
          <cell r="BB1290">
            <v>8</v>
          </cell>
        </row>
        <row r="1291">
          <cell r="A1291">
            <v>1230508</v>
          </cell>
          <cell r="BB1291">
            <v>8</v>
          </cell>
        </row>
        <row r="1292">
          <cell r="A1292">
            <v>1230509</v>
          </cell>
          <cell r="BB1292">
            <v>8</v>
          </cell>
        </row>
        <row r="1293">
          <cell r="A1293">
            <v>1230510</v>
          </cell>
          <cell r="BB1293">
            <v>8</v>
          </cell>
        </row>
        <row r="1294">
          <cell r="A1294">
            <v>1240201</v>
          </cell>
          <cell r="BB1294">
            <v>3</v>
          </cell>
        </row>
        <row r="1295">
          <cell r="A1295">
            <v>1240202</v>
          </cell>
          <cell r="BB1295">
            <v>3</v>
          </cell>
        </row>
        <row r="1296">
          <cell r="A1296">
            <v>1240203</v>
          </cell>
          <cell r="BB1296">
            <v>3</v>
          </cell>
        </row>
        <row r="1297">
          <cell r="A1297">
            <v>1240204</v>
          </cell>
          <cell r="BB1297">
            <v>3</v>
          </cell>
        </row>
        <row r="1298">
          <cell r="A1298">
            <v>1240205</v>
          </cell>
          <cell r="BB1298">
            <v>3</v>
          </cell>
        </row>
        <row r="1299">
          <cell r="A1299">
            <v>1240206</v>
          </cell>
          <cell r="BB1299">
            <v>3</v>
          </cell>
        </row>
        <row r="1300">
          <cell r="A1300">
            <v>1240207</v>
          </cell>
          <cell r="BB1300">
            <v>3</v>
          </cell>
        </row>
        <row r="1301">
          <cell r="A1301">
            <v>1240208</v>
          </cell>
          <cell r="BB1301">
            <v>3</v>
          </cell>
        </row>
        <row r="1302">
          <cell r="A1302">
            <v>1240209</v>
          </cell>
          <cell r="BB1302">
            <v>3</v>
          </cell>
        </row>
        <row r="1303">
          <cell r="A1303">
            <v>1240210</v>
          </cell>
          <cell r="BB1303">
            <v>3</v>
          </cell>
        </row>
        <row r="1304">
          <cell r="A1304">
            <v>1240301</v>
          </cell>
          <cell r="BB1304">
            <v>4</v>
          </cell>
        </row>
        <row r="1305">
          <cell r="A1305">
            <v>1240302</v>
          </cell>
          <cell r="BB1305">
            <v>4</v>
          </cell>
        </row>
        <row r="1306">
          <cell r="A1306">
            <v>1240303</v>
          </cell>
          <cell r="BB1306">
            <v>4</v>
          </cell>
        </row>
        <row r="1307">
          <cell r="A1307">
            <v>1240304</v>
          </cell>
          <cell r="BB1307">
            <v>4</v>
          </cell>
        </row>
        <row r="1308">
          <cell r="A1308">
            <v>1240305</v>
          </cell>
          <cell r="BB1308">
            <v>4</v>
          </cell>
        </row>
        <row r="1309">
          <cell r="A1309">
            <v>1240306</v>
          </cell>
          <cell r="BB1309">
            <v>4</v>
          </cell>
        </row>
        <row r="1310">
          <cell r="A1310">
            <v>1240307</v>
          </cell>
          <cell r="BB1310">
            <v>4</v>
          </cell>
        </row>
        <row r="1311">
          <cell r="A1311">
            <v>1240308</v>
          </cell>
          <cell r="BB1311">
            <v>4</v>
          </cell>
        </row>
        <row r="1312">
          <cell r="A1312">
            <v>1240309</v>
          </cell>
          <cell r="BB1312">
            <v>4</v>
          </cell>
        </row>
        <row r="1313">
          <cell r="A1313">
            <v>1240310</v>
          </cell>
          <cell r="BB1313">
            <v>4</v>
          </cell>
        </row>
        <row r="1314">
          <cell r="A1314">
            <v>1240401</v>
          </cell>
          <cell r="BB1314">
            <v>8</v>
          </cell>
        </row>
        <row r="1315">
          <cell r="A1315">
            <v>1240402</v>
          </cell>
          <cell r="BB1315">
            <v>8</v>
          </cell>
        </row>
        <row r="1316">
          <cell r="A1316">
            <v>1240403</v>
          </cell>
          <cell r="BB1316">
            <v>8</v>
          </cell>
        </row>
        <row r="1317">
          <cell r="A1317">
            <v>1240404</v>
          </cell>
          <cell r="BB1317">
            <v>8</v>
          </cell>
        </row>
        <row r="1318">
          <cell r="A1318">
            <v>1240405</v>
          </cell>
          <cell r="BB1318">
            <v>8</v>
          </cell>
        </row>
        <row r="1319">
          <cell r="A1319">
            <v>1240406</v>
          </cell>
          <cell r="BB1319">
            <v>8</v>
          </cell>
        </row>
        <row r="1320">
          <cell r="A1320">
            <v>1240407</v>
          </cell>
          <cell r="BB1320">
            <v>8</v>
          </cell>
        </row>
        <row r="1321">
          <cell r="A1321">
            <v>1240408</v>
          </cell>
          <cell r="BB1321">
            <v>8</v>
          </cell>
        </row>
        <row r="1322">
          <cell r="A1322">
            <v>1240409</v>
          </cell>
          <cell r="BB1322">
            <v>8</v>
          </cell>
        </row>
        <row r="1323">
          <cell r="A1323">
            <v>1240410</v>
          </cell>
          <cell r="BB1323">
            <v>8</v>
          </cell>
        </row>
        <row r="1324">
          <cell r="A1324">
            <v>1240501</v>
          </cell>
          <cell r="BB1324">
            <v>8</v>
          </cell>
        </row>
        <row r="1325">
          <cell r="A1325">
            <v>1240502</v>
          </cell>
          <cell r="BB1325">
            <v>8</v>
          </cell>
        </row>
        <row r="1326">
          <cell r="A1326">
            <v>1240503</v>
          </cell>
          <cell r="BB1326">
            <v>8</v>
          </cell>
        </row>
        <row r="1327">
          <cell r="A1327">
            <v>1240504</v>
          </cell>
          <cell r="BB1327">
            <v>8</v>
          </cell>
        </row>
        <row r="1328">
          <cell r="A1328">
            <v>1240505</v>
          </cell>
          <cell r="BB1328">
            <v>8</v>
          </cell>
        </row>
        <row r="1329">
          <cell r="A1329">
            <v>1240506</v>
          </cell>
          <cell r="BB1329">
            <v>8</v>
          </cell>
        </row>
        <row r="1330">
          <cell r="A1330">
            <v>1240507</v>
          </cell>
          <cell r="BB1330">
            <v>8</v>
          </cell>
        </row>
        <row r="1331">
          <cell r="A1331">
            <v>1240508</v>
          </cell>
          <cell r="BB1331">
            <v>8</v>
          </cell>
        </row>
        <row r="1332">
          <cell r="A1332">
            <v>1240509</v>
          </cell>
          <cell r="BB1332">
            <v>8</v>
          </cell>
        </row>
        <row r="1333">
          <cell r="A1333">
            <v>1240510</v>
          </cell>
          <cell r="BB1333">
            <v>8</v>
          </cell>
        </row>
        <row r="1334">
          <cell r="A1334">
            <v>1250201</v>
          </cell>
          <cell r="BB1334">
            <v>4</v>
          </cell>
        </row>
        <row r="1335">
          <cell r="A1335">
            <v>1250202</v>
          </cell>
          <cell r="BB1335">
            <v>4</v>
          </cell>
        </row>
        <row r="1336">
          <cell r="A1336">
            <v>1250203</v>
          </cell>
          <cell r="BB1336">
            <v>4</v>
          </cell>
        </row>
        <row r="1337">
          <cell r="A1337">
            <v>1250204</v>
          </cell>
          <cell r="BB1337">
            <v>4</v>
          </cell>
        </row>
        <row r="1338">
          <cell r="A1338">
            <v>1250205</v>
          </cell>
          <cell r="BB1338">
            <v>4</v>
          </cell>
        </row>
        <row r="1339">
          <cell r="A1339">
            <v>1250206</v>
          </cell>
          <cell r="BB1339">
            <v>4</v>
          </cell>
        </row>
        <row r="1340">
          <cell r="A1340">
            <v>1250207</v>
          </cell>
          <cell r="BB1340">
            <v>4</v>
          </cell>
        </row>
        <row r="1341">
          <cell r="A1341">
            <v>1250208</v>
          </cell>
          <cell r="BB1341">
            <v>4</v>
          </cell>
        </row>
        <row r="1342">
          <cell r="A1342">
            <v>1250209</v>
          </cell>
          <cell r="BB1342">
            <v>4</v>
          </cell>
        </row>
        <row r="1343">
          <cell r="A1343">
            <v>1250210</v>
          </cell>
          <cell r="BB1343">
            <v>4</v>
          </cell>
        </row>
        <row r="1344">
          <cell r="A1344">
            <v>1250301</v>
          </cell>
          <cell r="BB1344">
            <v>5</v>
          </cell>
        </row>
        <row r="1345">
          <cell r="A1345">
            <v>1250302</v>
          </cell>
          <cell r="BB1345">
            <v>5</v>
          </cell>
        </row>
        <row r="1346">
          <cell r="A1346">
            <v>1250303</v>
          </cell>
          <cell r="BB1346">
            <v>5</v>
          </cell>
        </row>
        <row r="1347">
          <cell r="A1347">
            <v>1250304</v>
          </cell>
          <cell r="BB1347">
            <v>5</v>
          </cell>
        </row>
        <row r="1348">
          <cell r="A1348">
            <v>1250305</v>
          </cell>
          <cell r="BB1348">
            <v>5</v>
          </cell>
        </row>
        <row r="1349">
          <cell r="A1349">
            <v>1250306</v>
          </cell>
          <cell r="BB1349">
            <v>5</v>
          </cell>
        </row>
        <row r="1350">
          <cell r="A1350">
            <v>1250307</v>
          </cell>
          <cell r="BB1350">
            <v>5</v>
          </cell>
        </row>
        <row r="1351">
          <cell r="A1351">
            <v>1250308</v>
          </cell>
          <cell r="BB1351">
            <v>5</v>
          </cell>
        </row>
        <row r="1352">
          <cell r="A1352">
            <v>1250309</v>
          </cell>
          <cell r="BB1352">
            <v>5</v>
          </cell>
        </row>
        <row r="1353">
          <cell r="A1353">
            <v>1250310</v>
          </cell>
          <cell r="BB1353">
            <v>5</v>
          </cell>
        </row>
        <row r="1354">
          <cell r="A1354">
            <v>1250401</v>
          </cell>
          <cell r="BB1354">
            <v>8</v>
          </cell>
        </row>
        <row r="1355">
          <cell r="A1355">
            <v>1250402</v>
          </cell>
          <cell r="BB1355">
            <v>8</v>
          </cell>
        </row>
        <row r="1356">
          <cell r="A1356">
            <v>1250403</v>
          </cell>
          <cell r="BB1356">
            <v>8</v>
          </cell>
        </row>
        <row r="1357">
          <cell r="A1357">
            <v>1250404</v>
          </cell>
          <cell r="BB1357">
            <v>8</v>
          </cell>
        </row>
        <row r="1358">
          <cell r="A1358">
            <v>1250405</v>
          </cell>
          <cell r="BB1358">
            <v>8</v>
          </cell>
        </row>
        <row r="1359">
          <cell r="A1359">
            <v>1250406</v>
          </cell>
          <cell r="BB1359">
            <v>8</v>
          </cell>
        </row>
        <row r="1360">
          <cell r="A1360">
            <v>1250407</v>
          </cell>
          <cell r="BB1360">
            <v>8</v>
          </cell>
        </row>
        <row r="1361">
          <cell r="A1361">
            <v>1250408</v>
          </cell>
          <cell r="BB1361">
            <v>8</v>
          </cell>
        </row>
        <row r="1362">
          <cell r="A1362">
            <v>1250409</v>
          </cell>
          <cell r="BB1362">
            <v>8</v>
          </cell>
        </row>
        <row r="1363">
          <cell r="A1363">
            <v>1250410</v>
          </cell>
          <cell r="BB1363">
            <v>8</v>
          </cell>
        </row>
        <row r="1364">
          <cell r="A1364">
            <v>1250501</v>
          </cell>
          <cell r="BB1364">
            <v>8</v>
          </cell>
        </row>
        <row r="1365">
          <cell r="A1365">
            <v>1250502</v>
          </cell>
          <cell r="BB1365">
            <v>8</v>
          </cell>
        </row>
        <row r="1366">
          <cell r="A1366">
            <v>1250503</v>
          </cell>
          <cell r="BB1366">
            <v>8</v>
          </cell>
        </row>
        <row r="1367">
          <cell r="A1367">
            <v>1250504</v>
          </cell>
          <cell r="BB1367">
            <v>8</v>
          </cell>
        </row>
        <row r="1368">
          <cell r="A1368">
            <v>1250505</v>
          </cell>
          <cell r="BB1368">
            <v>8</v>
          </cell>
        </row>
        <row r="1369">
          <cell r="A1369">
            <v>1250506</v>
          </cell>
          <cell r="BB1369">
            <v>8</v>
          </cell>
        </row>
        <row r="1370">
          <cell r="A1370">
            <v>1250507</v>
          </cell>
          <cell r="BB1370">
            <v>8</v>
          </cell>
        </row>
        <row r="1371">
          <cell r="A1371">
            <v>1250508</v>
          </cell>
          <cell r="BB1371">
            <v>8</v>
          </cell>
        </row>
        <row r="1372">
          <cell r="A1372">
            <v>1250509</v>
          </cell>
          <cell r="BB1372">
            <v>8</v>
          </cell>
        </row>
        <row r="1373">
          <cell r="A1373">
            <v>1250510</v>
          </cell>
          <cell r="BB1373">
            <v>8</v>
          </cell>
        </row>
        <row r="1374">
          <cell r="A1374">
            <v>1260201</v>
          </cell>
          <cell r="BB1374">
            <v>4</v>
          </cell>
        </row>
        <row r="1375">
          <cell r="A1375">
            <v>1260202</v>
          </cell>
          <cell r="BB1375">
            <v>4</v>
          </cell>
        </row>
        <row r="1376">
          <cell r="A1376">
            <v>1260203</v>
          </cell>
          <cell r="BB1376">
            <v>4</v>
          </cell>
        </row>
        <row r="1377">
          <cell r="A1377">
            <v>1260204</v>
          </cell>
          <cell r="BB1377">
            <v>4</v>
          </cell>
        </row>
        <row r="1378">
          <cell r="A1378">
            <v>1260205</v>
          </cell>
          <cell r="BB1378">
            <v>4</v>
          </cell>
        </row>
        <row r="1379">
          <cell r="A1379">
            <v>1260206</v>
          </cell>
          <cell r="BB1379">
            <v>4</v>
          </cell>
        </row>
        <row r="1380">
          <cell r="A1380">
            <v>1260207</v>
          </cell>
          <cell r="BB1380">
            <v>4</v>
          </cell>
        </row>
        <row r="1381">
          <cell r="A1381">
            <v>1260208</v>
          </cell>
          <cell r="BB1381">
            <v>4</v>
          </cell>
        </row>
        <row r="1382">
          <cell r="A1382">
            <v>1260209</v>
          </cell>
          <cell r="BB1382">
            <v>4</v>
          </cell>
        </row>
        <row r="1383">
          <cell r="A1383">
            <v>1260210</v>
          </cell>
          <cell r="BB1383">
            <v>4</v>
          </cell>
        </row>
        <row r="1384">
          <cell r="A1384">
            <v>1260301</v>
          </cell>
          <cell r="BB1384">
            <v>5</v>
          </cell>
        </row>
        <row r="1385">
          <cell r="A1385">
            <v>1260302</v>
          </cell>
          <cell r="BB1385">
            <v>5</v>
          </cell>
        </row>
        <row r="1386">
          <cell r="A1386">
            <v>1260303</v>
          </cell>
          <cell r="BB1386">
            <v>5</v>
          </cell>
        </row>
        <row r="1387">
          <cell r="A1387">
            <v>1260304</v>
          </cell>
          <cell r="BB1387">
            <v>5</v>
          </cell>
        </row>
        <row r="1388">
          <cell r="A1388">
            <v>1260305</v>
          </cell>
          <cell r="BB1388">
            <v>5</v>
          </cell>
        </row>
        <row r="1389">
          <cell r="A1389">
            <v>1260306</v>
          </cell>
          <cell r="BB1389">
            <v>5</v>
          </cell>
        </row>
        <row r="1390">
          <cell r="A1390">
            <v>1260307</v>
          </cell>
          <cell r="BB1390">
            <v>5</v>
          </cell>
        </row>
        <row r="1391">
          <cell r="A1391">
            <v>1260308</v>
          </cell>
          <cell r="BB1391">
            <v>5</v>
          </cell>
        </row>
        <row r="1392">
          <cell r="A1392">
            <v>1260309</v>
          </cell>
          <cell r="BB1392">
            <v>5</v>
          </cell>
        </row>
        <row r="1393">
          <cell r="A1393">
            <v>1260310</v>
          </cell>
          <cell r="BB1393">
            <v>5</v>
          </cell>
        </row>
        <row r="1394">
          <cell r="A1394">
            <v>1260401</v>
          </cell>
          <cell r="BB1394">
            <v>8</v>
          </cell>
        </row>
        <row r="1395">
          <cell r="A1395">
            <v>1260402</v>
          </cell>
          <cell r="BB1395">
            <v>8</v>
          </cell>
        </row>
        <row r="1396">
          <cell r="A1396">
            <v>1260403</v>
          </cell>
          <cell r="BB1396">
            <v>8</v>
          </cell>
        </row>
        <row r="1397">
          <cell r="A1397">
            <v>1260404</v>
          </cell>
          <cell r="BB1397">
            <v>8</v>
          </cell>
        </row>
        <row r="1398">
          <cell r="A1398">
            <v>1260405</v>
          </cell>
          <cell r="BB1398">
            <v>8</v>
          </cell>
        </row>
        <row r="1399">
          <cell r="A1399">
            <v>1260406</v>
          </cell>
          <cell r="BB1399">
            <v>8</v>
          </cell>
        </row>
        <row r="1400">
          <cell r="A1400">
            <v>1260407</v>
          </cell>
          <cell r="BB1400">
            <v>8</v>
          </cell>
        </row>
        <row r="1401">
          <cell r="A1401">
            <v>1260408</v>
          </cell>
          <cell r="BB1401">
            <v>8</v>
          </cell>
        </row>
        <row r="1402">
          <cell r="A1402">
            <v>1260409</v>
          </cell>
          <cell r="BB1402">
            <v>8</v>
          </cell>
        </row>
        <row r="1403">
          <cell r="A1403">
            <v>1260410</v>
          </cell>
          <cell r="BB1403">
            <v>8</v>
          </cell>
        </row>
        <row r="1404">
          <cell r="A1404">
            <v>1260501</v>
          </cell>
          <cell r="BB1404">
            <v>8</v>
          </cell>
        </row>
        <row r="1405">
          <cell r="A1405">
            <v>1260502</v>
          </cell>
          <cell r="BB1405">
            <v>8</v>
          </cell>
        </row>
        <row r="1406">
          <cell r="A1406">
            <v>1260503</v>
          </cell>
          <cell r="BB1406">
            <v>8</v>
          </cell>
        </row>
        <row r="1407">
          <cell r="A1407">
            <v>1260504</v>
          </cell>
          <cell r="BB1407">
            <v>8</v>
          </cell>
        </row>
        <row r="1408">
          <cell r="A1408">
            <v>1260505</v>
          </cell>
          <cell r="BB1408">
            <v>8</v>
          </cell>
        </row>
        <row r="1409">
          <cell r="A1409">
            <v>1260506</v>
          </cell>
          <cell r="BB1409">
            <v>8</v>
          </cell>
        </row>
        <row r="1410">
          <cell r="A1410">
            <v>1260507</v>
          </cell>
          <cell r="BB1410">
            <v>8</v>
          </cell>
        </row>
        <row r="1411">
          <cell r="A1411">
            <v>1260508</v>
          </cell>
          <cell r="BB1411">
            <v>8</v>
          </cell>
        </row>
        <row r="1412">
          <cell r="A1412">
            <v>1260509</v>
          </cell>
          <cell r="BB1412">
            <v>8</v>
          </cell>
        </row>
        <row r="1413">
          <cell r="A1413">
            <v>1260510</v>
          </cell>
          <cell r="BB1413">
            <v>8</v>
          </cell>
        </row>
        <row r="1414">
          <cell r="A1414">
            <v>1270201</v>
          </cell>
          <cell r="BB1414">
            <v>4</v>
          </cell>
        </row>
        <row r="1415">
          <cell r="A1415">
            <v>1270202</v>
          </cell>
          <cell r="BB1415">
            <v>4</v>
          </cell>
        </row>
        <row r="1416">
          <cell r="A1416">
            <v>1270203</v>
          </cell>
          <cell r="BB1416">
            <v>4</v>
          </cell>
        </row>
        <row r="1417">
          <cell r="A1417">
            <v>1270204</v>
          </cell>
          <cell r="BB1417">
            <v>4</v>
          </cell>
        </row>
        <row r="1418">
          <cell r="A1418">
            <v>1270205</v>
          </cell>
          <cell r="BB1418">
            <v>4</v>
          </cell>
        </row>
        <row r="1419">
          <cell r="A1419">
            <v>1270206</v>
          </cell>
          <cell r="BB1419">
            <v>4</v>
          </cell>
        </row>
        <row r="1420">
          <cell r="A1420">
            <v>1270207</v>
          </cell>
          <cell r="BB1420">
            <v>4</v>
          </cell>
        </row>
        <row r="1421">
          <cell r="A1421">
            <v>1270208</v>
          </cell>
          <cell r="BB1421">
            <v>4</v>
          </cell>
        </row>
        <row r="1422">
          <cell r="A1422">
            <v>1270209</v>
          </cell>
          <cell r="BB1422">
            <v>4</v>
          </cell>
        </row>
        <row r="1423">
          <cell r="A1423">
            <v>1270210</v>
          </cell>
          <cell r="BB1423">
            <v>4</v>
          </cell>
        </row>
        <row r="1424">
          <cell r="A1424">
            <v>1270301</v>
          </cell>
          <cell r="BB1424">
            <v>5</v>
          </cell>
        </row>
        <row r="1425">
          <cell r="A1425">
            <v>1270302</v>
          </cell>
          <cell r="BB1425">
            <v>5</v>
          </cell>
        </row>
        <row r="1426">
          <cell r="A1426">
            <v>1270303</v>
          </cell>
          <cell r="BB1426">
            <v>5</v>
          </cell>
        </row>
        <row r="1427">
          <cell r="A1427">
            <v>1270304</v>
          </cell>
          <cell r="BB1427">
            <v>5</v>
          </cell>
        </row>
        <row r="1428">
          <cell r="A1428">
            <v>1270305</v>
          </cell>
          <cell r="BB1428">
            <v>5</v>
          </cell>
        </row>
        <row r="1429">
          <cell r="A1429">
            <v>1270306</v>
          </cell>
          <cell r="BB1429">
            <v>5</v>
          </cell>
        </row>
        <row r="1430">
          <cell r="A1430">
            <v>1270307</v>
          </cell>
          <cell r="BB1430">
            <v>5</v>
          </cell>
        </row>
        <row r="1431">
          <cell r="A1431">
            <v>1270308</v>
          </cell>
          <cell r="BB1431">
            <v>5</v>
          </cell>
        </row>
        <row r="1432">
          <cell r="A1432">
            <v>1270309</v>
          </cell>
          <cell r="BB1432">
            <v>5</v>
          </cell>
        </row>
        <row r="1433">
          <cell r="A1433">
            <v>1270310</v>
          </cell>
          <cell r="BB1433">
            <v>5</v>
          </cell>
        </row>
        <row r="1434">
          <cell r="A1434">
            <v>1270401</v>
          </cell>
          <cell r="BB1434">
            <v>8</v>
          </cell>
        </row>
        <row r="1435">
          <cell r="A1435">
            <v>1270402</v>
          </cell>
          <cell r="BB1435">
            <v>8</v>
          </cell>
        </row>
        <row r="1436">
          <cell r="A1436">
            <v>1270403</v>
          </cell>
          <cell r="BB1436">
            <v>8</v>
          </cell>
        </row>
        <row r="1437">
          <cell r="A1437">
            <v>1270404</v>
          </cell>
          <cell r="BB1437">
            <v>8</v>
          </cell>
        </row>
        <row r="1438">
          <cell r="A1438">
            <v>1270405</v>
          </cell>
          <cell r="BB1438">
            <v>8</v>
          </cell>
        </row>
        <row r="1439">
          <cell r="A1439">
            <v>1270406</v>
          </cell>
          <cell r="BB1439">
            <v>8</v>
          </cell>
        </row>
        <row r="1440">
          <cell r="A1440">
            <v>1270407</v>
          </cell>
          <cell r="BB1440">
            <v>8</v>
          </cell>
        </row>
        <row r="1441">
          <cell r="A1441">
            <v>1270408</v>
          </cell>
          <cell r="BB1441">
            <v>8</v>
          </cell>
        </row>
        <row r="1442">
          <cell r="A1442">
            <v>1270409</v>
          </cell>
          <cell r="BB1442">
            <v>8</v>
          </cell>
        </row>
        <row r="1443">
          <cell r="A1443">
            <v>1270410</v>
          </cell>
          <cell r="BB1443">
            <v>8</v>
          </cell>
        </row>
        <row r="1444">
          <cell r="A1444">
            <v>1270501</v>
          </cell>
          <cell r="BB1444">
            <v>8</v>
          </cell>
        </row>
        <row r="1445">
          <cell r="A1445">
            <v>1270502</v>
          </cell>
          <cell r="BB1445">
            <v>8</v>
          </cell>
        </row>
        <row r="1446">
          <cell r="A1446">
            <v>1270503</v>
          </cell>
          <cell r="BB1446">
            <v>8</v>
          </cell>
        </row>
        <row r="1447">
          <cell r="A1447">
            <v>1270504</v>
          </cell>
          <cell r="BB1447">
            <v>8</v>
          </cell>
        </row>
        <row r="1448">
          <cell r="A1448">
            <v>1270505</v>
          </cell>
          <cell r="BB1448">
            <v>8</v>
          </cell>
        </row>
        <row r="1449">
          <cell r="A1449">
            <v>1270506</v>
          </cell>
          <cell r="BB1449">
            <v>8</v>
          </cell>
        </row>
        <row r="1450">
          <cell r="A1450">
            <v>1270507</v>
          </cell>
          <cell r="BB1450">
            <v>8</v>
          </cell>
        </row>
        <row r="1451">
          <cell r="A1451">
            <v>1270508</v>
          </cell>
          <cell r="BB1451">
            <v>8</v>
          </cell>
        </row>
        <row r="1452">
          <cell r="A1452">
            <v>1270509</v>
          </cell>
          <cell r="BB1452">
            <v>8</v>
          </cell>
        </row>
        <row r="1453">
          <cell r="A1453">
            <v>1270510</v>
          </cell>
          <cell r="BB1453">
            <v>8</v>
          </cell>
        </row>
        <row r="1454">
          <cell r="A1454">
            <v>1280201</v>
          </cell>
          <cell r="BB1454">
            <v>4</v>
          </cell>
        </row>
        <row r="1455">
          <cell r="A1455">
            <v>1280202</v>
          </cell>
          <cell r="BB1455">
            <v>4</v>
          </cell>
        </row>
        <row r="1456">
          <cell r="A1456">
            <v>1280203</v>
          </cell>
          <cell r="BB1456">
            <v>4</v>
          </cell>
        </row>
        <row r="1457">
          <cell r="A1457">
            <v>1280204</v>
          </cell>
          <cell r="BB1457">
            <v>4</v>
          </cell>
        </row>
        <row r="1458">
          <cell r="A1458">
            <v>1280205</v>
          </cell>
          <cell r="BB1458">
            <v>4</v>
          </cell>
        </row>
        <row r="1459">
          <cell r="A1459">
            <v>1280206</v>
          </cell>
          <cell r="BB1459">
            <v>4</v>
          </cell>
        </row>
        <row r="1460">
          <cell r="A1460">
            <v>1280207</v>
          </cell>
          <cell r="BB1460">
            <v>4</v>
          </cell>
        </row>
        <row r="1461">
          <cell r="A1461">
            <v>1280208</v>
          </cell>
          <cell r="BB1461">
            <v>4</v>
          </cell>
        </row>
        <row r="1462">
          <cell r="A1462">
            <v>1280209</v>
          </cell>
          <cell r="BB1462">
            <v>4</v>
          </cell>
        </row>
        <row r="1463">
          <cell r="A1463">
            <v>1280210</v>
          </cell>
          <cell r="BB1463">
            <v>4</v>
          </cell>
        </row>
        <row r="1464">
          <cell r="A1464">
            <v>1280301</v>
          </cell>
          <cell r="BB1464">
            <v>5</v>
          </cell>
        </row>
        <row r="1465">
          <cell r="A1465">
            <v>1280302</v>
          </cell>
          <cell r="BB1465">
            <v>5</v>
          </cell>
        </row>
        <row r="1466">
          <cell r="A1466">
            <v>1280303</v>
          </cell>
          <cell r="BB1466">
            <v>5</v>
          </cell>
        </row>
        <row r="1467">
          <cell r="A1467">
            <v>1280304</v>
          </cell>
          <cell r="BB1467">
            <v>5</v>
          </cell>
        </row>
        <row r="1468">
          <cell r="A1468">
            <v>1280305</v>
          </cell>
          <cell r="BB1468">
            <v>5</v>
          </cell>
        </row>
        <row r="1469">
          <cell r="A1469">
            <v>1280306</v>
          </cell>
          <cell r="BB1469">
            <v>5</v>
          </cell>
        </row>
        <row r="1470">
          <cell r="A1470">
            <v>1280307</v>
          </cell>
          <cell r="BB1470">
            <v>5</v>
          </cell>
        </row>
        <row r="1471">
          <cell r="A1471">
            <v>1280308</v>
          </cell>
          <cell r="BB1471">
            <v>5</v>
          </cell>
        </row>
        <row r="1472">
          <cell r="A1472">
            <v>1280309</v>
          </cell>
          <cell r="BB1472">
            <v>5</v>
          </cell>
        </row>
        <row r="1473">
          <cell r="A1473">
            <v>1280310</v>
          </cell>
          <cell r="BB1473">
            <v>5</v>
          </cell>
        </row>
        <row r="1474">
          <cell r="A1474">
            <v>1280401</v>
          </cell>
          <cell r="BB1474">
            <v>8</v>
          </cell>
        </row>
        <row r="1475">
          <cell r="A1475">
            <v>1280402</v>
          </cell>
          <cell r="BB1475">
            <v>8</v>
          </cell>
        </row>
        <row r="1476">
          <cell r="A1476">
            <v>1280403</v>
          </cell>
          <cell r="BB1476">
            <v>8</v>
          </cell>
        </row>
        <row r="1477">
          <cell r="A1477">
            <v>1280404</v>
          </cell>
          <cell r="BB1477">
            <v>8</v>
          </cell>
        </row>
        <row r="1478">
          <cell r="A1478">
            <v>1280405</v>
          </cell>
          <cell r="BB1478">
            <v>8</v>
          </cell>
        </row>
        <row r="1479">
          <cell r="A1479">
            <v>1280406</v>
          </cell>
          <cell r="BB1479">
            <v>8</v>
          </cell>
        </row>
        <row r="1480">
          <cell r="A1480">
            <v>1280407</v>
          </cell>
          <cell r="BB1480">
            <v>8</v>
          </cell>
        </row>
        <row r="1481">
          <cell r="A1481">
            <v>1280408</v>
          </cell>
          <cell r="BB1481">
            <v>8</v>
          </cell>
        </row>
        <row r="1482">
          <cell r="A1482">
            <v>1280409</v>
          </cell>
          <cell r="BB1482">
            <v>8</v>
          </cell>
        </row>
        <row r="1483">
          <cell r="A1483">
            <v>1280410</v>
          </cell>
          <cell r="BB1483">
            <v>8</v>
          </cell>
        </row>
        <row r="1484">
          <cell r="A1484">
            <v>1280501</v>
          </cell>
          <cell r="BB1484">
            <v>8</v>
          </cell>
        </row>
        <row r="1485">
          <cell r="A1485">
            <v>1280502</v>
          </cell>
          <cell r="BB1485">
            <v>8</v>
          </cell>
        </row>
        <row r="1486">
          <cell r="A1486">
            <v>1280503</v>
          </cell>
          <cell r="BB1486">
            <v>8</v>
          </cell>
        </row>
        <row r="1487">
          <cell r="A1487">
            <v>1280504</v>
          </cell>
          <cell r="BB1487">
            <v>8</v>
          </cell>
        </row>
        <row r="1488">
          <cell r="A1488">
            <v>1280505</v>
          </cell>
          <cell r="BB1488">
            <v>8</v>
          </cell>
        </row>
        <row r="1489">
          <cell r="A1489">
            <v>1280506</v>
          </cell>
          <cell r="BB1489">
            <v>8</v>
          </cell>
        </row>
        <row r="1490">
          <cell r="A1490">
            <v>1280507</v>
          </cell>
          <cell r="BB1490">
            <v>8</v>
          </cell>
        </row>
        <row r="1491">
          <cell r="A1491">
            <v>1280508</v>
          </cell>
          <cell r="BB1491">
            <v>8</v>
          </cell>
        </row>
        <row r="1492">
          <cell r="A1492">
            <v>1280509</v>
          </cell>
          <cell r="BB1492">
            <v>8</v>
          </cell>
        </row>
        <row r="1493">
          <cell r="A1493">
            <v>1280510</v>
          </cell>
          <cell r="BB1493">
            <v>8</v>
          </cell>
        </row>
        <row r="1494">
          <cell r="A1494">
            <v>1290201</v>
          </cell>
          <cell r="BB1494">
            <v>4</v>
          </cell>
        </row>
        <row r="1495">
          <cell r="A1495">
            <v>1290202</v>
          </cell>
          <cell r="BB1495">
            <v>4</v>
          </cell>
        </row>
        <row r="1496">
          <cell r="A1496">
            <v>1290203</v>
          </cell>
          <cell r="BB1496">
            <v>4</v>
          </cell>
        </row>
        <row r="1497">
          <cell r="A1497">
            <v>1290204</v>
          </cell>
          <cell r="BB1497">
            <v>4</v>
          </cell>
        </row>
        <row r="1498">
          <cell r="A1498">
            <v>1290205</v>
          </cell>
          <cell r="BB1498">
            <v>4</v>
          </cell>
        </row>
        <row r="1499">
          <cell r="A1499">
            <v>1290206</v>
          </cell>
          <cell r="BB1499">
            <v>4</v>
          </cell>
        </row>
        <row r="1500">
          <cell r="A1500">
            <v>1290207</v>
          </cell>
          <cell r="BB1500">
            <v>4</v>
          </cell>
        </row>
        <row r="1501">
          <cell r="A1501">
            <v>1290208</v>
          </cell>
          <cell r="BB1501">
            <v>4</v>
          </cell>
        </row>
        <row r="1502">
          <cell r="A1502">
            <v>1290209</v>
          </cell>
          <cell r="BB1502">
            <v>4</v>
          </cell>
        </row>
        <row r="1503">
          <cell r="A1503">
            <v>1290210</v>
          </cell>
          <cell r="BB1503">
            <v>4</v>
          </cell>
        </row>
        <row r="1504">
          <cell r="A1504">
            <v>1290301</v>
          </cell>
          <cell r="BB1504">
            <v>5</v>
          </cell>
        </row>
        <row r="1505">
          <cell r="A1505">
            <v>1290302</v>
          </cell>
          <cell r="BB1505">
            <v>5</v>
          </cell>
        </row>
        <row r="1506">
          <cell r="A1506">
            <v>1290303</v>
          </cell>
          <cell r="BB1506">
            <v>5</v>
          </cell>
        </row>
        <row r="1507">
          <cell r="A1507">
            <v>1290304</v>
          </cell>
          <cell r="BB1507">
            <v>5</v>
          </cell>
        </row>
        <row r="1508">
          <cell r="A1508">
            <v>1290305</v>
          </cell>
          <cell r="BB1508">
            <v>5</v>
          </cell>
        </row>
        <row r="1509">
          <cell r="A1509">
            <v>1290306</v>
          </cell>
          <cell r="BB1509">
            <v>5</v>
          </cell>
        </row>
        <row r="1510">
          <cell r="A1510">
            <v>1290307</v>
          </cell>
          <cell r="BB1510">
            <v>5</v>
          </cell>
        </row>
        <row r="1511">
          <cell r="A1511">
            <v>1290308</v>
          </cell>
          <cell r="BB1511">
            <v>5</v>
          </cell>
        </row>
        <row r="1512">
          <cell r="A1512">
            <v>1290309</v>
          </cell>
          <cell r="BB1512">
            <v>5</v>
          </cell>
        </row>
        <row r="1513">
          <cell r="A1513">
            <v>1290310</v>
          </cell>
          <cell r="BB1513">
            <v>5</v>
          </cell>
        </row>
        <row r="1514">
          <cell r="A1514">
            <v>1290401</v>
          </cell>
          <cell r="BB1514">
            <v>8</v>
          </cell>
        </row>
        <row r="1515">
          <cell r="A1515">
            <v>1290402</v>
          </cell>
          <cell r="BB1515">
            <v>8</v>
          </cell>
        </row>
        <row r="1516">
          <cell r="A1516">
            <v>1290403</v>
          </cell>
          <cell r="BB1516">
            <v>8</v>
          </cell>
        </row>
        <row r="1517">
          <cell r="A1517">
            <v>1290404</v>
          </cell>
          <cell r="BB1517">
            <v>8</v>
          </cell>
        </row>
        <row r="1518">
          <cell r="A1518">
            <v>1290405</v>
          </cell>
          <cell r="BB1518">
            <v>8</v>
          </cell>
        </row>
        <row r="1519">
          <cell r="A1519">
            <v>1290406</v>
          </cell>
          <cell r="BB1519">
            <v>8</v>
          </cell>
        </row>
        <row r="1520">
          <cell r="A1520">
            <v>1290407</v>
          </cell>
          <cell r="BB1520">
            <v>8</v>
          </cell>
        </row>
        <row r="1521">
          <cell r="A1521">
            <v>1290408</v>
          </cell>
          <cell r="BB1521">
            <v>8</v>
          </cell>
        </row>
        <row r="1522">
          <cell r="A1522">
            <v>1290409</v>
          </cell>
          <cell r="BB1522">
            <v>8</v>
          </cell>
        </row>
        <row r="1523">
          <cell r="A1523">
            <v>1290410</v>
          </cell>
          <cell r="BB1523">
            <v>8</v>
          </cell>
        </row>
        <row r="1524">
          <cell r="A1524">
            <v>1290501</v>
          </cell>
          <cell r="BB1524">
            <v>8</v>
          </cell>
        </row>
        <row r="1525">
          <cell r="A1525">
            <v>1290502</v>
          </cell>
          <cell r="BB1525">
            <v>8</v>
          </cell>
        </row>
        <row r="1526">
          <cell r="A1526">
            <v>1290503</v>
          </cell>
          <cell r="BB1526">
            <v>8</v>
          </cell>
        </row>
        <row r="1527">
          <cell r="A1527">
            <v>1290504</v>
          </cell>
          <cell r="BB1527">
            <v>8</v>
          </cell>
        </row>
        <row r="1528">
          <cell r="A1528">
            <v>1290505</v>
          </cell>
          <cell r="BB1528">
            <v>8</v>
          </cell>
        </row>
        <row r="1529">
          <cell r="A1529">
            <v>1290506</v>
          </cell>
          <cell r="BB1529">
            <v>8</v>
          </cell>
        </row>
        <row r="1530">
          <cell r="A1530">
            <v>1290507</v>
          </cell>
          <cell r="BB1530">
            <v>8</v>
          </cell>
        </row>
        <row r="1531">
          <cell r="A1531">
            <v>1290508</v>
          </cell>
          <cell r="BB1531">
            <v>8</v>
          </cell>
        </row>
        <row r="1532">
          <cell r="A1532">
            <v>1290509</v>
          </cell>
          <cell r="BB1532">
            <v>8</v>
          </cell>
        </row>
        <row r="1533">
          <cell r="A1533">
            <v>1290510</v>
          </cell>
          <cell r="BB1533">
            <v>8</v>
          </cell>
        </row>
        <row r="1534">
          <cell r="A1534">
            <v>1300201</v>
          </cell>
          <cell r="BB1534">
            <v>4</v>
          </cell>
        </row>
        <row r="1535">
          <cell r="A1535">
            <v>1300202</v>
          </cell>
          <cell r="BB1535">
            <v>4</v>
          </cell>
        </row>
        <row r="1536">
          <cell r="A1536">
            <v>1300203</v>
          </cell>
          <cell r="BB1536">
            <v>4</v>
          </cell>
        </row>
        <row r="1537">
          <cell r="A1537">
            <v>1300204</v>
          </cell>
          <cell r="BB1537">
            <v>4</v>
          </cell>
        </row>
        <row r="1538">
          <cell r="A1538">
            <v>1300205</v>
          </cell>
          <cell r="BB1538">
            <v>4</v>
          </cell>
        </row>
        <row r="1539">
          <cell r="A1539">
            <v>1300206</v>
          </cell>
          <cell r="BB1539">
            <v>4</v>
          </cell>
        </row>
        <row r="1540">
          <cell r="A1540">
            <v>1300207</v>
          </cell>
          <cell r="BB1540">
            <v>4</v>
          </cell>
        </row>
        <row r="1541">
          <cell r="A1541">
            <v>1300208</v>
          </cell>
          <cell r="BB1541">
            <v>4</v>
          </cell>
        </row>
        <row r="1542">
          <cell r="A1542">
            <v>1300209</v>
          </cell>
          <cell r="BB1542">
            <v>4</v>
          </cell>
        </row>
        <row r="1543">
          <cell r="A1543">
            <v>1300210</v>
          </cell>
          <cell r="BB1543">
            <v>4</v>
          </cell>
        </row>
        <row r="1544">
          <cell r="A1544">
            <v>1300301</v>
          </cell>
          <cell r="BB1544">
            <v>5</v>
          </cell>
        </row>
        <row r="1545">
          <cell r="A1545">
            <v>1300302</v>
          </cell>
          <cell r="BB1545">
            <v>5</v>
          </cell>
        </row>
        <row r="1546">
          <cell r="A1546">
            <v>1300303</v>
          </cell>
          <cell r="BB1546">
            <v>5</v>
          </cell>
        </row>
        <row r="1547">
          <cell r="A1547">
            <v>1300304</v>
          </cell>
          <cell r="BB1547">
            <v>5</v>
          </cell>
        </row>
        <row r="1548">
          <cell r="A1548">
            <v>1300305</v>
          </cell>
          <cell r="BB1548">
            <v>5</v>
          </cell>
        </row>
        <row r="1549">
          <cell r="A1549">
            <v>1300306</v>
          </cell>
          <cell r="BB1549">
            <v>5</v>
          </cell>
        </row>
        <row r="1550">
          <cell r="A1550">
            <v>1300307</v>
          </cell>
          <cell r="BB1550">
            <v>5</v>
          </cell>
        </row>
        <row r="1551">
          <cell r="A1551">
            <v>1300308</v>
          </cell>
          <cell r="BB1551">
            <v>5</v>
          </cell>
        </row>
        <row r="1552">
          <cell r="A1552">
            <v>1300309</v>
          </cell>
          <cell r="BB1552">
            <v>5</v>
          </cell>
        </row>
        <row r="1553">
          <cell r="A1553">
            <v>1300310</v>
          </cell>
          <cell r="BB1553">
            <v>5</v>
          </cell>
        </row>
        <row r="1554">
          <cell r="A1554">
            <v>1300401</v>
          </cell>
          <cell r="BB1554">
            <v>8</v>
          </cell>
        </row>
        <row r="1555">
          <cell r="A1555">
            <v>1300402</v>
          </cell>
          <cell r="BB1555">
            <v>8</v>
          </cell>
        </row>
        <row r="1556">
          <cell r="A1556">
            <v>1300403</v>
          </cell>
          <cell r="BB1556">
            <v>8</v>
          </cell>
        </row>
        <row r="1557">
          <cell r="A1557">
            <v>1300404</v>
          </cell>
          <cell r="BB1557">
            <v>8</v>
          </cell>
        </row>
        <row r="1558">
          <cell r="A1558">
            <v>1300405</v>
          </cell>
          <cell r="BB1558">
            <v>8</v>
          </cell>
        </row>
        <row r="1559">
          <cell r="A1559">
            <v>1300406</v>
          </cell>
          <cell r="BB1559">
            <v>8</v>
          </cell>
        </row>
        <row r="1560">
          <cell r="A1560">
            <v>1300407</v>
          </cell>
          <cell r="BB1560">
            <v>8</v>
          </cell>
        </row>
        <row r="1561">
          <cell r="A1561">
            <v>1300408</v>
          </cell>
          <cell r="BB1561">
            <v>8</v>
          </cell>
        </row>
        <row r="1562">
          <cell r="A1562">
            <v>1300409</v>
          </cell>
          <cell r="BB1562">
            <v>8</v>
          </cell>
        </row>
        <row r="1563">
          <cell r="A1563">
            <v>1300410</v>
          </cell>
          <cell r="BB1563">
            <v>8</v>
          </cell>
        </row>
        <row r="1564">
          <cell r="A1564">
            <v>1300501</v>
          </cell>
          <cell r="BB1564">
            <v>8</v>
          </cell>
        </row>
        <row r="1565">
          <cell r="A1565">
            <v>1300502</v>
          </cell>
          <cell r="BB1565">
            <v>8</v>
          </cell>
        </row>
        <row r="1566">
          <cell r="A1566">
            <v>1300503</v>
          </cell>
          <cell r="BB1566">
            <v>8</v>
          </cell>
        </row>
        <row r="1567">
          <cell r="A1567">
            <v>1300504</v>
          </cell>
          <cell r="BB1567">
            <v>8</v>
          </cell>
        </row>
        <row r="1568">
          <cell r="A1568">
            <v>1300505</v>
          </cell>
          <cell r="BB1568">
            <v>8</v>
          </cell>
        </row>
        <row r="1569">
          <cell r="A1569">
            <v>1300506</v>
          </cell>
          <cell r="BB1569">
            <v>8</v>
          </cell>
        </row>
        <row r="1570">
          <cell r="A1570">
            <v>1300507</v>
          </cell>
          <cell r="BB1570">
            <v>8</v>
          </cell>
        </row>
        <row r="1571">
          <cell r="A1571">
            <v>1300508</v>
          </cell>
          <cell r="BB1571">
            <v>8</v>
          </cell>
        </row>
        <row r="1572">
          <cell r="A1572">
            <v>1300509</v>
          </cell>
          <cell r="BB1572">
            <v>8</v>
          </cell>
        </row>
        <row r="1573">
          <cell r="A1573">
            <v>1300510</v>
          </cell>
          <cell r="BB1573">
            <v>8</v>
          </cell>
        </row>
        <row r="1574">
          <cell r="A1574">
            <v>1200601</v>
          </cell>
          <cell r="BB1574">
            <v>8</v>
          </cell>
        </row>
        <row r="1575">
          <cell r="A1575">
            <v>1200602</v>
          </cell>
          <cell r="BB1575">
            <v>8</v>
          </cell>
        </row>
        <row r="1576">
          <cell r="A1576">
            <v>1200603</v>
          </cell>
          <cell r="BB1576">
            <v>8</v>
          </cell>
        </row>
        <row r="1577">
          <cell r="A1577">
            <v>1200604</v>
          </cell>
          <cell r="BB1577">
            <v>8</v>
          </cell>
        </row>
        <row r="1578">
          <cell r="A1578">
            <v>1200605</v>
          </cell>
          <cell r="BB1578">
            <v>8</v>
          </cell>
        </row>
        <row r="1579">
          <cell r="A1579">
            <v>1200606</v>
          </cell>
          <cell r="BB1579">
            <v>8</v>
          </cell>
        </row>
        <row r="1580">
          <cell r="A1580">
            <v>1200607</v>
          </cell>
          <cell r="BB1580">
            <v>8</v>
          </cell>
        </row>
        <row r="1581">
          <cell r="A1581">
            <v>1200608</v>
          </cell>
          <cell r="BB1581">
            <v>8</v>
          </cell>
        </row>
        <row r="1582">
          <cell r="A1582">
            <v>1200609</v>
          </cell>
          <cell r="BB1582">
            <v>8</v>
          </cell>
        </row>
        <row r="1583">
          <cell r="A1583">
            <v>1200610</v>
          </cell>
          <cell r="BB1583">
            <v>8</v>
          </cell>
        </row>
        <row r="1584">
          <cell r="A1584">
            <v>1210601</v>
          </cell>
          <cell r="BB1584">
            <v>8</v>
          </cell>
        </row>
        <row r="1585">
          <cell r="A1585">
            <v>1210602</v>
          </cell>
          <cell r="BB1585">
            <v>8</v>
          </cell>
        </row>
        <row r="1586">
          <cell r="A1586">
            <v>1210603</v>
          </cell>
          <cell r="BB1586">
            <v>8</v>
          </cell>
        </row>
        <row r="1587">
          <cell r="A1587">
            <v>1210604</v>
          </cell>
          <cell r="BB1587">
            <v>8</v>
          </cell>
        </row>
        <row r="1588">
          <cell r="A1588">
            <v>1210605</v>
          </cell>
          <cell r="BB1588">
            <v>8</v>
          </cell>
        </row>
        <row r="1589">
          <cell r="A1589">
            <v>1210606</v>
          </cell>
          <cell r="BB1589">
            <v>8</v>
          </cell>
        </row>
        <row r="1590">
          <cell r="A1590">
            <v>1210607</v>
          </cell>
          <cell r="BB1590">
            <v>8</v>
          </cell>
        </row>
        <row r="1591">
          <cell r="A1591">
            <v>1210608</v>
          </cell>
          <cell r="BB1591">
            <v>8</v>
          </cell>
        </row>
        <row r="1592">
          <cell r="A1592">
            <v>1210609</v>
          </cell>
          <cell r="BB1592">
            <v>8</v>
          </cell>
        </row>
        <row r="1593">
          <cell r="A1593">
            <v>1210610</v>
          </cell>
          <cell r="BB1593">
            <v>8</v>
          </cell>
        </row>
        <row r="1594">
          <cell r="A1594">
            <v>1220601</v>
          </cell>
          <cell r="BB1594">
            <v>8</v>
          </cell>
        </row>
        <row r="1595">
          <cell r="A1595">
            <v>1220602</v>
          </cell>
          <cell r="BB1595">
            <v>8</v>
          </cell>
        </row>
        <row r="1596">
          <cell r="A1596">
            <v>1220603</v>
          </cell>
          <cell r="BB1596">
            <v>8</v>
          </cell>
        </row>
        <row r="1597">
          <cell r="A1597">
            <v>1220604</v>
          </cell>
          <cell r="BB1597">
            <v>8</v>
          </cell>
        </row>
        <row r="1598">
          <cell r="A1598">
            <v>1220605</v>
          </cell>
          <cell r="BB1598">
            <v>8</v>
          </cell>
        </row>
        <row r="1599">
          <cell r="A1599">
            <v>1220606</v>
          </cell>
          <cell r="BB1599">
            <v>8</v>
          </cell>
        </row>
        <row r="1600">
          <cell r="A1600">
            <v>1220607</v>
          </cell>
          <cell r="BB1600">
            <v>8</v>
          </cell>
        </row>
        <row r="1601">
          <cell r="A1601">
            <v>1220608</v>
          </cell>
          <cell r="BB1601">
            <v>8</v>
          </cell>
        </row>
        <row r="1602">
          <cell r="A1602">
            <v>1220609</v>
          </cell>
          <cell r="BB1602">
            <v>8</v>
          </cell>
        </row>
        <row r="1603">
          <cell r="A1603">
            <v>1220610</v>
          </cell>
          <cell r="BB1603">
            <v>8</v>
          </cell>
        </row>
        <row r="1604">
          <cell r="A1604">
            <v>1230601</v>
          </cell>
          <cell r="BB1604">
            <v>8</v>
          </cell>
        </row>
        <row r="1605">
          <cell r="A1605">
            <v>1230602</v>
          </cell>
          <cell r="BB1605">
            <v>8</v>
          </cell>
        </row>
        <row r="1606">
          <cell r="A1606">
            <v>1230603</v>
          </cell>
          <cell r="BB1606">
            <v>8</v>
          </cell>
        </row>
        <row r="1607">
          <cell r="A1607">
            <v>1230604</v>
          </cell>
          <cell r="BB1607">
            <v>8</v>
          </cell>
        </row>
        <row r="1608">
          <cell r="A1608">
            <v>1230605</v>
          </cell>
          <cell r="BB1608">
            <v>8</v>
          </cell>
        </row>
        <row r="1609">
          <cell r="A1609">
            <v>1230606</v>
          </cell>
          <cell r="BB1609">
            <v>8</v>
          </cell>
        </row>
        <row r="1610">
          <cell r="A1610">
            <v>1230607</v>
          </cell>
          <cell r="BB1610">
            <v>8</v>
          </cell>
        </row>
        <row r="1611">
          <cell r="A1611">
            <v>1230608</v>
          </cell>
          <cell r="BB1611">
            <v>8</v>
          </cell>
        </row>
        <row r="1612">
          <cell r="A1612">
            <v>1230609</v>
          </cell>
          <cell r="BB1612">
            <v>8</v>
          </cell>
        </row>
        <row r="1613">
          <cell r="A1613">
            <v>1230610</v>
          </cell>
          <cell r="BB1613">
            <v>8</v>
          </cell>
        </row>
        <row r="1614">
          <cell r="A1614">
            <v>1240601</v>
          </cell>
          <cell r="BB1614">
            <v>8</v>
          </cell>
        </row>
        <row r="1615">
          <cell r="A1615">
            <v>1240602</v>
          </cell>
          <cell r="BB1615">
            <v>8</v>
          </cell>
        </row>
        <row r="1616">
          <cell r="A1616">
            <v>1240603</v>
          </cell>
          <cell r="BB1616">
            <v>8</v>
          </cell>
        </row>
        <row r="1617">
          <cell r="A1617">
            <v>1240604</v>
          </cell>
          <cell r="BB1617">
            <v>8</v>
          </cell>
        </row>
        <row r="1618">
          <cell r="A1618">
            <v>1240605</v>
          </cell>
          <cell r="BB1618">
            <v>8</v>
          </cell>
        </row>
        <row r="1619">
          <cell r="A1619">
            <v>1240606</v>
          </cell>
          <cell r="BB1619">
            <v>8</v>
          </cell>
        </row>
        <row r="1620">
          <cell r="A1620">
            <v>1240607</v>
          </cell>
          <cell r="BB1620">
            <v>8</v>
          </cell>
        </row>
        <row r="1621">
          <cell r="A1621">
            <v>1240608</v>
          </cell>
          <cell r="BB1621">
            <v>8</v>
          </cell>
        </row>
        <row r="1622">
          <cell r="A1622">
            <v>1240609</v>
          </cell>
          <cell r="BB1622">
            <v>8</v>
          </cell>
        </row>
        <row r="1623">
          <cell r="A1623">
            <v>1240610</v>
          </cell>
          <cell r="BB1623">
            <v>8</v>
          </cell>
        </row>
        <row r="1624">
          <cell r="A1624">
            <v>1250601</v>
          </cell>
          <cell r="BB1624">
            <v>8</v>
          </cell>
        </row>
        <row r="1625">
          <cell r="A1625">
            <v>1250602</v>
          </cell>
          <cell r="BB1625">
            <v>8</v>
          </cell>
        </row>
        <row r="1626">
          <cell r="A1626">
            <v>1250603</v>
          </cell>
          <cell r="BB1626">
            <v>8</v>
          </cell>
        </row>
        <row r="1627">
          <cell r="A1627">
            <v>1250604</v>
          </cell>
          <cell r="BB1627">
            <v>8</v>
          </cell>
        </row>
        <row r="1628">
          <cell r="A1628">
            <v>1250605</v>
          </cell>
          <cell r="BB1628">
            <v>8</v>
          </cell>
        </row>
        <row r="1629">
          <cell r="A1629">
            <v>1250606</v>
          </cell>
          <cell r="BB1629">
            <v>8</v>
          </cell>
        </row>
        <row r="1630">
          <cell r="A1630">
            <v>1250607</v>
          </cell>
          <cell r="BB1630">
            <v>8</v>
          </cell>
        </row>
        <row r="1631">
          <cell r="A1631">
            <v>1250608</v>
          </cell>
          <cell r="BB1631">
            <v>8</v>
          </cell>
        </row>
        <row r="1632">
          <cell r="A1632">
            <v>1250609</v>
          </cell>
          <cell r="BB1632">
            <v>8</v>
          </cell>
        </row>
        <row r="1633">
          <cell r="A1633">
            <v>1250610</v>
          </cell>
          <cell r="BB1633">
            <v>8</v>
          </cell>
        </row>
        <row r="1634">
          <cell r="A1634">
            <v>1260601</v>
          </cell>
          <cell r="BB1634">
            <v>8</v>
          </cell>
        </row>
        <row r="1635">
          <cell r="A1635">
            <v>1260602</v>
          </cell>
          <cell r="BB1635">
            <v>8</v>
          </cell>
        </row>
        <row r="1636">
          <cell r="A1636">
            <v>1260603</v>
          </cell>
          <cell r="BB1636">
            <v>8</v>
          </cell>
        </row>
        <row r="1637">
          <cell r="A1637">
            <v>1260604</v>
          </cell>
          <cell r="BB1637">
            <v>8</v>
          </cell>
        </row>
        <row r="1638">
          <cell r="A1638">
            <v>1260605</v>
          </cell>
          <cell r="BB1638">
            <v>8</v>
          </cell>
        </row>
        <row r="1639">
          <cell r="A1639">
            <v>1260606</v>
          </cell>
          <cell r="BB1639">
            <v>8</v>
          </cell>
        </row>
        <row r="1640">
          <cell r="A1640">
            <v>1260607</v>
          </cell>
          <cell r="BB1640">
            <v>8</v>
          </cell>
        </row>
        <row r="1641">
          <cell r="A1641">
            <v>1260608</v>
          </cell>
          <cell r="BB1641">
            <v>8</v>
          </cell>
        </row>
        <row r="1642">
          <cell r="A1642">
            <v>1260609</v>
          </cell>
          <cell r="BB1642">
            <v>8</v>
          </cell>
        </row>
        <row r="1643">
          <cell r="A1643">
            <v>1260610</v>
          </cell>
          <cell r="BB1643">
            <v>8</v>
          </cell>
        </row>
        <row r="1644">
          <cell r="A1644">
            <v>1270601</v>
          </cell>
          <cell r="BB1644">
            <v>8</v>
          </cell>
        </row>
        <row r="1645">
          <cell r="A1645">
            <v>1270602</v>
          </cell>
          <cell r="BB1645">
            <v>8</v>
          </cell>
        </row>
        <row r="1646">
          <cell r="A1646">
            <v>1270603</v>
          </cell>
          <cell r="BB1646">
            <v>8</v>
          </cell>
        </row>
        <row r="1647">
          <cell r="A1647">
            <v>1270604</v>
          </cell>
          <cell r="BB1647">
            <v>8</v>
          </cell>
        </row>
        <row r="1648">
          <cell r="A1648">
            <v>1270605</v>
          </cell>
          <cell r="BB1648">
            <v>8</v>
          </cell>
        </row>
        <row r="1649">
          <cell r="A1649">
            <v>1270606</v>
          </cell>
          <cell r="BB1649">
            <v>8</v>
          </cell>
        </row>
        <row r="1650">
          <cell r="A1650">
            <v>1270607</v>
          </cell>
          <cell r="BB1650">
            <v>8</v>
          </cell>
        </row>
        <row r="1651">
          <cell r="A1651">
            <v>1270608</v>
          </cell>
          <cell r="BB1651">
            <v>8</v>
          </cell>
        </row>
        <row r="1652">
          <cell r="A1652">
            <v>1270609</v>
          </cell>
          <cell r="BB1652">
            <v>8</v>
          </cell>
        </row>
        <row r="1653">
          <cell r="A1653">
            <v>1270610</v>
          </cell>
          <cell r="BB1653">
            <v>8</v>
          </cell>
        </row>
        <row r="1654">
          <cell r="A1654">
            <v>1280601</v>
          </cell>
          <cell r="BB1654">
            <v>8</v>
          </cell>
        </row>
        <row r="1655">
          <cell r="A1655">
            <v>1280602</v>
          </cell>
          <cell r="BB1655">
            <v>8</v>
          </cell>
        </row>
        <row r="1656">
          <cell r="A1656">
            <v>1280603</v>
          </cell>
          <cell r="BB1656">
            <v>8</v>
          </cell>
        </row>
        <row r="1657">
          <cell r="A1657">
            <v>1280604</v>
          </cell>
          <cell r="BB1657">
            <v>8</v>
          </cell>
        </row>
        <row r="1658">
          <cell r="A1658">
            <v>1280605</v>
          </cell>
          <cell r="BB1658">
            <v>8</v>
          </cell>
        </row>
        <row r="1659">
          <cell r="A1659">
            <v>1280606</v>
          </cell>
          <cell r="BB1659">
            <v>8</v>
          </cell>
        </row>
        <row r="1660">
          <cell r="A1660">
            <v>1280607</v>
          </cell>
          <cell r="BB1660">
            <v>8</v>
          </cell>
        </row>
        <row r="1661">
          <cell r="A1661">
            <v>1280608</v>
          </cell>
          <cell r="BB1661">
            <v>8</v>
          </cell>
        </row>
        <row r="1662">
          <cell r="A1662">
            <v>1280609</v>
          </cell>
          <cell r="BB1662">
            <v>8</v>
          </cell>
        </row>
        <row r="1663">
          <cell r="A1663">
            <v>1280610</v>
          </cell>
          <cell r="BB1663">
            <v>8</v>
          </cell>
        </row>
        <row r="1664">
          <cell r="A1664">
            <v>1290601</v>
          </cell>
          <cell r="BB1664">
            <v>8</v>
          </cell>
        </row>
        <row r="1665">
          <cell r="A1665">
            <v>1290602</v>
          </cell>
          <cell r="BB1665">
            <v>8</v>
          </cell>
        </row>
        <row r="1666">
          <cell r="A1666">
            <v>1290603</v>
          </cell>
          <cell r="BB1666">
            <v>8</v>
          </cell>
        </row>
        <row r="1667">
          <cell r="A1667">
            <v>1290604</v>
          </cell>
          <cell r="BB1667">
            <v>8</v>
          </cell>
        </row>
        <row r="1668">
          <cell r="A1668">
            <v>1290605</v>
          </cell>
          <cell r="BB1668">
            <v>8</v>
          </cell>
        </row>
        <row r="1669">
          <cell r="A1669">
            <v>1290606</v>
          </cell>
          <cell r="BB1669">
            <v>8</v>
          </cell>
        </row>
        <row r="1670">
          <cell r="A1670">
            <v>1290607</v>
          </cell>
          <cell r="BB1670">
            <v>8</v>
          </cell>
        </row>
        <row r="1671">
          <cell r="A1671">
            <v>1290608</v>
          </cell>
          <cell r="BB1671">
            <v>8</v>
          </cell>
        </row>
        <row r="1672">
          <cell r="A1672">
            <v>1290609</v>
          </cell>
          <cell r="BB1672">
            <v>8</v>
          </cell>
        </row>
        <row r="1673">
          <cell r="A1673">
            <v>1290610</v>
          </cell>
          <cell r="BB1673">
            <v>8</v>
          </cell>
        </row>
        <row r="1674">
          <cell r="A1674">
            <v>1300601</v>
          </cell>
          <cell r="BB1674">
            <v>8</v>
          </cell>
        </row>
        <row r="1675">
          <cell r="A1675">
            <v>1300602</v>
          </cell>
          <cell r="BB1675">
            <v>8</v>
          </cell>
        </row>
        <row r="1676">
          <cell r="A1676">
            <v>1300603</v>
          </cell>
          <cell r="BB1676">
            <v>8</v>
          </cell>
        </row>
        <row r="1677">
          <cell r="A1677">
            <v>1300604</v>
          </cell>
          <cell r="BB1677">
            <v>8</v>
          </cell>
        </row>
        <row r="1678">
          <cell r="A1678">
            <v>1300605</v>
          </cell>
          <cell r="BB1678">
            <v>8</v>
          </cell>
        </row>
        <row r="1679">
          <cell r="A1679">
            <v>1300606</v>
          </cell>
          <cell r="BB1679">
            <v>8</v>
          </cell>
        </row>
        <row r="1680">
          <cell r="A1680">
            <v>1300607</v>
          </cell>
          <cell r="BB1680">
            <v>8</v>
          </cell>
        </row>
        <row r="1681">
          <cell r="A1681">
            <v>1300608</v>
          </cell>
          <cell r="BB1681">
            <v>8</v>
          </cell>
        </row>
        <row r="1682">
          <cell r="A1682">
            <v>1300609</v>
          </cell>
          <cell r="BB1682">
            <v>8</v>
          </cell>
        </row>
        <row r="1683">
          <cell r="A1683">
            <v>1300610</v>
          </cell>
          <cell r="BB1683">
            <v>8</v>
          </cell>
        </row>
        <row r="1684">
          <cell r="A1684">
            <v>3001201</v>
          </cell>
          <cell r="BB1684">
            <v>1</v>
          </cell>
        </row>
        <row r="1685">
          <cell r="A1685">
            <v>3001202</v>
          </cell>
          <cell r="BB1685">
            <v>1</v>
          </cell>
        </row>
        <row r="1686">
          <cell r="A1686">
            <v>3001203</v>
          </cell>
          <cell r="BB1686">
            <v>1</v>
          </cell>
        </row>
        <row r="1687">
          <cell r="A1687">
            <v>3001206</v>
          </cell>
          <cell r="BB1687">
            <v>1</v>
          </cell>
        </row>
        <row r="1688">
          <cell r="A1688">
            <v>3001207</v>
          </cell>
          <cell r="BB1688">
            <v>1</v>
          </cell>
        </row>
        <row r="1689">
          <cell r="A1689">
            <v>3001208</v>
          </cell>
          <cell r="BB1689">
            <v>1</v>
          </cell>
        </row>
        <row r="1690">
          <cell r="A1690">
            <v>3001209</v>
          </cell>
          <cell r="BB1690">
            <v>1</v>
          </cell>
        </row>
        <row r="1691">
          <cell r="A1691">
            <v>3001210</v>
          </cell>
          <cell r="BB1691">
            <v>1</v>
          </cell>
        </row>
        <row r="1692">
          <cell r="A1692">
            <v>3001301</v>
          </cell>
          <cell r="BB1692">
            <v>1</v>
          </cell>
        </row>
        <row r="1693">
          <cell r="A1693">
            <v>3001302</v>
          </cell>
          <cell r="BB1693">
            <v>1</v>
          </cell>
        </row>
        <row r="1694">
          <cell r="A1694">
            <v>3001303</v>
          </cell>
          <cell r="BB1694">
            <v>1</v>
          </cell>
        </row>
        <row r="1695">
          <cell r="A1695">
            <v>3001306</v>
          </cell>
          <cell r="BB1695">
            <v>1</v>
          </cell>
        </row>
        <row r="1696">
          <cell r="A1696">
            <v>3001307</v>
          </cell>
          <cell r="BB1696">
            <v>1</v>
          </cell>
        </row>
        <row r="1697">
          <cell r="A1697">
            <v>3001308</v>
          </cell>
          <cell r="BB1697">
            <v>1</v>
          </cell>
        </row>
        <row r="1698">
          <cell r="A1698">
            <v>3001309</v>
          </cell>
          <cell r="BB1698">
            <v>1</v>
          </cell>
        </row>
        <row r="1699">
          <cell r="A1699">
            <v>3001310</v>
          </cell>
          <cell r="BB1699">
            <v>1</v>
          </cell>
        </row>
        <row r="1700">
          <cell r="A1700">
            <v>3001401</v>
          </cell>
          <cell r="BB1700">
            <v>1</v>
          </cell>
        </row>
        <row r="1701">
          <cell r="A1701">
            <v>3001402</v>
          </cell>
          <cell r="BB1701">
            <v>1</v>
          </cell>
        </row>
        <row r="1702">
          <cell r="A1702">
            <v>3001403</v>
          </cell>
          <cell r="BB1702">
            <v>1</v>
          </cell>
        </row>
        <row r="1703">
          <cell r="A1703">
            <v>3001406</v>
          </cell>
          <cell r="BB1703">
            <v>1</v>
          </cell>
        </row>
        <row r="1704">
          <cell r="A1704">
            <v>3001407</v>
          </cell>
          <cell r="BB1704">
            <v>1</v>
          </cell>
        </row>
        <row r="1705">
          <cell r="A1705">
            <v>3001408</v>
          </cell>
          <cell r="BB1705">
            <v>1</v>
          </cell>
        </row>
        <row r="1706">
          <cell r="A1706">
            <v>3001409</v>
          </cell>
          <cell r="BB1706">
            <v>1</v>
          </cell>
        </row>
        <row r="1707">
          <cell r="A1707">
            <v>3001410</v>
          </cell>
          <cell r="BB1707">
            <v>1</v>
          </cell>
        </row>
        <row r="1708">
          <cell r="A1708">
            <v>3001501</v>
          </cell>
          <cell r="BB1708">
            <v>1</v>
          </cell>
        </row>
        <row r="1709">
          <cell r="A1709">
            <v>3001502</v>
          </cell>
          <cell r="BB1709">
            <v>1</v>
          </cell>
        </row>
        <row r="1710">
          <cell r="A1710">
            <v>3001503</v>
          </cell>
          <cell r="BB1710">
            <v>1</v>
          </cell>
        </row>
        <row r="1711">
          <cell r="A1711">
            <v>3001506</v>
          </cell>
          <cell r="BB1711">
            <v>1</v>
          </cell>
        </row>
        <row r="1712">
          <cell r="A1712">
            <v>3001507</v>
          </cell>
          <cell r="BB1712">
            <v>1</v>
          </cell>
        </row>
        <row r="1713">
          <cell r="A1713">
            <v>3001508</v>
          </cell>
          <cell r="BB1713">
            <v>1</v>
          </cell>
        </row>
        <row r="1714">
          <cell r="A1714">
            <v>3001509</v>
          </cell>
          <cell r="BB1714">
            <v>1</v>
          </cell>
        </row>
        <row r="1715">
          <cell r="A1715">
            <v>3001510</v>
          </cell>
          <cell r="BB1715">
            <v>1</v>
          </cell>
        </row>
        <row r="1716">
          <cell r="A1716">
            <v>3025201</v>
          </cell>
          <cell r="BB1716">
            <v>1</v>
          </cell>
        </row>
        <row r="1717">
          <cell r="A1717">
            <v>3025202</v>
          </cell>
          <cell r="BB1717">
            <v>1</v>
          </cell>
        </row>
        <row r="1718">
          <cell r="A1718">
            <v>3025203</v>
          </cell>
          <cell r="BB1718">
            <v>1</v>
          </cell>
        </row>
        <row r="1719">
          <cell r="A1719">
            <v>3025206</v>
          </cell>
          <cell r="BB1719">
            <v>1</v>
          </cell>
        </row>
        <row r="1720">
          <cell r="A1720">
            <v>3025207</v>
          </cell>
          <cell r="BB1720">
            <v>1</v>
          </cell>
        </row>
        <row r="1721">
          <cell r="A1721">
            <v>3025208</v>
          </cell>
          <cell r="BB1721">
            <v>1</v>
          </cell>
        </row>
        <row r="1722">
          <cell r="A1722">
            <v>3025209</v>
          </cell>
          <cell r="BB1722">
            <v>1</v>
          </cell>
        </row>
        <row r="1723">
          <cell r="A1723">
            <v>3025210</v>
          </cell>
          <cell r="BB1723">
            <v>1</v>
          </cell>
        </row>
        <row r="1724">
          <cell r="A1724">
            <v>3025301</v>
          </cell>
          <cell r="BB1724">
            <v>1</v>
          </cell>
        </row>
        <row r="1725">
          <cell r="A1725">
            <v>3025302</v>
          </cell>
          <cell r="BB1725">
            <v>1</v>
          </cell>
        </row>
        <row r="1726">
          <cell r="A1726">
            <v>3025303</v>
          </cell>
          <cell r="BB1726">
            <v>1</v>
          </cell>
        </row>
        <row r="1727">
          <cell r="A1727">
            <v>3025306</v>
          </cell>
          <cell r="BB1727">
            <v>1</v>
          </cell>
        </row>
        <row r="1728">
          <cell r="A1728">
            <v>3025307</v>
          </cell>
          <cell r="BB1728">
            <v>1</v>
          </cell>
        </row>
        <row r="1729">
          <cell r="A1729">
            <v>3025308</v>
          </cell>
          <cell r="BB1729">
            <v>1</v>
          </cell>
        </row>
        <row r="1730">
          <cell r="A1730">
            <v>3025309</v>
          </cell>
          <cell r="BB1730">
            <v>1</v>
          </cell>
        </row>
        <row r="1731">
          <cell r="A1731">
            <v>3025310</v>
          </cell>
          <cell r="BB1731">
            <v>1</v>
          </cell>
        </row>
        <row r="1732">
          <cell r="A1732">
            <v>3025401</v>
          </cell>
          <cell r="BB1732">
            <v>1</v>
          </cell>
        </row>
        <row r="1733">
          <cell r="A1733">
            <v>3025402</v>
          </cell>
          <cell r="BB1733">
            <v>1</v>
          </cell>
        </row>
        <row r="1734">
          <cell r="A1734">
            <v>3025403</v>
          </cell>
          <cell r="BB1734">
            <v>1</v>
          </cell>
        </row>
        <row r="1735">
          <cell r="A1735">
            <v>3025406</v>
          </cell>
          <cell r="BB1735">
            <v>1</v>
          </cell>
        </row>
        <row r="1736">
          <cell r="A1736">
            <v>3025407</v>
          </cell>
          <cell r="BB1736">
            <v>1</v>
          </cell>
        </row>
        <row r="1737">
          <cell r="A1737">
            <v>3025408</v>
          </cell>
          <cell r="BB1737">
            <v>1</v>
          </cell>
        </row>
        <row r="1738">
          <cell r="A1738">
            <v>3025409</v>
          </cell>
          <cell r="BB1738">
            <v>1</v>
          </cell>
        </row>
        <row r="1739">
          <cell r="A1739">
            <v>3025410</v>
          </cell>
          <cell r="BB1739">
            <v>1</v>
          </cell>
        </row>
        <row r="1740">
          <cell r="A1740">
            <v>3025501</v>
          </cell>
          <cell r="BB1740">
            <v>1</v>
          </cell>
        </row>
        <row r="1741">
          <cell r="A1741">
            <v>3025502</v>
          </cell>
          <cell r="BB1741">
            <v>1</v>
          </cell>
        </row>
        <row r="1742">
          <cell r="A1742">
            <v>3025503</v>
          </cell>
          <cell r="BB1742">
            <v>1</v>
          </cell>
        </row>
        <row r="1743">
          <cell r="A1743">
            <v>3025506</v>
          </cell>
          <cell r="BB1743">
            <v>1</v>
          </cell>
        </row>
        <row r="1744">
          <cell r="A1744">
            <v>3025507</v>
          </cell>
          <cell r="BB1744">
            <v>1</v>
          </cell>
        </row>
        <row r="1745">
          <cell r="A1745">
            <v>3025508</v>
          </cell>
          <cell r="BB1745">
            <v>1</v>
          </cell>
        </row>
        <row r="1746">
          <cell r="A1746">
            <v>3025509</v>
          </cell>
          <cell r="BB1746">
            <v>1</v>
          </cell>
        </row>
        <row r="1747">
          <cell r="A1747">
            <v>3025510</v>
          </cell>
          <cell r="BB1747">
            <v>1</v>
          </cell>
        </row>
        <row r="1748">
          <cell r="A1748">
            <v>3050201</v>
          </cell>
          <cell r="BB1748">
            <v>1</v>
          </cell>
        </row>
        <row r="1749">
          <cell r="A1749">
            <v>3050202</v>
          </cell>
          <cell r="BB1749">
            <v>1</v>
          </cell>
        </row>
        <row r="1750">
          <cell r="A1750">
            <v>3050203</v>
          </cell>
          <cell r="BB1750">
            <v>1</v>
          </cell>
        </row>
        <row r="1751">
          <cell r="A1751">
            <v>3050206</v>
          </cell>
          <cell r="BB1751">
            <v>1</v>
          </cell>
        </row>
        <row r="1752">
          <cell r="A1752">
            <v>3050207</v>
          </cell>
          <cell r="BB1752">
            <v>1</v>
          </cell>
        </row>
        <row r="1753">
          <cell r="A1753">
            <v>3050208</v>
          </cell>
          <cell r="BB1753">
            <v>1</v>
          </cell>
        </row>
        <row r="1754">
          <cell r="A1754">
            <v>3050209</v>
          </cell>
          <cell r="BB1754">
            <v>1</v>
          </cell>
        </row>
        <row r="1755">
          <cell r="A1755">
            <v>3050210</v>
          </cell>
          <cell r="BB1755">
            <v>1</v>
          </cell>
        </row>
        <row r="1756">
          <cell r="A1756">
            <v>3050301</v>
          </cell>
          <cell r="BB1756">
            <v>1</v>
          </cell>
        </row>
        <row r="1757">
          <cell r="A1757">
            <v>3050302</v>
          </cell>
          <cell r="BB1757">
            <v>1</v>
          </cell>
        </row>
        <row r="1758">
          <cell r="A1758">
            <v>3050303</v>
          </cell>
          <cell r="BB1758">
            <v>1</v>
          </cell>
        </row>
        <row r="1759">
          <cell r="A1759">
            <v>3050306</v>
          </cell>
          <cell r="BB1759">
            <v>1</v>
          </cell>
        </row>
        <row r="1760">
          <cell r="A1760">
            <v>3050307</v>
          </cell>
          <cell r="BB1760">
            <v>1</v>
          </cell>
        </row>
        <row r="1761">
          <cell r="A1761">
            <v>3050308</v>
          </cell>
          <cell r="BB1761">
            <v>1</v>
          </cell>
        </row>
        <row r="1762">
          <cell r="A1762">
            <v>3050309</v>
          </cell>
          <cell r="BB1762">
            <v>1</v>
          </cell>
        </row>
        <row r="1763">
          <cell r="A1763">
            <v>3050310</v>
          </cell>
          <cell r="BB1763">
            <v>1</v>
          </cell>
        </row>
        <row r="1764">
          <cell r="A1764">
            <v>3050401</v>
          </cell>
          <cell r="BB1764">
            <v>1</v>
          </cell>
        </row>
        <row r="1765">
          <cell r="A1765">
            <v>3050402</v>
          </cell>
          <cell r="BB1765">
            <v>1</v>
          </cell>
        </row>
        <row r="1766">
          <cell r="A1766">
            <v>3050403</v>
          </cell>
          <cell r="BB1766">
            <v>1</v>
          </cell>
        </row>
        <row r="1767">
          <cell r="A1767">
            <v>3050406</v>
          </cell>
          <cell r="BB1767">
            <v>1</v>
          </cell>
        </row>
        <row r="1768">
          <cell r="A1768">
            <v>3050407</v>
          </cell>
          <cell r="BB1768">
            <v>1</v>
          </cell>
        </row>
        <row r="1769">
          <cell r="A1769">
            <v>3050408</v>
          </cell>
          <cell r="BB1769">
            <v>1</v>
          </cell>
        </row>
        <row r="1770">
          <cell r="A1770">
            <v>3050409</v>
          </cell>
          <cell r="BB1770">
            <v>1</v>
          </cell>
        </row>
        <row r="1771">
          <cell r="A1771">
            <v>3050410</v>
          </cell>
          <cell r="BB1771">
            <v>1</v>
          </cell>
        </row>
        <row r="1772">
          <cell r="A1772">
            <v>3050501</v>
          </cell>
          <cell r="BB1772">
            <v>1</v>
          </cell>
        </row>
        <row r="1773">
          <cell r="A1773">
            <v>3050502</v>
          </cell>
          <cell r="BB1773">
            <v>1</v>
          </cell>
        </row>
        <row r="1774">
          <cell r="A1774">
            <v>3050503</v>
          </cell>
          <cell r="BB1774">
            <v>1</v>
          </cell>
        </row>
        <row r="1775">
          <cell r="A1775">
            <v>3050506</v>
          </cell>
          <cell r="BB1775">
            <v>1</v>
          </cell>
        </row>
        <row r="1776">
          <cell r="A1776">
            <v>3050507</v>
          </cell>
          <cell r="BB1776">
            <v>1</v>
          </cell>
        </row>
        <row r="1777">
          <cell r="A1777">
            <v>3050508</v>
          </cell>
          <cell r="BB1777">
            <v>1</v>
          </cell>
        </row>
        <row r="1778">
          <cell r="A1778">
            <v>3050509</v>
          </cell>
          <cell r="BB1778">
            <v>1</v>
          </cell>
        </row>
        <row r="1779">
          <cell r="A1779">
            <v>3050510</v>
          </cell>
          <cell r="BB1779">
            <v>1</v>
          </cell>
        </row>
        <row r="1780">
          <cell r="A1780">
            <v>3075201</v>
          </cell>
          <cell r="BB1780">
            <v>1</v>
          </cell>
        </row>
        <row r="1781">
          <cell r="A1781">
            <v>3075202</v>
          </cell>
          <cell r="BB1781">
            <v>1</v>
          </cell>
        </row>
        <row r="1782">
          <cell r="A1782">
            <v>3075203</v>
          </cell>
          <cell r="BB1782">
            <v>1</v>
          </cell>
        </row>
        <row r="1783">
          <cell r="A1783">
            <v>3075206</v>
          </cell>
          <cell r="BB1783">
            <v>1</v>
          </cell>
        </row>
        <row r="1784">
          <cell r="A1784">
            <v>3075207</v>
          </cell>
          <cell r="BB1784">
            <v>1</v>
          </cell>
        </row>
        <row r="1785">
          <cell r="A1785">
            <v>3075208</v>
          </cell>
          <cell r="BB1785">
            <v>1</v>
          </cell>
        </row>
        <row r="1786">
          <cell r="A1786">
            <v>3075209</v>
          </cell>
          <cell r="BB1786">
            <v>1</v>
          </cell>
        </row>
        <row r="1787">
          <cell r="A1787">
            <v>3075210</v>
          </cell>
          <cell r="BB1787">
            <v>1</v>
          </cell>
        </row>
        <row r="1788">
          <cell r="A1788">
            <v>3075301</v>
          </cell>
          <cell r="BB1788">
            <v>1</v>
          </cell>
        </row>
        <row r="1789">
          <cell r="A1789">
            <v>3075302</v>
          </cell>
          <cell r="BB1789">
            <v>1</v>
          </cell>
        </row>
        <row r="1790">
          <cell r="A1790">
            <v>3075303</v>
          </cell>
          <cell r="BB1790">
            <v>1</v>
          </cell>
        </row>
        <row r="1791">
          <cell r="A1791">
            <v>3075306</v>
          </cell>
          <cell r="BB1791">
            <v>1</v>
          </cell>
        </row>
        <row r="1792">
          <cell r="A1792">
            <v>3075307</v>
          </cell>
          <cell r="BB1792">
            <v>1</v>
          </cell>
        </row>
        <row r="1793">
          <cell r="A1793">
            <v>3075308</v>
          </cell>
          <cell r="BB1793">
            <v>1</v>
          </cell>
        </row>
        <row r="1794">
          <cell r="A1794">
            <v>3075309</v>
          </cell>
          <cell r="BB1794">
            <v>1</v>
          </cell>
        </row>
        <row r="1795">
          <cell r="A1795">
            <v>3075310</v>
          </cell>
          <cell r="BB1795">
            <v>1</v>
          </cell>
        </row>
        <row r="1796">
          <cell r="A1796">
            <v>3075401</v>
          </cell>
          <cell r="BB1796">
            <v>1</v>
          </cell>
        </row>
        <row r="1797">
          <cell r="A1797">
            <v>3075402</v>
          </cell>
          <cell r="BB1797">
            <v>1</v>
          </cell>
        </row>
        <row r="1798">
          <cell r="A1798">
            <v>3075403</v>
          </cell>
          <cell r="BB1798">
            <v>1</v>
          </cell>
        </row>
        <row r="1799">
          <cell r="A1799">
            <v>3075406</v>
          </cell>
          <cell r="BB1799">
            <v>1</v>
          </cell>
        </row>
        <row r="1800">
          <cell r="A1800">
            <v>3075407</v>
          </cell>
          <cell r="BB1800">
            <v>1</v>
          </cell>
        </row>
        <row r="1801">
          <cell r="A1801">
            <v>3075408</v>
          </cell>
          <cell r="BB1801">
            <v>1</v>
          </cell>
        </row>
        <row r="1802">
          <cell r="A1802">
            <v>3075409</v>
          </cell>
          <cell r="BB1802">
            <v>1</v>
          </cell>
        </row>
        <row r="1803">
          <cell r="A1803">
            <v>3075410</v>
          </cell>
          <cell r="BB1803">
            <v>1</v>
          </cell>
        </row>
        <row r="1804">
          <cell r="A1804">
            <v>3075501</v>
          </cell>
          <cell r="BB1804">
            <v>2</v>
          </cell>
        </row>
        <row r="1805">
          <cell r="A1805">
            <v>3075502</v>
          </cell>
          <cell r="BB1805">
            <v>2</v>
          </cell>
        </row>
        <row r="1806">
          <cell r="A1806">
            <v>3075503</v>
          </cell>
          <cell r="BB1806">
            <v>2</v>
          </cell>
        </row>
        <row r="1807">
          <cell r="A1807">
            <v>3075506</v>
          </cell>
          <cell r="BB1807">
            <v>2</v>
          </cell>
        </row>
        <row r="1808">
          <cell r="A1808">
            <v>3075507</v>
          </cell>
          <cell r="BB1808">
            <v>2</v>
          </cell>
        </row>
        <row r="1809">
          <cell r="A1809">
            <v>3075508</v>
          </cell>
          <cell r="BB1809">
            <v>2</v>
          </cell>
        </row>
        <row r="1810">
          <cell r="A1810">
            <v>3075509</v>
          </cell>
          <cell r="BB1810">
            <v>2</v>
          </cell>
        </row>
        <row r="1811">
          <cell r="A1811">
            <v>3075510</v>
          </cell>
          <cell r="BB1811">
            <v>2</v>
          </cell>
        </row>
        <row r="1812">
          <cell r="A1812">
            <v>3100201</v>
          </cell>
          <cell r="BB1812">
            <v>1</v>
          </cell>
        </row>
        <row r="1813">
          <cell r="A1813">
            <v>3100202</v>
          </cell>
          <cell r="BB1813">
            <v>1</v>
          </cell>
        </row>
        <row r="1814">
          <cell r="A1814">
            <v>3100203</v>
          </cell>
          <cell r="BB1814">
            <v>1</v>
          </cell>
        </row>
        <row r="1815">
          <cell r="A1815">
            <v>3100206</v>
          </cell>
          <cell r="BB1815">
            <v>1</v>
          </cell>
        </row>
        <row r="1816">
          <cell r="A1816">
            <v>3100207</v>
          </cell>
          <cell r="BB1816">
            <v>1</v>
          </cell>
        </row>
        <row r="1817">
          <cell r="A1817">
            <v>3100208</v>
          </cell>
          <cell r="BB1817">
            <v>1</v>
          </cell>
        </row>
        <row r="1818">
          <cell r="A1818">
            <v>3100209</v>
          </cell>
          <cell r="BB1818">
            <v>1</v>
          </cell>
        </row>
        <row r="1819">
          <cell r="A1819">
            <v>3100210</v>
          </cell>
          <cell r="BB1819">
            <v>1</v>
          </cell>
        </row>
        <row r="1820">
          <cell r="A1820">
            <v>3100301</v>
          </cell>
          <cell r="BB1820">
            <v>1</v>
          </cell>
        </row>
        <row r="1821">
          <cell r="A1821">
            <v>3100302</v>
          </cell>
          <cell r="BB1821">
            <v>1</v>
          </cell>
        </row>
        <row r="1822">
          <cell r="A1822">
            <v>3100303</v>
          </cell>
          <cell r="BB1822">
            <v>1</v>
          </cell>
        </row>
        <row r="1823">
          <cell r="A1823">
            <v>3100306</v>
          </cell>
          <cell r="BB1823">
            <v>1</v>
          </cell>
        </row>
        <row r="1824">
          <cell r="A1824">
            <v>3100307</v>
          </cell>
          <cell r="BB1824">
            <v>1</v>
          </cell>
        </row>
        <row r="1825">
          <cell r="A1825">
            <v>3100308</v>
          </cell>
          <cell r="BB1825">
            <v>1</v>
          </cell>
        </row>
        <row r="1826">
          <cell r="A1826">
            <v>3100309</v>
          </cell>
          <cell r="BB1826">
            <v>1</v>
          </cell>
        </row>
        <row r="1827">
          <cell r="A1827">
            <v>3100310</v>
          </cell>
          <cell r="BB1827">
            <v>1</v>
          </cell>
        </row>
        <row r="1828">
          <cell r="A1828">
            <v>3100401</v>
          </cell>
          <cell r="BB1828">
            <v>2</v>
          </cell>
        </row>
        <row r="1829">
          <cell r="A1829">
            <v>3100402</v>
          </cell>
          <cell r="BB1829">
            <v>2</v>
          </cell>
        </row>
        <row r="1830">
          <cell r="A1830">
            <v>3100403</v>
          </cell>
          <cell r="BB1830">
            <v>2</v>
          </cell>
        </row>
        <row r="1831">
          <cell r="A1831">
            <v>3100406</v>
          </cell>
          <cell r="BB1831">
            <v>2</v>
          </cell>
        </row>
        <row r="1832">
          <cell r="A1832">
            <v>3100407</v>
          </cell>
          <cell r="BB1832">
            <v>2</v>
          </cell>
        </row>
        <row r="1833">
          <cell r="A1833">
            <v>3100408</v>
          </cell>
          <cell r="BB1833">
            <v>2</v>
          </cell>
        </row>
        <row r="1834">
          <cell r="A1834">
            <v>3100409</v>
          </cell>
          <cell r="BB1834">
            <v>2</v>
          </cell>
        </row>
        <row r="1835">
          <cell r="A1835">
            <v>3100410</v>
          </cell>
          <cell r="BB1835">
            <v>2</v>
          </cell>
        </row>
        <row r="1836">
          <cell r="A1836">
            <v>3100501</v>
          </cell>
          <cell r="BB1836">
            <v>2</v>
          </cell>
        </row>
        <row r="1837">
          <cell r="A1837">
            <v>3100502</v>
          </cell>
          <cell r="BB1837">
            <v>2</v>
          </cell>
        </row>
        <row r="1838">
          <cell r="A1838">
            <v>3100503</v>
          </cell>
          <cell r="BB1838">
            <v>2</v>
          </cell>
        </row>
        <row r="1839">
          <cell r="A1839">
            <v>3100506</v>
          </cell>
          <cell r="BB1839">
            <v>2</v>
          </cell>
        </row>
        <row r="1840">
          <cell r="A1840">
            <v>3100507</v>
          </cell>
          <cell r="BB1840">
            <v>2</v>
          </cell>
        </row>
        <row r="1841">
          <cell r="A1841">
            <v>3100508</v>
          </cell>
          <cell r="BB1841">
            <v>2</v>
          </cell>
        </row>
        <row r="1842">
          <cell r="A1842">
            <v>3100509</v>
          </cell>
          <cell r="BB1842">
            <v>2</v>
          </cell>
        </row>
        <row r="1843">
          <cell r="A1843">
            <v>3100510</v>
          </cell>
          <cell r="BB1843">
            <v>2</v>
          </cell>
        </row>
        <row r="1844">
          <cell r="A1844">
            <v>3125201</v>
          </cell>
          <cell r="BB1844">
            <v>1</v>
          </cell>
        </row>
        <row r="1845">
          <cell r="A1845">
            <v>3125202</v>
          </cell>
          <cell r="BB1845">
            <v>1</v>
          </cell>
        </row>
        <row r="1846">
          <cell r="A1846">
            <v>3125203</v>
          </cell>
          <cell r="BB1846">
            <v>1</v>
          </cell>
        </row>
        <row r="1847">
          <cell r="A1847">
            <v>3125206</v>
          </cell>
          <cell r="BB1847">
            <v>1</v>
          </cell>
        </row>
        <row r="1848">
          <cell r="A1848">
            <v>3125207</v>
          </cell>
          <cell r="BB1848">
            <v>1</v>
          </cell>
        </row>
        <row r="1849">
          <cell r="A1849">
            <v>3125208</v>
          </cell>
          <cell r="BB1849">
            <v>1</v>
          </cell>
        </row>
        <row r="1850">
          <cell r="A1850">
            <v>3125209</v>
          </cell>
          <cell r="BB1850">
            <v>1</v>
          </cell>
        </row>
        <row r="1851">
          <cell r="A1851">
            <v>3125210</v>
          </cell>
          <cell r="BB1851">
            <v>1</v>
          </cell>
        </row>
        <row r="1852">
          <cell r="A1852">
            <v>3125301</v>
          </cell>
          <cell r="BB1852">
            <v>1</v>
          </cell>
        </row>
        <row r="1853">
          <cell r="A1853">
            <v>3125302</v>
          </cell>
          <cell r="BB1853">
            <v>1</v>
          </cell>
        </row>
        <row r="1854">
          <cell r="A1854">
            <v>3125303</v>
          </cell>
          <cell r="BB1854">
            <v>1</v>
          </cell>
        </row>
        <row r="1855">
          <cell r="A1855">
            <v>3125306</v>
          </cell>
          <cell r="BB1855">
            <v>1</v>
          </cell>
        </row>
        <row r="1856">
          <cell r="A1856">
            <v>3125307</v>
          </cell>
          <cell r="BB1856">
            <v>1</v>
          </cell>
        </row>
        <row r="1857">
          <cell r="A1857">
            <v>3125308</v>
          </cell>
          <cell r="BB1857">
            <v>1</v>
          </cell>
        </row>
        <row r="1858">
          <cell r="A1858">
            <v>3125309</v>
          </cell>
          <cell r="BB1858">
            <v>1</v>
          </cell>
        </row>
        <row r="1859">
          <cell r="A1859">
            <v>3125310</v>
          </cell>
          <cell r="BB1859">
            <v>1</v>
          </cell>
        </row>
        <row r="1860">
          <cell r="A1860">
            <v>3125401</v>
          </cell>
          <cell r="BB1860">
            <v>2</v>
          </cell>
        </row>
        <row r="1861">
          <cell r="A1861">
            <v>3125402</v>
          </cell>
          <cell r="BB1861">
            <v>2</v>
          </cell>
        </row>
        <row r="1862">
          <cell r="A1862">
            <v>3125403</v>
          </cell>
          <cell r="BB1862">
            <v>2</v>
          </cell>
        </row>
        <row r="1863">
          <cell r="A1863">
            <v>3125406</v>
          </cell>
          <cell r="BB1863">
            <v>2</v>
          </cell>
        </row>
        <row r="1864">
          <cell r="A1864">
            <v>3125407</v>
          </cell>
          <cell r="BB1864">
            <v>2</v>
          </cell>
        </row>
        <row r="1865">
          <cell r="A1865">
            <v>3125408</v>
          </cell>
          <cell r="BB1865">
            <v>2</v>
          </cell>
        </row>
        <row r="1866">
          <cell r="A1866">
            <v>3125409</v>
          </cell>
          <cell r="BB1866">
            <v>2</v>
          </cell>
        </row>
        <row r="1867">
          <cell r="A1867">
            <v>3125410</v>
          </cell>
          <cell r="BB1867">
            <v>2</v>
          </cell>
        </row>
        <row r="1868">
          <cell r="A1868">
            <v>3125501</v>
          </cell>
          <cell r="BB1868">
            <v>3</v>
          </cell>
        </row>
        <row r="1869">
          <cell r="A1869">
            <v>3125502</v>
          </cell>
          <cell r="BB1869">
            <v>3</v>
          </cell>
        </row>
        <row r="1870">
          <cell r="A1870">
            <v>3125503</v>
          </cell>
          <cell r="BB1870">
            <v>3</v>
          </cell>
        </row>
        <row r="1871">
          <cell r="A1871">
            <v>3125506</v>
          </cell>
          <cell r="BB1871">
            <v>3</v>
          </cell>
        </row>
        <row r="1872">
          <cell r="A1872">
            <v>3125507</v>
          </cell>
          <cell r="BB1872">
            <v>3</v>
          </cell>
        </row>
        <row r="1873">
          <cell r="A1873">
            <v>3125508</v>
          </cell>
          <cell r="BB1873">
            <v>3</v>
          </cell>
        </row>
        <row r="1874">
          <cell r="A1874">
            <v>3125509</v>
          </cell>
          <cell r="BB1874">
            <v>3</v>
          </cell>
        </row>
        <row r="1875">
          <cell r="A1875">
            <v>3125510</v>
          </cell>
          <cell r="BB1875">
            <v>3</v>
          </cell>
        </row>
        <row r="1876">
          <cell r="A1876">
            <v>3150201</v>
          </cell>
          <cell r="BB1876">
            <v>1</v>
          </cell>
        </row>
        <row r="1877">
          <cell r="A1877">
            <v>3150202</v>
          </cell>
          <cell r="BB1877">
            <v>1</v>
          </cell>
        </row>
        <row r="1878">
          <cell r="A1878">
            <v>3150203</v>
          </cell>
          <cell r="BB1878">
            <v>1</v>
          </cell>
        </row>
        <row r="1879">
          <cell r="A1879">
            <v>3150206</v>
          </cell>
          <cell r="BB1879">
            <v>1</v>
          </cell>
        </row>
        <row r="1880">
          <cell r="A1880">
            <v>3150207</v>
          </cell>
          <cell r="BB1880">
            <v>1</v>
          </cell>
        </row>
        <row r="1881">
          <cell r="A1881">
            <v>3150208</v>
          </cell>
          <cell r="BB1881">
            <v>1</v>
          </cell>
        </row>
        <row r="1882">
          <cell r="A1882">
            <v>3150209</v>
          </cell>
          <cell r="BB1882">
            <v>1</v>
          </cell>
        </row>
        <row r="1883">
          <cell r="A1883">
            <v>3150210</v>
          </cell>
          <cell r="BB1883">
            <v>1</v>
          </cell>
        </row>
        <row r="1884">
          <cell r="A1884">
            <v>3150301</v>
          </cell>
          <cell r="BB1884">
            <v>2</v>
          </cell>
        </row>
        <row r="1885">
          <cell r="A1885">
            <v>3150302</v>
          </cell>
          <cell r="BB1885">
            <v>2</v>
          </cell>
        </row>
        <row r="1886">
          <cell r="A1886">
            <v>3150303</v>
          </cell>
          <cell r="BB1886">
            <v>2</v>
          </cell>
        </row>
        <row r="1887">
          <cell r="A1887">
            <v>3150306</v>
          </cell>
          <cell r="BB1887">
            <v>2</v>
          </cell>
        </row>
        <row r="1888">
          <cell r="A1888">
            <v>3150307</v>
          </cell>
          <cell r="BB1888">
            <v>2</v>
          </cell>
        </row>
        <row r="1889">
          <cell r="A1889">
            <v>3150308</v>
          </cell>
          <cell r="BB1889">
            <v>2</v>
          </cell>
        </row>
        <row r="1890">
          <cell r="A1890">
            <v>3150309</v>
          </cell>
          <cell r="BB1890">
            <v>2</v>
          </cell>
        </row>
        <row r="1891">
          <cell r="A1891">
            <v>3150310</v>
          </cell>
          <cell r="BB1891">
            <v>2</v>
          </cell>
        </row>
        <row r="1892">
          <cell r="A1892">
            <v>3150401</v>
          </cell>
          <cell r="BB1892">
            <v>3</v>
          </cell>
        </row>
        <row r="1893">
          <cell r="A1893">
            <v>3150402</v>
          </cell>
          <cell r="BB1893">
            <v>3</v>
          </cell>
        </row>
        <row r="1894">
          <cell r="A1894">
            <v>3150403</v>
          </cell>
          <cell r="BB1894">
            <v>3</v>
          </cell>
        </row>
        <row r="1895">
          <cell r="A1895">
            <v>3150406</v>
          </cell>
          <cell r="BB1895">
            <v>3</v>
          </cell>
        </row>
        <row r="1896">
          <cell r="A1896">
            <v>3150407</v>
          </cell>
          <cell r="BB1896">
            <v>3</v>
          </cell>
        </row>
        <row r="1897">
          <cell r="A1897">
            <v>3150408</v>
          </cell>
          <cell r="BB1897">
            <v>3</v>
          </cell>
        </row>
        <row r="1898">
          <cell r="A1898">
            <v>3150409</v>
          </cell>
          <cell r="BB1898">
            <v>3</v>
          </cell>
        </row>
        <row r="1899">
          <cell r="A1899">
            <v>3150410</v>
          </cell>
          <cell r="BB1899">
            <v>3</v>
          </cell>
        </row>
        <row r="1900">
          <cell r="A1900">
            <v>3150501</v>
          </cell>
          <cell r="BB1900">
            <v>4</v>
          </cell>
        </row>
        <row r="1901">
          <cell r="A1901">
            <v>3150502</v>
          </cell>
          <cell r="BB1901">
            <v>4</v>
          </cell>
        </row>
        <row r="1902">
          <cell r="A1902">
            <v>3150503</v>
          </cell>
          <cell r="BB1902">
            <v>4</v>
          </cell>
        </row>
        <row r="1903">
          <cell r="A1903">
            <v>3150506</v>
          </cell>
          <cell r="BB1903">
            <v>4</v>
          </cell>
        </row>
        <row r="1904">
          <cell r="A1904">
            <v>3150507</v>
          </cell>
          <cell r="BB1904">
            <v>4</v>
          </cell>
        </row>
        <row r="1905">
          <cell r="A1905">
            <v>3150508</v>
          </cell>
          <cell r="BB1905">
            <v>4</v>
          </cell>
        </row>
        <row r="1906">
          <cell r="A1906">
            <v>3150509</v>
          </cell>
          <cell r="BB1906">
            <v>4</v>
          </cell>
        </row>
        <row r="1907">
          <cell r="A1907">
            <v>3150510</v>
          </cell>
          <cell r="BB1907">
            <v>4</v>
          </cell>
        </row>
        <row r="1908">
          <cell r="A1908">
            <v>3175201</v>
          </cell>
          <cell r="BB1908">
            <v>1</v>
          </cell>
        </row>
        <row r="1909">
          <cell r="A1909">
            <v>3175202</v>
          </cell>
          <cell r="BB1909">
            <v>1</v>
          </cell>
        </row>
        <row r="1910">
          <cell r="A1910">
            <v>3175203</v>
          </cell>
          <cell r="BB1910">
            <v>1</v>
          </cell>
        </row>
        <row r="1911">
          <cell r="A1911">
            <v>3175206</v>
          </cell>
          <cell r="BB1911">
            <v>1</v>
          </cell>
        </row>
        <row r="1912">
          <cell r="A1912">
            <v>3175207</v>
          </cell>
          <cell r="BB1912">
            <v>1</v>
          </cell>
        </row>
        <row r="1913">
          <cell r="A1913">
            <v>3175208</v>
          </cell>
          <cell r="BB1913">
            <v>1</v>
          </cell>
        </row>
        <row r="1914">
          <cell r="A1914">
            <v>3175209</v>
          </cell>
          <cell r="BB1914">
            <v>1</v>
          </cell>
        </row>
        <row r="1915">
          <cell r="A1915">
            <v>3175210</v>
          </cell>
          <cell r="BB1915">
            <v>1</v>
          </cell>
        </row>
        <row r="1916">
          <cell r="A1916">
            <v>3175301</v>
          </cell>
          <cell r="BB1916">
            <v>2</v>
          </cell>
        </row>
        <row r="1917">
          <cell r="A1917">
            <v>3175302</v>
          </cell>
          <cell r="BB1917">
            <v>2</v>
          </cell>
        </row>
        <row r="1918">
          <cell r="A1918">
            <v>3175303</v>
          </cell>
          <cell r="BB1918">
            <v>2</v>
          </cell>
        </row>
        <row r="1919">
          <cell r="A1919">
            <v>3175306</v>
          </cell>
          <cell r="BB1919">
            <v>2</v>
          </cell>
        </row>
        <row r="1920">
          <cell r="A1920">
            <v>3175307</v>
          </cell>
          <cell r="BB1920">
            <v>2</v>
          </cell>
        </row>
        <row r="1921">
          <cell r="A1921">
            <v>3175308</v>
          </cell>
          <cell r="BB1921">
            <v>2</v>
          </cell>
        </row>
        <row r="1922">
          <cell r="A1922">
            <v>3175309</v>
          </cell>
          <cell r="BB1922">
            <v>2</v>
          </cell>
        </row>
        <row r="1923">
          <cell r="A1923">
            <v>3175310</v>
          </cell>
          <cell r="BB1923">
            <v>2</v>
          </cell>
        </row>
        <row r="1924">
          <cell r="A1924">
            <v>3175401</v>
          </cell>
          <cell r="BB1924">
            <v>3</v>
          </cell>
        </row>
        <row r="1925">
          <cell r="A1925">
            <v>3175402</v>
          </cell>
          <cell r="BB1925">
            <v>3</v>
          </cell>
        </row>
        <row r="1926">
          <cell r="A1926">
            <v>3175403</v>
          </cell>
          <cell r="BB1926">
            <v>3</v>
          </cell>
        </row>
        <row r="1927">
          <cell r="A1927">
            <v>3175406</v>
          </cell>
          <cell r="BB1927">
            <v>3</v>
          </cell>
        </row>
        <row r="1928">
          <cell r="A1928">
            <v>3175407</v>
          </cell>
          <cell r="BB1928">
            <v>3</v>
          </cell>
        </row>
        <row r="1929">
          <cell r="A1929">
            <v>3175408</v>
          </cell>
          <cell r="BB1929">
            <v>3</v>
          </cell>
        </row>
        <row r="1930">
          <cell r="A1930">
            <v>3175409</v>
          </cell>
          <cell r="BB1930">
            <v>3</v>
          </cell>
        </row>
        <row r="1931">
          <cell r="A1931">
            <v>3175410</v>
          </cell>
          <cell r="BB1931">
            <v>3</v>
          </cell>
        </row>
        <row r="1932">
          <cell r="A1932">
            <v>3175501</v>
          </cell>
          <cell r="BB1932">
            <v>5</v>
          </cell>
        </row>
        <row r="1933">
          <cell r="A1933">
            <v>3175502</v>
          </cell>
          <cell r="BB1933">
            <v>5</v>
          </cell>
        </row>
        <row r="1934">
          <cell r="A1934">
            <v>3175503</v>
          </cell>
          <cell r="BB1934">
            <v>5</v>
          </cell>
        </row>
        <row r="1935">
          <cell r="A1935">
            <v>3175506</v>
          </cell>
          <cell r="BB1935">
            <v>5</v>
          </cell>
        </row>
        <row r="1936">
          <cell r="A1936">
            <v>3175507</v>
          </cell>
          <cell r="BB1936">
            <v>5</v>
          </cell>
        </row>
        <row r="1937">
          <cell r="A1937">
            <v>3175508</v>
          </cell>
          <cell r="BB1937">
            <v>5</v>
          </cell>
        </row>
        <row r="1938">
          <cell r="A1938">
            <v>3175509</v>
          </cell>
          <cell r="BB1938">
            <v>5</v>
          </cell>
        </row>
        <row r="1939">
          <cell r="A1939">
            <v>3175510</v>
          </cell>
          <cell r="BB1939">
            <v>5</v>
          </cell>
        </row>
        <row r="1940">
          <cell r="A1940">
            <v>3200201</v>
          </cell>
          <cell r="BB1940">
            <v>1</v>
          </cell>
        </row>
        <row r="1941">
          <cell r="A1941">
            <v>3200202</v>
          </cell>
          <cell r="BB1941">
            <v>1</v>
          </cell>
        </row>
        <row r="1942">
          <cell r="A1942">
            <v>3200203</v>
          </cell>
          <cell r="BB1942">
            <v>1</v>
          </cell>
        </row>
        <row r="1943">
          <cell r="A1943">
            <v>3200206</v>
          </cell>
          <cell r="BB1943">
            <v>1</v>
          </cell>
        </row>
        <row r="1944">
          <cell r="A1944">
            <v>3200207</v>
          </cell>
          <cell r="BB1944">
            <v>1</v>
          </cell>
        </row>
        <row r="1945">
          <cell r="A1945">
            <v>3200208</v>
          </cell>
          <cell r="BB1945">
            <v>1</v>
          </cell>
        </row>
        <row r="1946">
          <cell r="A1946">
            <v>3200209</v>
          </cell>
          <cell r="BB1946">
            <v>1</v>
          </cell>
        </row>
        <row r="1947">
          <cell r="A1947">
            <v>3200210</v>
          </cell>
          <cell r="BB1947">
            <v>1</v>
          </cell>
        </row>
        <row r="1948">
          <cell r="A1948">
            <v>3200301</v>
          </cell>
          <cell r="BB1948">
            <v>2</v>
          </cell>
        </row>
        <row r="1949">
          <cell r="A1949">
            <v>3200302</v>
          </cell>
          <cell r="BB1949">
            <v>2</v>
          </cell>
        </row>
        <row r="1950">
          <cell r="A1950">
            <v>3200303</v>
          </cell>
          <cell r="BB1950">
            <v>2</v>
          </cell>
        </row>
        <row r="1951">
          <cell r="A1951">
            <v>3200306</v>
          </cell>
          <cell r="BB1951">
            <v>2</v>
          </cell>
        </row>
        <row r="1952">
          <cell r="A1952">
            <v>3200307</v>
          </cell>
          <cell r="BB1952">
            <v>2</v>
          </cell>
        </row>
        <row r="1953">
          <cell r="A1953">
            <v>3200308</v>
          </cell>
          <cell r="BB1953">
            <v>2</v>
          </cell>
        </row>
        <row r="1954">
          <cell r="A1954">
            <v>3200309</v>
          </cell>
          <cell r="BB1954">
            <v>2</v>
          </cell>
        </row>
        <row r="1955">
          <cell r="A1955">
            <v>3200310</v>
          </cell>
          <cell r="BB1955">
            <v>2</v>
          </cell>
        </row>
        <row r="1956">
          <cell r="A1956">
            <v>3200401</v>
          </cell>
          <cell r="BB1956">
            <v>4</v>
          </cell>
        </row>
        <row r="1957">
          <cell r="A1957">
            <v>3200402</v>
          </cell>
          <cell r="BB1957">
            <v>4</v>
          </cell>
        </row>
        <row r="1958">
          <cell r="A1958">
            <v>3200403</v>
          </cell>
          <cell r="BB1958">
            <v>4</v>
          </cell>
        </row>
        <row r="1959">
          <cell r="A1959">
            <v>3200406</v>
          </cell>
          <cell r="BB1959">
            <v>4</v>
          </cell>
        </row>
        <row r="1960">
          <cell r="A1960">
            <v>3200407</v>
          </cell>
          <cell r="BB1960">
            <v>4</v>
          </cell>
        </row>
        <row r="1961">
          <cell r="A1961">
            <v>3200408</v>
          </cell>
          <cell r="BB1961">
            <v>4</v>
          </cell>
        </row>
        <row r="1962">
          <cell r="A1962">
            <v>3200409</v>
          </cell>
          <cell r="BB1962">
            <v>4</v>
          </cell>
        </row>
        <row r="1963">
          <cell r="A1963">
            <v>3200410</v>
          </cell>
          <cell r="BB1963">
            <v>4</v>
          </cell>
        </row>
        <row r="1964">
          <cell r="A1964">
            <v>3200501</v>
          </cell>
          <cell r="BB1964">
            <v>6</v>
          </cell>
        </row>
        <row r="1965">
          <cell r="A1965">
            <v>3200502</v>
          </cell>
          <cell r="BB1965">
            <v>6</v>
          </cell>
        </row>
        <row r="1966">
          <cell r="A1966">
            <v>3200503</v>
          </cell>
          <cell r="BB1966">
            <v>6</v>
          </cell>
        </row>
        <row r="1967">
          <cell r="A1967">
            <v>3200506</v>
          </cell>
          <cell r="BB1967">
            <v>6</v>
          </cell>
        </row>
        <row r="1968">
          <cell r="A1968">
            <v>3200507</v>
          </cell>
          <cell r="BB1968">
            <v>6</v>
          </cell>
        </row>
        <row r="1969">
          <cell r="A1969">
            <v>3200508</v>
          </cell>
          <cell r="BB1969">
            <v>6</v>
          </cell>
        </row>
        <row r="1970">
          <cell r="A1970">
            <v>3200509</v>
          </cell>
          <cell r="BB1970">
            <v>6</v>
          </cell>
        </row>
        <row r="1971">
          <cell r="A1971">
            <v>3200510</v>
          </cell>
          <cell r="BB1971">
            <v>6</v>
          </cell>
        </row>
        <row r="1972">
          <cell r="A1972">
            <v>3210201</v>
          </cell>
          <cell r="BB1972">
            <v>1</v>
          </cell>
        </row>
        <row r="1973">
          <cell r="A1973">
            <v>3210202</v>
          </cell>
          <cell r="BB1973">
            <v>1</v>
          </cell>
        </row>
        <row r="1974">
          <cell r="A1974">
            <v>3210203</v>
          </cell>
          <cell r="BB1974">
            <v>1</v>
          </cell>
        </row>
        <row r="1975">
          <cell r="A1975">
            <v>3210206</v>
          </cell>
          <cell r="BB1975">
            <v>1</v>
          </cell>
        </row>
        <row r="1976">
          <cell r="A1976">
            <v>3210207</v>
          </cell>
          <cell r="BB1976">
            <v>1</v>
          </cell>
        </row>
        <row r="1977">
          <cell r="A1977">
            <v>3210208</v>
          </cell>
          <cell r="BB1977">
            <v>1</v>
          </cell>
        </row>
        <row r="1978">
          <cell r="A1978">
            <v>3210209</v>
          </cell>
          <cell r="BB1978">
            <v>1</v>
          </cell>
        </row>
        <row r="1979">
          <cell r="A1979">
            <v>3210210</v>
          </cell>
          <cell r="BB1979">
            <v>1</v>
          </cell>
        </row>
        <row r="1980">
          <cell r="A1980">
            <v>3210301</v>
          </cell>
          <cell r="BB1980">
            <v>2</v>
          </cell>
        </row>
        <row r="1981">
          <cell r="A1981">
            <v>3210302</v>
          </cell>
          <cell r="BB1981">
            <v>2</v>
          </cell>
        </row>
        <row r="1982">
          <cell r="A1982">
            <v>3210303</v>
          </cell>
          <cell r="BB1982">
            <v>2</v>
          </cell>
        </row>
        <row r="1983">
          <cell r="A1983">
            <v>3210306</v>
          </cell>
          <cell r="BB1983">
            <v>2</v>
          </cell>
        </row>
        <row r="1984">
          <cell r="A1984">
            <v>3210307</v>
          </cell>
          <cell r="BB1984">
            <v>2</v>
          </cell>
        </row>
        <row r="1985">
          <cell r="A1985">
            <v>3210308</v>
          </cell>
          <cell r="BB1985">
            <v>2</v>
          </cell>
        </row>
        <row r="1986">
          <cell r="A1986">
            <v>3210309</v>
          </cell>
          <cell r="BB1986">
            <v>2</v>
          </cell>
        </row>
        <row r="1987">
          <cell r="A1987">
            <v>3210310</v>
          </cell>
          <cell r="BB1987">
            <v>2</v>
          </cell>
        </row>
        <row r="1988">
          <cell r="A1988">
            <v>3210401</v>
          </cell>
          <cell r="BB1988">
            <v>5</v>
          </cell>
        </row>
        <row r="1989">
          <cell r="A1989">
            <v>3210402</v>
          </cell>
          <cell r="BB1989">
            <v>5</v>
          </cell>
        </row>
        <row r="1990">
          <cell r="A1990">
            <v>3210403</v>
          </cell>
          <cell r="BB1990">
            <v>5</v>
          </cell>
        </row>
        <row r="1991">
          <cell r="A1991">
            <v>3210406</v>
          </cell>
          <cell r="BB1991">
            <v>5</v>
          </cell>
        </row>
        <row r="1992">
          <cell r="A1992">
            <v>3210407</v>
          </cell>
          <cell r="BB1992">
            <v>5</v>
          </cell>
        </row>
        <row r="1993">
          <cell r="A1993">
            <v>3210408</v>
          </cell>
          <cell r="BB1993">
            <v>5</v>
          </cell>
        </row>
        <row r="1994">
          <cell r="A1994">
            <v>3210409</v>
          </cell>
          <cell r="BB1994">
            <v>5</v>
          </cell>
        </row>
        <row r="1995">
          <cell r="A1995">
            <v>3210410</v>
          </cell>
          <cell r="BB1995">
            <v>5</v>
          </cell>
        </row>
        <row r="1996">
          <cell r="A1996">
            <v>3210501</v>
          </cell>
          <cell r="BB1996">
            <v>8</v>
          </cell>
        </row>
        <row r="1997">
          <cell r="A1997">
            <v>3210502</v>
          </cell>
          <cell r="BB1997">
            <v>8</v>
          </cell>
        </row>
        <row r="1998">
          <cell r="A1998">
            <v>3210503</v>
          </cell>
          <cell r="BB1998">
            <v>8</v>
          </cell>
        </row>
        <row r="1999">
          <cell r="A1999">
            <v>3210506</v>
          </cell>
          <cell r="BB1999">
            <v>8</v>
          </cell>
        </row>
        <row r="2000">
          <cell r="A2000">
            <v>3210507</v>
          </cell>
          <cell r="BB2000">
            <v>8</v>
          </cell>
        </row>
        <row r="2001">
          <cell r="A2001">
            <v>3210508</v>
          </cell>
          <cell r="BB2001">
            <v>8</v>
          </cell>
        </row>
        <row r="2002">
          <cell r="A2002">
            <v>3210509</v>
          </cell>
          <cell r="BB2002">
            <v>8</v>
          </cell>
        </row>
        <row r="2003">
          <cell r="A2003">
            <v>3210510</v>
          </cell>
          <cell r="BB2003">
            <v>8</v>
          </cell>
        </row>
        <row r="2004">
          <cell r="A2004">
            <v>3220201</v>
          </cell>
          <cell r="BB2004">
            <v>2</v>
          </cell>
        </row>
        <row r="2005">
          <cell r="A2005">
            <v>3220202</v>
          </cell>
          <cell r="BB2005">
            <v>2</v>
          </cell>
        </row>
        <row r="2006">
          <cell r="A2006">
            <v>3220203</v>
          </cell>
          <cell r="BB2006">
            <v>2</v>
          </cell>
        </row>
        <row r="2007">
          <cell r="A2007">
            <v>3220206</v>
          </cell>
          <cell r="BB2007">
            <v>2</v>
          </cell>
        </row>
        <row r="2008">
          <cell r="A2008">
            <v>3220207</v>
          </cell>
          <cell r="BB2008">
            <v>2</v>
          </cell>
        </row>
        <row r="2009">
          <cell r="A2009">
            <v>3220208</v>
          </cell>
          <cell r="BB2009">
            <v>2</v>
          </cell>
        </row>
        <row r="2010">
          <cell r="A2010">
            <v>3220209</v>
          </cell>
          <cell r="BB2010">
            <v>2</v>
          </cell>
        </row>
        <row r="2011">
          <cell r="A2011">
            <v>3220210</v>
          </cell>
          <cell r="BB2011">
            <v>2</v>
          </cell>
        </row>
        <row r="2012">
          <cell r="A2012">
            <v>3220301</v>
          </cell>
          <cell r="BB2012">
            <v>3</v>
          </cell>
        </row>
        <row r="2013">
          <cell r="A2013">
            <v>3220302</v>
          </cell>
          <cell r="BB2013">
            <v>3</v>
          </cell>
        </row>
        <row r="2014">
          <cell r="A2014">
            <v>3220303</v>
          </cell>
          <cell r="BB2014">
            <v>3</v>
          </cell>
        </row>
        <row r="2015">
          <cell r="A2015">
            <v>3220306</v>
          </cell>
          <cell r="BB2015">
            <v>3</v>
          </cell>
        </row>
        <row r="2016">
          <cell r="A2016">
            <v>3220307</v>
          </cell>
          <cell r="BB2016">
            <v>3</v>
          </cell>
        </row>
        <row r="2017">
          <cell r="A2017">
            <v>3220308</v>
          </cell>
          <cell r="BB2017">
            <v>3</v>
          </cell>
        </row>
        <row r="2018">
          <cell r="A2018">
            <v>3220309</v>
          </cell>
          <cell r="BB2018">
            <v>3</v>
          </cell>
        </row>
        <row r="2019">
          <cell r="A2019">
            <v>3220310</v>
          </cell>
          <cell r="BB2019">
            <v>3</v>
          </cell>
        </row>
        <row r="2020">
          <cell r="A2020">
            <v>3220401</v>
          </cell>
          <cell r="BB2020">
            <v>6</v>
          </cell>
        </row>
        <row r="2021">
          <cell r="A2021">
            <v>3220402</v>
          </cell>
          <cell r="BB2021">
            <v>6</v>
          </cell>
        </row>
        <row r="2022">
          <cell r="A2022">
            <v>3220403</v>
          </cell>
          <cell r="BB2022">
            <v>6</v>
          </cell>
        </row>
        <row r="2023">
          <cell r="A2023">
            <v>3220406</v>
          </cell>
          <cell r="BB2023">
            <v>6</v>
          </cell>
        </row>
        <row r="2024">
          <cell r="A2024">
            <v>3220407</v>
          </cell>
          <cell r="BB2024">
            <v>6</v>
          </cell>
        </row>
        <row r="2025">
          <cell r="A2025">
            <v>3220408</v>
          </cell>
          <cell r="BB2025">
            <v>6</v>
          </cell>
        </row>
        <row r="2026">
          <cell r="A2026">
            <v>3220409</v>
          </cell>
          <cell r="BB2026">
            <v>6</v>
          </cell>
        </row>
        <row r="2027">
          <cell r="A2027">
            <v>3220410</v>
          </cell>
          <cell r="BB2027">
            <v>6</v>
          </cell>
        </row>
        <row r="2028">
          <cell r="A2028">
            <v>3220501</v>
          </cell>
          <cell r="BB2028">
            <v>8</v>
          </cell>
        </row>
        <row r="2029">
          <cell r="A2029">
            <v>3220502</v>
          </cell>
          <cell r="BB2029">
            <v>8</v>
          </cell>
        </row>
        <row r="2030">
          <cell r="A2030">
            <v>3220503</v>
          </cell>
          <cell r="BB2030">
            <v>8</v>
          </cell>
        </row>
        <row r="2031">
          <cell r="A2031">
            <v>3220506</v>
          </cell>
          <cell r="BB2031">
            <v>8</v>
          </cell>
        </row>
        <row r="2032">
          <cell r="A2032">
            <v>3220507</v>
          </cell>
          <cell r="BB2032">
            <v>8</v>
          </cell>
        </row>
        <row r="2033">
          <cell r="A2033">
            <v>3220508</v>
          </cell>
          <cell r="BB2033">
            <v>8</v>
          </cell>
        </row>
        <row r="2034">
          <cell r="A2034">
            <v>3220509</v>
          </cell>
          <cell r="BB2034">
            <v>8</v>
          </cell>
        </row>
        <row r="2035">
          <cell r="A2035">
            <v>3220510</v>
          </cell>
          <cell r="BB2035">
            <v>8</v>
          </cell>
        </row>
        <row r="2036">
          <cell r="A2036">
            <v>3230201</v>
          </cell>
          <cell r="BB2036">
            <v>3</v>
          </cell>
        </row>
        <row r="2037">
          <cell r="A2037">
            <v>3230202</v>
          </cell>
          <cell r="BB2037">
            <v>3</v>
          </cell>
        </row>
        <row r="2038">
          <cell r="A2038">
            <v>3230203</v>
          </cell>
          <cell r="BB2038">
            <v>3</v>
          </cell>
        </row>
        <row r="2039">
          <cell r="A2039">
            <v>3230206</v>
          </cell>
          <cell r="BB2039">
            <v>3</v>
          </cell>
        </row>
        <row r="2040">
          <cell r="A2040">
            <v>3230207</v>
          </cell>
          <cell r="BB2040">
            <v>3</v>
          </cell>
        </row>
        <row r="2041">
          <cell r="A2041">
            <v>3230208</v>
          </cell>
          <cell r="BB2041">
            <v>3</v>
          </cell>
        </row>
        <row r="2042">
          <cell r="A2042">
            <v>3230209</v>
          </cell>
          <cell r="BB2042">
            <v>3</v>
          </cell>
        </row>
        <row r="2043">
          <cell r="A2043">
            <v>3230210</v>
          </cell>
          <cell r="BB2043">
            <v>3</v>
          </cell>
        </row>
        <row r="2044">
          <cell r="A2044">
            <v>3230301</v>
          </cell>
          <cell r="BB2044">
            <v>4</v>
          </cell>
        </row>
        <row r="2045">
          <cell r="A2045">
            <v>3230302</v>
          </cell>
          <cell r="BB2045">
            <v>4</v>
          </cell>
        </row>
        <row r="2046">
          <cell r="A2046">
            <v>3230303</v>
          </cell>
          <cell r="BB2046">
            <v>4</v>
          </cell>
        </row>
        <row r="2047">
          <cell r="A2047">
            <v>3230306</v>
          </cell>
          <cell r="BB2047">
            <v>4</v>
          </cell>
        </row>
        <row r="2048">
          <cell r="A2048">
            <v>3230307</v>
          </cell>
          <cell r="BB2048">
            <v>4</v>
          </cell>
        </row>
        <row r="2049">
          <cell r="A2049">
            <v>3230308</v>
          </cell>
          <cell r="BB2049">
            <v>4</v>
          </cell>
        </row>
        <row r="2050">
          <cell r="A2050">
            <v>3230309</v>
          </cell>
          <cell r="BB2050">
            <v>4</v>
          </cell>
        </row>
        <row r="2051">
          <cell r="A2051">
            <v>3230310</v>
          </cell>
          <cell r="BB2051">
            <v>4</v>
          </cell>
        </row>
        <row r="2052">
          <cell r="A2052">
            <v>3230401</v>
          </cell>
          <cell r="BB2052">
            <v>7</v>
          </cell>
        </row>
        <row r="2053">
          <cell r="A2053">
            <v>3230402</v>
          </cell>
          <cell r="BB2053">
            <v>7</v>
          </cell>
        </row>
        <row r="2054">
          <cell r="A2054">
            <v>3230403</v>
          </cell>
          <cell r="BB2054">
            <v>7</v>
          </cell>
        </row>
        <row r="2055">
          <cell r="A2055">
            <v>3230406</v>
          </cell>
          <cell r="BB2055">
            <v>7</v>
          </cell>
        </row>
        <row r="2056">
          <cell r="A2056">
            <v>3230407</v>
          </cell>
          <cell r="BB2056">
            <v>7</v>
          </cell>
        </row>
        <row r="2057">
          <cell r="A2057">
            <v>3230408</v>
          </cell>
          <cell r="BB2057">
            <v>7</v>
          </cell>
        </row>
        <row r="2058">
          <cell r="A2058">
            <v>3230409</v>
          </cell>
          <cell r="BB2058">
            <v>7</v>
          </cell>
        </row>
        <row r="2059">
          <cell r="A2059">
            <v>3230410</v>
          </cell>
          <cell r="BB2059">
            <v>7</v>
          </cell>
        </row>
        <row r="2060">
          <cell r="A2060">
            <v>3230501</v>
          </cell>
          <cell r="BB2060">
            <v>8</v>
          </cell>
        </row>
        <row r="2061">
          <cell r="A2061">
            <v>3230502</v>
          </cell>
          <cell r="BB2061">
            <v>8</v>
          </cell>
        </row>
        <row r="2062">
          <cell r="A2062">
            <v>3230503</v>
          </cell>
          <cell r="BB2062">
            <v>8</v>
          </cell>
        </row>
        <row r="2063">
          <cell r="A2063">
            <v>3230506</v>
          </cell>
          <cell r="BB2063">
            <v>8</v>
          </cell>
        </row>
        <row r="2064">
          <cell r="A2064">
            <v>3230507</v>
          </cell>
          <cell r="BB2064">
            <v>8</v>
          </cell>
        </row>
        <row r="2065">
          <cell r="A2065">
            <v>3230508</v>
          </cell>
          <cell r="BB2065">
            <v>8</v>
          </cell>
        </row>
        <row r="2066">
          <cell r="A2066">
            <v>3230509</v>
          </cell>
          <cell r="BB2066">
            <v>8</v>
          </cell>
        </row>
        <row r="2067">
          <cell r="A2067">
            <v>3230510</v>
          </cell>
          <cell r="BB2067">
            <v>8</v>
          </cell>
        </row>
        <row r="2068">
          <cell r="A2068">
            <v>3240201</v>
          </cell>
          <cell r="BB2068">
            <v>3</v>
          </cell>
        </row>
        <row r="2069">
          <cell r="A2069">
            <v>3240202</v>
          </cell>
          <cell r="BB2069">
            <v>3</v>
          </cell>
        </row>
        <row r="2070">
          <cell r="A2070">
            <v>3240203</v>
          </cell>
          <cell r="BB2070">
            <v>3</v>
          </cell>
        </row>
        <row r="2071">
          <cell r="A2071">
            <v>3240206</v>
          </cell>
          <cell r="BB2071">
            <v>3</v>
          </cell>
        </row>
        <row r="2072">
          <cell r="A2072">
            <v>3240207</v>
          </cell>
          <cell r="BB2072">
            <v>3</v>
          </cell>
        </row>
        <row r="2073">
          <cell r="A2073">
            <v>3240208</v>
          </cell>
          <cell r="BB2073">
            <v>3</v>
          </cell>
        </row>
        <row r="2074">
          <cell r="A2074">
            <v>3240209</v>
          </cell>
          <cell r="BB2074">
            <v>3</v>
          </cell>
        </row>
        <row r="2075">
          <cell r="A2075">
            <v>3240210</v>
          </cell>
          <cell r="BB2075">
            <v>3</v>
          </cell>
        </row>
        <row r="2076">
          <cell r="A2076">
            <v>3240301</v>
          </cell>
          <cell r="BB2076">
            <v>4</v>
          </cell>
        </row>
        <row r="2077">
          <cell r="A2077">
            <v>3240302</v>
          </cell>
          <cell r="BB2077">
            <v>4</v>
          </cell>
        </row>
        <row r="2078">
          <cell r="A2078">
            <v>3240303</v>
          </cell>
          <cell r="BB2078">
            <v>4</v>
          </cell>
        </row>
        <row r="2079">
          <cell r="A2079">
            <v>3240306</v>
          </cell>
          <cell r="BB2079">
            <v>4</v>
          </cell>
        </row>
        <row r="2080">
          <cell r="A2080">
            <v>3240307</v>
          </cell>
          <cell r="BB2080">
            <v>4</v>
          </cell>
        </row>
        <row r="2081">
          <cell r="A2081">
            <v>3240308</v>
          </cell>
          <cell r="BB2081">
            <v>4</v>
          </cell>
        </row>
        <row r="2082">
          <cell r="A2082">
            <v>3240309</v>
          </cell>
          <cell r="BB2082">
            <v>4</v>
          </cell>
        </row>
        <row r="2083">
          <cell r="A2083">
            <v>3240310</v>
          </cell>
          <cell r="BB2083">
            <v>4</v>
          </cell>
        </row>
        <row r="2084">
          <cell r="A2084">
            <v>3240401</v>
          </cell>
          <cell r="BB2084">
            <v>8</v>
          </cell>
        </row>
        <row r="2085">
          <cell r="A2085">
            <v>3240402</v>
          </cell>
          <cell r="BB2085">
            <v>8</v>
          </cell>
        </row>
        <row r="2086">
          <cell r="A2086">
            <v>3240403</v>
          </cell>
          <cell r="BB2086">
            <v>8</v>
          </cell>
        </row>
        <row r="2087">
          <cell r="A2087">
            <v>3240406</v>
          </cell>
          <cell r="BB2087">
            <v>8</v>
          </cell>
        </row>
        <row r="2088">
          <cell r="A2088">
            <v>3240407</v>
          </cell>
          <cell r="BB2088">
            <v>8</v>
          </cell>
        </row>
        <row r="2089">
          <cell r="A2089">
            <v>3240408</v>
          </cell>
          <cell r="BB2089">
            <v>8</v>
          </cell>
        </row>
        <row r="2090">
          <cell r="A2090">
            <v>3240409</v>
          </cell>
          <cell r="BB2090">
            <v>8</v>
          </cell>
        </row>
        <row r="2091">
          <cell r="A2091">
            <v>3240410</v>
          </cell>
          <cell r="BB2091">
            <v>8</v>
          </cell>
        </row>
        <row r="2092">
          <cell r="A2092">
            <v>3240501</v>
          </cell>
          <cell r="BB2092">
            <v>8</v>
          </cell>
        </row>
        <row r="2093">
          <cell r="A2093">
            <v>3240502</v>
          </cell>
          <cell r="BB2093">
            <v>8</v>
          </cell>
        </row>
        <row r="2094">
          <cell r="A2094">
            <v>3240503</v>
          </cell>
          <cell r="BB2094">
            <v>8</v>
          </cell>
        </row>
        <row r="2095">
          <cell r="A2095">
            <v>3240506</v>
          </cell>
          <cell r="BB2095">
            <v>8</v>
          </cell>
        </row>
        <row r="2096">
          <cell r="A2096">
            <v>3240507</v>
          </cell>
          <cell r="BB2096">
            <v>8</v>
          </cell>
        </row>
        <row r="2097">
          <cell r="A2097">
            <v>3240508</v>
          </cell>
          <cell r="BB2097">
            <v>8</v>
          </cell>
        </row>
        <row r="2098">
          <cell r="A2098">
            <v>3240509</v>
          </cell>
          <cell r="BB2098">
            <v>8</v>
          </cell>
        </row>
        <row r="2099">
          <cell r="A2099">
            <v>3240510</v>
          </cell>
          <cell r="BB2099">
            <v>8</v>
          </cell>
        </row>
        <row r="2100">
          <cell r="A2100">
            <v>3250201</v>
          </cell>
          <cell r="BB2100">
            <v>4</v>
          </cell>
        </row>
        <row r="2101">
          <cell r="A2101">
            <v>3250202</v>
          </cell>
          <cell r="BB2101">
            <v>4</v>
          </cell>
        </row>
        <row r="2102">
          <cell r="A2102">
            <v>3250203</v>
          </cell>
          <cell r="BB2102">
            <v>4</v>
          </cell>
        </row>
        <row r="2103">
          <cell r="A2103">
            <v>3250206</v>
          </cell>
          <cell r="BB2103">
            <v>4</v>
          </cell>
        </row>
        <row r="2104">
          <cell r="A2104">
            <v>3250207</v>
          </cell>
          <cell r="BB2104">
            <v>4</v>
          </cell>
        </row>
        <row r="2105">
          <cell r="A2105">
            <v>3250208</v>
          </cell>
          <cell r="BB2105">
            <v>4</v>
          </cell>
        </row>
        <row r="2106">
          <cell r="A2106">
            <v>3250209</v>
          </cell>
          <cell r="BB2106">
            <v>4</v>
          </cell>
        </row>
        <row r="2107">
          <cell r="A2107">
            <v>3250210</v>
          </cell>
          <cell r="BB2107">
            <v>4</v>
          </cell>
        </row>
        <row r="2108">
          <cell r="A2108">
            <v>3250301</v>
          </cell>
          <cell r="BB2108">
            <v>5</v>
          </cell>
        </row>
        <row r="2109">
          <cell r="A2109">
            <v>3250302</v>
          </cell>
          <cell r="BB2109">
            <v>5</v>
          </cell>
        </row>
        <row r="2110">
          <cell r="A2110">
            <v>3250303</v>
          </cell>
          <cell r="BB2110">
            <v>5</v>
          </cell>
        </row>
        <row r="2111">
          <cell r="A2111">
            <v>3250306</v>
          </cell>
          <cell r="BB2111">
            <v>5</v>
          </cell>
        </row>
        <row r="2112">
          <cell r="A2112">
            <v>3250307</v>
          </cell>
          <cell r="BB2112">
            <v>5</v>
          </cell>
        </row>
        <row r="2113">
          <cell r="A2113">
            <v>3250308</v>
          </cell>
          <cell r="BB2113">
            <v>5</v>
          </cell>
        </row>
        <row r="2114">
          <cell r="A2114">
            <v>3250309</v>
          </cell>
          <cell r="BB2114">
            <v>5</v>
          </cell>
        </row>
        <row r="2115">
          <cell r="A2115">
            <v>3250310</v>
          </cell>
          <cell r="BB2115">
            <v>5</v>
          </cell>
        </row>
        <row r="2116">
          <cell r="A2116">
            <v>3250401</v>
          </cell>
          <cell r="BB2116">
            <v>8</v>
          </cell>
        </row>
        <row r="2117">
          <cell r="A2117">
            <v>3250402</v>
          </cell>
          <cell r="BB2117">
            <v>8</v>
          </cell>
        </row>
        <row r="2118">
          <cell r="A2118">
            <v>3250403</v>
          </cell>
          <cell r="BB2118">
            <v>8</v>
          </cell>
        </row>
        <row r="2119">
          <cell r="A2119">
            <v>3250406</v>
          </cell>
          <cell r="BB2119">
            <v>8</v>
          </cell>
        </row>
        <row r="2120">
          <cell r="A2120">
            <v>3250407</v>
          </cell>
          <cell r="BB2120">
            <v>8</v>
          </cell>
        </row>
        <row r="2121">
          <cell r="A2121">
            <v>3250408</v>
          </cell>
          <cell r="BB2121">
            <v>8</v>
          </cell>
        </row>
        <row r="2122">
          <cell r="A2122">
            <v>3250409</v>
          </cell>
          <cell r="BB2122">
            <v>8</v>
          </cell>
        </row>
        <row r="2123">
          <cell r="A2123">
            <v>3250410</v>
          </cell>
          <cell r="BB2123">
            <v>8</v>
          </cell>
        </row>
        <row r="2124">
          <cell r="A2124">
            <v>3250501</v>
          </cell>
          <cell r="BB2124">
            <v>8</v>
          </cell>
        </row>
        <row r="2125">
          <cell r="A2125">
            <v>3250502</v>
          </cell>
          <cell r="BB2125">
            <v>8</v>
          </cell>
        </row>
        <row r="2126">
          <cell r="A2126">
            <v>3250503</v>
          </cell>
          <cell r="BB2126">
            <v>8</v>
          </cell>
        </row>
        <row r="2127">
          <cell r="A2127">
            <v>3250506</v>
          </cell>
          <cell r="BB2127">
            <v>8</v>
          </cell>
        </row>
        <row r="2128">
          <cell r="A2128">
            <v>3250507</v>
          </cell>
          <cell r="BB2128">
            <v>8</v>
          </cell>
        </row>
        <row r="2129">
          <cell r="A2129">
            <v>3250508</v>
          </cell>
          <cell r="BB2129">
            <v>8</v>
          </cell>
        </row>
        <row r="2130">
          <cell r="A2130">
            <v>3250509</v>
          </cell>
          <cell r="BB2130">
            <v>8</v>
          </cell>
        </row>
        <row r="2131">
          <cell r="A2131">
            <v>3250510</v>
          </cell>
          <cell r="BB2131">
            <v>8</v>
          </cell>
        </row>
        <row r="2132">
          <cell r="A2132">
            <v>3260201</v>
          </cell>
          <cell r="BB2132">
            <v>4</v>
          </cell>
        </row>
        <row r="2133">
          <cell r="A2133">
            <v>3260202</v>
          </cell>
          <cell r="BB2133">
            <v>4</v>
          </cell>
        </row>
        <row r="2134">
          <cell r="A2134">
            <v>3260203</v>
          </cell>
          <cell r="BB2134">
            <v>4</v>
          </cell>
        </row>
        <row r="2135">
          <cell r="A2135">
            <v>3260206</v>
          </cell>
          <cell r="BB2135">
            <v>4</v>
          </cell>
        </row>
        <row r="2136">
          <cell r="A2136">
            <v>3260207</v>
          </cell>
          <cell r="BB2136">
            <v>4</v>
          </cell>
        </row>
        <row r="2137">
          <cell r="A2137">
            <v>3260208</v>
          </cell>
          <cell r="BB2137">
            <v>4</v>
          </cell>
        </row>
        <row r="2138">
          <cell r="A2138">
            <v>3260209</v>
          </cell>
          <cell r="BB2138">
            <v>4</v>
          </cell>
        </row>
        <row r="2139">
          <cell r="A2139">
            <v>3260210</v>
          </cell>
          <cell r="BB2139">
            <v>4</v>
          </cell>
        </row>
        <row r="2140">
          <cell r="A2140">
            <v>3260301</v>
          </cell>
          <cell r="BB2140">
            <v>5</v>
          </cell>
        </row>
        <row r="2141">
          <cell r="A2141">
            <v>3260302</v>
          </cell>
          <cell r="BB2141">
            <v>5</v>
          </cell>
        </row>
        <row r="2142">
          <cell r="A2142">
            <v>3260303</v>
          </cell>
          <cell r="BB2142">
            <v>5</v>
          </cell>
        </row>
        <row r="2143">
          <cell r="A2143">
            <v>3260306</v>
          </cell>
          <cell r="BB2143">
            <v>5</v>
          </cell>
        </row>
        <row r="2144">
          <cell r="A2144">
            <v>3260307</v>
          </cell>
          <cell r="BB2144">
            <v>5</v>
          </cell>
        </row>
        <row r="2145">
          <cell r="A2145">
            <v>3260308</v>
          </cell>
          <cell r="BB2145">
            <v>5</v>
          </cell>
        </row>
        <row r="2146">
          <cell r="A2146">
            <v>3260309</v>
          </cell>
          <cell r="BB2146">
            <v>5</v>
          </cell>
        </row>
        <row r="2147">
          <cell r="A2147">
            <v>3260310</v>
          </cell>
          <cell r="BB2147">
            <v>5</v>
          </cell>
        </row>
        <row r="2148">
          <cell r="A2148">
            <v>3260401</v>
          </cell>
          <cell r="BB2148">
            <v>8</v>
          </cell>
        </row>
        <row r="2149">
          <cell r="A2149">
            <v>3260402</v>
          </cell>
          <cell r="BB2149">
            <v>8</v>
          </cell>
        </row>
        <row r="2150">
          <cell r="A2150">
            <v>3260403</v>
          </cell>
          <cell r="BB2150">
            <v>8</v>
          </cell>
        </row>
        <row r="2151">
          <cell r="A2151">
            <v>3260406</v>
          </cell>
          <cell r="BB2151">
            <v>8</v>
          </cell>
        </row>
        <row r="2152">
          <cell r="A2152">
            <v>3260407</v>
          </cell>
          <cell r="BB2152">
            <v>8</v>
          </cell>
        </row>
        <row r="2153">
          <cell r="A2153">
            <v>3260408</v>
          </cell>
          <cell r="BB2153">
            <v>8</v>
          </cell>
        </row>
        <row r="2154">
          <cell r="A2154">
            <v>3260409</v>
          </cell>
          <cell r="BB2154">
            <v>8</v>
          </cell>
        </row>
        <row r="2155">
          <cell r="A2155">
            <v>3260410</v>
          </cell>
          <cell r="BB2155">
            <v>8</v>
          </cell>
        </row>
        <row r="2156">
          <cell r="A2156">
            <v>3260501</v>
          </cell>
          <cell r="BB2156">
            <v>8</v>
          </cell>
        </row>
        <row r="2157">
          <cell r="A2157">
            <v>3260502</v>
          </cell>
          <cell r="BB2157">
            <v>8</v>
          </cell>
        </row>
        <row r="2158">
          <cell r="A2158">
            <v>3260503</v>
          </cell>
          <cell r="BB2158">
            <v>8</v>
          </cell>
        </row>
        <row r="2159">
          <cell r="A2159">
            <v>3260506</v>
          </cell>
          <cell r="BB2159">
            <v>8</v>
          </cell>
        </row>
        <row r="2160">
          <cell r="A2160">
            <v>3260507</v>
          </cell>
          <cell r="BB2160">
            <v>8</v>
          </cell>
        </row>
        <row r="2161">
          <cell r="A2161">
            <v>3260508</v>
          </cell>
          <cell r="BB2161">
            <v>8</v>
          </cell>
        </row>
        <row r="2162">
          <cell r="A2162">
            <v>3260509</v>
          </cell>
          <cell r="BB2162">
            <v>8</v>
          </cell>
        </row>
        <row r="2163">
          <cell r="A2163">
            <v>3260510</v>
          </cell>
          <cell r="BB2163">
            <v>8</v>
          </cell>
        </row>
        <row r="2164">
          <cell r="A2164">
            <v>3270201</v>
          </cell>
          <cell r="BB2164">
            <v>4</v>
          </cell>
        </row>
        <row r="2165">
          <cell r="A2165">
            <v>3270202</v>
          </cell>
          <cell r="BB2165">
            <v>4</v>
          </cell>
        </row>
        <row r="2166">
          <cell r="A2166">
            <v>3270203</v>
          </cell>
          <cell r="BB2166">
            <v>4</v>
          </cell>
        </row>
        <row r="2167">
          <cell r="A2167">
            <v>3270206</v>
          </cell>
          <cell r="BB2167">
            <v>4</v>
          </cell>
        </row>
        <row r="2168">
          <cell r="A2168">
            <v>3270207</v>
          </cell>
          <cell r="BB2168">
            <v>4</v>
          </cell>
        </row>
        <row r="2169">
          <cell r="A2169">
            <v>3270208</v>
          </cell>
          <cell r="BB2169">
            <v>4</v>
          </cell>
        </row>
        <row r="2170">
          <cell r="A2170">
            <v>3270209</v>
          </cell>
          <cell r="BB2170">
            <v>4</v>
          </cell>
        </row>
        <row r="2171">
          <cell r="A2171">
            <v>3270210</v>
          </cell>
          <cell r="BB2171">
            <v>4</v>
          </cell>
        </row>
        <row r="2172">
          <cell r="A2172">
            <v>3270301</v>
          </cell>
          <cell r="BB2172">
            <v>5</v>
          </cell>
        </row>
        <row r="2173">
          <cell r="A2173">
            <v>3270302</v>
          </cell>
          <cell r="BB2173">
            <v>5</v>
          </cell>
        </row>
        <row r="2174">
          <cell r="A2174">
            <v>3270303</v>
          </cell>
          <cell r="BB2174">
            <v>5</v>
          </cell>
        </row>
        <row r="2175">
          <cell r="A2175">
            <v>3270306</v>
          </cell>
          <cell r="BB2175">
            <v>5</v>
          </cell>
        </row>
        <row r="2176">
          <cell r="A2176">
            <v>3270307</v>
          </cell>
          <cell r="BB2176">
            <v>5</v>
          </cell>
        </row>
        <row r="2177">
          <cell r="A2177">
            <v>3270308</v>
          </cell>
          <cell r="BB2177">
            <v>5</v>
          </cell>
        </row>
        <row r="2178">
          <cell r="A2178">
            <v>3270309</v>
          </cell>
          <cell r="BB2178">
            <v>5</v>
          </cell>
        </row>
        <row r="2179">
          <cell r="A2179">
            <v>3270310</v>
          </cell>
          <cell r="BB2179">
            <v>5</v>
          </cell>
        </row>
        <row r="2180">
          <cell r="A2180">
            <v>3270401</v>
          </cell>
          <cell r="BB2180">
            <v>8</v>
          </cell>
        </row>
        <row r="2181">
          <cell r="A2181">
            <v>3270402</v>
          </cell>
          <cell r="BB2181">
            <v>8</v>
          </cell>
        </row>
        <row r="2182">
          <cell r="A2182">
            <v>3270403</v>
          </cell>
          <cell r="BB2182">
            <v>8</v>
          </cell>
        </row>
        <row r="2183">
          <cell r="A2183">
            <v>3270406</v>
          </cell>
          <cell r="BB2183">
            <v>8</v>
          </cell>
        </row>
        <row r="2184">
          <cell r="A2184">
            <v>3270407</v>
          </cell>
          <cell r="BB2184">
            <v>8</v>
          </cell>
        </row>
        <row r="2185">
          <cell r="A2185">
            <v>3270408</v>
          </cell>
          <cell r="BB2185">
            <v>8</v>
          </cell>
        </row>
        <row r="2186">
          <cell r="A2186">
            <v>3270409</v>
          </cell>
          <cell r="BB2186">
            <v>8</v>
          </cell>
        </row>
        <row r="2187">
          <cell r="A2187">
            <v>3270410</v>
          </cell>
          <cell r="BB2187">
            <v>8</v>
          </cell>
        </row>
        <row r="2188">
          <cell r="A2188">
            <v>3270501</v>
          </cell>
          <cell r="BB2188">
            <v>8</v>
          </cell>
        </row>
        <row r="2189">
          <cell r="A2189">
            <v>3270502</v>
          </cell>
          <cell r="BB2189">
            <v>8</v>
          </cell>
        </row>
        <row r="2190">
          <cell r="A2190">
            <v>3270503</v>
          </cell>
          <cell r="BB2190">
            <v>8</v>
          </cell>
        </row>
        <row r="2191">
          <cell r="A2191">
            <v>3270506</v>
          </cell>
          <cell r="BB2191">
            <v>8</v>
          </cell>
        </row>
        <row r="2192">
          <cell r="A2192">
            <v>3270507</v>
          </cell>
          <cell r="BB2192">
            <v>8</v>
          </cell>
        </row>
        <row r="2193">
          <cell r="A2193">
            <v>3270508</v>
          </cell>
          <cell r="BB2193">
            <v>8</v>
          </cell>
        </row>
        <row r="2194">
          <cell r="A2194">
            <v>3270509</v>
          </cell>
          <cell r="BB2194">
            <v>8</v>
          </cell>
        </row>
        <row r="2195">
          <cell r="A2195">
            <v>3270510</v>
          </cell>
          <cell r="BB2195">
            <v>8</v>
          </cell>
        </row>
        <row r="2196">
          <cell r="A2196">
            <v>3280201</v>
          </cell>
          <cell r="BB2196">
            <v>4</v>
          </cell>
        </row>
        <row r="2197">
          <cell r="A2197">
            <v>3280202</v>
          </cell>
          <cell r="BB2197">
            <v>4</v>
          </cell>
        </row>
        <row r="2198">
          <cell r="A2198">
            <v>3280203</v>
          </cell>
          <cell r="BB2198">
            <v>4</v>
          </cell>
        </row>
        <row r="2199">
          <cell r="A2199">
            <v>3280206</v>
          </cell>
          <cell r="BB2199">
            <v>4</v>
          </cell>
        </row>
        <row r="2200">
          <cell r="A2200">
            <v>3280207</v>
          </cell>
          <cell r="BB2200">
            <v>4</v>
          </cell>
        </row>
        <row r="2201">
          <cell r="A2201">
            <v>3280208</v>
          </cell>
          <cell r="BB2201">
            <v>4</v>
          </cell>
        </row>
        <row r="2202">
          <cell r="A2202">
            <v>3280209</v>
          </cell>
          <cell r="BB2202">
            <v>4</v>
          </cell>
        </row>
        <row r="2203">
          <cell r="A2203">
            <v>3280210</v>
          </cell>
          <cell r="BB2203">
            <v>4</v>
          </cell>
        </row>
        <row r="2204">
          <cell r="A2204">
            <v>3280301</v>
          </cell>
          <cell r="BB2204">
            <v>5</v>
          </cell>
        </row>
        <row r="2205">
          <cell r="A2205">
            <v>3280302</v>
          </cell>
          <cell r="BB2205">
            <v>5</v>
          </cell>
        </row>
        <row r="2206">
          <cell r="A2206">
            <v>3280303</v>
          </cell>
          <cell r="BB2206">
            <v>5</v>
          </cell>
        </row>
        <row r="2207">
          <cell r="A2207">
            <v>3280306</v>
          </cell>
          <cell r="BB2207">
            <v>5</v>
          </cell>
        </row>
        <row r="2208">
          <cell r="A2208">
            <v>3280307</v>
          </cell>
          <cell r="BB2208">
            <v>5</v>
          </cell>
        </row>
        <row r="2209">
          <cell r="A2209">
            <v>3280308</v>
          </cell>
          <cell r="BB2209">
            <v>5</v>
          </cell>
        </row>
        <row r="2210">
          <cell r="A2210">
            <v>3280309</v>
          </cell>
          <cell r="BB2210">
            <v>5</v>
          </cell>
        </row>
        <row r="2211">
          <cell r="A2211">
            <v>3280310</v>
          </cell>
          <cell r="BB2211">
            <v>5</v>
          </cell>
        </row>
        <row r="2212">
          <cell r="A2212">
            <v>3280401</v>
          </cell>
          <cell r="BB2212">
            <v>8</v>
          </cell>
        </row>
        <row r="2213">
          <cell r="A2213">
            <v>3280402</v>
          </cell>
          <cell r="BB2213">
            <v>8</v>
          </cell>
        </row>
        <row r="2214">
          <cell r="A2214">
            <v>3280403</v>
          </cell>
          <cell r="BB2214">
            <v>8</v>
          </cell>
        </row>
        <row r="2215">
          <cell r="A2215">
            <v>3280406</v>
          </cell>
          <cell r="BB2215">
            <v>8</v>
          </cell>
        </row>
        <row r="2216">
          <cell r="A2216">
            <v>3280407</v>
          </cell>
          <cell r="BB2216">
            <v>8</v>
          </cell>
        </row>
        <row r="2217">
          <cell r="A2217">
            <v>3280408</v>
          </cell>
          <cell r="BB2217">
            <v>8</v>
          </cell>
        </row>
        <row r="2218">
          <cell r="A2218">
            <v>3280409</v>
          </cell>
          <cell r="BB2218">
            <v>8</v>
          </cell>
        </row>
        <row r="2219">
          <cell r="A2219">
            <v>3280410</v>
          </cell>
          <cell r="BB2219">
            <v>8</v>
          </cell>
        </row>
        <row r="2220">
          <cell r="A2220">
            <v>3280501</v>
          </cell>
          <cell r="BB2220">
            <v>8</v>
          </cell>
        </row>
        <row r="2221">
          <cell r="A2221">
            <v>3280502</v>
          </cell>
          <cell r="BB2221">
            <v>8</v>
          </cell>
        </row>
        <row r="2222">
          <cell r="A2222">
            <v>3280503</v>
          </cell>
          <cell r="BB2222">
            <v>8</v>
          </cell>
        </row>
        <row r="2223">
          <cell r="A2223">
            <v>3280506</v>
          </cell>
          <cell r="BB2223">
            <v>8</v>
          </cell>
        </row>
        <row r="2224">
          <cell r="A2224">
            <v>3280507</v>
          </cell>
          <cell r="BB2224">
            <v>8</v>
          </cell>
        </row>
        <row r="2225">
          <cell r="A2225">
            <v>3280508</v>
          </cell>
          <cell r="BB2225">
            <v>8</v>
          </cell>
        </row>
        <row r="2226">
          <cell r="A2226">
            <v>3280509</v>
          </cell>
          <cell r="BB2226">
            <v>8</v>
          </cell>
        </row>
        <row r="2227">
          <cell r="A2227">
            <v>3280510</v>
          </cell>
          <cell r="BB2227">
            <v>8</v>
          </cell>
        </row>
        <row r="2228">
          <cell r="A2228">
            <v>3290201</v>
          </cell>
          <cell r="BB2228">
            <v>4</v>
          </cell>
        </row>
        <row r="2229">
          <cell r="A2229">
            <v>3290202</v>
          </cell>
          <cell r="BB2229">
            <v>4</v>
          </cell>
        </row>
        <row r="2230">
          <cell r="A2230">
            <v>3290203</v>
          </cell>
          <cell r="BB2230">
            <v>4</v>
          </cell>
        </row>
        <row r="2231">
          <cell r="A2231">
            <v>3290206</v>
          </cell>
          <cell r="BB2231">
            <v>4</v>
          </cell>
        </row>
        <row r="2232">
          <cell r="A2232">
            <v>3290207</v>
          </cell>
          <cell r="BB2232">
            <v>4</v>
          </cell>
        </row>
        <row r="2233">
          <cell r="A2233">
            <v>3290208</v>
          </cell>
          <cell r="BB2233">
            <v>4</v>
          </cell>
        </row>
        <row r="2234">
          <cell r="A2234">
            <v>3290209</v>
          </cell>
          <cell r="BB2234">
            <v>4</v>
          </cell>
        </row>
        <row r="2235">
          <cell r="A2235">
            <v>3290210</v>
          </cell>
          <cell r="BB2235">
            <v>4</v>
          </cell>
        </row>
        <row r="2236">
          <cell r="A2236">
            <v>3290301</v>
          </cell>
          <cell r="BB2236">
            <v>5</v>
          </cell>
        </row>
        <row r="2237">
          <cell r="A2237">
            <v>3290302</v>
          </cell>
          <cell r="BB2237">
            <v>5</v>
          </cell>
        </row>
        <row r="2238">
          <cell r="A2238">
            <v>3290303</v>
          </cell>
          <cell r="BB2238">
            <v>5</v>
          </cell>
        </row>
        <row r="2239">
          <cell r="A2239">
            <v>3290306</v>
          </cell>
          <cell r="BB2239">
            <v>5</v>
          </cell>
        </row>
        <row r="2240">
          <cell r="A2240">
            <v>3290307</v>
          </cell>
          <cell r="BB2240">
            <v>5</v>
          </cell>
        </row>
        <row r="2241">
          <cell r="A2241">
            <v>3290308</v>
          </cell>
          <cell r="BB2241">
            <v>5</v>
          </cell>
        </row>
        <row r="2242">
          <cell r="A2242">
            <v>3290309</v>
          </cell>
          <cell r="BB2242">
            <v>5</v>
          </cell>
        </row>
        <row r="2243">
          <cell r="A2243">
            <v>3290310</v>
          </cell>
          <cell r="BB2243">
            <v>5</v>
          </cell>
        </row>
        <row r="2244">
          <cell r="A2244">
            <v>3290401</v>
          </cell>
          <cell r="BB2244">
            <v>8</v>
          </cell>
        </row>
        <row r="2245">
          <cell r="A2245">
            <v>3290402</v>
          </cell>
          <cell r="BB2245">
            <v>8</v>
          </cell>
        </row>
        <row r="2246">
          <cell r="A2246">
            <v>3290403</v>
          </cell>
          <cell r="BB2246">
            <v>8</v>
          </cell>
        </row>
        <row r="2247">
          <cell r="A2247">
            <v>3290406</v>
          </cell>
          <cell r="BB2247">
            <v>8</v>
          </cell>
        </row>
        <row r="2248">
          <cell r="A2248">
            <v>3290407</v>
          </cell>
          <cell r="BB2248">
            <v>8</v>
          </cell>
        </row>
        <row r="2249">
          <cell r="A2249">
            <v>3290408</v>
          </cell>
          <cell r="BB2249">
            <v>8</v>
          </cell>
        </row>
        <row r="2250">
          <cell r="A2250">
            <v>3290409</v>
          </cell>
          <cell r="BB2250">
            <v>8</v>
          </cell>
        </row>
        <row r="2251">
          <cell r="A2251">
            <v>3290410</v>
          </cell>
          <cell r="BB2251">
            <v>8</v>
          </cell>
        </row>
        <row r="2252">
          <cell r="A2252">
            <v>3290501</v>
          </cell>
          <cell r="BB2252">
            <v>8</v>
          </cell>
        </row>
        <row r="2253">
          <cell r="A2253">
            <v>3290502</v>
          </cell>
          <cell r="BB2253">
            <v>8</v>
          </cell>
        </row>
        <row r="2254">
          <cell r="A2254">
            <v>3290503</v>
          </cell>
          <cell r="BB2254">
            <v>8</v>
          </cell>
        </row>
        <row r="2255">
          <cell r="A2255">
            <v>3290506</v>
          </cell>
          <cell r="BB2255">
            <v>8</v>
          </cell>
        </row>
        <row r="2256">
          <cell r="A2256">
            <v>3290507</v>
          </cell>
          <cell r="BB2256">
            <v>8</v>
          </cell>
        </row>
        <row r="2257">
          <cell r="A2257">
            <v>3290508</v>
          </cell>
          <cell r="BB2257">
            <v>8</v>
          </cell>
        </row>
        <row r="2258">
          <cell r="A2258">
            <v>3290509</v>
          </cell>
          <cell r="BB2258">
            <v>8</v>
          </cell>
        </row>
        <row r="2259">
          <cell r="A2259">
            <v>3290510</v>
          </cell>
          <cell r="BB2259">
            <v>8</v>
          </cell>
        </row>
        <row r="2260">
          <cell r="A2260">
            <v>3300201</v>
          </cell>
          <cell r="BB2260">
            <v>4</v>
          </cell>
        </row>
        <row r="2261">
          <cell r="A2261">
            <v>3300202</v>
          </cell>
          <cell r="BB2261">
            <v>4</v>
          </cell>
        </row>
        <row r="2262">
          <cell r="A2262">
            <v>3300203</v>
          </cell>
          <cell r="BB2262">
            <v>4</v>
          </cell>
        </row>
        <row r="2263">
          <cell r="A2263">
            <v>3300206</v>
          </cell>
          <cell r="BB2263">
            <v>4</v>
          </cell>
        </row>
        <row r="2264">
          <cell r="A2264">
            <v>3300207</v>
          </cell>
          <cell r="BB2264">
            <v>4</v>
          </cell>
        </row>
        <row r="2265">
          <cell r="A2265">
            <v>3300208</v>
          </cell>
          <cell r="BB2265">
            <v>4</v>
          </cell>
        </row>
        <row r="2266">
          <cell r="A2266">
            <v>3300209</v>
          </cell>
          <cell r="BB2266">
            <v>4</v>
          </cell>
        </row>
        <row r="2267">
          <cell r="A2267">
            <v>3300210</v>
          </cell>
          <cell r="BB2267">
            <v>4</v>
          </cell>
        </row>
        <row r="2268">
          <cell r="A2268">
            <v>3300301</v>
          </cell>
          <cell r="BB2268">
            <v>5</v>
          </cell>
        </row>
        <row r="2269">
          <cell r="A2269">
            <v>3300302</v>
          </cell>
          <cell r="BB2269">
            <v>5</v>
          </cell>
        </row>
        <row r="2270">
          <cell r="A2270">
            <v>3300303</v>
          </cell>
          <cell r="BB2270">
            <v>5</v>
          </cell>
        </row>
        <row r="2271">
          <cell r="A2271">
            <v>3300306</v>
          </cell>
          <cell r="BB2271">
            <v>5</v>
          </cell>
        </row>
        <row r="2272">
          <cell r="A2272">
            <v>3300307</v>
          </cell>
          <cell r="BB2272">
            <v>5</v>
          </cell>
        </row>
        <row r="2273">
          <cell r="A2273">
            <v>3300308</v>
          </cell>
          <cell r="BB2273">
            <v>5</v>
          </cell>
        </row>
        <row r="2274">
          <cell r="A2274">
            <v>3300309</v>
          </cell>
          <cell r="BB2274">
            <v>5</v>
          </cell>
        </row>
        <row r="2275">
          <cell r="A2275">
            <v>3300310</v>
          </cell>
          <cell r="BB2275">
            <v>5</v>
          </cell>
        </row>
        <row r="2276">
          <cell r="A2276">
            <v>3300401</v>
          </cell>
          <cell r="BB2276">
            <v>8</v>
          </cell>
        </row>
        <row r="2277">
          <cell r="A2277">
            <v>3300402</v>
          </cell>
          <cell r="BB2277">
            <v>8</v>
          </cell>
        </row>
        <row r="2278">
          <cell r="A2278">
            <v>3300403</v>
          </cell>
          <cell r="BB2278">
            <v>8</v>
          </cell>
        </row>
        <row r="2279">
          <cell r="A2279">
            <v>3300406</v>
          </cell>
          <cell r="BB2279">
            <v>8</v>
          </cell>
        </row>
        <row r="2280">
          <cell r="A2280">
            <v>3300407</v>
          </cell>
          <cell r="BB2280">
            <v>8</v>
          </cell>
        </row>
        <row r="2281">
          <cell r="A2281">
            <v>3300408</v>
          </cell>
          <cell r="BB2281">
            <v>8</v>
          </cell>
        </row>
        <row r="2282">
          <cell r="A2282">
            <v>3300409</v>
          </cell>
          <cell r="BB2282">
            <v>8</v>
          </cell>
        </row>
        <row r="2283">
          <cell r="A2283">
            <v>3300410</v>
          </cell>
          <cell r="BB2283">
            <v>8</v>
          </cell>
        </row>
        <row r="2284">
          <cell r="A2284">
            <v>3300501</v>
          </cell>
          <cell r="BB2284">
            <v>8</v>
          </cell>
        </row>
        <row r="2285">
          <cell r="A2285">
            <v>3300502</v>
          </cell>
          <cell r="BB2285">
            <v>8</v>
          </cell>
        </row>
        <row r="2286">
          <cell r="A2286">
            <v>3300503</v>
          </cell>
          <cell r="BB2286">
            <v>8</v>
          </cell>
        </row>
        <row r="2287">
          <cell r="A2287">
            <v>3300506</v>
          </cell>
          <cell r="BB2287">
            <v>8</v>
          </cell>
        </row>
        <row r="2288">
          <cell r="A2288">
            <v>3300507</v>
          </cell>
          <cell r="BB2288">
            <v>8</v>
          </cell>
        </row>
        <row r="2289">
          <cell r="A2289">
            <v>3300508</v>
          </cell>
          <cell r="BB2289">
            <v>8</v>
          </cell>
        </row>
        <row r="2290">
          <cell r="A2290">
            <v>3300509</v>
          </cell>
          <cell r="BB2290">
            <v>8</v>
          </cell>
        </row>
        <row r="2291">
          <cell r="A2291">
            <v>3300510</v>
          </cell>
          <cell r="BB2291">
            <v>8</v>
          </cell>
        </row>
        <row r="2292">
          <cell r="A2292">
            <v>3200601</v>
          </cell>
          <cell r="BB2292">
            <v>8</v>
          </cell>
        </row>
        <row r="2293">
          <cell r="A2293">
            <v>3200602</v>
          </cell>
          <cell r="BB2293">
            <v>8</v>
          </cell>
        </row>
        <row r="2294">
          <cell r="A2294">
            <v>3200603</v>
          </cell>
          <cell r="BB2294">
            <v>8</v>
          </cell>
        </row>
        <row r="2295">
          <cell r="A2295">
            <v>3200606</v>
          </cell>
          <cell r="BB2295">
            <v>8</v>
          </cell>
        </row>
        <row r="2296">
          <cell r="A2296">
            <v>3200607</v>
          </cell>
          <cell r="BB2296">
            <v>8</v>
          </cell>
        </row>
        <row r="2297">
          <cell r="A2297">
            <v>3200608</v>
          </cell>
          <cell r="BB2297">
            <v>8</v>
          </cell>
        </row>
        <row r="2298">
          <cell r="A2298">
            <v>3200609</v>
          </cell>
          <cell r="BB2298">
            <v>8</v>
          </cell>
        </row>
        <row r="2299">
          <cell r="A2299">
            <v>3200610</v>
          </cell>
          <cell r="BB2299">
            <v>8</v>
          </cell>
        </row>
        <row r="2300">
          <cell r="A2300">
            <v>3210601</v>
          </cell>
          <cell r="BB2300">
            <v>8</v>
          </cell>
        </row>
        <row r="2301">
          <cell r="A2301">
            <v>3210602</v>
          </cell>
          <cell r="BB2301">
            <v>8</v>
          </cell>
        </row>
        <row r="2302">
          <cell r="A2302">
            <v>3210603</v>
          </cell>
          <cell r="BB2302">
            <v>8</v>
          </cell>
        </row>
        <row r="2303">
          <cell r="A2303">
            <v>3210606</v>
          </cell>
          <cell r="BB2303">
            <v>8</v>
          </cell>
        </row>
        <row r="2304">
          <cell r="A2304">
            <v>3210607</v>
          </cell>
          <cell r="BB2304">
            <v>8</v>
          </cell>
        </row>
        <row r="2305">
          <cell r="A2305">
            <v>3210608</v>
          </cell>
          <cell r="BB2305">
            <v>8</v>
          </cell>
        </row>
        <row r="2306">
          <cell r="A2306">
            <v>3210609</v>
          </cell>
          <cell r="BB2306">
            <v>8</v>
          </cell>
        </row>
        <row r="2307">
          <cell r="A2307">
            <v>3210610</v>
          </cell>
          <cell r="BB2307">
            <v>8</v>
          </cell>
        </row>
        <row r="2308">
          <cell r="A2308">
            <v>3220601</v>
          </cell>
          <cell r="BB2308">
            <v>8</v>
          </cell>
        </row>
        <row r="2309">
          <cell r="A2309">
            <v>3220602</v>
          </cell>
          <cell r="BB2309">
            <v>8</v>
          </cell>
        </row>
        <row r="2310">
          <cell r="A2310">
            <v>3220603</v>
          </cell>
          <cell r="BB2310">
            <v>8</v>
          </cell>
        </row>
        <row r="2311">
          <cell r="A2311">
            <v>3220606</v>
          </cell>
          <cell r="BB2311">
            <v>8</v>
          </cell>
        </row>
        <row r="2312">
          <cell r="A2312">
            <v>3220607</v>
          </cell>
          <cell r="BB2312">
            <v>8</v>
          </cell>
        </row>
        <row r="2313">
          <cell r="A2313">
            <v>3220608</v>
          </cell>
          <cell r="BB2313">
            <v>8</v>
          </cell>
        </row>
        <row r="2314">
          <cell r="A2314">
            <v>3220609</v>
          </cell>
          <cell r="BB2314">
            <v>8</v>
          </cell>
        </row>
        <row r="2315">
          <cell r="A2315">
            <v>3220610</v>
          </cell>
          <cell r="BB2315">
            <v>8</v>
          </cell>
        </row>
        <row r="2316">
          <cell r="A2316">
            <v>3230601</v>
          </cell>
          <cell r="BB2316">
            <v>8</v>
          </cell>
        </row>
        <row r="2317">
          <cell r="A2317">
            <v>3230602</v>
          </cell>
          <cell r="BB2317">
            <v>8</v>
          </cell>
        </row>
        <row r="2318">
          <cell r="A2318">
            <v>3230603</v>
          </cell>
          <cell r="BB2318">
            <v>8</v>
          </cell>
        </row>
        <row r="2319">
          <cell r="A2319">
            <v>3230606</v>
          </cell>
          <cell r="BB2319">
            <v>8</v>
          </cell>
        </row>
        <row r="2320">
          <cell r="A2320">
            <v>3230607</v>
          </cell>
          <cell r="BB2320">
            <v>8</v>
          </cell>
        </row>
        <row r="2321">
          <cell r="A2321">
            <v>3230608</v>
          </cell>
          <cell r="BB2321">
            <v>8</v>
          </cell>
        </row>
        <row r="2322">
          <cell r="A2322">
            <v>3230609</v>
          </cell>
          <cell r="BB2322">
            <v>8</v>
          </cell>
        </row>
        <row r="2323">
          <cell r="A2323">
            <v>3230610</v>
          </cell>
          <cell r="BB2323">
            <v>8</v>
          </cell>
        </row>
        <row r="2324">
          <cell r="A2324">
            <v>3240601</v>
          </cell>
          <cell r="BB2324">
            <v>8</v>
          </cell>
        </row>
        <row r="2325">
          <cell r="A2325">
            <v>3240602</v>
          </cell>
          <cell r="BB2325">
            <v>8</v>
          </cell>
        </row>
        <row r="2326">
          <cell r="A2326">
            <v>3240603</v>
          </cell>
          <cell r="BB2326">
            <v>8</v>
          </cell>
        </row>
        <row r="2327">
          <cell r="A2327">
            <v>3240606</v>
          </cell>
          <cell r="BB2327">
            <v>8</v>
          </cell>
        </row>
        <row r="2328">
          <cell r="A2328">
            <v>3240607</v>
          </cell>
          <cell r="BB2328">
            <v>8</v>
          </cell>
        </row>
        <row r="2329">
          <cell r="A2329">
            <v>3240608</v>
          </cell>
          <cell r="BB2329">
            <v>8</v>
          </cell>
        </row>
        <row r="2330">
          <cell r="A2330">
            <v>3240609</v>
          </cell>
          <cell r="BB2330">
            <v>8</v>
          </cell>
        </row>
        <row r="2331">
          <cell r="A2331">
            <v>3240610</v>
          </cell>
          <cell r="BB2331">
            <v>8</v>
          </cell>
        </row>
        <row r="2332">
          <cell r="A2332">
            <v>3250601</v>
          </cell>
          <cell r="BB2332">
            <v>8</v>
          </cell>
        </row>
        <row r="2333">
          <cell r="A2333">
            <v>3250602</v>
          </cell>
          <cell r="BB2333">
            <v>8</v>
          </cell>
        </row>
        <row r="2334">
          <cell r="A2334">
            <v>3250603</v>
          </cell>
          <cell r="BB2334">
            <v>8</v>
          </cell>
        </row>
        <row r="2335">
          <cell r="A2335">
            <v>3250606</v>
          </cell>
          <cell r="BB2335">
            <v>8</v>
          </cell>
        </row>
        <row r="2336">
          <cell r="A2336">
            <v>3250607</v>
          </cell>
          <cell r="BB2336">
            <v>8</v>
          </cell>
        </row>
        <row r="2337">
          <cell r="A2337">
            <v>3250608</v>
          </cell>
          <cell r="BB2337">
            <v>8</v>
          </cell>
        </row>
        <row r="2338">
          <cell r="A2338">
            <v>3250609</v>
          </cell>
          <cell r="BB2338">
            <v>8</v>
          </cell>
        </row>
        <row r="2339">
          <cell r="A2339">
            <v>3250610</v>
          </cell>
          <cell r="BB2339">
            <v>8</v>
          </cell>
        </row>
        <row r="2340">
          <cell r="A2340">
            <v>3260601</v>
          </cell>
          <cell r="BB2340">
            <v>8</v>
          </cell>
        </row>
        <row r="2341">
          <cell r="A2341">
            <v>3260602</v>
          </cell>
          <cell r="BB2341">
            <v>8</v>
          </cell>
        </row>
        <row r="2342">
          <cell r="A2342">
            <v>3260603</v>
          </cell>
          <cell r="BB2342">
            <v>8</v>
          </cell>
        </row>
        <row r="2343">
          <cell r="A2343">
            <v>3260606</v>
          </cell>
          <cell r="BB2343">
            <v>8</v>
          </cell>
        </row>
        <row r="2344">
          <cell r="A2344">
            <v>3260607</v>
          </cell>
          <cell r="BB2344">
            <v>8</v>
          </cell>
        </row>
        <row r="2345">
          <cell r="A2345">
            <v>3260608</v>
          </cell>
          <cell r="BB2345">
            <v>8</v>
          </cell>
        </row>
        <row r="2346">
          <cell r="A2346">
            <v>3260609</v>
          </cell>
          <cell r="BB2346">
            <v>8</v>
          </cell>
        </row>
        <row r="2347">
          <cell r="A2347">
            <v>3260610</v>
          </cell>
          <cell r="BB2347">
            <v>8</v>
          </cell>
        </row>
        <row r="2348">
          <cell r="A2348">
            <v>3270601</v>
          </cell>
          <cell r="BB2348">
            <v>8</v>
          </cell>
        </row>
        <row r="2349">
          <cell r="A2349">
            <v>3270602</v>
          </cell>
          <cell r="BB2349">
            <v>8</v>
          </cell>
        </row>
        <row r="2350">
          <cell r="A2350">
            <v>3270603</v>
          </cell>
          <cell r="BB2350">
            <v>8</v>
          </cell>
        </row>
        <row r="2351">
          <cell r="A2351">
            <v>3270606</v>
          </cell>
          <cell r="BB2351">
            <v>8</v>
          </cell>
        </row>
        <row r="2352">
          <cell r="A2352">
            <v>3270607</v>
          </cell>
          <cell r="BB2352">
            <v>8</v>
          </cell>
        </row>
        <row r="2353">
          <cell r="A2353">
            <v>3270608</v>
          </cell>
          <cell r="BB2353">
            <v>8</v>
          </cell>
        </row>
        <row r="2354">
          <cell r="A2354">
            <v>3270609</v>
          </cell>
          <cell r="BB2354">
            <v>8</v>
          </cell>
        </row>
        <row r="2355">
          <cell r="A2355">
            <v>3270610</v>
          </cell>
          <cell r="BB2355">
            <v>8</v>
          </cell>
        </row>
        <row r="2356">
          <cell r="A2356">
            <v>3280601</v>
          </cell>
          <cell r="BB2356">
            <v>8</v>
          </cell>
        </row>
        <row r="2357">
          <cell r="A2357">
            <v>3280602</v>
          </cell>
          <cell r="BB2357">
            <v>8</v>
          </cell>
        </row>
        <row r="2358">
          <cell r="A2358">
            <v>3280603</v>
          </cell>
          <cell r="BB2358">
            <v>8</v>
          </cell>
        </row>
        <row r="2359">
          <cell r="A2359">
            <v>3280606</v>
          </cell>
          <cell r="BB2359">
            <v>8</v>
          </cell>
        </row>
        <row r="2360">
          <cell r="A2360">
            <v>3280607</v>
          </cell>
          <cell r="BB2360">
            <v>8</v>
          </cell>
        </row>
        <row r="2361">
          <cell r="A2361">
            <v>3280608</v>
          </cell>
          <cell r="BB2361">
            <v>8</v>
          </cell>
        </row>
        <row r="2362">
          <cell r="A2362">
            <v>3280609</v>
          </cell>
          <cell r="BB2362">
            <v>8</v>
          </cell>
        </row>
        <row r="2363">
          <cell r="A2363">
            <v>3280610</v>
          </cell>
          <cell r="BB2363">
            <v>8</v>
          </cell>
        </row>
        <row r="2364">
          <cell r="A2364">
            <v>3290601</v>
          </cell>
          <cell r="BB2364">
            <v>8</v>
          </cell>
        </row>
        <row r="2365">
          <cell r="A2365">
            <v>3290602</v>
          </cell>
          <cell r="BB2365">
            <v>8</v>
          </cell>
        </row>
        <row r="2366">
          <cell r="A2366">
            <v>3290603</v>
          </cell>
          <cell r="BB2366">
            <v>8</v>
          </cell>
        </row>
        <row r="2367">
          <cell r="A2367">
            <v>3290606</v>
          </cell>
          <cell r="BB2367">
            <v>8</v>
          </cell>
        </row>
        <row r="2368">
          <cell r="A2368">
            <v>3290607</v>
          </cell>
          <cell r="BB2368">
            <v>8</v>
          </cell>
        </row>
        <row r="2369">
          <cell r="A2369">
            <v>3290608</v>
          </cell>
          <cell r="BB2369">
            <v>8</v>
          </cell>
        </row>
        <row r="2370">
          <cell r="A2370">
            <v>3290609</v>
          </cell>
          <cell r="BB2370">
            <v>8</v>
          </cell>
        </row>
        <row r="2371">
          <cell r="A2371">
            <v>3290610</v>
          </cell>
          <cell r="BB2371">
            <v>8</v>
          </cell>
        </row>
        <row r="2372">
          <cell r="A2372">
            <v>3300601</v>
          </cell>
          <cell r="BB2372">
            <v>8</v>
          </cell>
        </row>
        <row r="2373">
          <cell r="A2373">
            <v>3300602</v>
          </cell>
          <cell r="BB2373">
            <v>8</v>
          </cell>
        </row>
        <row r="2374">
          <cell r="A2374">
            <v>3300603</v>
          </cell>
          <cell r="BB2374">
            <v>8</v>
          </cell>
        </row>
        <row r="2375">
          <cell r="A2375">
            <v>3300606</v>
          </cell>
          <cell r="BB2375">
            <v>8</v>
          </cell>
        </row>
        <row r="2376">
          <cell r="A2376">
            <v>3300607</v>
          </cell>
          <cell r="BB2376">
            <v>8</v>
          </cell>
        </row>
        <row r="2377">
          <cell r="A2377">
            <v>3300608</v>
          </cell>
          <cell r="BB2377">
            <v>8</v>
          </cell>
        </row>
        <row r="2378">
          <cell r="A2378">
            <v>3300609</v>
          </cell>
          <cell r="BB2378">
            <v>8</v>
          </cell>
        </row>
        <row r="2379">
          <cell r="A2379">
            <v>3300610</v>
          </cell>
          <cell r="BB2379">
            <v>8</v>
          </cell>
        </row>
        <row r="2380">
          <cell r="A2380">
            <v>6001201</v>
          </cell>
          <cell r="BB2380">
            <v>1</v>
          </cell>
        </row>
        <row r="2381">
          <cell r="A2381">
            <v>6001202</v>
          </cell>
          <cell r="BB2381">
            <v>1</v>
          </cell>
        </row>
        <row r="2382">
          <cell r="A2382">
            <v>6001203</v>
          </cell>
          <cell r="BB2382">
            <v>1</v>
          </cell>
        </row>
        <row r="2383">
          <cell r="A2383">
            <v>6001206</v>
          </cell>
          <cell r="BB2383">
            <v>1</v>
          </cell>
        </row>
        <row r="2384">
          <cell r="A2384">
            <v>6001207</v>
          </cell>
          <cell r="BB2384">
            <v>1</v>
          </cell>
        </row>
        <row r="2385">
          <cell r="A2385">
            <v>6001208</v>
          </cell>
          <cell r="BB2385">
            <v>1</v>
          </cell>
        </row>
        <row r="2386">
          <cell r="A2386">
            <v>6001209</v>
          </cell>
          <cell r="BB2386">
            <v>1</v>
          </cell>
        </row>
        <row r="2387">
          <cell r="A2387">
            <v>6001210</v>
          </cell>
          <cell r="BB2387">
            <v>1</v>
          </cell>
        </row>
        <row r="2388">
          <cell r="A2388">
            <v>6001301</v>
          </cell>
          <cell r="BB2388">
            <v>1</v>
          </cell>
        </row>
        <row r="2389">
          <cell r="A2389">
            <v>6001302</v>
          </cell>
          <cell r="BB2389">
            <v>1</v>
          </cell>
        </row>
        <row r="2390">
          <cell r="A2390">
            <v>6001303</v>
          </cell>
          <cell r="BB2390">
            <v>1</v>
          </cell>
        </row>
        <row r="2391">
          <cell r="A2391">
            <v>6001306</v>
          </cell>
          <cell r="BB2391">
            <v>1</v>
          </cell>
        </row>
        <row r="2392">
          <cell r="A2392">
            <v>6001307</v>
          </cell>
          <cell r="BB2392">
            <v>1</v>
          </cell>
        </row>
        <row r="2393">
          <cell r="A2393">
            <v>6001308</v>
          </cell>
          <cell r="BB2393">
            <v>1</v>
          </cell>
        </row>
        <row r="2394">
          <cell r="A2394">
            <v>6001309</v>
          </cell>
          <cell r="BB2394">
            <v>1</v>
          </cell>
        </row>
        <row r="2395">
          <cell r="A2395">
            <v>6001310</v>
          </cell>
          <cell r="BB2395">
            <v>1</v>
          </cell>
        </row>
        <row r="2396">
          <cell r="A2396">
            <v>6001401</v>
          </cell>
          <cell r="BB2396">
            <v>1</v>
          </cell>
        </row>
        <row r="2397">
          <cell r="A2397">
            <v>6001402</v>
          </cell>
          <cell r="BB2397">
            <v>1</v>
          </cell>
        </row>
        <row r="2398">
          <cell r="A2398">
            <v>6001403</v>
          </cell>
          <cell r="BB2398">
            <v>1</v>
          </cell>
        </row>
        <row r="2399">
          <cell r="A2399">
            <v>6001406</v>
          </cell>
          <cell r="BB2399">
            <v>1</v>
          </cell>
        </row>
        <row r="2400">
          <cell r="A2400">
            <v>6001407</v>
          </cell>
          <cell r="BB2400">
            <v>1</v>
          </cell>
        </row>
        <row r="2401">
          <cell r="A2401">
            <v>6001408</v>
          </cell>
          <cell r="BB2401">
            <v>1</v>
          </cell>
        </row>
        <row r="2402">
          <cell r="A2402">
            <v>6001409</v>
          </cell>
          <cell r="BB2402">
            <v>1</v>
          </cell>
        </row>
        <row r="2403">
          <cell r="A2403">
            <v>6001410</v>
          </cell>
          <cell r="BB2403">
            <v>1</v>
          </cell>
        </row>
        <row r="2404">
          <cell r="A2404">
            <v>6001501</v>
          </cell>
          <cell r="BB2404">
            <v>1</v>
          </cell>
        </row>
        <row r="2405">
          <cell r="A2405">
            <v>6001502</v>
          </cell>
          <cell r="BB2405">
            <v>1</v>
          </cell>
        </row>
        <row r="2406">
          <cell r="A2406">
            <v>6001503</v>
          </cell>
          <cell r="BB2406">
            <v>1</v>
          </cell>
        </row>
        <row r="2407">
          <cell r="A2407">
            <v>6001506</v>
          </cell>
          <cell r="BB2407">
            <v>1</v>
          </cell>
        </row>
        <row r="2408">
          <cell r="A2408">
            <v>6001507</v>
          </cell>
          <cell r="BB2408">
            <v>1</v>
          </cell>
        </row>
        <row r="2409">
          <cell r="A2409">
            <v>6001508</v>
          </cell>
          <cell r="BB2409">
            <v>1</v>
          </cell>
        </row>
        <row r="2410">
          <cell r="A2410">
            <v>6001509</v>
          </cell>
          <cell r="BB2410">
            <v>1</v>
          </cell>
        </row>
        <row r="2411">
          <cell r="A2411">
            <v>6001510</v>
          </cell>
          <cell r="BB2411">
            <v>1</v>
          </cell>
        </row>
        <row r="2412">
          <cell r="A2412">
            <v>6025201</v>
          </cell>
          <cell r="BB2412">
            <v>1</v>
          </cell>
        </row>
        <row r="2413">
          <cell r="A2413">
            <v>6025202</v>
          </cell>
          <cell r="BB2413">
            <v>1</v>
          </cell>
        </row>
        <row r="2414">
          <cell r="A2414">
            <v>6025203</v>
          </cell>
          <cell r="BB2414">
            <v>1</v>
          </cell>
        </row>
        <row r="2415">
          <cell r="A2415">
            <v>6025206</v>
          </cell>
          <cell r="BB2415">
            <v>1</v>
          </cell>
        </row>
        <row r="2416">
          <cell r="A2416">
            <v>6025207</v>
          </cell>
          <cell r="BB2416">
            <v>1</v>
          </cell>
        </row>
        <row r="2417">
          <cell r="A2417">
            <v>6025208</v>
          </cell>
          <cell r="BB2417">
            <v>1</v>
          </cell>
        </row>
        <row r="2418">
          <cell r="A2418">
            <v>6025209</v>
          </cell>
          <cell r="BB2418">
            <v>1</v>
          </cell>
        </row>
        <row r="2419">
          <cell r="A2419">
            <v>6025210</v>
          </cell>
          <cell r="BB2419">
            <v>1</v>
          </cell>
        </row>
        <row r="2420">
          <cell r="A2420">
            <v>6025301</v>
          </cell>
          <cell r="BB2420">
            <v>1</v>
          </cell>
        </row>
        <row r="2421">
          <cell r="A2421">
            <v>6025302</v>
          </cell>
          <cell r="BB2421">
            <v>1</v>
          </cell>
        </row>
        <row r="2422">
          <cell r="A2422">
            <v>6025303</v>
          </cell>
          <cell r="BB2422">
            <v>1</v>
          </cell>
        </row>
        <row r="2423">
          <cell r="A2423">
            <v>6025306</v>
          </cell>
          <cell r="BB2423">
            <v>1</v>
          </cell>
        </row>
        <row r="2424">
          <cell r="A2424">
            <v>6025307</v>
          </cell>
          <cell r="BB2424">
            <v>1</v>
          </cell>
        </row>
        <row r="2425">
          <cell r="A2425">
            <v>6025308</v>
          </cell>
          <cell r="BB2425">
            <v>1</v>
          </cell>
        </row>
        <row r="2426">
          <cell r="A2426">
            <v>6025309</v>
          </cell>
          <cell r="BB2426">
            <v>1</v>
          </cell>
        </row>
        <row r="2427">
          <cell r="A2427">
            <v>6025310</v>
          </cell>
          <cell r="BB2427">
            <v>1</v>
          </cell>
        </row>
        <row r="2428">
          <cell r="A2428">
            <v>6025401</v>
          </cell>
          <cell r="BB2428">
            <v>1</v>
          </cell>
        </row>
        <row r="2429">
          <cell r="A2429">
            <v>6025402</v>
          </cell>
          <cell r="BB2429">
            <v>1</v>
          </cell>
        </row>
        <row r="2430">
          <cell r="A2430">
            <v>6025403</v>
          </cell>
          <cell r="BB2430">
            <v>1</v>
          </cell>
        </row>
        <row r="2431">
          <cell r="A2431">
            <v>6025406</v>
          </cell>
          <cell r="BB2431">
            <v>1</v>
          </cell>
        </row>
        <row r="2432">
          <cell r="A2432">
            <v>6025407</v>
          </cell>
          <cell r="BB2432">
            <v>1</v>
          </cell>
        </row>
        <row r="2433">
          <cell r="A2433">
            <v>6025408</v>
          </cell>
          <cell r="BB2433">
            <v>1</v>
          </cell>
        </row>
        <row r="2434">
          <cell r="A2434">
            <v>6025409</v>
          </cell>
          <cell r="BB2434">
            <v>1</v>
          </cell>
        </row>
        <row r="2435">
          <cell r="A2435">
            <v>6025410</v>
          </cell>
          <cell r="BB2435">
            <v>1</v>
          </cell>
        </row>
        <row r="2436">
          <cell r="A2436">
            <v>6025501</v>
          </cell>
          <cell r="BB2436">
            <v>1</v>
          </cell>
        </row>
        <row r="2437">
          <cell r="A2437">
            <v>6025502</v>
          </cell>
          <cell r="BB2437">
            <v>1</v>
          </cell>
        </row>
        <row r="2438">
          <cell r="A2438">
            <v>6025503</v>
          </cell>
          <cell r="BB2438">
            <v>1</v>
          </cell>
        </row>
        <row r="2439">
          <cell r="A2439">
            <v>6025506</v>
          </cell>
          <cell r="BB2439">
            <v>1</v>
          </cell>
        </row>
        <row r="2440">
          <cell r="A2440">
            <v>6025507</v>
          </cell>
          <cell r="BB2440">
            <v>1</v>
          </cell>
        </row>
        <row r="2441">
          <cell r="A2441">
            <v>6025508</v>
          </cell>
          <cell r="BB2441">
            <v>1</v>
          </cell>
        </row>
        <row r="2442">
          <cell r="A2442">
            <v>6025509</v>
          </cell>
          <cell r="BB2442">
            <v>1</v>
          </cell>
        </row>
        <row r="2443">
          <cell r="A2443">
            <v>6025510</v>
          </cell>
          <cell r="BB2443">
            <v>1</v>
          </cell>
        </row>
        <row r="2444">
          <cell r="A2444">
            <v>6050201</v>
          </cell>
          <cell r="BB2444">
            <v>1</v>
          </cell>
        </row>
        <row r="2445">
          <cell r="A2445">
            <v>6050202</v>
          </cell>
          <cell r="BB2445">
            <v>1</v>
          </cell>
        </row>
        <row r="2446">
          <cell r="A2446">
            <v>6050203</v>
          </cell>
          <cell r="BB2446">
            <v>1</v>
          </cell>
        </row>
        <row r="2447">
          <cell r="A2447">
            <v>6050206</v>
          </cell>
          <cell r="BB2447">
            <v>1</v>
          </cell>
        </row>
        <row r="2448">
          <cell r="A2448">
            <v>6050207</v>
          </cell>
          <cell r="BB2448">
            <v>1</v>
          </cell>
        </row>
        <row r="2449">
          <cell r="A2449">
            <v>6050208</v>
          </cell>
          <cell r="BB2449">
            <v>1</v>
          </cell>
        </row>
        <row r="2450">
          <cell r="A2450">
            <v>6050209</v>
          </cell>
          <cell r="BB2450">
            <v>1</v>
          </cell>
        </row>
        <row r="2451">
          <cell r="A2451">
            <v>6050210</v>
          </cell>
          <cell r="BB2451">
            <v>1</v>
          </cell>
        </row>
        <row r="2452">
          <cell r="A2452">
            <v>6050301</v>
          </cell>
          <cell r="BB2452">
            <v>1</v>
          </cell>
        </row>
        <row r="2453">
          <cell r="A2453">
            <v>6050302</v>
          </cell>
          <cell r="BB2453">
            <v>1</v>
          </cell>
        </row>
        <row r="2454">
          <cell r="A2454">
            <v>6050303</v>
          </cell>
          <cell r="BB2454">
            <v>1</v>
          </cell>
        </row>
        <row r="2455">
          <cell r="A2455">
            <v>6050306</v>
          </cell>
          <cell r="BB2455">
            <v>1</v>
          </cell>
        </row>
        <row r="2456">
          <cell r="A2456">
            <v>6050307</v>
          </cell>
          <cell r="BB2456">
            <v>1</v>
          </cell>
        </row>
        <row r="2457">
          <cell r="A2457">
            <v>6050308</v>
          </cell>
          <cell r="BB2457">
            <v>1</v>
          </cell>
        </row>
        <row r="2458">
          <cell r="A2458">
            <v>6050309</v>
          </cell>
          <cell r="BB2458">
            <v>1</v>
          </cell>
        </row>
        <row r="2459">
          <cell r="A2459">
            <v>6050310</v>
          </cell>
          <cell r="BB2459">
            <v>1</v>
          </cell>
        </row>
        <row r="2460">
          <cell r="A2460">
            <v>6050401</v>
          </cell>
          <cell r="BB2460">
            <v>1</v>
          </cell>
        </row>
        <row r="2461">
          <cell r="A2461">
            <v>6050402</v>
          </cell>
          <cell r="BB2461">
            <v>1</v>
          </cell>
        </row>
        <row r="2462">
          <cell r="A2462">
            <v>6050403</v>
          </cell>
          <cell r="BB2462">
            <v>1</v>
          </cell>
        </row>
        <row r="2463">
          <cell r="A2463">
            <v>6050406</v>
          </cell>
          <cell r="BB2463">
            <v>1</v>
          </cell>
        </row>
        <row r="2464">
          <cell r="A2464">
            <v>6050407</v>
          </cell>
          <cell r="BB2464">
            <v>1</v>
          </cell>
        </row>
        <row r="2465">
          <cell r="A2465">
            <v>6050408</v>
          </cell>
          <cell r="BB2465">
            <v>1</v>
          </cell>
        </row>
        <row r="2466">
          <cell r="A2466">
            <v>6050409</v>
          </cell>
          <cell r="BB2466">
            <v>1</v>
          </cell>
        </row>
        <row r="2467">
          <cell r="A2467">
            <v>6050410</v>
          </cell>
          <cell r="BB2467">
            <v>1</v>
          </cell>
        </row>
        <row r="2468">
          <cell r="A2468">
            <v>6050501</v>
          </cell>
          <cell r="BB2468">
            <v>1</v>
          </cell>
        </row>
        <row r="2469">
          <cell r="A2469">
            <v>6050502</v>
          </cell>
          <cell r="BB2469">
            <v>1</v>
          </cell>
        </row>
        <row r="2470">
          <cell r="A2470">
            <v>6050503</v>
          </cell>
          <cell r="BB2470">
            <v>1</v>
          </cell>
        </row>
        <row r="2471">
          <cell r="A2471">
            <v>6050506</v>
          </cell>
          <cell r="BB2471">
            <v>1</v>
          </cell>
        </row>
        <row r="2472">
          <cell r="A2472">
            <v>6050507</v>
          </cell>
          <cell r="BB2472">
            <v>1</v>
          </cell>
        </row>
        <row r="2473">
          <cell r="A2473">
            <v>6050508</v>
          </cell>
          <cell r="BB2473">
            <v>1</v>
          </cell>
        </row>
        <row r="2474">
          <cell r="A2474">
            <v>6050509</v>
          </cell>
          <cell r="BB2474">
            <v>1</v>
          </cell>
        </row>
        <row r="2475">
          <cell r="A2475">
            <v>6050510</v>
          </cell>
          <cell r="BB2475">
            <v>1</v>
          </cell>
        </row>
        <row r="2476">
          <cell r="A2476">
            <v>6075201</v>
          </cell>
          <cell r="BB2476">
            <v>1</v>
          </cell>
        </row>
        <row r="2477">
          <cell r="A2477">
            <v>6075202</v>
          </cell>
          <cell r="BB2477">
            <v>1</v>
          </cell>
        </row>
        <row r="2478">
          <cell r="A2478">
            <v>6075203</v>
          </cell>
          <cell r="BB2478">
            <v>1</v>
          </cell>
        </row>
        <row r="2479">
          <cell r="A2479">
            <v>6075206</v>
          </cell>
          <cell r="BB2479">
            <v>1</v>
          </cell>
        </row>
        <row r="2480">
          <cell r="A2480">
            <v>6075207</v>
          </cell>
          <cell r="BB2480">
            <v>1</v>
          </cell>
        </row>
        <row r="2481">
          <cell r="A2481">
            <v>6075208</v>
          </cell>
          <cell r="BB2481">
            <v>1</v>
          </cell>
        </row>
        <row r="2482">
          <cell r="A2482">
            <v>6075209</v>
          </cell>
          <cell r="BB2482">
            <v>1</v>
          </cell>
        </row>
        <row r="2483">
          <cell r="A2483">
            <v>6075210</v>
          </cell>
          <cell r="BB2483">
            <v>1</v>
          </cell>
        </row>
        <row r="2484">
          <cell r="A2484">
            <v>6075301</v>
          </cell>
          <cell r="BB2484">
            <v>1</v>
          </cell>
        </row>
        <row r="2485">
          <cell r="A2485">
            <v>6075302</v>
          </cell>
          <cell r="BB2485">
            <v>1</v>
          </cell>
        </row>
        <row r="2486">
          <cell r="A2486">
            <v>6075303</v>
          </cell>
          <cell r="BB2486">
            <v>1</v>
          </cell>
        </row>
        <row r="2487">
          <cell r="A2487">
            <v>6075306</v>
          </cell>
          <cell r="BB2487">
            <v>1</v>
          </cell>
        </row>
        <row r="2488">
          <cell r="A2488">
            <v>6075307</v>
          </cell>
          <cell r="BB2488">
            <v>1</v>
          </cell>
        </row>
        <row r="2489">
          <cell r="A2489">
            <v>6075308</v>
          </cell>
          <cell r="BB2489">
            <v>1</v>
          </cell>
        </row>
        <row r="2490">
          <cell r="A2490">
            <v>6075309</v>
          </cell>
          <cell r="BB2490">
            <v>1</v>
          </cell>
        </row>
        <row r="2491">
          <cell r="A2491">
            <v>6075310</v>
          </cell>
          <cell r="BB2491">
            <v>1</v>
          </cell>
        </row>
        <row r="2492">
          <cell r="A2492">
            <v>6075401</v>
          </cell>
          <cell r="BB2492">
            <v>1</v>
          </cell>
        </row>
        <row r="2493">
          <cell r="A2493">
            <v>6075402</v>
          </cell>
          <cell r="BB2493">
            <v>1</v>
          </cell>
        </row>
        <row r="2494">
          <cell r="A2494">
            <v>6075403</v>
          </cell>
          <cell r="BB2494">
            <v>1</v>
          </cell>
        </row>
        <row r="2495">
          <cell r="A2495">
            <v>6075406</v>
          </cell>
          <cell r="BB2495">
            <v>1</v>
          </cell>
        </row>
        <row r="2496">
          <cell r="A2496">
            <v>6075407</v>
          </cell>
          <cell r="BB2496">
            <v>1</v>
          </cell>
        </row>
        <row r="2497">
          <cell r="A2497">
            <v>6075408</v>
          </cell>
          <cell r="BB2497">
            <v>1</v>
          </cell>
        </row>
        <row r="2498">
          <cell r="A2498">
            <v>6075409</v>
          </cell>
          <cell r="BB2498">
            <v>1</v>
          </cell>
        </row>
        <row r="2499">
          <cell r="A2499">
            <v>6075410</v>
          </cell>
          <cell r="BB2499">
            <v>1</v>
          </cell>
        </row>
        <row r="2500">
          <cell r="A2500">
            <v>6075501</v>
          </cell>
          <cell r="BB2500">
            <v>2</v>
          </cell>
        </row>
        <row r="2501">
          <cell r="A2501">
            <v>6075502</v>
          </cell>
          <cell r="BB2501">
            <v>2</v>
          </cell>
        </row>
        <row r="2502">
          <cell r="A2502">
            <v>6075503</v>
          </cell>
          <cell r="BB2502">
            <v>2</v>
          </cell>
        </row>
        <row r="2503">
          <cell r="A2503">
            <v>6075506</v>
          </cell>
          <cell r="BB2503">
            <v>2</v>
          </cell>
        </row>
        <row r="2504">
          <cell r="A2504">
            <v>6075507</v>
          </cell>
          <cell r="BB2504">
            <v>2</v>
          </cell>
        </row>
        <row r="2505">
          <cell r="A2505">
            <v>6075508</v>
          </cell>
          <cell r="BB2505">
            <v>2</v>
          </cell>
        </row>
        <row r="2506">
          <cell r="A2506">
            <v>6075509</v>
          </cell>
          <cell r="BB2506">
            <v>2</v>
          </cell>
        </row>
        <row r="2507">
          <cell r="A2507">
            <v>6075510</v>
          </cell>
          <cell r="BB2507">
            <v>2</v>
          </cell>
        </row>
        <row r="2508">
          <cell r="A2508">
            <v>6100201</v>
          </cell>
          <cell r="BB2508">
            <v>1</v>
          </cell>
        </row>
        <row r="2509">
          <cell r="A2509">
            <v>6100202</v>
          </cell>
          <cell r="BB2509">
            <v>1</v>
          </cell>
        </row>
        <row r="2510">
          <cell r="A2510">
            <v>6100203</v>
          </cell>
          <cell r="BB2510">
            <v>1</v>
          </cell>
        </row>
        <row r="2511">
          <cell r="A2511">
            <v>6100206</v>
          </cell>
          <cell r="BB2511">
            <v>1</v>
          </cell>
        </row>
        <row r="2512">
          <cell r="A2512">
            <v>6100207</v>
          </cell>
          <cell r="BB2512">
            <v>1</v>
          </cell>
        </row>
        <row r="2513">
          <cell r="A2513">
            <v>6100208</v>
          </cell>
          <cell r="BB2513">
            <v>1</v>
          </cell>
        </row>
        <row r="2514">
          <cell r="A2514">
            <v>6100209</v>
          </cell>
          <cell r="BB2514">
            <v>1</v>
          </cell>
        </row>
        <row r="2515">
          <cell r="A2515">
            <v>6100210</v>
          </cell>
          <cell r="BB2515">
            <v>1</v>
          </cell>
        </row>
        <row r="2516">
          <cell r="A2516">
            <v>6100301</v>
          </cell>
          <cell r="BB2516">
            <v>1</v>
          </cell>
        </row>
        <row r="2517">
          <cell r="A2517">
            <v>6100302</v>
          </cell>
          <cell r="BB2517">
            <v>1</v>
          </cell>
        </row>
        <row r="2518">
          <cell r="A2518">
            <v>6100303</v>
          </cell>
          <cell r="BB2518">
            <v>1</v>
          </cell>
        </row>
        <row r="2519">
          <cell r="A2519">
            <v>6100306</v>
          </cell>
          <cell r="BB2519">
            <v>1</v>
          </cell>
        </row>
        <row r="2520">
          <cell r="A2520">
            <v>6100307</v>
          </cell>
          <cell r="BB2520">
            <v>1</v>
          </cell>
        </row>
        <row r="2521">
          <cell r="A2521">
            <v>6100308</v>
          </cell>
          <cell r="BB2521">
            <v>1</v>
          </cell>
        </row>
        <row r="2522">
          <cell r="A2522">
            <v>6100309</v>
          </cell>
          <cell r="BB2522">
            <v>1</v>
          </cell>
        </row>
        <row r="2523">
          <cell r="A2523">
            <v>6100310</v>
          </cell>
          <cell r="BB2523">
            <v>1</v>
          </cell>
        </row>
        <row r="2524">
          <cell r="A2524">
            <v>6100401</v>
          </cell>
          <cell r="BB2524">
            <v>2</v>
          </cell>
        </row>
        <row r="2525">
          <cell r="A2525">
            <v>6100402</v>
          </cell>
          <cell r="BB2525">
            <v>2</v>
          </cell>
        </row>
        <row r="2526">
          <cell r="A2526">
            <v>6100403</v>
          </cell>
          <cell r="BB2526">
            <v>2</v>
          </cell>
        </row>
        <row r="2527">
          <cell r="A2527">
            <v>6100406</v>
          </cell>
          <cell r="BB2527">
            <v>2</v>
          </cell>
        </row>
        <row r="2528">
          <cell r="A2528">
            <v>6100407</v>
          </cell>
          <cell r="BB2528">
            <v>2</v>
          </cell>
        </row>
        <row r="2529">
          <cell r="A2529">
            <v>6100408</v>
          </cell>
          <cell r="BB2529">
            <v>2</v>
          </cell>
        </row>
        <row r="2530">
          <cell r="A2530">
            <v>6100409</v>
          </cell>
          <cell r="BB2530">
            <v>2</v>
          </cell>
        </row>
        <row r="2531">
          <cell r="A2531">
            <v>6100410</v>
          </cell>
          <cell r="BB2531">
            <v>2</v>
          </cell>
        </row>
        <row r="2532">
          <cell r="A2532">
            <v>6100501</v>
          </cell>
          <cell r="BB2532">
            <v>2</v>
          </cell>
        </row>
        <row r="2533">
          <cell r="A2533">
            <v>6100502</v>
          </cell>
          <cell r="BB2533">
            <v>2</v>
          </cell>
        </row>
        <row r="2534">
          <cell r="A2534">
            <v>6100503</v>
          </cell>
          <cell r="BB2534">
            <v>2</v>
          </cell>
        </row>
        <row r="2535">
          <cell r="A2535">
            <v>6100506</v>
          </cell>
          <cell r="BB2535">
            <v>2</v>
          </cell>
        </row>
        <row r="2536">
          <cell r="A2536">
            <v>6100507</v>
          </cell>
          <cell r="BB2536">
            <v>2</v>
          </cell>
        </row>
        <row r="2537">
          <cell r="A2537">
            <v>6100508</v>
          </cell>
          <cell r="BB2537">
            <v>2</v>
          </cell>
        </row>
        <row r="2538">
          <cell r="A2538">
            <v>6100509</v>
          </cell>
          <cell r="BB2538">
            <v>2</v>
          </cell>
        </row>
        <row r="2539">
          <cell r="A2539">
            <v>6100510</v>
          </cell>
          <cell r="BB2539">
            <v>2</v>
          </cell>
        </row>
        <row r="2540">
          <cell r="A2540">
            <v>6125201</v>
          </cell>
          <cell r="BB2540">
            <v>1</v>
          </cell>
        </row>
        <row r="2541">
          <cell r="A2541">
            <v>6125202</v>
          </cell>
          <cell r="BB2541">
            <v>1</v>
          </cell>
        </row>
        <row r="2542">
          <cell r="A2542">
            <v>6125203</v>
          </cell>
          <cell r="BB2542">
            <v>1</v>
          </cell>
        </row>
        <row r="2543">
          <cell r="A2543">
            <v>6125206</v>
          </cell>
          <cell r="BB2543">
            <v>1</v>
          </cell>
        </row>
        <row r="2544">
          <cell r="A2544">
            <v>6125207</v>
          </cell>
          <cell r="BB2544">
            <v>1</v>
          </cell>
        </row>
        <row r="2545">
          <cell r="A2545">
            <v>6125208</v>
          </cell>
          <cell r="BB2545">
            <v>1</v>
          </cell>
        </row>
        <row r="2546">
          <cell r="A2546">
            <v>6125209</v>
          </cell>
          <cell r="BB2546">
            <v>1</v>
          </cell>
        </row>
        <row r="2547">
          <cell r="A2547">
            <v>6125210</v>
          </cell>
          <cell r="BB2547">
            <v>1</v>
          </cell>
        </row>
        <row r="2548">
          <cell r="A2548">
            <v>6125301</v>
          </cell>
          <cell r="BB2548">
            <v>1</v>
          </cell>
        </row>
        <row r="2549">
          <cell r="A2549">
            <v>6125302</v>
          </cell>
          <cell r="BB2549">
            <v>1</v>
          </cell>
        </row>
        <row r="2550">
          <cell r="A2550">
            <v>6125303</v>
          </cell>
          <cell r="BB2550">
            <v>1</v>
          </cell>
        </row>
        <row r="2551">
          <cell r="A2551">
            <v>6125306</v>
          </cell>
          <cell r="BB2551">
            <v>1</v>
          </cell>
        </row>
        <row r="2552">
          <cell r="A2552">
            <v>6125307</v>
          </cell>
          <cell r="BB2552">
            <v>1</v>
          </cell>
        </row>
        <row r="2553">
          <cell r="A2553">
            <v>6125308</v>
          </cell>
          <cell r="BB2553">
            <v>1</v>
          </cell>
        </row>
        <row r="2554">
          <cell r="A2554">
            <v>6125309</v>
          </cell>
          <cell r="BB2554">
            <v>1</v>
          </cell>
        </row>
        <row r="2555">
          <cell r="A2555">
            <v>6125310</v>
          </cell>
          <cell r="BB2555">
            <v>1</v>
          </cell>
        </row>
        <row r="2556">
          <cell r="A2556">
            <v>6125401</v>
          </cell>
          <cell r="BB2556">
            <v>2</v>
          </cell>
        </row>
        <row r="2557">
          <cell r="A2557">
            <v>6125402</v>
          </cell>
          <cell r="BB2557">
            <v>2</v>
          </cell>
        </row>
        <row r="2558">
          <cell r="A2558">
            <v>6125403</v>
          </cell>
          <cell r="BB2558">
            <v>2</v>
          </cell>
        </row>
        <row r="2559">
          <cell r="A2559">
            <v>6125406</v>
          </cell>
          <cell r="BB2559">
            <v>2</v>
          </cell>
        </row>
        <row r="2560">
          <cell r="A2560">
            <v>6125407</v>
          </cell>
          <cell r="BB2560">
            <v>2</v>
          </cell>
        </row>
        <row r="2561">
          <cell r="A2561">
            <v>6125408</v>
          </cell>
          <cell r="BB2561">
            <v>2</v>
          </cell>
        </row>
        <row r="2562">
          <cell r="A2562">
            <v>6125409</v>
          </cell>
          <cell r="BB2562">
            <v>2</v>
          </cell>
        </row>
        <row r="2563">
          <cell r="A2563">
            <v>6125410</v>
          </cell>
          <cell r="BB2563">
            <v>2</v>
          </cell>
        </row>
        <row r="2564">
          <cell r="A2564">
            <v>6125501</v>
          </cell>
          <cell r="BB2564">
            <v>3</v>
          </cell>
        </row>
        <row r="2565">
          <cell r="A2565">
            <v>6125502</v>
          </cell>
          <cell r="BB2565">
            <v>3</v>
          </cell>
        </row>
        <row r="2566">
          <cell r="A2566">
            <v>6125503</v>
          </cell>
          <cell r="BB2566">
            <v>3</v>
          </cell>
        </row>
        <row r="2567">
          <cell r="A2567">
            <v>6125506</v>
          </cell>
          <cell r="BB2567">
            <v>3</v>
          </cell>
        </row>
        <row r="2568">
          <cell r="A2568">
            <v>6125507</v>
          </cell>
          <cell r="BB2568">
            <v>3</v>
          </cell>
        </row>
        <row r="2569">
          <cell r="A2569">
            <v>6125508</v>
          </cell>
          <cell r="BB2569">
            <v>3</v>
          </cell>
        </row>
        <row r="2570">
          <cell r="A2570">
            <v>6125509</v>
          </cell>
          <cell r="BB2570">
            <v>3</v>
          </cell>
        </row>
        <row r="2571">
          <cell r="A2571">
            <v>6125510</v>
          </cell>
          <cell r="BB2571">
            <v>3</v>
          </cell>
        </row>
        <row r="2572">
          <cell r="A2572">
            <v>6150201</v>
          </cell>
          <cell r="BB2572">
            <v>1</v>
          </cell>
        </row>
        <row r="2573">
          <cell r="A2573">
            <v>6150202</v>
          </cell>
          <cell r="BB2573">
            <v>1</v>
          </cell>
        </row>
        <row r="2574">
          <cell r="A2574">
            <v>6150203</v>
          </cell>
          <cell r="BB2574">
            <v>1</v>
          </cell>
        </row>
        <row r="2575">
          <cell r="A2575">
            <v>6150206</v>
          </cell>
          <cell r="BB2575">
            <v>1</v>
          </cell>
        </row>
        <row r="2576">
          <cell r="A2576">
            <v>6150207</v>
          </cell>
          <cell r="BB2576">
            <v>1</v>
          </cell>
        </row>
        <row r="2577">
          <cell r="A2577">
            <v>6150208</v>
          </cell>
          <cell r="BB2577">
            <v>1</v>
          </cell>
        </row>
        <row r="2578">
          <cell r="A2578">
            <v>6150209</v>
          </cell>
          <cell r="BB2578">
            <v>1</v>
          </cell>
        </row>
        <row r="2579">
          <cell r="A2579">
            <v>6150210</v>
          </cell>
          <cell r="BB2579">
            <v>1</v>
          </cell>
        </row>
        <row r="2580">
          <cell r="A2580">
            <v>6150301</v>
          </cell>
          <cell r="BB2580">
            <v>2</v>
          </cell>
        </row>
        <row r="2581">
          <cell r="A2581">
            <v>6150302</v>
          </cell>
          <cell r="BB2581">
            <v>2</v>
          </cell>
        </row>
        <row r="2582">
          <cell r="A2582">
            <v>6150303</v>
          </cell>
          <cell r="BB2582">
            <v>2</v>
          </cell>
        </row>
        <row r="2583">
          <cell r="A2583">
            <v>6150306</v>
          </cell>
          <cell r="BB2583">
            <v>2</v>
          </cell>
        </row>
        <row r="2584">
          <cell r="A2584">
            <v>6150307</v>
          </cell>
          <cell r="BB2584">
            <v>2</v>
          </cell>
        </row>
        <row r="2585">
          <cell r="A2585">
            <v>6150308</v>
          </cell>
          <cell r="BB2585">
            <v>2</v>
          </cell>
        </row>
        <row r="2586">
          <cell r="A2586">
            <v>6150309</v>
          </cell>
          <cell r="BB2586">
            <v>2</v>
          </cell>
        </row>
        <row r="2587">
          <cell r="A2587">
            <v>6150310</v>
          </cell>
          <cell r="BB2587">
            <v>2</v>
          </cell>
        </row>
        <row r="2588">
          <cell r="A2588">
            <v>6150401</v>
          </cell>
          <cell r="BB2588">
            <v>3</v>
          </cell>
        </row>
        <row r="2589">
          <cell r="A2589">
            <v>6150402</v>
          </cell>
          <cell r="BB2589">
            <v>3</v>
          </cell>
        </row>
        <row r="2590">
          <cell r="A2590">
            <v>6150403</v>
          </cell>
          <cell r="BB2590">
            <v>3</v>
          </cell>
        </row>
        <row r="2591">
          <cell r="A2591">
            <v>6150406</v>
          </cell>
          <cell r="BB2591">
            <v>3</v>
          </cell>
        </row>
        <row r="2592">
          <cell r="A2592">
            <v>6150407</v>
          </cell>
          <cell r="BB2592">
            <v>3</v>
          </cell>
        </row>
        <row r="2593">
          <cell r="A2593">
            <v>6150408</v>
          </cell>
          <cell r="BB2593">
            <v>3</v>
          </cell>
        </row>
        <row r="2594">
          <cell r="A2594">
            <v>6150409</v>
          </cell>
          <cell r="BB2594">
            <v>3</v>
          </cell>
        </row>
        <row r="2595">
          <cell r="A2595">
            <v>6150410</v>
          </cell>
          <cell r="BB2595">
            <v>3</v>
          </cell>
        </row>
        <row r="2596">
          <cell r="A2596">
            <v>6150501</v>
          </cell>
          <cell r="BB2596">
            <v>4</v>
          </cell>
        </row>
        <row r="2597">
          <cell r="A2597">
            <v>6150502</v>
          </cell>
          <cell r="BB2597">
            <v>4</v>
          </cell>
        </row>
        <row r="2598">
          <cell r="A2598">
            <v>6150503</v>
          </cell>
          <cell r="BB2598">
            <v>4</v>
          </cell>
        </row>
        <row r="2599">
          <cell r="A2599">
            <v>6150506</v>
          </cell>
          <cell r="BB2599">
            <v>4</v>
          </cell>
        </row>
        <row r="2600">
          <cell r="A2600">
            <v>6150507</v>
          </cell>
          <cell r="BB2600">
            <v>4</v>
          </cell>
        </row>
        <row r="2601">
          <cell r="A2601">
            <v>6150508</v>
          </cell>
          <cell r="BB2601">
            <v>4</v>
          </cell>
        </row>
        <row r="2602">
          <cell r="A2602">
            <v>6150509</v>
          </cell>
          <cell r="BB2602">
            <v>4</v>
          </cell>
        </row>
        <row r="2603">
          <cell r="A2603">
            <v>6150510</v>
          </cell>
          <cell r="BB2603">
            <v>4</v>
          </cell>
        </row>
        <row r="2604">
          <cell r="A2604">
            <v>6175201</v>
          </cell>
          <cell r="BB2604">
            <v>1</v>
          </cell>
        </row>
        <row r="2605">
          <cell r="A2605">
            <v>6175202</v>
          </cell>
          <cell r="BB2605">
            <v>1</v>
          </cell>
        </row>
        <row r="2606">
          <cell r="A2606">
            <v>6175203</v>
          </cell>
          <cell r="BB2606">
            <v>1</v>
          </cell>
        </row>
        <row r="2607">
          <cell r="A2607">
            <v>6175206</v>
          </cell>
          <cell r="BB2607">
            <v>1</v>
          </cell>
        </row>
        <row r="2608">
          <cell r="A2608">
            <v>6175207</v>
          </cell>
          <cell r="BB2608">
            <v>1</v>
          </cell>
        </row>
        <row r="2609">
          <cell r="A2609">
            <v>6175208</v>
          </cell>
          <cell r="BB2609">
            <v>1</v>
          </cell>
        </row>
        <row r="2610">
          <cell r="A2610">
            <v>6175209</v>
          </cell>
          <cell r="BB2610">
            <v>1</v>
          </cell>
        </row>
        <row r="2611">
          <cell r="A2611">
            <v>6175210</v>
          </cell>
          <cell r="BB2611">
            <v>1</v>
          </cell>
        </row>
        <row r="2612">
          <cell r="A2612">
            <v>6175301</v>
          </cell>
          <cell r="BB2612">
            <v>2</v>
          </cell>
        </row>
        <row r="2613">
          <cell r="A2613">
            <v>6175302</v>
          </cell>
          <cell r="BB2613">
            <v>2</v>
          </cell>
        </row>
        <row r="2614">
          <cell r="A2614">
            <v>6175303</v>
          </cell>
          <cell r="BB2614">
            <v>2</v>
          </cell>
        </row>
        <row r="2615">
          <cell r="A2615">
            <v>6175306</v>
          </cell>
          <cell r="BB2615">
            <v>2</v>
          </cell>
        </row>
        <row r="2616">
          <cell r="A2616">
            <v>6175307</v>
          </cell>
          <cell r="BB2616">
            <v>2</v>
          </cell>
        </row>
        <row r="2617">
          <cell r="A2617">
            <v>6175308</v>
          </cell>
          <cell r="BB2617">
            <v>2</v>
          </cell>
        </row>
        <row r="2618">
          <cell r="A2618">
            <v>6175309</v>
          </cell>
          <cell r="BB2618">
            <v>2</v>
          </cell>
        </row>
        <row r="2619">
          <cell r="A2619">
            <v>6175310</v>
          </cell>
          <cell r="BB2619">
            <v>2</v>
          </cell>
        </row>
        <row r="2620">
          <cell r="A2620">
            <v>6175401</v>
          </cell>
          <cell r="BB2620">
            <v>3</v>
          </cell>
        </row>
        <row r="2621">
          <cell r="A2621">
            <v>6175402</v>
          </cell>
          <cell r="BB2621">
            <v>3</v>
          </cell>
        </row>
        <row r="2622">
          <cell r="A2622">
            <v>6175403</v>
          </cell>
          <cell r="BB2622">
            <v>3</v>
          </cell>
        </row>
        <row r="2623">
          <cell r="A2623">
            <v>6175406</v>
          </cell>
          <cell r="BB2623">
            <v>3</v>
          </cell>
        </row>
        <row r="2624">
          <cell r="A2624">
            <v>6175407</v>
          </cell>
          <cell r="BB2624">
            <v>3</v>
          </cell>
        </row>
        <row r="2625">
          <cell r="A2625">
            <v>6175408</v>
          </cell>
          <cell r="BB2625">
            <v>3</v>
          </cell>
        </row>
        <row r="2626">
          <cell r="A2626">
            <v>6175409</v>
          </cell>
          <cell r="BB2626">
            <v>3</v>
          </cell>
        </row>
        <row r="2627">
          <cell r="A2627">
            <v>6175410</v>
          </cell>
          <cell r="BB2627">
            <v>3</v>
          </cell>
        </row>
        <row r="2628">
          <cell r="A2628">
            <v>6175501</v>
          </cell>
          <cell r="BB2628">
            <v>5</v>
          </cell>
        </row>
        <row r="2629">
          <cell r="A2629">
            <v>6175502</v>
          </cell>
          <cell r="BB2629">
            <v>5</v>
          </cell>
        </row>
        <row r="2630">
          <cell r="A2630">
            <v>6175503</v>
          </cell>
          <cell r="BB2630">
            <v>5</v>
          </cell>
        </row>
        <row r="2631">
          <cell r="A2631">
            <v>6175506</v>
          </cell>
          <cell r="BB2631">
            <v>5</v>
          </cell>
        </row>
        <row r="2632">
          <cell r="A2632">
            <v>6175507</v>
          </cell>
          <cell r="BB2632">
            <v>5</v>
          </cell>
        </row>
        <row r="2633">
          <cell r="A2633">
            <v>6175508</v>
          </cell>
          <cell r="BB2633">
            <v>5</v>
          </cell>
        </row>
        <row r="2634">
          <cell r="A2634">
            <v>6175509</v>
          </cell>
          <cell r="BB2634">
            <v>5</v>
          </cell>
        </row>
        <row r="2635">
          <cell r="A2635">
            <v>6175510</v>
          </cell>
          <cell r="BB2635">
            <v>5</v>
          </cell>
        </row>
        <row r="2636">
          <cell r="A2636">
            <v>6200201</v>
          </cell>
          <cell r="BB2636">
            <v>1</v>
          </cell>
        </row>
        <row r="2637">
          <cell r="A2637">
            <v>6200202</v>
          </cell>
          <cell r="BB2637">
            <v>1</v>
          </cell>
        </row>
        <row r="2638">
          <cell r="A2638">
            <v>6200203</v>
          </cell>
          <cell r="BB2638">
            <v>1</v>
          </cell>
        </row>
        <row r="2639">
          <cell r="A2639">
            <v>6200206</v>
          </cell>
          <cell r="BB2639">
            <v>1</v>
          </cell>
        </row>
        <row r="2640">
          <cell r="A2640">
            <v>6200207</v>
          </cell>
          <cell r="BB2640">
            <v>1</v>
          </cell>
        </row>
        <row r="2641">
          <cell r="A2641">
            <v>6200208</v>
          </cell>
          <cell r="BB2641">
            <v>1</v>
          </cell>
        </row>
        <row r="2642">
          <cell r="A2642">
            <v>6200209</v>
          </cell>
          <cell r="BB2642">
            <v>1</v>
          </cell>
        </row>
        <row r="2643">
          <cell r="A2643">
            <v>6200210</v>
          </cell>
          <cell r="BB2643">
            <v>1</v>
          </cell>
        </row>
        <row r="2644">
          <cell r="A2644">
            <v>6200301</v>
          </cell>
          <cell r="BB2644">
            <v>2</v>
          </cell>
        </row>
        <row r="2645">
          <cell r="A2645">
            <v>6200302</v>
          </cell>
          <cell r="BB2645">
            <v>2</v>
          </cell>
        </row>
        <row r="2646">
          <cell r="A2646">
            <v>6200303</v>
          </cell>
          <cell r="BB2646">
            <v>2</v>
          </cell>
        </row>
        <row r="2647">
          <cell r="A2647">
            <v>6200306</v>
          </cell>
          <cell r="BB2647">
            <v>2</v>
          </cell>
        </row>
        <row r="2648">
          <cell r="A2648">
            <v>6200307</v>
          </cell>
          <cell r="BB2648">
            <v>2</v>
          </cell>
        </row>
        <row r="2649">
          <cell r="A2649">
            <v>6200308</v>
          </cell>
          <cell r="BB2649">
            <v>2</v>
          </cell>
        </row>
        <row r="2650">
          <cell r="A2650">
            <v>6200309</v>
          </cell>
          <cell r="BB2650">
            <v>2</v>
          </cell>
        </row>
        <row r="2651">
          <cell r="A2651">
            <v>6200310</v>
          </cell>
          <cell r="BB2651">
            <v>2</v>
          </cell>
        </row>
        <row r="2652">
          <cell r="A2652">
            <v>6200401</v>
          </cell>
          <cell r="BB2652">
            <v>4</v>
          </cell>
        </row>
        <row r="2653">
          <cell r="A2653">
            <v>6200402</v>
          </cell>
          <cell r="BB2653">
            <v>4</v>
          </cell>
        </row>
        <row r="2654">
          <cell r="A2654">
            <v>6200403</v>
          </cell>
          <cell r="BB2654">
            <v>4</v>
          </cell>
        </row>
        <row r="2655">
          <cell r="A2655">
            <v>6200406</v>
          </cell>
          <cell r="BB2655">
            <v>4</v>
          </cell>
        </row>
        <row r="2656">
          <cell r="A2656">
            <v>6200407</v>
          </cell>
          <cell r="BB2656">
            <v>4</v>
          </cell>
        </row>
        <row r="2657">
          <cell r="A2657">
            <v>6200408</v>
          </cell>
          <cell r="BB2657">
            <v>4</v>
          </cell>
        </row>
        <row r="2658">
          <cell r="A2658">
            <v>6200409</v>
          </cell>
          <cell r="BB2658">
            <v>4</v>
          </cell>
        </row>
        <row r="2659">
          <cell r="A2659">
            <v>6200410</v>
          </cell>
          <cell r="BB2659">
            <v>4</v>
          </cell>
        </row>
        <row r="2660">
          <cell r="A2660">
            <v>6200501</v>
          </cell>
          <cell r="BB2660">
            <v>6</v>
          </cell>
        </row>
        <row r="2661">
          <cell r="A2661">
            <v>6200502</v>
          </cell>
          <cell r="BB2661">
            <v>6</v>
          </cell>
        </row>
        <row r="2662">
          <cell r="A2662">
            <v>6200503</v>
          </cell>
          <cell r="BB2662">
            <v>6</v>
          </cell>
        </row>
        <row r="2663">
          <cell r="A2663">
            <v>6200506</v>
          </cell>
          <cell r="BB2663">
            <v>6</v>
          </cell>
        </row>
        <row r="2664">
          <cell r="A2664">
            <v>6200507</v>
          </cell>
          <cell r="BB2664">
            <v>6</v>
          </cell>
        </row>
        <row r="2665">
          <cell r="A2665">
            <v>6200508</v>
          </cell>
          <cell r="BB2665">
            <v>6</v>
          </cell>
        </row>
        <row r="2666">
          <cell r="A2666">
            <v>6200509</v>
          </cell>
          <cell r="BB2666">
            <v>6</v>
          </cell>
        </row>
        <row r="2667">
          <cell r="A2667">
            <v>6200510</v>
          </cell>
          <cell r="BB2667">
            <v>6</v>
          </cell>
        </row>
        <row r="2668">
          <cell r="A2668">
            <v>6210201</v>
          </cell>
          <cell r="BB2668">
            <v>1</v>
          </cell>
        </row>
        <row r="2669">
          <cell r="A2669">
            <v>6210202</v>
          </cell>
          <cell r="BB2669">
            <v>1</v>
          </cell>
        </row>
        <row r="2670">
          <cell r="A2670">
            <v>6210203</v>
          </cell>
          <cell r="BB2670">
            <v>1</v>
          </cell>
        </row>
        <row r="2671">
          <cell r="A2671">
            <v>6210206</v>
          </cell>
          <cell r="BB2671">
            <v>1</v>
          </cell>
        </row>
        <row r="2672">
          <cell r="A2672">
            <v>6210207</v>
          </cell>
          <cell r="BB2672">
            <v>1</v>
          </cell>
        </row>
        <row r="2673">
          <cell r="A2673">
            <v>6210208</v>
          </cell>
          <cell r="BB2673">
            <v>1</v>
          </cell>
        </row>
        <row r="2674">
          <cell r="A2674">
            <v>6210209</v>
          </cell>
          <cell r="BB2674">
            <v>1</v>
          </cell>
        </row>
        <row r="2675">
          <cell r="A2675">
            <v>6210210</v>
          </cell>
          <cell r="BB2675">
            <v>1</v>
          </cell>
        </row>
        <row r="2676">
          <cell r="A2676">
            <v>6210301</v>
          </cell>
          <cell r="BB2676">
            <v>2</v>
          </cell>
        </row>
        <row r="2677">
          <cell r="A2677">
            <v>6210302</v>
          </cell>
          <cell r="BB2677">
            <v>2</v>
          </cell>
        </row>
        <row r="2678">
          <cell r="A2678">
            <v>6210303</v>
          </cell>
          <cell r="BB2678">
            <v>2</v>
          </cell>
        </row>
        <row r="2679">
          <cell r="A2679">
            <v>6210306</v>
          </cell>
          <cell r="BB2679">
            <v>2</v>
          </cell>
        </row>
        <row r="2680">
          <cell r="A2680">
            <v>6210307</v>
          </cell>
          <cell r="BB2680">
            <v>2</v>
          </cell>
        </row>
        <row r="2681">
          <cell r="A2681">
            <v>6210308</v>
          </cell>
          <cell r="BB2681">
            <v>2</v>
          </cell>
        </row>
        <row r="2682">
          <cell r="A2682">
            <v>6210309</v>
          </cell>
          <cell r="BB2682">
            <v>2</v>
          </cell>
        </row>
        <row r="2683">
          <cell r="A2683">
            <v>6210310</v>
          </cell>
          <cell r="BB2683">
            <v>2</v>
          </cell>
        </row>
        <row r="2684">
          <cell r="A2684">
            <v>6210401</v>
          </cell>
          <cell r="BB2684">
            <v>5</v>
          </cell>
        </row>
        <row r="2685">
          <cell r="A2685">
            <v>6210402</v>
          </cell>
          <cell r="BB2685">
            <v>5</v>
          </cell>
        </row>
        <row r="2686">
          <cell r="A2686">
            <v>6210403</v>
          </cell>
          <cell r="BB2686">
            <v>5</v>
          </cell>
        </row>
        <row r="2687">
          <cell r="A2687">
            <v>6210406</v>
          </cell>
          <cell r="BB2687">
            <v>5</v>
          </cell>
        </row>
        <row r="2688">
          <cell r="A2688">
            <v>6210407</v>
          </cell>
          <cell r="BB2688">
            <v>5</v>
          </cell>
        </row>
        <row r="2689">
          <cell r="A2689">
            <v>6210408</v>
          </cell>
          <cell r="BB2689">
            <v>5</v>
          </cell>
        </row>
        <row r="2690">
          <cell r="A2690">
            <v>6210409</v>
          </cell>
          <cell r="BB2690">
            <v>5</v>
          </cell>
        </row>
        <row r="2691">
          <cell r="A2691">
            <v>6210410</v>
          </cell>
          <cell r="BB2691">
            <v>5</v>
          </cell>
        </row>
        <row r="2692">
          <cell r="A2692">
            <v>6210501</v>
          </cell>
          <cell r="BB2692">
            <v>8</v>
          </cell>
        </row>
        <row r="2693">
          <cell r="A2693">
            <v>6210502</v>
          </cell>
          <cell r="BB2693">
            <v>8</v>
          </cell>
        </row>
        <row r="2694">
          <cell r="A2694">
            <v>6210503</v>
          </cell>
          <cell r="BB2694">
            <v>8</v>
          </cell>
        </row>
        <row r="2695">
          <cell r="A2695">
            <v>6210506</v>
          </cell>
          <cell r="BB2695">
            <v>8</v>
          </cell>
        </row>
        <row r="2696">
          <cell r="A2696">
            <v>6210507</v>
          </cell>
          <cell r="BB2696">
            <v>8</v>
          </cell>
        </row>
        <row r="2697">
          <cell r="A2697">
            <v>6210508</v>
          </cell>
          <cell r="BB2697">
            <v>8</v>
          </cell>
        </row>
        <row r="2698">
          <cell r="A2698">
            <v>6210509</v>
          </cell>
          <cell r="BB2698">
            <v>8</v>
          </cell>
        </row>
        <row r="2699">
          <cell r="A2699">
            <v>6210510</v>
          </cell>
          <cell r="BB2699">
            <v>8</v>
          </cell>
        </row>
        <row r="2700">
          <cell r="A2700">
            <v>6220201</v>
          </cell>
          <cell r="BB2700">
            <v>2</v>
          </cell>
        </row>
        <row r="2701">
          <cell r="A2701">
            <v>6220202</v>
          </cell>
          <cell r="BB2701">
            <v>2</v>
          </cell>
        </row>
        <row r="2702">
          <cell r="A2702">
            <v>6220203</v>
          </cell>
          <cell r="BB2702">
            <v>2</v>
          </cell>
        </row>
        <row r="2703">
          <cell r="A2703">
            <v>6220206</v>
          </cell>
          <cell r="BB2703">
            <v>2</v>
          </cell>
        </row>
        <row r="2704">
          <cell r="A2704">
            <v>6220207</v>
          </cell>
          <cell r="BB2704">
            <v>2</v>
          </cell>
        </row>
        <row r="2705">
          <cell r="A2705">
            <v>6220208</v>
          </cell>
          <cell r="BB2705">
            <v>2</v>
          </cell>
        </row>
        <row r="2706">
          <cell r="A2706">
            <v>6220209</v>
          </cell>
          <cell r="BB2706">
            <v>2</v>
          </cell>
        </row>
        <row r="2707">
          <cell r="A2707">
            <v>6220210</v>
          </cell>
          <cell r="BB2707">
            <v>2</v>
          </cell>
        </row>
        <row r="2708">
          <cell r="A2708">
            <v>6220301</v>
          </cell>
          <cell r="BB2708">
            <v>3</v>
          </cell>
        </row>
        <row r="2709">
          <cell r="A2709">
            <v>6220302</v>
          </cell>
          <cell r="BB2709">
            <v>3</v>
          </cell>
        </row>
        <row r="2710">
          <cell r="A2710">
            <v>6220303</v>
          </cell>
          <cell r="BB2710">
            <v>3</v>
          </cell>
        </row>
        <row r="2711">
          <cell r="A2711">
            <v>6220306</v>
          </cell>
          <cell r="BB2711">
            <v>3</v>
          </cell>
        </row>
        <row r="2712">
          <cell r="A2712">
            <v>6220307</v>
          </cell>
          <cell r="BB2712">
            <v>3</v>
          </cell>
        </row>
        <row r="2713">
          <cell r="A2713">
            <v>6220308</v>
          </cell>
          <cell r="BB2713">
            <v>3</v>
          </cell>
        </row>
        <row r="2714">
          <cell r="A2714">
            <v>6220309</v>
          </cell>
          <cell r="BB2714">
            <v>3</v>
          </cell>
        </row>
        <row r="2715">
          <cell r="A2715">
            <v>6220310</v>
          </cell>
          <cell r="BB2715">
            <v>3</v>
          </cell>
        </row>
        <row r="2716">
          <cell r="A2716">
            <v>6220401</v>
          </cell>
          <cell r="BB2716">
            <v>6</v>
          </cell>
        </row>
        <row r="2717">
          <cell r="A2717">
            <v>6220402</v>
          </cell>
          <cell r="BB2717">
            <v>6</v>
          </cell>
        </row>
        <row r="2718">
          <cell r="A2718">
            <v>6220403</v>
          </cell>
          <cell r="BB2718">
            <v>6</v>
          </cell>
        </row>
        <row r="2719">
          <cell r="A2719">
            <v>6220406</v>
          </cell>
          <cell r="BB2719">
            <v>6</v>
          </cell>
        </row>
        <row r="2720">
          <cell r="A2720">
            <v>6220407</v>
          </cell>
          <cell r="BB2720">
            <v>6</v>
          </cell>
        </row>
        <row r="2721">
          <cell r="A2721">
            <v>6220408</v>
          </cell>
          <cell r="BB2721">
            <v>6</v>
          </cell>
        </row>
        <row r="2722">
          <cell r="A2722">
            <v>6220409</v>
          </cell>
          <cell r="BB2722">
            <v>6</v>
          </cell>
        </row>
        <row r="2723">
          <cell r="A2723">
            <v>6220410</v>
          </cell>
          <cell r="BB2723">
            <v>6</v>
          </cell>
        </row>
        <row r="2724">
          <cell r="A2724">
            <v>6220501</v>
          </cell>
          <cell r="BB2724">
            <v>8</v>
          </cell>
        </row>
        <row r="2725">
          <cell r="A2725">
            <v>6220502</v>
          </cell>
          <cell r="BB2725">
            <v>8</v>
          </cell>
        </row>
        <row r="2726">
          <cell r="A2726">
            <v>6220503</v>
          </cell>
          <cell r="BB2726">
            <v>8</v>
          </cell>
        </row>
        <row r="2727">
          <cell r="A2727">
            <v>6220506</v>
          </cell>
          <cell r="BB2727">
            <v>8</v>
          </cell>
        </row>
        <row r="2728">
          <cell r="A2728">
            <v>6220507</v>
          </cell>
          <cell r="BB2728">
            <v>8</v>
          </cell>
        </row>
        <row r="2729">
          <cell r="A2729">
            <v>6220508</v>
          </cell>
          <cell r="BB2729">
            <v>8</v>
          </cell>
        </row>
        <row r="2730">
          <cell r="A2730">
            <v>6220509</v>
          </cell>
          <cell r="BB2730">
            <v>8</v>
          </cell>
        </row>
        <row r="2731">
          <cell r="A2731">
            <v>6220510</v>
          </cell>
          <cell r="BB2731">
            <v>8</v>
          </cell>
        </row>
        <row r="2732">
          <cell r="A2732">
            <v>6230201</v>
          </cell>
          <cell r="BB2732">
            <v>3</v>
          </cell>
        </row>
        <row r="2733">
          <cell r="A2733">
            <v>6230202</v>
          </cell>
          <cell r="BB2733">
            <v>3</v>
          </cell>
        </row>
        <row r="2734">
          <cell r="A2734">
            <v>6230203</v>
          </cell>
          <cell r="BB2734">
            <v>3</v>
          </cell>
        </row>
        <row r="2735">
          <cell r="A2735">
            <v>6230206</v>
          </cell>
          <cell r="BB2735">
            <v>3</v>
          </cell>
        </row>
        <row r="2736">
          <cell r="A2736">
            <v>6230207</v>
          </cell>
          <cell r="BB2736">
            <v>3</v>
          </cell>
        </row>
        <row r="2737">
          <cell r="A2737">
            <v>6230208</v>
          </cell>
          <cell r="BB2737">
            <v>3</v>
          </cell>
        </row>
        <row r="2738">
          <cell r="A2738">
            <v>6230209</v>
          </cell>
          <cell r="BB2738">
            <v>3</v>
          </cell>
        </row>
        <row r="2739">
          <cell r="A2739">
            <v>6230210</v>
          </cell>
          <cell r="BB2739">
            <v>3</v>
          </cell>
        </row>
        <row r="2740">
          <cell r="A2740">
            <v>6230301</v>
          </cell>
          <cell r="BB2740">
            <v>4</v>
          </cell>
        </row>
        <row r="2741">
          <cell r="A2741">
            <v>6230302</v>
          </cell>
          <cell r="BB2741">
            <v>4</v>
          </cell>
        </row>
        <row r="2742">
          <cell r="A2742">
            <v>6230303</v>
          </cell>
          <cell r="BB2742">
            <v>4</v>
          </cell>
        </row>
        <row r="2743">
          <cell r="A2743">
            <v>6230306</v>
          </cell>
          <cell r="BB2743">
            <v>4</v>
          </cell>
        </row>
        <row r="2744">
          <cell r="A2744">
            <v>6230307</v>
          </cell>
          <cell r="BB2744">
            <v>4</v>
          </cell>
        </row>
        <row r="2745">
          <cell r="A2745">
            <v>6230308</v>
          </cell>
          <cell r="BB2745">
            <v>4</v>
          </cell>
        </row>
        <row r="2746">
          <cell r="A2746">
            <v>6230309</v>
          </cell>
          <cell r="BB2746">
            <v>4</v>
          </cell>
        </row>
        <row r="2747">
          <cell r="A2747">
            <v>6230310</v>
          </cell>
          <cell r="BB2747">
            <v>4</v>
          </cell>
        </row>
        <row r="2748">
          <cell r="A2748">
            <v>6230401</v>
          </cell>
          <cell r="BB2748">
            <v>7</v>
          </cell>
        </row>
        <row r="2749">
          <cell r="A2749">
            <v>6230402</v>
          </cell>
          <cell r="BB2749">
            <v>7</v>
          </cell>
        </row>
        <row r="2750">
          <cell r="A2750">
            <v>6230403</v>
          </cell>
          <cell r="BB2750">
            <v>7</v>
          </cell>
        </row>
        <row r="2751">
          <cell r="A2751">
            <v>6230406</v>
          </cell>
          <cell r="BB2751">
            <v>7</v>
          </cell>
        </row>
        <row r="2752">
          <cell r="A2752">
            <v>6230407</v>
          </cell>
          <cell r="BB2752">
            <v>7</v>
          </cell>
        </row>
        <row r="2753">
          <cell r="A2753">
            <v>6230408</v>
          </cell>
          <cell r="BB2753">
            <v>7</v>
          </cell>
        </row>
        <row r="2754">
          <cell r="A2754">
            <v>6230409</v>
          </cell>
          <cell r="BB2754">
            <v>7</v>
          </cell>
        </row>
        <row r="2755">
          <cell r="A2755">
            <v>6230410</v>
          </cell>
          <cell r="BB2755">
            <v>7</v>
          </cell>
        </row>
        <row r="2756">
          <cell r="A2756">
            <v>6230501</v>
          </cell>
          <cell r="BB2756">
            <v>8</v>
          </cell>
        </row>
        <row r="2757">
          <cell r="A2757">
            <v>6230502</v>
          </cell>
          <cell r="BB2757">
            <v>8</v>
          </cell>
        </row>
        <row r="2758">
          <cell r="A2758">
            <v>6230503</v>
          </cell>
          <cell r="BB2758">
            <v>8</v>
          </cell>
        </row>
        <row r="2759">
          <cell r="A2759">
            <v>6230506</v>
          </cell>
          <cell r="BB2759">
            <v>8</v>
          </cell>
        </row>
        <row r="2760">
          <cell r="A2760">
            <v>6230507</v>
          </cell>
          <cell r="BB2760">
            <v>8</v>
          </cell>
        </row>
        <row r="2761">
          <cell r="A2761">
            <v>6230508</v>
          </cell>
          <cell r="BB2761">
            <v>8</v>
          </cell>
        </row>
        <row r="2762">
          <cell r="A2762">
            <v>6230509</v>
          </cell>
          <cell r="BB2762">
            <v>8</v>
          </cell>
        </row>
        <row r="2763">
          <cell r="A2763">
            <v>6230510</v>
          </cell>
          <cell r="BB2763">
            <v>8</v>
          </cell>
        </row>
        <row r="2764">
          <cell r="A2764">
            <v>6240201</v>
          </cell>
          <cell r="BB2764">
            <v>3</v>
          </cell>
        </row>
        <row r="2765">
          <cell r="A2765">
            <v>6240202</v>
          </cell>
          <cell r="BB2765">
            <v>3</v>
          </cell>
        </row>
        <row r="2766">
          <cell r="A2766">
            <v>6240203</v>
          </cell>
          <cell r="BB2766">
            <v>3</v>
          </cell>
        </row>
        <row r="2767">
          <cell r="A2767">
            <v>6240206</v>
          </cell>
          <cell r="BB2767">
            <v>3</v>
          </cell>
        </row>
        <row r="2768">
          <cell r="A2768">
            <v>6240207</v>
          </cell>
          <cell r="BB2768">
            <v>3</v>
          </cell>
        </row>
        <row r="2769">
          <cell r="A2769">
            <v>6240208</v>
          </cell>
          <cell r="BB2769">
            <v>3</v>
          </cell>
        </row>
        <row r="2770">
          <cell r="A2770">
            <v>6240209</v>
          </cell>
          <cell r="BB2770">
            <v>3</v>
          </cell>
        </row>
        <row r="2771">
          <cell r="A2771">
            <v>6240210</v>
          </cell>
          <cell r="BB2771">
            <v>3</v>
          </cell>
        </row>
        <row r="2772">
          <cell r="A2772">
            <v>6240301</v>
          </cell>
          <cell r="BB2772">
            <v>4</v>
          </cell>
        </row>
        <row r="2773">
          <cell r="A2773">
            <v>6240302</v>
          </cell>
          <cell r="BB2773">
            <v>4</v>
          </cell>
        </row>
        <row r="2774">
          <cell r="A2774">
            <v>6240303</v>
          </cell>
          <cell r="BB2774">
            <v>4</v>
          </cell>
        </row>
        <row r="2775">
          <cell r="A2775">
            <v>6240306</v>
          </cell>
          <cell r="BB2775">
            <v>4</v>
          </cell>
        </row>
        <row r="2776">
          <cell r="A2776">
            <v>6240307</v>
          </cell>
          <cell r="BB2776">
            <v>4</v>
          </cell>
        </row>
        <row r="2777">
          <cell r="A2777">
            <v>6240308</v>
          </cell>
          <cell r="BB2777">
            <v>4</v>
          </cell>
        </row>
        <row r="2778">
          <cell r="A2778">
            <v>6240309</v>
          </cell>
          <cell r="BB2778">
            <v>4</v>
          </cell>
        </row>
        <row r="2779">
          <cell r="A2779">
            <v>6240310</v>
          </cell>
          <cell r="BB2779">
            <v>4</v>
          </cell>
        </row>
        <row r="2780">
          <cell r="A2780">
            <v>6240401</v>
          </cell>
          <cell r="BB2780">
            <v>8</v>
          </cell>
        </row>
        <row r="2781">
          <cell r="A2781">
            <v>6240402</v>
          </cell>
          <cell r="BB2781">
            <v>8</v>
          </cell>
        </row>
        <row r="2782">
          <cell r="A2782">
            <v>6240403</v>
          </cell>
          <cell r="BB2782">
            <v>8</v>
          </cell>
        </row>
        <row r="2783">
          <cell r="A2783">
            <v>6240406</v>
          </cell>
          <cell r="BB2783">
            <v>8</v>
          </cell>
        </row>
        <row r="2784">
          <cell r="A2784">
            <v>6240407</v>
          </cell>
          <cell r="BB2784">
            <v>8</v>
          </cell>
        </row>
        <row r="2785">
          <cell r="A2785">
            <v>6240408</v>
          </cell>
          <cell r="BB2785">
            <v>8</v>
          </cell>
        </row>
        <row r="2786">
          <cell r="A2786">
            <v>6240409</v>
          </cell>
          <cell r="BB2786">
            <v>8</v>
          </cell>
        </row>
        <row r="2787">
          <cell r="A2787">
            <v>6240410</v>
          </cell>
          <cell r="BB2787">
            <v>8</v>
          </cell>
        </row>
        <row r="2788">
          <cell r="A2788">
            <v>6240501</v>
          </cell>
          <cell r="BB2788">
            <v>8</v>
          </cell>
        </row>
        <row r="2789">
          <cell r="A2789">
            <v>6240502</v>
          </cell>
          <cell r="BB2789">
            <v>8</v>
          </cell>
        </row>
        <row r="2790">
          <cell r="A2790">
            <v>6240503</v>
          </cell>
          <cell r="BB2790">
            <v>8</v>
          </cell>
        </row>
        <row r="2791">
          <cell r="A2791">
            <v>6240506</v>
          </cell>
          <cell r="BB2791">
            <v>8</v>
          </cell>
        </row>
        <row r="2792">
          <cell r="A2792">
            <v>6240507</v>
          </cell>
          <cell r="BB2792">
            <v>8</v>
          </cell>
        </row>
        <row r="2793">
          <cell r="A2793">
            <v>6240508</v>
          </cell>
          <cell r="BB2793">
            <v>8</v>
          </cell>
        </row>
        <row r="2794">
          <cell r="A2794">
            <v>6240509</v>
          </cell>
          <cell r="BB2794">
            <v>8</v>
          </cell>
        </row>
        <row r="2795">
          <cell r="A2795">
            <v>6240510</v>
          </cell>
          <cell r="BB2795">
            <v>8</v>
          </cell>
        </row>
        <row r="2796">
          <cell r="A2796">
            <v>6250201</v>
          </cell>
          <cell r="BB2796">
            <v>4</v>
          </cell>
        </row>
        <row r="2797">
          <cell r="A2797">
            <v>6250202</v>
          </cell>
          <cell r="BB2797">
            <v>4</v>
          </cell>
        </row>
        <row r="2798">
          <cell r="A2798">
            <v>6250203</v>
          </cell>
          <cell r="BB2798">
            <v>4</v>
          </cell>
        </row>
        <row r="2799">
          <cell r="A2799">
            <v>6250206</v>
          </cell>
          <cell r="BB2799">
            <v>4</v>
          </cell>
        </row>
        <row r="2800">
          <cell r="A2800">
            <v>6250207</v>
          </cell>
          <cell r="BB2800">
            <v>4</v>
          </cell>
        </row>
        <row r="2801">
          <cell r="A2801">
            <v>6250208</v>
          </cell>
          <cell r="BB2801">
            <v>4</v>
          </cell>
        </row>
        <row r="2802">
          <cell r="A2802">
            <v>6250209</v>
          </cell>
          <cell r="BB2802">
            <v>4</v>
          </cell>
        </row>
        <row r="2803">
          <cell r="A2803">
            <v>6250210</v>
          </cell>
          <cell r="BB2803">
            <v>4</v>
          </cell>
        </row>
        <row r="2804">
          <cell r="A2804">
            <v>6250301</v>
          </cell>
          <cell r="BB2804">
            <v>5</v>
          </cell>
        </row>
        <row r="2805">
          <cell r="A2805">
            <v>6250302</v>
          </cell>
          <cell r="BB2805">
            <v>5</v>
          </cell>
        </row>
        <row r="2806">
          <cell r="A2806">
            <v>6250303</v>
          </cell>
          <cell r="BB2806">
            <v>5</v>
          </cell>
        </row>
        <row r="2807">
          <cell r="A2807">
            <v>6250306</v>
          </cell>
          <cell r="BB2807">
            <v>5</v>
          </cell>
        </row>
        <row r="2808">
          <cell r="A2808">
            <v>6250307</v>
          </cell>
          <cell r="BB2808">
            <v>5</v>
          </cell>
        </row>
        <row r="2809">
          <cell r="A2809">
            <v>6250308</v>
          </cell>
          <cell r="BB2809">
            <v>5</v>
          </cell>
        </row>
        <row r="2810">
          <cell r="A2810">
            <v>6250309</v>
          </cell>
          <cell r="BB2810">
            <v>5</v>
          </cell>
        </row>
        <row r="2811">
          <cell r="A2811">
            <v>6250310</v>
          </cell>
          <cell r="BB2811">
            <v>5</v>
          </cell>
        </row>
        <row r="2812">
          <cell r="A2812">
            <v>6250401</v>
          </cell>
          <cell r="BB2812">
            <v>8</v>
          </cell>
        </row>
        <row r="2813">
          <cell r="A2813">
            <v>6250402</v>
          </cell>
          <cell r="BB2813">
            <v>8</v>
          </cell>
        </row>
        <row r="2814">
          <cell r="A2814">
            <v>6250403</v>
          </cell>
          <cell r="BB2814">
            <v>8</v>
          </cell>
        </row>
        <row r="2815">
          <cell r="A2815">
            <v>6250406</v>
          </cell>
          <cell r="BB2815">
            <v>8</v>
          </cell>
        </row>
        <row r="2816">
          <cell r="A2816">
            <v>6250407</v>
          </cell>
          <cell r="BB2816">
            <v>8</v>
          </cell>
        </row>
        <row r="2817">
          <cell r="A2817">
            <v>6250408</v>
          </cell>
          <cell r="BB2817">
            <v>8</v>
          </cell>
        </row>
        <row r="2818">
          <cell r="A2818">
            <v>6250409</v>
          </cell>
          <cell r="BB2818">
            <v>8</v>
          </cell>
        </row>
        <row r="2819">
          <cell r="A2819">
            <v>6250410</v>
          </cell>
          <cell r="BB2819">
            <v>8</v>
          </cell>
        </row>
        <row r="2820">
          <cell r="A2820">
            <v>6250501</v>
          </cell>
          <cell r="BB2820">
            <v>8</v>
          </cell>
        </row>
        <row r="2821">
          <cell r="A2821">
            <v>6250502</v>
          </cell>
          <cell r="BB2821">
            <v>8</v>
          </cell>
        </row>
        <row r="2822">
          <cell r="A2822">
            <v>6250503</v>
          </cell>
          <cell r="BB2822">
            <v>8</v>
          </cell>
        </row>
        <row r="2823">
          <cell r="A2823">
            <v>6250506</v>
          </cell>
          <cell r="BB2823">
            <v>8</v>
          </cell>
        </row>
        <row r="2824">
          <cell r="A2824">
            <v>6250507</v>
          </cell>
          <cell r="BB2824">
            <v>8</v>
          </cell>
        </row>
        <row r="2825">
          <cell r="A2825">
            <v>6250508</v>
          </cell>
          <cell r="BB2825">
            <v>8</v>
          </cell>
        </row>
        <row r="2826">
          <cell r="A2826">
            <v>6250509</v>
          </cell>
          <cell r="BB2826">
            <v>8</v>
          </cell>
        </row>
        <row r="2827">
          <cell r="A2827">
            <v>6250510</v>
          </cell>
          <cell r="BB2827">
            <v>8</v>
          </cell>
        </row>
        <row r="2828">
          <cell r="A2828">
            <v>6260201</v>
          </cell>
          <cell r="BB2828">
            <v>4</v>
          </cell>
        </row>
        <row r="2829">
          <cell r="A2829">
            <v>6260202</v>
          </cell>
          <cell r="BB2829">
            <v>4</v>
          </cell>
        </row>
        <row r="2830">
          <cell r="A2830">
            <v>6260203</v>
          </cell>
          <cell r="BB2830">
            <v>4</v>
          </cell>
        </row>
        <row r="2831">
          <cell r="A2831">
            <v>6260206</v>
          </cell>
          <cell r="BB2831">
            <v>4</v>
          </cell>
        </row>
        <row r="2832">
          <cell r="A2832">
            <v>6260207</v>
          </cell>
          <cell r="BB2832">
            <v>4</v>
          </cell>
        </row>
        <row r="2833">
          <cell r="A2833">
            <v>6260208</v>
          </cell>
          <cell r="BB2833">
            <v>4</v>
          </cell>
        </row>
        <row r="2834">
          <cell r="A2834">
            <v>6260209</v>
          </cell>
          <cell r="BB2834">
            <v>4</v>
          </cell>
        </row>
        <row r="2835">
          <cell r="A2835">
            <v>6260210</v>
          </cell>
          <cell r="BB2835">
            <v>4</v>
          </cell>
        </row>
        <row r="2836">
          <cell r="A2836">
            <v>6260301</v>
          </cell>
          <cell r="BB2836">
            <v>5</v>
          </cell>
        </row>
        <row r="2837">
          <cell r="A2837">
            <v>6260302</v>
          </cell>
          <cell r="BB2837">
            <v>5</v>
          </cell>
        </row>
        <row r="2838">
          <cell r="A2838">
            <v>6260303</v>
          </cell>
          <cell r="BB2838">
            <v>5</v>
          </cell>
        </row>
        <row r="2839">
          <cell r="A2839">
            <v>6260306</v>
          </cell>
          <cell r="BB2839">
            <v>5</v>
          </cell>
        </row>
        <row r="2840">
          <cell r="A2840">
            <v>6260307</v>
          </cell>
          <cell r="BB2840">
            <v>5</v>
          </cell>
        </row>
        <row r="2841">
          <cell r="A2841">
            <v>6260308</v>
          </cell>
          <cell r="BB2841">
            <v>5</v>
          </cell>
        </row>
        <row r="2842">
          <cell r="A2842">
            <v>6260309</v>
          </cell>
          <cell r="BB2842">
            <v>5</v>
          </cell>
        </row>
        <row r="2843">
          <cell r="A2843">
            <v>6260310</v>
          </cell>
          <cell r="BB2843">
            <v>5</v>
          </cell>
        </row>
        <row r="2844">
          <cell r="A2844">
            <v>6260401</v>
          </cell>
          <cell r="BB2844">
            <v>8</v>
          </cell>
        </row>
        <row r="2845">
          <cell r="A2845">
            <v>6260402</v>
          </cell>
          <cell r="BB2845">
            <v>8</v>
          </cell>
        </row>
        <row r="2846">
          <cell r="A2846">
            <v>6260403</v>
          </cell>
          <cell r="BB2846">
            <v>8</v>
          </cell>
        </row>
        <row r="2847">
          <cell r="A2847">
            <v>6260406</v>
          </cell>
          <cell r="BB2847">
            <v>8</v>
          </cell>
        </row>
        <row r="2848">
          <cell r="A2848">
            <v>6260407</v>
          </cell>
          <cell r="BB2848">
            <v>8</v>
          </cell>
        </row>
        <row r="2849">
          <cell r="A2849">
            <v>6260408</v>
          </cell>
          <cell r="BB2849">
            <v>8</v>
          </cell>
        </row>
        <row r="2850">
          <cell r="A2850">
            <v>6260409</v>
          </cell>
          <cell r="BB2850">
            <v>8</v>
          </cell>
        </row>
        <row r="2851">
          <cell r="A2851">
            <v>6260410</v>
          </cell>
          <cell r="BB2851">
            <v>8</v>
          </cell>
        </row>
        <row r="2852">
          <cell r="A2852">
            <v>6260501</v>
          </cell>
          <cell r="BB2852">
            <v>8</v>
          </cell>
        </row>
        <row r="2853">
          <cell r="A2853">
            <v>6260502</v>
          </cell>
          <cell r="BB2853">
            <v>8</v>
          </cell>
        </row>
        <row r="2854">
          <cell r="A2854">
            <v>6260503</v>
          </cell>
          <cell r="BB2854">
            <v>8</v>
          </cell>
        </row>
        <row r="2855">
          <cell r="A2855">
            <v>6260506</v>
          </cell>
          <cell r="BB2855">
            <v>8</v>
          </cell>
        </row>
        <row r="2856">
          <cell r="A2856">
            <v>6260507</v>
          </cell>
          <cell r="BB2856">
            <v>8</v>
          </cell>
        </row>
        <row r="2857">
          <cell r="A2857">
            <v>6260508</v>
          </cell>
          <cell r="BB2857">
            <v>8</v>
          </cell>
        </row>
        <row r="2858">
          <cell r="A2858">
            <v>6260509</v>
          </cell>
          <cell r="BB2858">
            <v>8</v>
          </cell>
        </row>
        <row r="2859">
          <cell r="A2859">
            <v>6260510</v>
          </cell>
          <cell r="BB2859">
            <v>8</v>
          </cell>
        </row>
        <row r="2860">
          <cell r="A2860">
            <v>6270201</v>
          </cell>
          <cell r="BB2860">
            <v>4</v>
          </cell>
        </row>
        <row r="2861">
          <cell r="A2861">
            <v>6270202</v>
          </cell>
          <cell r="BB2861">
            <v>4</v>
          </cell>
        </row>
        <row r="2862">
          <cell r="A2862">
            <v>6270203</v>
          </cell>
          <cell r="BB2862">
            <v>4</v>
          </cell>
        </row>
        <row r="2863">
          <cell r="A2863">
            <v>6270206</v>
          </cell>
          <cell r="BB2863">
            <v>4</v>
          </cell>
        </row>
        <row r="2864">
          <cell r="A2864">
            <v>6270207</v>
          </cell>
          <cell r="BB2864">
            <v>4</v>
          </cell>
        </row>
        <row r="2865">
          <cell r="A2865">
            <v>6270208</v>
          </cell>
          <cell r="BB2865">
            <v>4</v>
          </cell>
        </row>
        <row r="2866">
          <cell r="A2866">
            <v>6270209</v>
          </cell>
          <cell r="BB2866">
            <v>4</v>
          </cell>
        </row>
        <row r="2867">
          <cell r="A2867">
            <v>6270210</v>
          </cell>
          <cell r="BB2867">
            <v>4</v>
          </cell>
        </row>
        <row r="2868">
          <cell r="A2868">
            <v>6270301</v>
          </cell>
          <cell r="BB2868">
            <v>5</v>
          </cell>
        </row>
        <row r="2869">
          <cell r="A2869">
            <v>6270302</v>
          </cell>
          <cell r="BB2869">
            <v>5</v>
          </cell>
        </row>
        <row r="2870">
          <cell r="A2870">
            <v>6270303</v>
          </cell>
          <cell r="BB2870">
            <v>5</v>
          </cell>
        </row>
        <row r="2871">
          <cell r="A2871">
            <v>6270306</v>
          </cell>
          <cell r="BB2871">
            <v>5</v>
          </cell>
        </row>
        <row r="2872">
          <cell r="A2872">
            <v>6270307</v>
          </cell>
          <cell r="BB2872">
            <v>5</v>
          </cell>
        </row>
        <row r="2873">
          <cell r="A2873">
            <v>6270308</v>
          </cell>
          <cell r="BB2873">
            <v>5</v>
          </cell>
        </row>
        <row r="2874">
          <cell r="A2874">
            <v>6270309</v>
          </cell>
          <cell r="BB2874">
            <v>5</v>
          </cell>
        </row>
        <row r="2875">
          <cell r="A2875">
            <v>6270310</v>
          </cell>
          <cell r="BB2875">
            <v>5</v>
          </cell>
        </row>
        <row r="2876">
          <cell r="A2876">
            <v>6270401</v>
          </cell>
          <cell r="BB2876">
            <v>8</v>
          </cell>
        </row>
        <row r="2877">
          <cell r="A2877">
            <v>6270402</v>
          </cell>
          <cell r="BB2877">
            <v>8</v>
          </cell>
        </row>
        <row r="2878">
          <cell r="A2878">
            <v>6270403</v>
          </cell>
          <cell r="BB2878">
            <v>8</v>
          </cell>
        </row>
        <row r="2879">
          <cell r="A2879">
            <v>6270406</v>
          </cell>
          <cell r="BB2879">
            <v>8</v>
          </cell>
        </row>
        <row r="2880">
          <cell r="A2880">
            <v>6270407</v>
          </cell>
          <cell r="BB2880">
            <v>8</v>
          </cell>
        </row>
        <row r="2881">
          <cell r="A2881">
            <v>6270408</v>
          </cell>
          <cell r="BB2881">
            <v>8</v>
          </cell>
        </row>
        <row r="2882">
          <cell r="A2882">
            <v>6270409</v>
          </cell>
          <cell r="BB2882">
            <v>8</v>
          </cell>
        </row>
        <row r="2883">
          <cell r="A2883">
            <v>6270410</v>
          </cell>
          <cell r="BB2883">
            <v>8</v>
          </cell>
        </row>
        <row r="2884">
          <cell r="A2884">
            <v>6270501</v>
          </cell>
          <cell r="BB2884">
            <v>8</v>
          </cell>
        </row>
        <row r="2885">
          <cell r="A2885">
            <v>6270502</v>
          </cell>
          <cell r="BB2885">
            <v>8</v>
          </cell>
        </row>
        <row r="2886">
          <cell r="A2886">
            <v>6270503</v>
          </cell>
          <cell r="BB2886">
            <v>8</v>
          </cell>
        </row>
        <row r="2887">
          <cell r="A2887">
            <v>6270506</v>
          </cell>
          <cell r="BB2887">
            <v>8</v>
          </cell>
        </row>
        <row r="2888">
          <cell r="A2888">
            <v>6270507</v>
          </cell>
          <cell r="BB2888">
            <v>8</v>
          </cell>
        </row>
        <row r="2889">
          <cell r="A2889">
            <v>6270508</v>
          </cell>
          <cell r="BB2889">
            <v>8</v>
          </cell>
        </row>
        <row r="2890">
          <cell r="A2890">
            <v>6270509</v>
          </cell>
          <cell r="BB2890">
            <v>8</v>
          </cell>
        </row>
        <row r="2891">
          <cell r="A2891">
            <v>6270510</v>
          </cell>
          <cell r="BB2891">
            <v>8</v>
          </cell>
        </row>
        <row r="2892">
          <cell r="A2892">
            <v>6280201</v>
          </cell>
          <cell r="BB2892">
            <v>4</v>
          </cell>
        </row>
        <row r="2893">
          <cell r="A2893">
            <v>6280202</v>
          </cell>
          <cell r="BB2893">
            <v>4</v>
          </cell>
        </row>
        <row r="2894">
          <cell r="A2894">
            <v>6280203</v>
          </cell>
          <cell r="BB2894">
            <v>4</v>
          </cell>
        </row>
        <row r="2895">
          <cell r="A2895">
            <v>6280206</v>
          </cell>
          <cell r="BB2895">
            <v>4</v>
          </cell>
        </row>
        <row r="2896">
          <cell r="A2896">
            <v>6280207</v>
          </cell>
          <cell r="BB2896">
            <v>4</v>
          </cell>
        </row>
        <row r="2897">
          <cell r="A2897">
            <v>6280208</v>
          </cell>
          <cell r="BB2897">
            <v>4</v>
          </cell>
        </row>
        <row r="2898">
          <cell r="A2898">
            <v>6280209</v>
          </cell>
          <cell r="BB2898">
            <v>4</v>
          </cell>
        </row>
        <row r="2899">
          <cell r="A2899">
            <v>6280210</v>
          </cell>
          <cell r="BB2899">
            <v>4</v>
          </cell>
        </row>
        <row r="2900">
          <cell r="A2900">
            <v>6280301</v>
          </cell>
          <cell r="BB2900">
            <v>5</v>
          </cell>
        </row>
        <row r="2901">
          <cell r="A2901">
            <v>6280302</v>
          </cell>
          <cell r="BB2901">
            <v>5</v>
          </cell>
        </row>
        <row r="2902">
          <cell r="A2902">
            <v>6280303</v>
          </cell>
          <cell r="BB2902">
            <v>5</v>
          </cell>
        </row>
        <row r="2903">
          <cell r="A2903">
            <v>6280306</v>
          </cell>
          <cell r="BB2903">
            <v>5</v>
          </cell>
        </row>
        <row r="2904">
          <cell r="A2904">
            <v>6280307</v>
          </cell>
          <cell r="BB2904">
            <v>5</v>
          </cell>
        </row>
        <row r="2905">
          <cell r="A2905">
            <v>6280308</v>
          </cell>
          <cell r="BB2905">
            <v>5</v>
          </cell>
        </row>
        <row r="2906">
          <cell r="A2906">
            <v>6280309</v>
          </cell>
          <cell r="BB2906">
            <v>5</v>
          </cell>
        </row>
        <row r="2907">
          <cell r="A2907">
            <v>6280310</v>
          </cell>
          <cell r="BB2907">
            <v>5</v>
          </cell>
        </row>
        <row r="2908">
          <cell r="A2908">
            <v>6280401</v>
          </cell>
          <cell r="BB2908">
            <v>8</v>
          </cell>
        </row>
        <row r="2909">
          <cell r="A2909">
            <v>6280402</v>
          </cell>
          <cell r="BB2909">
            <v>8</v>
          </cell>
        </row>
        <row r="2910">
          <cell r="A2910">
            <v>6280403</v>
          </cell>
          <cell r="BB2910">
            <v>8</v>
          </cell>
        </row>
        <row r="2911">
          <cell r="A2911">
            <v>6280406</v>
          </cell>
          <cell r="BB2911">
            <v>8</v>
          </cell>
        </row>
        <row r="2912">
          <cell r="A2912">
            <v>6280407</v>
          </cell>
          <cell r="BB2912">
            <v>8</v>
          </cell>
        </row>
        <row r="2913">
          <cell r="A2913">
            <v>6280408</v>
          </cell>
          <cell r="BB2913">
            <v>8</v>
          </cell>
        </row>
        <row r="2914">
          <cell r="A2914">
            <v>6280409</v>
          </cell>
          <cell r="BB2914">
            <v>8</v>
          </cell>
        </row>
        <row r="2915">
          <cell r="A2915">
            <v>6280410</v>
          </cell>
          <cell r="BB2915">
            <v>8</v>
          </cell>
        </row>
        <row r="2916">
          <cell r="A2916">
            <v>6280501</v>
          </cell>
          <cell r="BB2916">
            <v>8</v>
          </cell>
        </row>
        <row r="2917">
          <cell r="A2917">
            <v>6280502</v>
          </cell>
          <cell r="BB2917">
            <v>8</v>
          </cell>
        </row>
        <row r="2918">
          <cell r="A2918">
            <v>6280503</v>
          </cell>
          <cell r="BB2918">
            <v>8</v>
          </cell>
        </row>
        <row r="2919">
          <cell r="A2919">
            <v>6280506</v>
          </cell>
          <cell r="BB2919">
            <v>8</v>
          </cell>
        </row>
        <row r="2920">
          <cell r="A2920">
            <v>6280507</v>
          </cell>
          <cell r="BB2920">
            <v>8</v>
          </cell>
        </row>
        <row r="2921">
          <cell r="A2921">
            <v>6280508</v>
          </cell>
          <cell r="BB2921">
            <v>8</v>
          </cell>
        </row>
        <row r="2922">
          <cell r="A2922">
            <v>6280509</v>
          </cell>
          <cell r="BB2922">
            <v>8</v>
          </cell>
        </row>
        <row r="2923">
          <cell r="A2923">
            <v>6280510</v>
          </cell>
          <cell r="BB2923">
            <v>8</v>
          </cell>
        </row>
        <row r="2924">
          <cell r="A2924">
            <v>6290201</v>
          </cell>
          <cell r="BB2924">
            <v>4</v>
          </cell>
        </row>
        <row r="2925">
          <cell r="A2925">
            <v>6290202</v>
          </cell>
          <cell r="BB2925">
            <v>4</v>
          </cell>
        </row>
        <row r="2926">
          <cell r="A2926">
            <v>6290203</v>
          </cell>
          <cell r="BB2926">
            <v>4</v>
          </cell>
        </row>
        <row r="2927">
          <cell r="A2927">
            <v>6290206</v>
          </cell>
          <cell r="BB2927">
            <v>4</v>
          </cell>
        </row>
        <row r="2928">
          <cell r="A2928">
            <v>6290207</v>
          </cell>
          <cell r="BB2928">
            <v>4</v>
          </cell>
        </row>
        <row r="2929">
          <cell r="A2929">
            <v>6290208</v>
          </cell>
          <cell r="BB2929">
            <v>4</v>
          </cell>
        </row>
        <row r="2930">
          <cell r="A2930">
            <v>6290209</v>
          </cell>
          <cell r="BB2930">
            <v>4</v>
          </cell>
        </row>
        <row r="2931">
          <cell r="A2931">
            <v>6290210</v>
          </cell>
          <cell r="BB2931">
            <v>4</v>
          </cell>
        </row>
        <row r="2932">
          <cell r="A2932">
            <v>6290301</v>
          </cell>
          <cell r="BB2932">
            <v>5</v>
          </cell>
        </row>
        <row r="2933">
          <cell r="A2933">
            <v>6290302</v>
          </cell>
          <cell r="BB2933">
            <v>5</v>
          </cell>
        </row>
        <row r="2934">
          <cell r="A2934">
            <v>6290303</v>
          </cell>
          <cell r="BB2934">
            <v>5</v>
          </cell>
        </row>
        <row r="2935">
          <cell r="A2935">
            <v>6290306</v>
          </cell>
          <cell r="BB2935">
            <v>5</v>
          </cell>
        </row>
        <row r="2936">
          <cell r="A2936">
            <v>6290307</v>
          </cell>
          <cell r="BB2936">
            <v>5</v>
          </cell>
        </row>
        <row r="2937">
          <cell r="A2937">
            <v>6290308</v>
          </cell>
          <cell r="BB2937">
            <v>5</v>
          </cell>
        </row>
        <row r="2938">
          <cell r="A2938">
            <v>6290309</v>
          </cell>
          <cell r="BB2938">
            <v>5</v>
          </cell>
        </row>
        <row r="2939">
          <cell r="A2939">
            <v>6290310</v>
          </cell>
          <cell r="BB2939">
            <v>5</v>
          </cell>
        </row>
        <row r="2940">
          <cell r="A2940">
            <v>6290401</v>
          </cell>
          <cell r="BB2940">
            <v>8</v>
          </cell>
        </row>
        <row r="2941">
          <cell r="A2941">
            <v>6290402</v>
          </cell>
          <cell r="BB2941">
            <v>8</v>
          </cell>
        </row>
        <row r="2942">
          <cell r="A2942">
            <v>6290403</v>
          </cell>
          <cell r="BB2942">
            <v>8</v>
          </cell>
        </row>
        <row r="2943">
          <cell r="A2943">
            <v>6290406</v>
          </cell>
          <cell r="BB2943">
            <v>8</v>
          </cell>
        </row>
        <row r="2944">
          <cell r="A2944">
            <v>6290407</v>
          </cell>
          <cell r="BB2944">
            <v>8</v>
          </cell>
        </row>
        <row r="2945">
          <cell r="A2945">
            <v>6290408</v>
          </cell>
          <cell r="BB2945">
            <v>8</v>
          </cell>
        </row>
        <row r="2946">
          <cell r="A2946">
            <v>6290409</v>
          </cell>
          <cell r="BB2946">
            <v>8</v>
          </cell>
        </row>
        <row r="2947">
          <cell r="A2947">
            <v>6290410</v>
          </cell>
          <cell r="BB2947">
            <v>8</v>
          </cell>
        </row>
        <row r="2948">
          <cell r="A2948">
            <v>6290501</v>
          </cell>
          <cell r="BB2948">
            <v>8</v>
          </cell>
        </row>
        <row r="2949">
          <cell r="A2949">
            <v>6290502</v>
          </cell>
          <cell r="BB2949">
            <v>8</v>
          </cell>
        </row>
        <row r="2950">
          <cell r="A2950">
            <v>6290503</v>
          </cell>
          <cell r="BB2950">
            <v>8</v>
          </cell>
        </row>
        <row r="2951">
          <cell r="A2951">
            <v>6290506</v>
          </cell>
          <cell r="BB2951">
            <v>8</v>
          </cell>
        </row>
        <row r="2952">
          <cell r="A2952">
            <v>6290507</v>
          </cell>
          <cell r="BB2952">
            <v>8</v>
          </cell>
        </row>
        <row r="2953">
          <cell r="A2953">
            <v>6290508</v>
          </cell>
          <cell r="BB2953">
            <v>8</v>
          </cell>
        </row>
        <row r="2954">
          <cell r="A2954">
            <v>6290509</v>
          </cell>
          <cell r="BB2954">
            <v>8</v>
          </cell>
        </row>
        <row r="2955">
          <cell r="A2955">
            <v>6290510</v>
          </cell>
          <cell r="BB2955">
            <v>8</v>
          </cell>
        </row>
        <row r="2956">
          <cell r="A2956">
            <v>6300201</v>
          </cell>
          <cell r="BB2956">
            <v>4</v>
          </cell>
        </row>
        <row r="2957">
          <cell r="A2957">
            <v>6300202</v>
          </cell>
          <cell r="BB2957">
            <v>4</v>
          </cell>
        </row>
        <row r="2958">
          <cell r="A2958">
            <v>6300203</v>
          </cell>
          <cell r="BB2958">
            <v>4</v>
          </cell>
        </row>
        <row r="2959">
          <cell r="A2959">
            <v>6300206</v>
          </cell>
          <cell r="BB2959">
            <v>4</v>
          </cell>
        </row>
        <row r="2960">
          <cell r="A2960">
            <v>6300207</v>
          </cell>
          <cell r="BB2960">
            <v>4</v>
          </cell>
        </row>
        <row r="2961">
          <cell r="A2961">
            <v>6300208</v>
          </cell>
          <cell r="BB2961">
            <v>4</v>
          </cell>
        </row>
        <row r="2962">
          <cell r="A2962">
            <v>6300209</v>
          </cell>
          <cell r="BB2962">
            <v>4</v>
          </cell>
        </row>
        <row r="2963">
          <cell r="A2963">
            <v>6300210</v>
          </cell>
          <cell r="BB2963">
            <v>4</v>
          </cell>
        </row>
        <row r="2964">
          <cell r="A2964">
            <v>6300301</v>
          </cell>
          <cell r="BB2964">
            <v>5</v>
          </cell>
        </row>
        <row r="2965">
          <cell r="A2965">
            <v>6300302</v>
          </cell>
          <cell r="BB2965">
            <v>5</v>
          </cell>
        </row>
        <row r="2966">
          <cell r="A2966">
            <v>6300303</v>
          </cell>
          <cell r="BB2966">
            <v>5</v>
          </cell>
        </row>
        <row r="2967">
          <cell r="A2967">
            <v>6300306</v>
          </cell>
          <cell r="BB2967">
            <v>5</v>
          </cell>
        </row>
        <row r="2968">
          <cell r="A2968">
            <v>6300307</v>
          </cell>
          <cell r="BB2968">
            <v>5</v>
          </cell>
        </row>
        <row r="2969">
          <cell r="A2969">
            <v>6300308</v>
          </cell>
          <cell r="BB2969">
            <v>5</v>
          </cell>
        </row>
        <row r="2970">
          <cell r="A2970">
            <v>6300309</v>
          </cell>
          <cell r="BB2970">
            <v>5</v>
          </cell>
        </row>
        <row r="2971">
          <cell r="A2971">
            <v>6300310</v>
          </cell>
          <cell r="BB2971">
            <v>5</v>
          </cell>
        </row>
        <row r="2972">
          <cell r="A2972">
            <v>6300401</v>
          </cell>
          <cell r="BB2972">
            <v>8</v>
          </cell>
        </row>
        <row r="2973">
          <cell r="A2973">
            <v>6300402</v>
          </cell>
          <cell r="BB2973">
            <v>8</v>
          </cell>
        </row>
        <row r="2974">
          <cell r="A2974">
            <v>6300403</v>
          </cell>
          <cell r="BB2974">
            <v>8</v>
          </cell>
        </row>
        <row r="2975">
          <cell r="A2975">
            <v>6300406</v>
          </cell>
          <cell r="BB2975">
            <v>8</v>
          </cell>
        </row>
        <row r="2976">
          <cell r="A2976">
            <v>6300407</v>
          </cell>
          <cell r="BB2976">
            <v>8</v>
          </cell>
        </row>
        <row r="2977">
          <cell r="A2977">
            <v>6300408</v>
          </cell>
          <cell r="BB2977">
            <v>8</v>
          </cell>
        </row>
        <row r="2978">
          <cell r="A2978">
            <v>6300409</v>
          </cell>
          <cell r="BB2978">
            <v>8</v>
          </cell>
        </row>
        <row r="2979">
          <cell r="A2979">
            <v>6300410</v>
          </cell>
          <cell r="BB2979">
            <v>8</v>
          </cell>
        </row>
        <row r="2980">
          <cell r="A2980">
            <v>6300501</v>
          </cell>
          <cell r="BB2980">
            <v>8</v>
          </cell>
        </row>
        <row r="2981">
          <cell r="A2981">
            <v>6300502</v>
          </cell>
          <cell r="BB2981">
            <v>8</v>
          </cell>
        </row>
        <row r="2982">
          <cell r="A2982">
            <v>6300503</v>
          </cell>
          <cell r="BB2982">
            <v>8</v>
          </cell>
        </row>
        <row r="2983">
          <cell r="A2983">
            <v>6300506</v>
          </cell>
          <cell r="BB2983">
            <v>8</v>
          </cell>
        </row>
        <row r="2984">
          <cell r="A2984">
            <v>6300507</v>
          </cell>
          <cell r="BB2984">
            <v>8</v>
          </cell>
        </row>
        <row r="2985">
          <cell r="A2985">
            <v>6300508</v>
          </cell>
          <cell r="BB2985">
            <v>8</v>
          </cell>
        </row>
        <row r="2986">
          <cell r="A2986">
            <v>6300509</v>
          </cell>
          <cell r="BB2986">
            <v>8</v>
          </cell>
        </row>
        <row r="2987">
          <cell r="A2987">
            <v>6300510</v>
          </cell>
          <cell r="BB2987">
            <v>8</v>
          </cell>
        </row>
        <row r="2988">
          <cell r="A2988">
            <v>6200601</v>
          </cell>
          <cell r="BB2988">
            <v>8</v>
          </cell>
        </row>
        <row r="2989">
          <cell r="A2989">
            <v>6200602</v>
          </cell>
          <cell r="BB2989">
            <v>8</v>
          </cell>
        </row>
        <row r="2990">
          <cell r="A2990">
            <v>6200603</v>
          </cell>
          <cell r="BB2990">
            <v>8</v>
          </cell>
        </row>
        <row r="2991">
          <cell r="A2991">
            <v>6200606</v>
          </cell>
          <cell r="BB2991">
            <v>8</v>
          </cell>
        </row>
        <row r="2992">
          <cell r="A2992">
            <v>6200607</v>
          </cell>
          <cell r="BB2992">
            <v>8</v>
          </cell>
        </row>
        <row r="2993">
          <cell r="A2993">
            <v>6200608</v>
          </cell>
          <cell r="BB2993">
            <v>8</v>
          </cell>
        </row>
        <row r="2994">
          <cell r="A2994">
            <v>6200609</v>
          </cell>
          <cell r="BB2994">
            <v>8</v>
          </cell>
        </row>
        <row r="2995">
          <cell r="A2995">
            <v>6200610</v>
          </cell>
          <cell r="BB2995">
            <v>8</v>
          </cell>
        </row>
        <row r="2996">
          <cell r="A2996">
            <v>6210601</v>
          </cell>
          <cell r="BB2996">
            <v>8</v>
          </cell>
        </row>
        <row r="2997">
          <cell r="A2997">
            <v>6210602</v>
          </cell>
          <cell r="BB2997">
            <v>8</v>
          </cell>
        </row>
        <row r="2998">
          <cell r="A2998">
            <v>6210603</v>
          </cell>
          <cell r="BB2998">
            <v>8</v>
          </cell>
        </row>
        <row r="2999">
          <cell r="A2999">
            <v>6210606</v>
          </cell>
          <cell r="BB2999">
            <v>8</v>
          </cell>
        </row>
        <row r="3000">
          <cell r="A3000">
            <v>6210607</v>
          </cell>
          <cell r="BB3000">
            <v>8</v>
          </cell>
        </row>
        <row r="3001">
          <cell r="A3001">
            <v>6210608</v>
          </cell>
          <cell r="BB3001">
            <v>8</v>
          </cell>
        </row>
        <row r="3002">
          <cell r="A3002">
            <v>6210609</v>
          </cell>
          <cell r="BB3002">
            <v>8</v>
          </cell>
        </row>
        <row r="3003">
          <cell r="A3003">
            <v>6210610</v>
          </cell>
          <cell r="BB3003">
            <v>8</v>
          </cell>
        </row>
        <row r="3004">
          <cell r="A3004">
            <v>6220601</v>
          </cell>
          <cell r="BB3004">
            <v>8</v>
          </cell>
        </row>
        <row r="3005">
          <cell r="A3005">
            <v>6220602</v>
          </cell>
          <cell r="BB3005">
            <v>8</v>
          </cell>
        </row>
        <row r="3006">
          <cell r="A3006">
            <v>6220603</v>
          </cell>
          <cell r="BB3006">
            <v>8</v>
          </cell>
        </row>
        <row r="3007">
          <cell r="A3007">
            <v>6220606</v>
          </cell>
          <cell r="BB3007">
            <v>8</v>
          </cell>
        </row>
        <row r="3008">
          <cell r="A3008">
            <v>6220607</v>
          </cell>
          <cell r="BB3008">
            <v>8</v>
          </cell>
        </row>
        <row r="3009">
          <cell r="A3009">
            <v>6220608</v>
          </cell>
          <cell r="BB3009">
            <v>8</v>
          </cell>
        </row>
        <row r="3010">
          <cell r="A3010">
            <v>6220609</v>
          </cell>
          <cell r="BB3010">
            <v>8</v>
          </cell>
        </row>
        <row r="3011">
          <cell r="A3011">
            <v>6220610</v>
          </cell>
          <cell r="BB3011">
            <v>8</v>
          </cell>
        </row>
        <row r="3012">
          <cell r="A3012">
            <v>6230601</v>
          </cell>
          <cell r="BB3012">
            <v>8</v>
          </cell>
        </row>
        <row r="3013">
          <cell r="A3013">
            <v>6230602</v>
          </cell>
          <cell r="BB3013">
            <v>8</v>
          </cell>
        </row>
        <row r="3014">
          <cell r="A3014">
            <v>6230603</v>
          </cell>
          <cell r="BB3014">
            <v>8</v>
          </cell>
        </row>
        <row r="3015">
          <cell r="A3015">
            <v>6230606</v>
          </cell>
          <cell r="BB3015">
            <v>8</v>
          </cell>
        </row>
        <row r="3016">
          <cell r="A3016">
            <v>6230607</v>
          </cell>
          <cell r="BB3016">
            <v>8</v>
          </cell>
        </row>
        <row r="3017">
          <cell r="A3017">
            <v>6230608</v>
          </cell>
          <cell r="BB3017">
            <v>8</v>
          </cell>
        </row>
        <row r="3018">
          <cell r="A3018">
            <v>6230609</v>
          </cell>
          <cell r="BB3018">
            <v>8</v>
          </cell>
        </row>
        <row r="3019">
          <cell r="A3019">
            <v>6230610</v>
          </cell>
          <cell r="BB3019">
            <v>8</v>
          </cell>
        </row>
        <row r="3020">
          <cell r="A3020">
            <v>6240601</v>
          </cell>
          <cell r="BB3020">
            <v>8</v>
          </cell>
        </row>
        <row r="3021">
          <cell r="A3021">
            <v>6240602</v>
          </cell>
          <cell r="BB3021">
            <v>8</v>
          </cell>
        </row>
        <row r="3022">
          <cell r="A3022">
            <v>6240603</v>
          </cell>
          <cell r="BB3022">
            <v>8</v>
          </cell>
        </row>
        <row r="3023">
          <cell r="A3023">
            <v>6240606</v>
          </cell>
          <cell r="BB3023">
            <v>8</v>
          </cell>
        </row>
        <row r="3024">
          <cell r="A3024">
            <v>6240607</v>
          </cell>
          <cell r="BB3024">
            <v>8</v>
          </cell>
        </row>
        <row r="3025">
          <cell r="A3025">
            <v>6240608</v>
          </cell>
          <cell r="BB3025">
            <v>8</v>
          </cell>
        </row>
        <row r="3026">
          <cell r="A3026">
            <v>6240609</v>
          </cell>
          <cell r="BB3026">
            <v>8</v>
          </cell>
        </row>
        <row r="3027">
          <cell r="A3027">
            <v>6240610</v>
          </cell>
          <cell r="BB3027">
            <v>8</v>
          </cell>
        </row>
        <row r="3028">
          <cell r="A3028">
            <v>6250601</v>
          </cell>
          <cell r="BB3028">
            <v>8</v>
          </cell>
        </row>
        <row r="3029">
          <cell r="A3029">
            <v>6250602</v>
          </cell>
          <cell r="BB3029">
            <v>8</v>
          </cell>
        </row>
        <row r="3030">
          <cell r="A3030">
            <v>6250603</v>
          </cell>
          <cell r="BB3030">
            <v>8</v>
          </cell>
        </row>
        <row r="3031">
          <cell r="A3031">
            <v>6250606</v>
          </cell>
          <cell r="BB3031">
            <v>8</v>
          </cell>
        </row>
        <row r="3032">
          <cell r="A3032">
            <v>6250607</v>
          </cell>
          <cell r="BB3032">
            <v>8</v>
          </cell>
        </row>
        <row r="3033">
          <cell r="A3033">
            <v>6250608</v>
          </cell>
          <cell r="BB3033">
            <v>8</v>
          </cell>
        </row>
        <row r="3034">
          <cell r="A3034">
            <v>6250609</v>
          </cell>
          <cell r="BB3034">
            <v>8</v>
          </cell>
        </row>
        <row r="3035">
          <cell r="A3035">
            <v>6250610</v>
          </cell>
          <cell r="BB3035">
            <v>8</v>
          </cell>
        </row>
        <row r="3036">
          <cell r="A3036">
            <v>6260601</v>
          </cell>
          <cell r="BB3036">
            <v>8</v>
          </cell>
        </row>
        <row r="3037">
          <cell r="A3037">
            <v>6260602</v>
          </cell>
          <cell r="BB3037">
            <v>8</v>
          </cell>
        </row>
        <row r="3038">
          <cell r="A3038">
            <v>6260603</v>
          </cell>
          <cell r="BB3038">
            <v>8</v>
          </cell>
        </row>
        <row r="3039">
          <cell r="A3039">
            <v>6260606</v>
          </cell>
          <cell r="BB3039">
            <v>8</v>
          </cell>
        </row>
        <row r="3040">
          <cell r="A3040">
            <v>6260607</v>
          </cell>
          <cell r="BB3040">
            <v>8</v>
          </cell>
        </row>
        <row r="3041">
          <cell r="A3041">
            <v>6260608</v>
          </cell>
          <cell r="BB3041">
            <v>8</v>
          </cell>
        </row>
        <row r="3042">
          <cell r="A3042">
            <v>6260609</v>
          </cell>
          <cell r="BB3042">
            <v>8</v>
          </cell>
        </row>
        <row r="3043">
          <cell r="A3043">
            <v>6260610</v>
          </cell>
          <cell r="BB3043">
            <v>8</v>
          </cell>
        </row>
        <row r="3044">
          <cell r="A3044">
            <v>6270601</v>
          </cell>
          <cell r="BB3044">
            <v>8</v>
          </cell>
        </row>
        <row r="3045">
          <cell r="A3045">
            <v>6270602</v>
          </cell>
          <cell r="BB3045">
            <v>8</v>
          </cell>
        </row>
        <row r="3046">
          <cell r="A3046">
            <v>6270603</v>
          </cell>
          <cell r="BB3046">
            <v>8</v>
          </cell>
        </row>
        <row r="3047">
          <cell r="A3047">
            <v>6270606</v>
          </cell>
          <cell r="BB3047">
            <v>8</v>
          </cell>
        </row>
        <row r="3048">
          <cell r="A3048">
            <v>6270607</v>
          </cell>
          <cell r="BB3048">
            <v>8</v>
          </cell>
        </row>
        <row r="3049">
          <cell r="A3049">
            <v>6270608</v>
          </cell>
          <cell r="BB3049">
            <v>8</v>
          </cell>
        </row>
        <row r="3050">
          <cell r="A3050">
            <v>6270609</v>
          </cell>
          <cell r="BB3050">
            <v>8</v>
          </cell>
        </row>
        <row r="3051">
          <cell r="A3051">
            <v>6270610</v>
          </cell>
          <cell r="BB3051">
            <v>8</v>
          </cell>
        </row>
        <row r="3052">
          <cell r="A3052">
            <v>6280601</v>
          </cell>
          <cell r="BB3052">
            <v>8</v>
          </cell>
        </row>
        <row r="3053">
          <cell r="A3053">
            <v>6280602</v>
          </cell>
          <cell r="BB3053">
            <v>8</v>
          </cell>
        </row>
        <row r="3054">
          <cell r="A3054">
            <v>6280603</v>
          </cell>
          <cell r="BB3054">
            <v>8</v>
          </cell>
        </row>
        <row r="3055">
          <cell r="A3055">
            <v>6280606</v>
          </cell>
          <cell r="BB3055">
            <v>8</v>
          </cell>
        </row>
        <row r="3056">
          <cell r="A3056">
            <v>6280607</v>
          </cell>
          <cell r="BB3056">
            <v>8</v>
          </cell>
        </row>
        <row r="3057">
          <cell r="A3057">
            <v>6280608</v>
          </cell>
          <cell r="BB3057">
            <v>8</v>
          </cell>
        </row>
        <row r="3058">
          <cell r="A3058">
            <v>6280609</v>
          </cell>
          <cell r="BB3058">
            <v>8</v>
          </cell>
        </row>
        <row r="3059">
          <cell r="A3059">
            <v>6280610</v>
          </cell>
          <cell r="BB3059">
            <v>8</v>
          </cell>
        </row>
        <row r="3060">
          <cell r="A3060">
            <v>6290601</v>
          </cell>
          <cell r="BB3060">
            <v>8</v>
          </cell>
        </row>
        <row r="3061">
          <cell r="A3061">
            <v>6290602</v>
          </cell>
          <cell r="BB3061">
            <v>8</v>
          </cell>
        </row>
        <row r="3062">
          <cell r="A3062">
            <v>6290603</v>
          </cell>
          <cell r="BB3062">
            <v>8</v>
          </cell>
        </row>
        <row r="3063">
          <cell r="A3063">
            <v>6290606</v>
          </cell>
          <cell r="BB3063">
            <v>8</v>
          </cell>
        </row>
        <row r="3064">
          <cell r="A3064">
            <v>6290607</v>
          </cell>
          <cell r="BB3064">
            <v>8</v>
          </cell>
        </row>
        <row r="3065">
          <cell r="A3065">
            <v>6290608</v>
          </cell>
          <cell r="BB3065">
            <v>8</v>
          </cell>
        </row>
        <row r="3066">
          <cell r="A3066">
            <v>6290609</v>
          </cell>
          <cell r="BB3066">
            <v>8</v>
          </cell>
        </row>
        <row r="3067">
          <cell r="A3067">
            <v>6290610</v>
          </cell>
          <cell r="BB3067">
            <v>8</v>
          </cell>
        </row>
        <row r="3068">
          <cell r="A3068">
            <v>6300601</v>
          </cell>
          <cell r="BB3068">
            <v>8</v>
          </cell>
        </row>
        <row r="3069">
          <cell r="A3069">
            <v>6300602</v>
          </cell>
          <cell r="BB3069">
            <v>8</v>
          </cell>
        </row>
        <row r="3070">
          <cell r="A3070">
            <v>6300603</v>
          </cell>
          <cell r="BB3070">
            <v>8</v>
          </cell>
        </row>
        <row r="3071">
          <cell r="A3071">
            <v>6300606</v>
          </cell>
          <cell r="BB3071">
            <v>8</v>
          </cell>
        </row>
        <row r="3072">
          <cell r="A3072">
            <v>6300607</v>
          </cell>
          <cell r="BB3072">
            <v>8</v>
          </cell>
        </row>
        <row r="3073">
          <cell r="A3073">
            <v>6300608</v>
          </cell>
          <cell r="BB3073">
            <v>8</v>
          </cell>
        </row>
        <row r="3074">
          <cell r="A3074">
            <v>6300609</v>
          </cell>
          <cell r="BB3074">
            <v>8</v>
          </cell>
        </row>
        <row r="3075">
          <cell r="A3075">
            <v>6300610</v>
          </cell>
          <cell r="BB3075">
            <v>8</v>
          </cell>
        </row>
        <row r="3076">
          <cell r="A3076">
            <v>9001201</v>
          </cell>
          <cell r="BB3076">
            <v>1</v>
          </cell>
        </row>
        <row r="3077">
          <cell r="A3077">
            <v>9001202</v>
          </cell>
          <cell r="BB3077">
            <v>1</v>
          </cell>
        </row>
        <row r="3078">
          <cell r="A3078">
            <v>9001203</v>
          </cell>
          <cell r="BB3078">
            <v>1</v>
          </cell>
        </row>
        <row r="3079">
          <cell r="A3079">
            <v>9001206</v>
          </cell>
          <cell r="BB3079">
            <v>1</v>
          </cell>
        </row>
        <row r="3080">
          <cell r="A3080">
            <v>9001207</v>
          </cell>
          <cell r="BB3080">
            <v>1</v>
          </cell>
        </row>
        <row r="3081">
          <cell r="A3081">
            <v>9001208</v>
          </cell>
          <cell r="BB3081">
            <v>1</v>
          </cell>
        </row>
        <row r="3082">
          <cell r="A3082">
            <v>9001209</v>
          </cell>
          <cell r="BB3082">
            <v>1</v>
          </cell>
        </row>
        <row r="3083">
          <cell r="A3083">
            <v>9001210</v>
          </cell>
          <cell r="BB3083">
            <v>1</v>
          </cell>
        </row>
        <row r="3084">
          <cell r="A3084">
            <v>9001301</v>
          </cell>
          <cell r="BB3084">
            <v>1</v>
          </cell>
        </row>
        <row r="3085">
          <cell r="A3085">
            <v>9001302</v>
          </cell>
          <cell r="BB3085">
            <v>1</v>
          </cell>
        </row>
        <row r="3086">
          <cell r="A3086">
            <v>9001303</v>
          </cell>
          <cell r="BB3086">
            <v>1</v>
          </cell>
        </row>
        <row r="3087">
          <cell r="A3087">
            <v>9001306</v>
          </cell>
          <cell r="BB3087">
            <v>1</v>
          </cell>
        </row>
        <row r="3088">
          <cell r="A3088">
            <v>9001307</v>
          </cell>
          <cell r="BB3088">
            <v>1</v>
          </cell>
        </row>
        <row r="3089">
          <cell r="A3089">
            <v>9001308</v>
          </cell>
          <cell r="BB3089">
            <v>1</v>
          </cell>
        </row>
        <row r="3090">
          <cell r="A3090">
            <v>9001309</v>
          </cell>
          <cell r="BB3090">
            <v>1</v>
          </cell>
        </row>
        <row r="3091">
          <cell r="A3091">
            <v>9001310</v>
          </cell>
          <cell r="BB3091">
            <v>1</v>
          </cell>
        </row>
        <row r="3092">
          <cell r="A3092">
            <v>9001401</v>
          </cell>
          <cell r="BB3092">
            <v>1</v>
          </cell>
        </row>
        <row r="3093">
          <cell r="A3093">
            <v>9001402</v>
          </cell>
          <cell r="BB3093">
            <v>1</v>
          </cell>
        </row>
        <row r="3094">
          <cell r="A3094">
            <v>9001403</v>
          </cell>
          <cell r="BB3094">
            <v>1</v>
          </cell>
        </row>
        <row r="3095">
          <cell r="A3095">
            <v>9001406</v>
          </cell>
          <cell r="BB3095">
            <v>1</v>
          </cell>
        </row>
        <row r="3096">
          <cell r="A3096">
            <v>9001407</v>
          </cell>
          <cell r="BB3096">
            <v>1</v>
          </cell>
        </row>
        <row r="3097">
          <cell r="A3097">
            <v>9001408</v>
          </cell>
          <cell r="BB3097">
            <v>1</v>
          </cell>
        </row>
        <row r="3098">
          <cell r="A3098">
            <v>9001409</v>
          </cell>
          <cell r="BB3098">
            <v>1</v>
          </cell>
        </row>
        <row r="3099">
          <cell r="A3099">
            <v>9001410</v>
          </cell>
          <cell r="BB3099">
            <v>1</v>
          </cell>
        </row>
        <row r="3100">
          <cell r="A3100">
            <v>9001501</v>
          </cell>
          <cell r="BB3100">
            <v>1</v>
          </cell>
        </row>
        <row r="3101">
          <cell r="A3101">
            <v>9001502</v>
          </cell>
          <cell r="BB3101">
            <v>1</v>
          </cell>
        </row>
        <row r="3102">
          <cell r="A3102">
            <v>9001503</v>
          </cell>
          <cell r="BB3102">
            <v>1</v>
          </cell>
        </row>
        <row r="3103">
          <cell r="A3103">
            <v>9001506</v>
          </cell>
          <cell r="BB3103">
            <v>1</v>
          </cell>
        </row>
        <row r="3104">
          <cell r="A3104">
            <v>9001507</v>
          </cell>
          <cell r="BB3104">
            <v>1</v>
          </cell>
        </row>
        <row r="3105">
          <cell r="A3105">
            <v>9001508</v>
          </cell>
          <cell r="BB3105">
            <v>1</v>
          </cell>
        </row>
        <row r="3106">
          <cell r="A3106">
            <v>9001509</v>
          </cell>
          <cell r="BB3106">
            <v>1</v>
          </cell>
        </row>
        <row r="3107">
          <cell r="A3107">
            <v>9001510</v>
          </cell>
          <cell r="BB3107">
            <v>1</v>
          </cell>
        </row>
        <row r="3108">
          <cell r="A3108">
            <v>9025201</v>
          </cell>
          <cell r="BB3108">
            <v>1</v>
          </cell>
        </row>
        <row r="3109">
          <cell r="A3109">
            <v>9025202</v>
          </cell>
          <cell r="BB3109">
            <v>1</v>
          </cell>
        </row>
        <row r="3110">
          <cell r="A3110">
            <v>9025203</v>
          </cell>
          <cell r="BB3110">
            <v>1</v>
          </cell>
        </row>
        <row r="3111">
          <cell r="A3111">
            <v>9025206</v>
          </cell>
          <cell r="BB3111">
            <v>1</v>
          </cell>
        </row>
        <row r="3112">
          <cell r="A3112">
            <v>9025207</v>
          </cell>
          <cell r="BB3112">
            <v>1</v>
          </cell>
        </row>
        <row r="3113">
          <cell r="A3113">
            <v>9025208</v>
          </cell>
          <cell r="BB3113">
            <v>1</v>
          </cell>
        </row>
        <row r="3114">
          <cell r="A3114">
            <v>9025209</v>
          </cell>
          <cell r="BB3114">
            <v>1</v>
          </cell>
        </row>
        <row r="3115">
          <cell r="A3115">
            <v>9025210</v>
          </cell>
          <cell r="BB3115">
            <v>1</v>
          </cell>
        </row>
        <row r="3116">
          <cell r="A3116">
            <v>9025301</v>
          </cell>
          <cell r="BB3116">
            <v>1</v>
          </cell>
        </row>
        <row r="3117">
          <cell r="A3117">
            <v>9025302</v>
          </cell>
          <cell r="BB3117">
            <v>1</v>
          </cell>
        </row>
        <row r="3118">
          <cell r="A3118">
            <v>9025303</v>
          </cell>
          <cell r="BB3118">
            <v>1</v>
          </cell>
        </row>
        <row r="3119">
          <cell r="A3119">
            <v>9025306</v>
          </cell>
          <cell r="BB3119">
            <v>1</v>
          </cell>
        </row>
        <row r="3120">
          <cell r="A3120">
            <v>9025307</v>
          </cell>
          <cell r="BB3120">
            <v>1</v>
          </cell>
        </row>
        <row r="3121">
          <cell r="A3121">
            <v>9025308</v>
          </cell>
          <cell r="BB3121">
            <v>1</v>
          </cell>
        </row>
        <row r="3122">
          <cell r="A3122">
            <v>9025309</v>
          </cell>
          <cell r="BB3122">
            <v>1</v>
          </cell>
        </row>
        <row r="3123">
          <cell r="A3123">
            <v>9025310</v>
          </cell>
          <cell r="BB3123">
            <v>1</v>
          </cell>
        </row>
        <row r="3124">
          <cell r="A3124">
            <v>9025401</v>
          </cell>
          <cell r="BB3124">
            <v>1</v>
          </cell>
        </row>
        <row r="3125">
          <cell r="A3125">
            <v>9025402</v>
          </cell>
          <cell r="BB3125">
            <v>1</v>
          </cell>
        </row>
        <row r="3126">
          <cell r="A3126">
            <v>9025403</v>
          </cell>
          <cell r="BB3126">
            <v>1</v>
          </cell>
        </row>
        <row r="3127">
          <cell r="A3127">
            <v>9025406</v>
          </cell>
          <cell r="BB3127">
            <v>1</v>
          </cell>
        </row>
        <row r="3128">
          <cell r="A3128">
            <v>9025407</v>
          </cell>
          <cell r="BB3128">
            <v>1</v>
          </cell>
        </row>
        <row r="3129">
          <cell r="A3129">
            <v>9025408</v>
          </cell>
          <cell r="BB3129">
            <v>1</v>
          </cell>
        </row>
        <row r="3130">
          <cell r="A3130">
            <v>9025409</v>
          </cell>
          <cell r="BB3130">
            <v>1</v>
          </cell>
        </row>
        <row r="3131">
          <cell r="A3131">
            <v>9025410</v>
          </cell>
          <cell r="BB3131">
            <v>1</v>
          </cell>
        </row>
        <row r="3132">
          <cell r="A3132">
            <v>9025501</v>
          </cell>
          <cell r="BB3132">
            <v>1</v>
          </cell>
        </row>
        <row r="3133">
          <cell r="A3133">
            <v>9025502</v>
          </cell>
          <cell r="BB3133">
            <v>1</v>
          </cell>
        </row>
        <row r="3134">
          <cell r="A3134">
            <v>9025503</v>
          </cell>
          <cell r="BB3134">
            <v>1</v>
          </cell>
        </row>
        <row r="3135">
          <cell r="A3135">
            <v>9025506</v>
          </cell>
          <cell r="BB3135">
            <v>1</v>
          </cell>
        </row>
        <row r="3136">
          <cell r="A3136">
            <v>9025507</v>
          </cell>
          <cell r="BB3136">
            <v>1</v>
          </cell>
        </row>
        <row r="3137">
          <cell r="A3137">
            <v>9025508</v>
          </cell>
          <cell r="BB3137">
            <v>1</v>
          </cell>
        </row>
        <row r="3138">
          <cell r="A3138">
            <v>9025509</v>
          </cell>
          <cell r="BB3138">
            <v>1</v>
          </cell>
        </row>
        <row r="3139">
          <cell r="A3139">
            <v>9025510</v>
          </cell>
          <cell r="BB3139">
            <v>1</v>
          </cell>
        </row>
        <row r="3140">
          <cell r="A3140">
            <v>9050201</v>
          </cell>
          <cell r="BB3140">
            <v>1</v>
          </cell>
        </row>
        <row r="3141">
          <cell r="A3141">
            <v>9050202</v>
          </cell>
          <cell r="BB3141">
            <v>1</v>
          </cell>
        </row>
        <row r="3142">
          <cell r="A3142">
            <v>9050203</v>
          </cell>
          <cell r="BB3142">
            <v>1</v>
          </cell>
        </row>
        <row r="3143">
          <cell r="A3143">
            <v>9050206</v>
          </cell>
          <cell r="BB3143">
            <v>1</v>
          </cell>
        </row>
        <row r="3144">
          <cell r="A3144">
            <v>9050207</v>
          </cell>
          <cell r="BB3144">
            <v>1</v>
          </cell>
        </row>
        <row r="3145">
          <cell r="A3145">
            <v>9050208</v>
          </cell>
          <cell r="BB3145">
            <v>1</v>
          </cell>
        </row>
        <row r="3146">
          <cell r="A3146">
            <v>9050209</v>
          </cell>
          <cell r="BB3146">
            <v>1</v>
          </cell>
        </row>
        <row r="3147">
          <cell r="A3147">
            <v>9050210</v>
          </cell>
          <cell r="BB3147">
            <v>1</v>
          </cell>
        </row>
        <row r="3148">
          <cell r="A3148">
            <v>9050301</v>
          </cell>
          <cell r="BB3148">
            <v>1</v>
          </cell>
        </row>
        <row r="3149">
          <cell r="A3149">
            <v>9050302</v>
          </cell>
          <cell r="BB3149">
            <v>1</v>
          </cell>
        </row>
        <row r="3150">
          <cell r="A3150">
            <v>9050303</v>
          </cell>
          <cell r="BB3150">
            <v>1</v>
          </cell>
        </row>
        <row r="3151">
          <cell r="A3151">
            <v>9050306</v>
          </cell>
          <cell r="BB3151">
            <v>1</v>
          </cell>
        </row>
        <row r="3152">
          <cell r="A3152">
            <v>9050307</v>
          </cell>
          <cell r="BB3152">
            <v>1</v>
          </cell>
        </row>
        <row r="3153">
          <cell r="A3153">
            <v>9050308</v>
          </cell>
          <cell r="BB3153">
            <v>1</v>
          </cell>
        </row>
        <row r="3154">
          <cell r="A3154">
            <v>9050309</v>
          </cell>
          <cell r="BB3154">
            <v>1</v>
          </cell>
        </row>
        <row r="3155">
          <cell r="A3155">
            <v>9050310</v>
          </cell>
          <cell r="BB3155">
            <v>1</v>
          </cell>
        </row>
        <row r="3156">
          <cell r="A3156">
            <v>9050401</v>
          </cell>
          <cell r="BB3156">
            <v>1</v>
          </cell>
        </row>
        <row r="3157">
          <cell r="A3157">
            <v>9050402</v>
          </cell>
          <cell r="BB3157">
            <v>1</v>
          </cell>
        </row>
        <row r="3158">
          <cell r="A3158">
            <v>9050403</v>
          </cell>
          <cell r="BB3158">
            <v>1</v>
          </cell>
        </row>
        <row r="3159">
          <cell r="A3159">
            <v>9050406</v>
          </cell>
          <cell r="BB3159">
            <v>1</v>
          </cell>
        </row>
        <row r="3160">
          <cell r="A3160">
            <v>9050407</v>
          </cell>
          <cell r="BB3160">
            <v>1</v>
          </cell>
        </row>
        <row r="3161">
          <cell r="A3161">
            <v>9050408</v>
          </cell>
          <cell r="BB3161">
            <v>1</v>
          </cell>
        </row>
        <row r="3162">
          <cell r="A3162">
            <v>9050409</v>
          </cell>
          <cell r="BB3162">
            <v>1</v>
          </cell>
        </row>
        <row r="3163">
          <cell r="A3163">
            <v>9050410</v>
          </cell>
          <cell r="BB3163">
            <v>1</v>
          </cell>
        </row>
        <row r="3164">
          <cell r="A3164">
            <v>9050501</v>
          </cell>
          <cell r="BB3164">
            <v>1</v>
          </cell>
        </row>
        <row r="3165">
          <cell r="A3165">
            <v>9050502</v>
          </cell>
          <cell r="BB3165">
            <v>1</v>
          </cell>
        </row>
        <row r="3166">
          <cell r="A3166">
            <v>9050503</v>
          </cell>
          <cell r="BB3166">
            <v>1</v>
          </cell>
        </row>
        <row r="3167">
          <cell r="A3167">
            <v>9050506</v>
          </cell>
          <cell r="BB3167">
            <v>1</v>
          </cell>
        </row>
        <row r="3168">
          <cell r="A3168">
            <v>9050507</v>
          </cell>
          <cell r="BB3168">
            <v>1</v>
          </cell>
        </row>
        <row r="3169">
          <cell r="A3169">
            <v>9050508</v>
          </cell>
          <cell r="BB3169">
            <v>1</v>
          </cell>
        </row>
        <row r="3170">
          <cell r="A3170">
            <v>9050509</v>
          </cell>
          <cell r="BB3170">
            <v>1</v>
          </cell>
        </row>
        <row r="3171">
          <cell r="A3171">
            <v>9050510</v>
          </cell>
          <cell r="BB3171">
            <v>1</v>
          </cell>
        </row>
        <row r="3172">
          <cell r="A3172">
            <v>9075201</v>
          </cell>
          <cell r="BB3172">
            <v>1</v>
          </cell>
        </row>
        <row r="3173">
          <cell r="A3173">
            <v>9075202</v>
          </cell>
          <cell r="BB3173">
            <v>1</v>
          </cell>
        </row>
        <row r="3174">
          <cell r="A3174">
            <v>9075203</v>
          </cell>
          <cell r="BB3174">
            <v>1</v>
          </cell>
        </row>
        <row r="3175">
          <cell r="A3175">
            <v>9075206</v>
          </cell>
          <cell r="BB3175">
            <v>1</v>
          </cell>
        </row>
        <row r="3176">
          <cell r="A3176">
            <v>9075207</v>
          </cell>
          <cell r="BB3176">
            <v>1</v>
          </cell>
        </row>
        <row r="3177">
          <cell r="A3177">
            <v>9075208</v>
          </cell>
          <cell r="BB3177">
            <v>1</v>
          </cell>
        </row>
        <row r="3178">
          <cell r="A3178">
            <v>9075209</v>
          </cell>
          <cell r="BB3178">
            <v>1</v>
          </cell>
        </row>
        <row r="3179">
          <cell r="A3179">
            <v>9075210</v>
          </cell>
          <cell r="BB3179">
            <v>1</v>
          </cell>
        </row>
        <row r="3180">
          <cell r="A3180">
            <v>9075301</v>
          </cell>
          <cell r="BB3180">
            <v>1</v>
          </cell>
        </row>
        <row r="3181">
          <cell r="A3181">
            <v>9075302</v>
          </cell>
          <cell r="BB3181">
            <v>1</v>
          </cell>
        </row>
        <row r="3182">
          <cell r="A3182">
            <v>9075303</v>
          </cell>
          <cell r="BB3182">
            <v>1</v>
          </cell>
        </row>
        <row r="3183">
          <cell r="A3183">
            <v>9075306</v>
          </cell>
          <cell r="BB3183">
            <v>1</v>
          </cell>
        </row>
        <row r="3184">
          <cell r="A3184">
            <v>9075307</v>
          </cell>
          <cell r="BB3184">
            <v>1</v>
          </cell>
        </row>
        <row r="3185">
          <cell r="A3185">
            <v>9075308</v>
          </cell>
          <cell r="BB3185">
            <v>1</v>
          </cell>
        </row>
        <row r="3186">
          <cell r="A3186">
            <v>9075309</v>
          </cell>
          <cell r="BB3186">
            <v>1</v>
          </cell>
        </row>
        <row r="3187">
          <cell r="A3187">
            <v>9075310</v>
          </cell>
          <cell r="BB3187">
            <v>1</v>
          </cell>
        </row>
        <row r="3188">
          <cell r="A3188">
            <v>9075401</v>
          </cell>
          <cell r="BB3188">
            <v>1</v>
          </cell>
        </row>
        <row r="3189">
          <cell r="A3189">
            <v>9075402</v>
          </cell>
          <cell r="BB3189">
            <v>1</v>
          </cell>
        </row>
        <row r="3190">
          <cell r="A3190">
            <v>9075403</v>
          </cell>
          <cell r="BB3190">
            <v>1</v>
          </cell>
        </row>
        <row r="3191">
          <cell r="A3191">
            <v>9075406</v>
          </cell>
          <cell r="BB3191">
            <v>1</v>
          </cell>
        </row>
        <row r="3192">
          <cell r="A3192">
            <v>9075407</v>
          </cell>
          <cell r="BB3192">
            <v>1</v>
          </cell>
        </row>
        <row r="3193">
          <cell r="A3193">
            <v>9075408</v>
          </cell>
          <cell r="BB3193">
            <v>1</v>
          </cell>
        </row>
        <row r="3194">
          <cell r="A3194">
            <v>9075409</v>
          </cell>
          <cell r="BB3194">
            <v>1</v>
          </cell>
        </row>
        <row r="3195">
          <cell r="A3195">
            <v>9075410</v>
          </cell>
          <cell r="BB3195">
            <v>1</v>
          </cell>
        </row>
        <row r="3196">
          <cell r="A3196">
            <v>9075501</v>
          </cell>
          <cell r="BB3196">
            <v>2</v>
          </cell>
        </row>
        <row r="3197">
          <cell r="A3197">
            <v>9075502</v>
          </cell>
          <cell r="BB3197">
            <v>2</v>
          </cell>
        </row>
        <row r="3198">
          <cell r="A3198">
            <v>9075503</v>
          </cell>
          <cell r="BB3198">
            <v>2</v>
          </cell>
        </row>
        <row r="3199">
          <cell r="A3199">
            <v>9075506</v>
          </cell>
          <cell r="BB3199">
            <v>2</v>
          </cell>
        </row>
        <row r="3200">
          <cell r="A3200">
            <v>9075507</v>
          </cell>
          <cell r="BB3200">
            <v>2</v>
          </cell>
        </row>
        <row r="3201">
          <cell r="A3201">
            <v>9075508</v>
          </cell>
          <cell r="BB3201">
            <v>2</v>
          </cell>
        </row>
        <row r="3202">
          <cell r="A3202">
            <v>9075509</v>
          </cell>
          <cell r="BB3202">
            <v>2</v>
          </cell>
        </row>
        <row r="3203">
          <cell r="A3203">
            <v>9075510</v>
          </cell>
          <cell r="BB3203">
            <v>2</v>
          </cell>
        </row>
        <row r="3204">
          <cell r="A3204">
            <v>9100201</v>
          </cell>
          <cell r="BB3204">
            <v>1</v>
          </cell>
        </row>
        <row r="3205">
          <cell r="A3205">
            <v>9100202</v>
          </cell>
          <cell r="BB3205">
            <v>1</v>
          </cell>
        </row>
        <row r="3206">
          <cell r="A3206">
            <v>9100203</v>
          </cell>
          <cell r="BB3206">
            <v>1</v>
          </cell>
        </row>
        <row r="3207">
          <cell r="A3207">
            <v>9100206</v>
          </cell>
          <cell r="BB3207">
            <v>1</v>
          </cell>
        </row>
        <row r="3208">
          <cell r="A3208">
            <v>9100207</v>
          </cell>
          <cell r="BB3208">
            <v>1</v>
          </cell>
        </row>
        <row r="3209">
          <cell r="A3209">
            <v>9100208</v>
          </cell>
          <cell r="BB3209">
            <v>1</v>
          </cell>
        </row>
        <row r="3210">
          <cell r="A3210">
            <v>9100209</v>
          </cell>
          <cell r="BB3210">
            <v>1</v>
          </cell>
        </row>
        <row r="3211">
          <cell r="A3211">
            <v>9100210</v>
          </cell>
          <cell r="BB3211">
            <v>1</v>
          </cell>
        </row>
        <row r="3212">
          <cell r="A3212">
            <v>9100301</v>
          </cell>
          <cell r="BB3212">
            <v>1</v>
          </cell>
        </row>
        <row r="3213">
          <cell r="A3213">
            <v>9100302</v>
          </cell>
          <cell r="BB3213">
            <v>1</v>
          </cell>
        </row>
        <row r="3214">
          <cell r="A3214">
            <v>9100303</v>
          </cell>
          <cell r="BB3214">
            <v>1</v>
          </cell>
        </row>
        <row r="3215">
          <cell r="A3215">
            <v>9100306</v>
          </cell>
          <cell r="BB3215">
            <v>1</v>
          </cell>
        </row>
        <row r="3216">
          <cell r="A3216">
            <v>9100307</v>
          </cell>
          <cell r="BB3216">
            <v>1</v>
          </cell>
        </row>
        <row r="3217">
          <cell r="A3217">
            <v>9100308</v>
          </cell>
          <cell r="BB3217">
            <v>1</v>
          </cell>
        </row>
        <row r="3218">
          <cell r="A3218">
            <v>9100309</v>
          </cell>
          <cell r="BB3218">
            <v>1</v>
          </cell>
        </row>
        <row r="3219">
          <cell r="A3219">
            <v>9100310</v>
          </cell>
          <cell r="BB3219">
            <v>1</v>
          </cell>
        </row>
        <row r="3220">
          <cell r="A3220">
            <v>9100401</v>
          </cell>
          <cell r="BB3220">
            <v>2</v>
          </cell>
        </row>
        <row r="3221">
          <cell r="A3221">
            <v>9100402</v>
          </cell>
          <cell r="BB3221">
            <v>2</v>
          </cell>
        </row>
        <row r="3222">
          <cell r="A3222">
            <v>9100403</v>
          </cell>
          <cell r="BB3222">
            <v>2</v>
          </cell>
        </row>
        <row r="3223">
          <cell r="A3223">
            <v>9100406</v>
          </cell>
          <cell r="BB3223">
            <v>2</v>
          </cell>
        </row>
        <row r="3224">
          <cell r="A3224">
            <v>9100407</v>
          </cell>
          <cell r="BB3224">
            <v>2</v>
          </cell>
        </row>
        <row r="3225">
          <cell r="A3225">
            <v>9100408</v>
          </cell>
          <cell r="BB3225">
            <v>2</v>
          </cell>
        </row>
        <row r="3226">
          <cell r="A3226">
            <v>9100409</v>
          </cell>
          <cell r="BB3226">
            <v>2</v>
          </cell>
        </row>
        <row r="3227">
          <cell r="A3227">
            <v>9100410</v>
          </cell>
          <cell r="BB3227">
            <v>2</v>
          </cell>
        </row>
        <row r="3228">
          <cell r="A3228">
            <v>9100501</v>
          </cell>
          <cell r="BB3228">
            <v>2</v>
          </cell>
        </row>
        <row r="3229">
          <cell r="A3229">
            <v>9100502</v>
          </cell>
          <cell r="BB3229">
            <v>2</v>
          </cell>
        </row>
        <row r="3230">
          <cell r="A3230">
            <v>9100503</v>
          </cell>
          <cell r="BB3230">
            <v>2</v>
          </cell>
        </row>
        <row r="3231">
          <cell r="A3231">
            <v>9100506</v>
          </cell>
          <cell r="BB3231">
            <v>2</v>
          </cell>
        </row>
        <row r="3232">
          <cell r="A3232">
            <v>9100507</v>
          </cell>
          <cell r="BB3232">
            <v>2</v>
          </cell>
        </row>
        <row r="3233">
          <cell r="A3233">
            <v>9100508</v>
          </cell>
          <cell r="BB3233">
            <v>2</v>
          </cell>
        </row>
        <row r="3234">
          <cell r="A3234">
            <v>9100509</v>
          </cell>
          <cell r="BB3234">
            <v>2</v>
          </cell>
        </row>
        <row r="3235">
          <cell r="A3235">
            <v>9100510</v>
          </cell>
          <cell r="BB3235">
            <v>2</v>
          </cell>
        </row>
        <row r="3236">
          <cell r="A3236">
            <v>9125201</v>
          </cell>
          <cell r="BB3236">
            <v>1</v>
          </cell>
        </row>
        <row r="3237">
          <cell r="A3237">
            <v>9125202</v>
          </cell>
          <cell r="BB3237">
            <v>1</v>
          </cell>
        </row>
        <row r="3238">
          <cell r="A3238">
            <v>9125203</v>
          </cell>
          <cell r="BB3238">
            <v>1</v>
          </cell>
        </row>
        <row r="3239">
          <cell r="A3239">
            <v>9125206</v>
          </cell>
          <cell r="BB3239">
            <v>1</v>
          </cell>
        </row>
        <row r="3240">
          <cell r="A3240">
            <v>9125207</v>
          </cell>
          <cell r="BB3240">
            <v>1</v>
          </cell>
        </row>
        <row r="3241">
          <cell r="A3241">
            <v>9125208</v>
          </cell>
          <cell r="BB3241">
            <v>1</v>
          </cell>
        </row>
        <row r="3242">
          <cell r="A3242">
            <v>9125209</v>
          </cell>
          <cell r="BB3242">
            <v>1</v>
          </cell>
        </row>
        <row r="3243">
          <cell r="A3243">
            <v>9125210</v>
          </cell>
          <cell r="BB3243">
            <v>1</v>
          </cell>
        </row>
        <row r="3244">
          <cell r="A3244">
            <v>9125301</v>
          </cell>
          <cell r="BB3244">
            <v>1</v>
          </cell>
        </row>
        <row r="3245">
          <cell r="A3245">
            <v>9125302</v>
          </cell>
          <cell r="BB3245">
            <v>1</v>
          </cell>
        </row>
        <row r="3246">
          <cell r="A3246">
            <v>9125303</v>
          </cell>
          <cell r="BB3246">
            <v>1</v>
          </cell>
        </row>
        <row r="3247">
          <cell r="A3247">
            <v>9125306</v>
          </cell>
          <cell r="BB3247">
            <v>1</v>
          </cell>
        </row>
        <row r="3248">
          <cell r="A3248">
            <v>9125307</v>
          </cell>
          <cell r="BB3248">
            <v>1</v>
          </cell>
        </row>
        <row r="3249">
          <cell r="A3249">
            <v>9125308</v>
          </cell>
          <cell r="BB3249">
            <v>1</v>
          </cell>
        </row>
        <row r="3250">
          <cell r="A3250">
            <v>9125309</v>
          </cell>
          <cell r="BB3250">
            <v>1</v>
          </cell>
        </row>
        <row r="3251">
          <cell r="A3251">
            <v>9125310</v>
          </cell>
          <cell r="BB3251">
            <v>1</v>
          </cell>
        </row>
        <row r="3252">
          <cell r="A3252">
            <v>9125401</v>
          </cell>
          <cell r="BB3252">
            <v>2</v>
          </cell>
        </row>
        <row r="3253">
          <cell r="A3253">
            <v>9125402</v>
          </cell>
          <cell r="BB3253">
            <v>2</v>
          </cell>
        </row>
        <row r="3254">
          <cell r="A3254">
            <v>9125403</v>
          </cell>
          <cell r="BB3254">
            <v>2</v>
          </cell>
        </row>
        <row r="3255">
          <cell r="A3255">
            <v>9125406</v>
          </cell>
          <cell r="BB3255">
            <v>2</v>
          </cell>
        </row>
        <row r="3256">
          <cell r="A3256">
            <v>9125407</v>
          </cell>
          <cell r="BB3256">
            <v>2</v>
          </cell>
        </row>
        <row r="3257">
          <cell r="A3257">
            <v>9125408</v>
          </cell>
          <cell r="BB3257">
            <v>2</v>
          </cell>
        </row>
        <row r="3258">
          <cell r="A3258">
            <v>9125409</v>
          </cell>
          <cell r="BB3258">
            <v>2</v>
          </cell>
        </row>
        <row r="3259">
          <cell r="A3259">
            <v>9125410</v>
          </cell>
          <cell r="BB3259">
            <v>2</v>
          </cell>
        </row>
        <row r="3260">
          <cell r="A3260">
            <v>9125501</v>
          </cell>
          <cell r="BB3260">
            <v>3</v>
          </cell>
        </row>
        <row r="3261">
          <cell r="A3261">
            <v>9125502</v>
          </cell>
          <cell r="BB3261">
            <v>3</v>
          </cell>
        </row>
        <row r="3262">
          <cell r="A3262">
            <v>9125503</v>
          </cell>
          <cell r="BB3262">
            <v>3</v>
          </cell>
        </row>
        <row r="3263">
          <cell r="A3263">
            <v>9125506</v>
          </cell>
          <cell r="BB3263">
            <v>3</v>
          </cell>
        </row>
        <row r="3264">
          <cell r="A3264">
            <v>9125507</v>
          </cell>
          <cell r="BB3264">
            <v>3</v>
          </cell>
        </row>
        <row r="3265">
          <cell r="A3265">
            <v>9125508</v>
          </cell>
          <cell r="BB3265">
            <v>3</v>
          </cell>
        </row>
        <row r="3266">
          <cell r="A3266">
            <v>9125509</v>
          </cell>
          <cell r="BB3266">
            <v>3</v>
          </cell>
        </row>
        <row r="3267">
          <cell r="A3267">
            <v>9125510</v>
          </cell>
          <cell r="BB3267">
            <v>3</v>
          </cell>
        </row>
        <row r="3268">
          <cell r="A3268">
            <v>9150201</v>
          </cell>
          <cell r="BB3268">
            <v>1</v>
          </cell>
        </row>
        <row r="3269">
          <cell r="A3269">
            <v>9150202</v>
          </cell>
          <cell r="BB3269">
            <v>1</v>
          </cell>
        </row>
        <row r="3270">
          <cell r="A3270">
            <v>9150203</v>
          </cell>
          <cell r="BB3270">
            <v>1</v>
          </cell>
        </row>
        <row r="3271">
          <cell r="A3271">
            <v>9150206</v>
          </cell>
          <cell r="BB3271">
            <v>1</v>
          </cell>
        </row>
        <row r="3272">
          <cell r="A3272">
            <v>9150207</v>
          </cell>
          <cell r="BB3272">
            <v>1</v>
          </cell>
        </row>
        <row r="3273">
          <cell r="A3273">
            <v>9150208</v>
          </cell>
          <cell r="BB3273">
            <v>1</v>
          </cell>
        </row>
        <row r="3274">
          <cell r="A3274">
            <v>9150209</v>
          </cell>
          <cell r="BB3274">
            <v>1</v>
          </cell>
        </row>
        <row r="3275">
          <cell r="A3275">
            <v>9150210</v>
          </cell>
          <cell r="BB3275">
            <v>1</v>
          </cell>
        </row>
        <row r="3276">
          <cell r="A3276">
            <v>9150301</v>
          </cell>
          <cell r="BB3276">
            <v>2</v>
          </cell>
        </row>
        <row r="3277">
          <cell r="A3277">
            <v>9150302</v>
          </cell>
          <cell r="BB3277">
            <v>2</v>
          </cell>
        </row>
        <row r="3278">
          <cell r="A3278">
            <v>9150303</v>
          </cell>
          <cell r="BB3278">
            <v>2</v>
          </cell>
        </row>
        <row r="3279">
          <cell r="A3279">
            <v>9150306</v>
          </cell>
          <cell r="BB3279">
            <v>2</v>
          </cell>
        </row>
        <row r="3280">
          <cell r="A3280">
            <v>9150307</v>
          </cell>
          <cell r="BB3280">
            <v>2</v>
          </cell>
        </row>
        <row r="3281">
          <cell r="A3281">
            <v>9150308</v>
          </cell>
          <cell r="BB3281">
            <v>2</v>
          </cell>
        </row>
        <row r="3282">
          <cell r="A3282">
            <v>9150309</v>
          </cell>
          <cell r="BB3282">
            <v>2</v>
          </cell>
        </row>
        <row r="3283">
          <cell r="A3283">
            <v>9150310</v>
          </cell>
          <cell r="BB3283">
            <v>2</v>
          </cell>
        </row>
        <row r="3284">
          <cell r="A3284">
            <v>9150401</v>
          </cell>
          <cell r="BB3284">
            <v>3</v>
          </cell>
        </row>
        <row r="3285">
          <cell r="A3285">
            <v>9150402</v>
          </cell>
          <cell r="BB3285">
            <v>3</v>
          </cell>
        </row>
        <row r="3286">
          <cell r="A3286">
            <v>9150403</v>
          </cell>
          <cell r="BB3286">
            <v>3</v>
          </cell>
        </row>
        <row r="3287">
          <cell r="A3287">
            <v>9150406</v>
          </cell>
          <cell r="BB3287">
            <v>3</v>
          </cell>
        </row>
        <row r="3288">
          <cell r="A3288">
            <v>9150407</v>
          </cell>
          <cell r="BB3288">
            <v>3</v>
          </cell>
        </row>
        <row r="3289">
          <cell r="A3289">
            <v>9150408</v>
          </cell>
          <cell r="BB3289">
            <v>3</v>
          </cell>
        </row>
        <row r="3290">
          <cell r="A3290">
            <v>9150409</v>
          </cell>
          <cell r="BB3290">
            <v>3</v>
          </cell>
        </row>
        <row r="3291">
          <cell r="A3291">
            <v>9150410</v>
          </cell>
          <cell r="BB3291">
            <v>3</v>
          </cell>
        </row>
        <row r="3292">
          <cell r="A3292">
            <v>9150501</v>
          </cell>
          <cell r="BB3292">
            <v>4</v>
          </cell>
        </row>
        <row r="3293">
          <cell r="A3293">
            <v>9150502</v>
          </cell>
          <cell r="BB3293">
            <v>4</v>
          </cell>
        </row>
        <row r="3294">
          <cell r="A3294">
            <v>9150503</v>
          </cell>
          <cell r="BB3294">
            <v>4</v>
          </cell>
        </row>
        <row r="3295">
          <cell r="A3295">
            <v>9150506</v>
          </cell>
          <cell r="BB3295">
            <v>4</v>
          </cell>
        </row>
        <row r="3296">
          <cell r="A3296">
            <v>9150507</v>
          </cell>
          <cell r="BB3296">
            <v>4</v>
          </cell>
        </row>
        <row r="3297">
          <cell r="A3297">
            <v>9150508</v>
          </cell>
          <cell r="BB3297">
            <v>4</v>
          </cell>
        </row>
        <row r="3298">
          <cell r="A3298">
            <v>9150509</v>
          </cell>
          <cell r="BB3298">
            <v>4</v>
          </cell>
        </row>
        <row r="3299">
          <cell r="A3299">
            <v>9150510</v>
          </cell>
          <cell r="BB3299">
            <v>4</v>
          </cell>
        </row>
        <row r="3300">
          <cell r="A3300">
            <v>9175201</v>
          </cell>
          <cell r="BB3300">
            <v>1</v>
          </cell>
        </row>
        <row r="3301">
          <cell r="A3301">
            <v>9175202</v>
          </cell>
          <cell r="BB3301">
            <v>1</v>
          </cell>
        </row>
        <row r="3302">
          <cell r="A3302">
            <v>9175203</v>
          </cell>
          <cell r="BB3302">
            <v>1</v>
          </cell>
        </row>
        <row r="3303">
          <cell r="A3303">
            <v>9175206</v>
          </cell>
          <cell r="BB3303">
            <v>1</v>
          </cell>
        </row>
        <row r="3304">
          <cell r="A3304">
            <v>9175207</v>
          </cell>
          <cell r="BB3304">
            <v>1</v>
          </cell>
        </row>
        <row r="3305">
          <cell r="A3305">
            <v>9175208</v>
          </cell>
          <cell r="BB3305">
            <v>1</v>
          </cell>
        </row>
        <row r="3306">
          <cell r="A3306">
            <v>9175209</v>
          </cell>
          <cell r="BB3306">
            <v>1</v>
          </cell>
        </row>
        <row r="3307">
          <cell r="A3307">
            <v>9175210</v>
          </cell>
          <cell r="BB3307">
            <v>1</v>
          </cell>
        </row>
        <row r="3308">
          <cell r="A3308">
            <v>9175301</v>
          </cell>
          <cell r="BB3308">
            <v>2</v>
          </cell>
        </row>
        <row r="3309">
          <cell r="A3309">
            <v>9175302</v>
          </cell>
          <cell r="BB3309">
            <v>2</v>
          </cell>
        </row>
        <row r="3310">
          <cell r="A3310">
            <v>9175303</v>
          </cell>
          <cell r="BB3310">
            <v>2</v>
          </cell>
        </row>
        <row r="3311">
          <cell r="A3311">
            <v>9175306</v>
          </cell>
          <cell r="BB3311">
            <v>2</v>
          </cell>
        </row>
        <row r="3312">
          <cell r="A3312">
            <v>9175307</v>
          </cell>
          <cell r="BB3312">
            <v>2</v>
          </cell>
        </row>
        <row r="3313">
          <cell r="A3313">
            <v>9175308</v>
          </cell>
          <cell r="BB3313">
            <v>2</v>
          </cell>
        </row>
        <row r="3314">
          <cell r="A3314">
            <v>9175309</v>
          </cell>
          <cell r="BB3314">
            <v>2</v>
          </cell>
        </row>
        <row r="3315">
          <cell r="A3315">
            <v>9175310</v>
          </cell>
          <cell r="BB3315">
            <v>2</v>
          </cell>
        </row>
        <row r="3316">
          <cell r="A3316">
            <v>9175401</v>
          </cell>
          <cell r="BB3316">
            <v>3</v>
          </cell>
        </row>
        <row r="3317">
          <cell r="A3317">
            <v>9175402</v>
          </cell>
          <cell r="BB3317">
            <v>3</v>
          </cell>
        </row>
        <row r="3318">
          <cell r="A3318">
            <v>9175403</v>
          </cell>
          <cell r="BB3318">
            <v>3</v>
          </cell>
        </row>
        <row r="3319">
          <cell r="A3319">
            <v>9175406</v>
          </cell>
          <cell r="BB3319">
            <v>3</v>
          </cell>
        </row>
        <row r="3320">
          <cell r="A3320">
            <v>9175407</v>
          </cell>
          <cell r="BB3320">
            <v>3</v>
          </cell>
        </row>
        <row r="3321">
          <cell r="A3321">
            <v>9175408</v>
          </cell>
          <cell r="BB3321">
            <v>3</v>
          </cell>
        </row>
        <row r="3322">
          <cell r="A3322">
            <v>9175409</v>
          </cell>
          <cell r="BB3322">
            <v>3</v>
          </cell>
        </row>
        <row r="3323">
          <cell r="A3323">
            <v>9175410</v>
          </cell>
          <cell r="BB3323">
            <v>3</v>
          </cell>
        </row>
        <row r="3324">
          <cell r="A3324">
            <v>9175501</v>
          </cell>
          <cell r="BB3324">
            <v>5</v>
          </cell>
        </row>
        <row r="3325">
          <cell r="A3325">
            <v>9175502</v>
          </cell>
          <cell r="BB3325">
            <v>5</v>
          </cell>
        </row>
        <row r="3326">
          <cell r="A3326">
            <v>9175503</v>
          </cell>
          <cell r="BB3326">
            <v>5</v>
          </cell>
        </row>
        <row r="3327">
          <cell r="A3327">
            <v>9175506</v>
          </cell>
          <cell r="BB3327">
            <v>5</v>
          </cell>
        </row>
        <row r="3328">
          <cell r="A3328">
            <v>9175507</v>
          </cell>
          <cell r="BB3328">
            <v>5</v>
          </cell>
        </row>
        <row r="3329">
          <cell r="A3329">
            <v>9175508</v>
          </cell>
          <cell r="BB3329">
            <v>5</v>
          </cell>
        </row>
        <row r="3330">
          <cell r="A3330">
            <v>9175509</v>
          </cell>
          <cell r="BB3330">
            <v>5</v>
          </cell>
        </row>
        <row r="3331">
          <cell r="A3331">
            <v>9175510</v>
          </cell>
          <cell r="BB3331">
            <v>5</v>
          </cell>
        </row>
        <row r="3332">
          <cell r="A3332">
            <v>9200201</v>
          </cell>
          <cell r="BB3332">
            <v>1</v>
          </cell>
        </row>
        <row r="3333">
          <cell r="A3333">
            <v>9200202</v>
          </cell>
          <cell r="BB3333">
            <v>1</v>
          </cell>
        </row>
        <row r="3334">
          <cell r="A3334">
            <v>9200203</v>
          </cell>
          <cell r="BB3334">
            <v>1</v>
          </cell>
        </row>
        <row r="3335">
          <cell r="A3335">
            <v>9200206</v>
          </cell>
          <cell r="BB3335">
            <v>1</v>
          </cell>
        </row>
        <row r="3336">
          <cell r="A3336">
            <v>9200207</v>
          </cell>
          <cell r="BB3336">
            <v>1</v>
          </cell>
        </row>
        <row r="3337">
          <cell r="A3337">
            <v>9200208</v>
          </cell>
          <cell r="BB3337">
            <v>1</v>
          </cell>
        </row>
        <row r="3338">
          <cell r="A3338">
            <v>9200209</v>
          </cell>
          <cell r="BB3338">
            <v>1</v>
          </cell>
        </row>
        <row r="3339">
          <cell r="A3339">
            <v>9200210</v>
          </cell>
          <cell r="BB3339">
            <v>1</v>
          </cell>
        </row>
        <row r="3340">
          <cell r="A3340">
            <v>9200301</v>
          </cell>
          <cell r="BB3340">
            <v>2</v>
          </cell>
        </row>
        <row r="3341">
          <cell r="A3341">
            <v>9200302</v>
          </cell>
          <cell r="BB3341">
            <v>2</v>
          </cell>
        </row>
        <row r="3342">
          <cell r="A3342">
            <v>9200303</v>
          </cell>
          <cell r="BB3342">
            <v>2</v>
          </cell>
        </row>
        <row r="3343">
          <cell r="A3343">
            <v>9200306</v>
          </cell>
          <cell r="BB3343">
            <v>2</v>
          </cell>
        </row>
        <row r="3344">
          <cell r="A3344">
            <v>9200307</v>
          </cell>
          <cell r="BB3344">
            <v>2</v>
          </cell>
        </row>
        <row r="3345">
          <cell r="A3345">
            <v>9200308</v>
          </cell>
          <cell r="BB3345">
            <v>2</v>
          </cell>
        </row>
        <row r="3346">
          <cell r="A3346">
            <v>9200309</v>
          </cell>
          <cell r="BB3346">
            <v>2</v>
          </cell>
        </row>
        <row r="3347">
          <cell r="A3347">
            <v>9200310</v>
          </cell>
          <cell r="BB3347">
            <v>2</v>
          </cell>
        </row>
        <row r="3348">
          <cell r="A3348">
            <v>9200401</v>
          </cell>
          <cell r="BB3348">
            <v>4</v>
          </cell>
        </row>
        <row r="3349">
          <cell r="A3349">
            <v>9200402</v>
          </cell>
          <cell r="BB3349">
            <v>4</v>
          </cell>
        </row>
        <row r="3350">
          <cell r="A3350">
            <v>9200403</v>
          </cell>
          <cell r="BB3350">
            <v>4</v>
          </cell>
        </row>
        <row r="3351">
          <cell r="A3351">
            <v>9200406</v>
          </cell>
          <cell r="BB3351">
            <v>4</v>
          </cell>
        </row>
        <row r="3352">
          <cell r="A3352">
            <v>9200407</v>
          </cell>
          <cell r="BB3352">
            <v>4</v>
          </cell>
        </row>
        <row r="3353">
          <cell r="A3353">
            <v>9200408</v>
          </cell>
          <cell r="BB3353">
            <v>4</v>
          </cell>
        </row>
        <row r="3354">
          <cell r="A3354">
            <v>9200409</v>
          </cell>
          <cell r="BB3354">
            <v>4</v>
          </cell>
        </row>
        <row r="3355">
          <cell r="A3355">
            <v>9200410</v>
          </cell>
          <cell r="BB3355">
            <v>4</v>
          </cell>
        </row>
        <row r="3356">
          <cell r="A3356">
            <v>9200501</v>
          </cell>
          <cell r="BB3356">
            <v>6</v>
          </cell>
        </row>
        <row r="3357">
          <cell r="A3357">
            <v>9200502</v>
          </cell>
          <cell r="BB3357">
            <v>6</v>
          </cell>
        </row>
        <row r="3358">
          <cell r="A3358">
            <v>9200503</v>
          </cell>
          <cell r="BB3358">
            <v>6</v>
          </cell>
        </row>
        <row r="3359">
          <cell r="A3359">
            <v>9200506</v>
          </cell>
          <cell r="BB3359">
            <v>6</v>
          </cell>
        </row>
        <row r="3360">
          <cell r="A3360">
            <v>9200507</v>
          </cell>
          <cell r="BB3360">
            <v>6</v>
          </cell>
        </row>
        <row r="3361">
          <cell r="A3361">
            <v>9200508</v>
          </cell>
          <cell r="BB3361">
            <v>6</v>
          </cell>
        </row>
        <row r="3362">
          <cell r="A3362">
            <v>9200509</v>
          </cell>
          <cell r="BB3362">
            <v>6</v>
          </cell>
        </row>
        <row r="3363">
          <cell r="A3363">
            <v>9200510</v>
          </cell>
          <cell r="BB3363">
            <v>6</v>
          </cell>
        </row>
        <row r="3364">
          <cell r="A3364">
            <v>9210201</v>
          </cell>
          <cell r="BB3364">
            <v>1</v>
          </cell>
        </row>
        <row r="3365">
          <cell r="A3365">
            <v>9210202</v>
          </cell>
          <cell r="BB3365">
            <v>1</v>
          </cell>
        </row>
        <row r="3366">
          <cell r="A3366">
            <v>9210203</v>
          </cell>
          <cell r="BB3366">
            <v>1</v>
          </cell>
        </row>
        <row r="3367">
          <cell r="A3367">
            <v>9210206</v>
          </cell>
          <cell r="BB3367">
            <v>1</v>
          </cell>
        </row>
        <row r="3368">
          <cell r="A3368">
            <v>9210207</v>
          </cell>
          <cell r="BB3368">
            <v>1</v>
          </cell>
        </row>
        <row r="3369">
          <cell r="A3369">
            <v>9210208</v>
          </cell>
          <cell r="BB3369">
            <v>1</v>
          </cell>
        </row>
        <row r="3370">
          <cell r="A3370">
            <v>9210209</v>
          </cell>
          <cell r="BB3370">
            <v>1</v>
          </cell>
        </row>
        <row r="3371">
          <cell r="A3371">
            <v>9210210</v>
          </cell>
          <cell r="BB3371">
            <v>1</v>
          </cell>
        </row>
        <row r="3372">
          <cell r="A3372">
            <v>9210301</v>
          </cell>
          <cell r="BB3372">
            <v>2</v>
          </cell>
        </row>
        <row r="3373">
          <cell r="A3373">
            <v>9210302</v>
          </cell>
          <cell r="BB3373">
            <v>2</v>
          </cell>
        </row>
        <row r="3374">
          <cell r="A3374">
            <v>9210303</v>
          </cell>
          <cell r="BB3374">
            <v>2</v>
          </cell>
        </row>
        <row r="3375">
          <cell r="A3375">
            <v>9210306</v>
          </cell>
          <cell r="BB3375">
            <v>2</v>
          </cell>
        </row>
        <row r="3376">
          <cell r="A3376">
            <v>9210307</v>
          </cell>
          <cell r="BB3376">
            <v>2</v>
          </cell>
        </row>
        <row r="3377">
          <cell r="A3377">
            <v>9210308</v>
          </cell>
          <cell r="BB3377">
            <v>2</v>
          </cell>
        </row>
        <row r="3378">
          <cell r="A3378">
            <v>9210309</v>
          </cell>
          <cell r="BB3378">
            <v>2</v>
          </cell>
        </row>
        <row r="3379">
          <cell r="A3379">
            <v>9210310</v>
          </cell>
          <cell r="BB3379">
            <v>2</v>
          </cell>
        </row>
        <row r="3380">
          <cell r="A3380">
            <v>9210401</v>
          </cell>
          <cell r="BB3380">
            <v>5</v>
          </cell>
        </row>
        <row r="3381">
          <cell r="A3381">
            <v>9210402</v>
          </cell>
          <cell r="BB3381">
            <v>5</v>
          </cell>
        </row>
        <row r="3382">
          <cell r="A3382">
            <v>9210403</v>
          </cell>
          <cell r="BB3382">
            <v>5</v>
          </cell>
        </row>
        <row r="3383">
          <cell r="A3383">
            <v>9210406</v>
          </cell>
          <cell r="BB3383">
            <v>5</v>
          </cell>
        </row>
        <row r="3384">
          <cell r="A3384">
            <v>9210407</v>
          </cell>
          <cell r="BB3384">
            <v>5</v>
          </cell>
        </row>
        <row r="3385">
          <cell r="A3385">
            <v>9210408</v>
          </cell>
          <cell r="BB3385">
            <v>5</v>
          </cell>
        </row>
        <row r="3386">
          <cell r="A3386">
            <v>9210409</v>
          </cell>
          <cell r="BB3386">
            <v>5</v>
          </cell>
        </row>
        <row r="3387">
          <cell r="A3387">
            <v>9210410</v>
          </cell>
          <cell r="BB3387">
            <v>5</v>
          </cell>
        </row>
        <row r="3388">
          <cell r="A3388">
            <v>9210501</v>
          </cell>
          <cell r="BB3388">
            <v>8</v>
          </cell>
        </row>
        <row r="3389">
          <cell r="A3389">
            <v>9210502</v>
          </cell>
          <cell r="BB3389">
            <v>8</v>
          </cell>
        </row>
        <row r="3390">
          <cell r="A3390">
            <v>9210503</v>
          </cell>
          <cell r="BB3390">
            <v>8</v>
          </cell>
        </row>
        <row r="3391">
          <cell r="A3391">
            <v>9210506</v>
          </cell>
          <cell r="BB3391">
            <v>8</v>
          </cell>
        </row>
        <row r="3392">
          <cell r="A3392">
            <v>9210507</v>
          </cell>
          <cell r="BB3392">
            <v>8</v>
          </cell>
        </row>
        <row r="3393">
          <cell r="A3393">
            <v>9210508</v>
          </cell>
          <cell r="BB3393">
            <v>8</v>
          </cell>
        </row>
        <row r="3394">
          <cell r="A3394">
            <v>9210509</v>
          </cell>
          <cell r="BB3394">
            <v>8</v>
          </cell>
        </row>
        <row r="3395">
          <cell r="A3395">
            <v>9210510</v>
          </cell>
          <cell r="BB3395">
            <v>8</v>
          </cell>
        </row>
        <row r="3396">
          <cell r="A3396">
            <v>9220201</v>
          </cell>
          <cell r="BB3396">
            <v>2</v>
          </cell>
        </row>
        <row r="3397">
          <cell r="A3397">
            <v>9220202</v>
          </cell>
          <cell r="BB3397">
            <v>2</v>
          </cell>
        </row>
        <row r="3398">
          <cell r="A3398">
            <v>9220203</v>
          </cell>
          <cell r="BB3398">
            <v>2</v>
          </cell>
        </row>
        <row r="3399">
          <cell r="A3399">
            <v>9220206</v>
          </cell>
          <cell r="BB3399">
            <v>2</v>
          </cell>
        </row>
        <row r="3400">
          <cell r="A3400">
            <v>9220207</v>
          </cell>
          <cell r="BB3400">
            <v>2</v>
          </cell>
        </row>
        <row r="3401">
          <cell r="A3401">
            <v>9220208</v>
          </cell>
          <cell r="BB3401">
            <v>2</v>
          </cell>
        </row>
        <row r="3402">
          <cell r="A3402">
            <v>9220209</v>
          </cell>
          <cell r="BB3402">
            <v>2</v>
          </cell>
        </row>
        <row r="3403">
          <cell r="A3403">
            <v>9220210</v>
          </cell>
          <cell r="BB3403">
            <v>2</v>
          </cell>
        </row>
        <row r="3404">
          <cell r="A3404">
            <v>9220301</v>
          </cell>
          <cell r="BB3404">
            <v>3</v>
          </cell>
        </row>
        <row r="3405">
          <cell r="A3405">
            <v>9220302</v>
          </cell>
          <cell r="BB3405">
            <v>3</v>
          </cell>
        </row>
        <row r="3406">
          <cell r="A3406">
            <v>9220303</v>
          </cell>
          <cell r="BB3406">
            <v>3</v>
          </cell>
        </row>
        <row r="3407">
          <cell r="A3407">
            <v>9220306</v>
          </cell>
          <cell r="BB3407">
            <v>3</v>
          </cell>
        </row>
        <row r="3408">
          <cell r="A3408">
            <v>9220307</v>
          </cell>
          <cell r="BB3408">
            <v>3</v>
          </cell>
        </row>
        <row r="3409">
          <cell r="A3409">
            <v>9220308</v>
          </cell>
          <cell r="BB3409">
            <v>3</v>
          </cell>
        </row>
        <row r="3410">
          <cell r="A3410">
            <v>9220309</v>
          </cell>
          <cell r="BB3410">
            <v>3</v>
          </cell>
        </row>
        <row r="3411">
          <cell r="A3411">
            <v>9220310</v>
          </cell>
          <cell r="BB3411">
            <v>3</v>
          </cell>
        </row>
        <row r="3412">
          <cell r="A3412">
            <v>9220401</v>
          </cell>
          <cell r="BB3412">
            <v>6</v>
          </cell>
        </row>
        <row r="3413">
          <cell r="A3413">
            <v>9220402</v>
          </cell>
          <cell r="BB3413">
            <v>6</v>
          </cell>
        </row>
        <row r="3414">
          <cell r="A3414">
            <v>9220403</v>
          </cell>
          <cell r="BB3414">
            <v>6</v>
          </cell>
        </row>
        <row r="3415">
          <cell r="A3415">
            <v>9220406</v>
          </cell>
          <cell r="BB3415">
            <v>6</v>
          </cell>
        </row>
        <row r="3416">
          <cell r="A3416">
            <v>9220407</v>
          </cell>
          <cell r="BB3416">
            <v>6</v>
          </cell>
        </row>
        <row r="3417">
          <cell r="A3417">
            <v>9220408</v>
          </cell>
          <cell r="BB3417">
            <v>6</v>
          </cell>
        </row>
        <row r="3418">
          <cell r="A3418">
            <v>9220409</v>
          </cell>
          <cell r="BB3418">
            <v>6</v>
          </cell>
        </row>
        <row r="3419">
          <cell r="A3419">
            <v>9220410</v>
          </cell>
          <cell r="BB3419">
            <v>6</v>
          </cell>
        </row>
        <row r="3420">
          <cell r="A3420">
            <v>9220501</v>
          </cell>
          <cell r="BB3420">
            <v>8</v>
          </cell>
        </row>
        <row r="3421">
          <cell r="A3421">
            <v>9220502</v>
          </cell>
          <cell r="BB3421">
            <v>8</v>
          </cell>
        </row>
        <row r="3422">
          <cell r="A3422">
            <v>9220503</v>
          </cell>
          <cell r="BB3422">
            <v>8</v>
          </cell>
        </row>
        <row r="3423">
          <cell r="A3423">
            <v>9220506</v>
          </cell>
          <cell r="BB3423">
            <v>8</v>
          </cell>
        </row>
        <row r="3424">
          <cell r="A3424">
            <v>9220507</v>
          </cell>
          <cell r="BB3424">
            <v>8</v>
          </cell>
        </row>
        <row r="3425">
          <cell r="A3425">
            <v>9220508</v>
          </cell>
          <cell r="BB3425">
            <v>8</v>
          </cell>
        </row>
        <row r="3426">
          <cell r="A3426">
            <v>9220509</v>
          </cell>
          <cell r="BB3426">
            <v>8</v>
          </cell>
        </row>
        <row r="3427">
          <cell r="A3427">
            <v>9220510</v>
          </cell>
          <cell r="BB3427">
            <v>8</v>
          </cell>
        </row>
        <row r="3428">
          <cell r="A3428">
            <v>9230201</v>
          </cell>
          <cell r="BB3428">
            <v>3</v>
          </cell>
        </row>
        <row r="3429">
          <cell r="A3429">
            <v>9230202</v>
          </cell>
          <cell r="BB3429">
            <v>3</v>
          </cell>
        </row>
        <row r="3430">
          <cell r="A3430">
            <v>9230203</v>
          </cell>
          <cell r="BB3430">
            <v>3</v>
          </cell>
        </row>
        <row r="3431">
          <cell r="A3431">
            <v>9230206</v>
          </cell>
          <cell r="BB3431">
            <v>3</v>
          </cell>
        </row>
        <row r="3432">
          <cell r="A3432">
            <v>9230207</v>
          </cell>
          <cell r="BB3432">
            <v>3</v>
          </cell>
        </row>
        <row r="3433">
          <cell r="A3433">
            <v>9230208</v>
          </cell>
          <cell r="BB3433">
            <v>3</v>
          </cell>
        </row>
        <row r="3434">
          <cell r="A3434">
            <v>9230209</v>
          </cell>
          <cell r="BB3434">
            <v>3</v>
          </cell>
        </row>
        <row r="3435">
          <cell r="A3435">
            <v>9230210</v>
          </cell>
          <cell r="BB3435">
            <v>3</v>
          </cell>
        </row>
        <row r="3436">
          <cell r="A3436">
            <v>9230301</v>
          </cell>
          <cell r="BB3436">
            <v>4</v>
          </cell>
        </row>
        <row r="3437">
          <cell r="A3437">
            <v>9230302</v>
          </cell>
          <cell r="BB3437">
            <v>4</v>
          </cell>
        </row>
        <row r="3438">
          <cell r="A3438">
            <v>9230303</v>
          </cell>
          <cell r="BB3438">
            <v>4</v>
          </cell>
        </row>
        <row r="3439">
          <cell r="A3439">
            <v>9230306</v>
          </cell>
          <cell r="BB3439">
            <v>4</v>
          </cell>
        </row>
        <row r="3440">
          <cell r="A3440">
            <v>9230307</v>
          </cell>
          <cell r="BB3440">
            <v>4</v>
          </cell>
        </row>
        <row r="3441">
          <cell r="A3441">
            <v>9230308</v>
          </cell>
          <cell r="BB3441">
            <v>4</v>
          </cell>
        </row>
        <row r="3442">
          <cell r="A3442">
            <v>9230309</v>
          </cell>
          <cell r="BB3442">
            <v>4</v>
          </cell>
        </row>
        <row r="3443">
          <cell r="A3443">
            <v>9230310</v>
          </cell>
          <cell r="BB3443">
            <v>4</v>
          </cell>
        </row>
        <row r="3444">
          <cell r="A3444">
            <v>9230401</v>
          </cell>
          <cell r="BB3444">
            <v>7</v>
          </cell>
        </row>
        <row r="3445">
          <cell r="A3445">
            <v>9230402</v>
          </cell>
          <cell r="BB3445">
            <v>7</v>
          </cell>
        </row>
        <row r="3446">
          <cell r="A3446">
            <v>9230403</v>
          </cell>
          <cell r="BB3446">
            <v>7</v>
          </cell>
        </row>
        <row r="3447">
          <cell r="A3447">
            <v>9230406</v>
          </cell>
          <cell r="BB3447">
            <v>7</v>
          </cell>
        </row>
        <row r="3448">
          <cell r="A3448">
            <v>9230407</v>
          </cell>
          <cell r="BB3448">
            <v>7</v>
          </cell>
        </row>
        <row r="3449">
          <cell r="A3449">
            <v>9230408</v>
          </cell>
          <cell r="BB3449">
            <v>7</v>
          </cell>
        </row>
        <row r="3450">
          <cell r="A3450">
            <v>9230409</v>
          </cell>
          <cell r="BB3450">
            <v>7</v>
          </cell>
        </row>
        <row r="3451">
          <cell r="A3451">
            <v>9230410</v>
          </cell>
          <cell r="BB3451">
            <v>7</v>
          </cell>
        </row>
        <row r="3452">
          <cell r="A3452">
            <v>9230501</v>
          </cell>
          <cell r="BB3452">
            <v>8</v>
          </cell>
        </row>
        <row r="3453">
          <cell r="A3453">
            <v>9230502</v>
          </cell>
          <cell r="BB3453">
            <v>8</v>
          </cell>
        </row>
        <row r="3454">
          <cell r="A3454">
            <v>9230503</v>
          </cell>
          <cell r="BB3454">
            <v>8</v>
          </cell>
        </row>
        <row r="3455">
          <cell r="A3455">
            <v>9230506</v>
          </cell>
          <cell r="BB3455">
            <v>8</v>
          </cell>
        </row>
        <row r="3456">
          <cell r="A3456">
            <v>9230507</v>
          </cell>
          <cell r="BB3456">
            <v>8</v>
          </cell>
        </row>
        <row r="3457">
          <cell r="A3457">
            <v>9230508</v>
          </cell>
          <cell r="BB3457">
            <v>8</v>
          </cell>
        </row>
        <row r="3458">
          <cell r="A3458">
            <v>9230509</v>
          </cell>
          <cell r="BB3458">
            <v>8</v>
          </cell>
        </row>
        <row r="3459">
          <cell r="A3459">
            <v>9230510</v>
          </cell>
          <cell r="BB3459">
            <v>8</v>
          </cell>
        </row>
        <row r="3460">
          <cell r="A3460">
            <v>9240201</v>
          </cell>
          <cell r="BB3460">
            <v>3</v>
          </cell>
        </row>
        <row r="3461">
          <cell r="A3461">
            <v>9240202</v>
          </cell>
          <cell r="BB3461">
            <v>3</v>
          </cell>
        </row>
        <row r="3462">
          <cell r="A3462">
            <v>9240203</v>
          </cell>
          <cell r="BB3462">
            <v>3</v>
          </cell>
        </row>
        <row r="3463">
          <cell r="A3463">
            <v>9240206</v>
          </cell>
          <cell r="BB3463">
            <v>3</v>
          </cell>
        </row>
        <row r="3464">
          <cell r="A3464">
            <v>9240207</v>
          </cell>
          <cell r="BB3464">
            <v>3</v>
          </cell>
        </row>
        <row r="3465">
          <cell r="A3465">
            <v>9240208</v>
          </cell>
          <cell r="BB3465">
            <v>3</v>
          </cell>
        </row>
        <row r="3466">
          <cell r="A3466">
            <v>9240209</v>
          </cell>
          <cell r="BB3466">
            <v>3</v>
          </cell>
        </row>
        <row r="3467">
          <cell r="A3467">
            <v>9240210</v>
          </cell>
          <cell r="BB3467">
            <v>3</v>
          </cell>
        </row>
        <row r="3468">
          <cell r="A3468">
            <v>9240301</v>
          </cell>
          <cell r="BB3468">
            <v>4</v>
          </cell>
        </row>
        <row r="3469">
          <cell r="A3469">
            <v>9240302</v>
          </cell>
          <cell r="BB3469">
            <v>4</v>
          </cell>
        </row>
        <row r="3470">
          <cell r="A3470">
            <v>9240303</v>
          </cell>
          <cell r="BB3470">
            <v>4</v>
          </cell>
        </row>
        <row r="3471">
          <cell r="A3471">
            <v>9240306</v>
          </cell>
          <cell r="BB3471">
            <v>4</v>
          </cell>
        </row>
        <row r="3472">
          <cell r="A3472">
            <v>9240307</v>
          </cell>
          <cell r="BB3472">
            <v>4</v>
          </cell>
        </row>
        <row r="3473">
          <cell r="A3473">
            <v>9240308</v>
          </cell>
          <cell r="BB3473">
            <v>4</v>
          </cell>
        </row>
        <row r="3474">
          <cell r="A3474">
            <v>9240309</v>
          </cell>
          <cell r="BB3474">
            <v>4</v>
          </cell>
        </row>
        <row r="3475">
          <cell r="A3475">
            <v>9240310</v>
          </cell>
          <cell r="BB3475">
            <v>4</v>
          </cell>
        </row>
        <row r="3476">
          <cell r="A3476">
            <v>9240401</v>
          </cell>
          <cell r="BB3476">
            <v>8</v>
          </cell>
        </row>
        <row r="3477">
          <cell r="A3477">
            <v>9240402</v>
          </cell>
          <cell r="BB3477">
            <v>8</v>
          </cell>
        </row>
        <row r="3478">
          <cell r="A3478">
            <v>9240403</v>
          </cell>
          <cell r="BB3478">
            <v>8</v>
          </cell>
        </row>
        <row r="3479">
          <cell r="A3479">
            <v>9240406</v>
          </cell>
          <cell r="BB3479">
            <v>8</v>
          </cell>
        </row>
        <row r="3480">
          <cell r="A3480">
            <v>9240407</v>
          </cell>
          <cell r="BB3480">
            <v>8</v>
          </cell>
        </row>
        <row r="3481">
          <cell r="A3481">
            <v>9240408</v>
          </cell>
          <cell r="BB3481">
            <v>8</v>
          </cell>
        </row>
        <row r="3482">
          <cell r="A3482">
            <v>9240409</v>
          </cell>
          <cell r="BB3482">
            <v>8</v>
          </cell>
        </row>
        <row r="3483">
          <cell r="A3483">
            <v>9240410</v>
          </cell>
          <cell r="BB3483">
            <v>8</v>
          </cell>
        </row>
        <row r="3484">
          <cell r="A3484">
            <v>9240501</v>
          </cell>
          <cell r="BB3484">
            <v>8</v>
          </cell>
        </row>
        <row r="3485">
          <cell r="A3485">
            <v>9240502</v>
          </cell>
          <cell r="BB3485">
            <v>8</v>
          </cell>
        </row>
        <row r="3486">
          <cell r="A3486">
            <v>9240503</v>
          </cell>
          <cell r="BB3486">
            <v>8</v>
          </cell>
        </row>
        <row r="3487">
          <cell r="A3487">
            <v>9240506</v>
          </cell>
          <cell r="BB3487">
            <v>8</v>
          </cell>
        </row>
        <row r="3488">
          <cell r="A3488">
            <v>9240507</v>
          </cell>
          <cell r="BB3488">
            <v>8</v>
          </cell>
        </row>
        <row r="3489">
          <cell r="A3489">
            <v>9240508</v>
          </cell>
          <cell r="BB3489">
            <v>8</v>
          </cell>
        </row>
        <row r="3490">
          <cell r="A3490">
            <v>9240509</v>
          </cell>
          <cell r="BB3490">
            <v>8</v>
          </cell>
        </row>
        <row r="3491">
          <cell r="A3491">
            <v>9240510</v>
          </cell>
          <cell r="BB3491">
            <v>8</v>
          </cell>
        </row>
        <row r="3492">
          <cell r="A3492">
            <v>9250201</v>
          </cell>
          <cell r="BB3492">
            <v>4</v>
          </cell>
        </row>
        <row r="3493">
          <cell r="A3493">
            <v>9250202</v>
          </cell>
          <cell r="BB3493">
            <v>4</v>
          </cell>
        </row>
        <row r="3494">
          <cell r="A3494">
            <v>9250203</v>
          </cell>
          <cell r="BB3494">
            <v>4</v>
          </cell>
        </row>
        <row r="3495">
          <cell r="A3495">
            <v>9250206</v>
          </cell>
          <cell r="BB3495">
            <v>4</v>
          </cell>
        </row>
        <row r="3496">
          <cell r="A3496">
            <v>9250207</v>
          </cell>
          <cell r="BB3496">
            <v>4</v>
          </cell>
        </row>
        <row r="3497">
          <cell r="A3497">
            <v>9250208</v>
          </cell>
          <cell r="BB3497">
            <v>4</v>
          </cell>
        </row>
        <row r="3498">
          <cell r="A3498">
            <v>9250209</v>
          </cell>
          <cell r="BB3498">
            <v>4</v>
          </cell>
        </row>
        <row r="3499">
          <cell r="A3499">
            <v>9250210</v>
          </cell>
          <cell r="BB3499">
            <v>4</v>
          </cell>
        </row>
        <row r="3500">
          <cell r="A3500">
            <v>9250301</v>
          </cell>
          <cell r="BB3500">
            <v>5</v>
          </cell>
        </row>
        <row r="3501">
          <cell r="A3501">
            <v>9250302</v>
          </cell>
          <cell r="BB3501">
            <v>5</v>
          </cell>
        </row>
        <row r="3502">
          <cell r="A3502">
            <v>9250303</v>
          </cell>
          <cell r="BB3502">
            <v>5</v>
          </cell>
        </row>
        <row r="3503">
          <cell r="A3503">
            <v>9250306</v>
          </cell>
          <cell r="BB3503">
            <v>5</v>
          </cell>
        </row>
        <row r="3504">
          <cell r="A3504">
            <v>9250307</v>
          </cell>
          <cell r="BB3504">
            <v>5</v>
          </cell>
        </row>
        <row r="3505">
          <cell r="A3505">
            <v>9250308</v>
          </cell>
          <cell r="BB3505">
            <v>5</v>
          </cell>
        </row>
        <row r="3506">
          <cell r="A3506">
            <v>9250309</v>
          </cell>
          <cell r="BB3506">
            <v>5</v>
          </cell>
        </row>
        <row r="3507">
          <cell r="A3507">
            <v>9250310</v>
          </cell>
          <cell r="BB3507">
            <v>5</v>
          </cell>
        </row>
        <row r="3508">
          <cell r="A3508">
            <v>9250401</v>
          </cell>
          <cell r="BB3508">
            <v>8</v>
          </cell>
        </row>
        <row r="3509">
          <cell r="A3509">
            <v>9250402</v>
          </cell>
          <cell r="BB3509">
            <v>8</v>
          </cell>
        </row>
        <row r="3510">
          <cell r="A3510">
            <v>9250403</v>
          </cell>
          <cell r="BB3510">
            <v>8</v>
          </cell>
        </row>
        <row r="3511">
          <cell r="A3511">
            <v>9250406</v>
          </cell>
          <cell r="BB3511">
            <v>8</v>
          </cell>
        </row>
        <row r="3512">
          <cell r="A3512">
            <v>9250407</v>
          </cell>
          <cell r="BB3512">
            <v>8</v>
          </cell>
        </row>
        <row r="3513">
          <cell r="A3513">
            <v>9250408</v>
          </cell>
          <cell r="BB3513">
            <v>8</v>
          </cell>
        </row>
        <row r="3514">
          <cell r="A3514">
            <v>9250409</v>
          </cell>
          <cell r="BB3514">
            <v>8</v>
          </cell>
        </row>
        <row r="3515">
          <cell r="A3515">
            <v>9250410</v>
          </cell>
          <cell r="BB3515">
            <v>8</v>
          </cell>
        </row>
        <row r="3516">
          <cell r="A3516">
            <v>9250501</v>
          </cell>
          <cell r="BB3516">
            <v>8</v>
          </cell>
        </row>
        <row r="3517">
          <cell r="A3517">
            <v>9250502</v>
          </cell>
          <cell r="BB3517">
            <v>8</v>
          </cell>
        </row>
        <row r="3518">
          <cell r="A3518">
            <v>9250503</v>
          </cell>
          <cell r="BB3518">
            <v>8</v>
          </cell>
        </row>
        <row r="3519">
          <cell r="A3519">
            <v>9250506</v>
          </cell>
          <cell r="BB3519">
            <v>8</v>
          </cell>
        </row>
        <row r="3520">
          <cell r="A3520">
            <v>9250507</v>
          </cell>
          <cell r="BB3520">
            <v>8</v>
          </cell>
        </row>
        <row r="3521">
          <cell r="A3521">
            <v>9250508</v>
          </cell>
          <cell r="BB3521">
            <v>8</v>
          </cell>
        </row>
        <row r="3522">
          <cell r="A3522">
            <v>9250509</v>
          </cell>
          <cell r="BB3522">
            <v>8</v>
          </cell>
        </row>
        <row r="3523">
          <cell r="A3523">
            <v>9250510</v>
          </cell>
          <cell r="BB3523">
            <v>8</v>
          </cell>
        </row>
        <row r="3524">
          <cell r="A3524">
            <v>9260201</v>
          </cell>
          <cell r="BB3524">
            <v>4</v>
          </cell>
        </row>
        <row r="3525">
          <cell r="A3525">
            <v>9260202</v>
          </cell>
          <cell r="BB3525">
            <v>4</v>
          </cell>
        </row>
        <row r="3526">
          <cell r="A3526">
            <v>9260203</v>
          </cell>
          <cell r="BB3526">
            <v>4</v>
          </cell>
        </row>
        <row r="3527">
          <cell r="A3527">
            <v>9260206</v>
          </cell>
          <cell r="BB3527">
            <v>4</v>
          </cell>
        </row>
        <row r="3528">
          <cell r="A3528">
            <v>9260207</v>
          </cell>
          <cell r="BB3528">
            <v>4</v>
          </cell>
        </row>
        <row r="3529">
          <cell r="A3529">
            <v>9260208</v>
          </cell>
          <cell r="BB3529">
            <v>4</v>
          </cell>
        </row>
        <row r="3530">
          <cell r="A3530">
            <v>9260209</v>
          </cell>
          <cell r="BB3530">
            <v>4</v>
          </cell>
        </row>
        <row r="3531">
          <cell r="A3531">
            <v>9260210</v>
          </cell>
          <cell r="BB3531">
            <v>4</v>
          </cell>
        </row>
        <row r="3532">
          <cell r="A3532">
            <v>9260301</v>
          </cell>
          <cell r="BB3532">
            <v>5</v>
          </cell>
        </row>
        <row r="3533">
          <cell r="A3533">
            <v>9260302</v>
          </cell>
          <cell r="BB3533">
            <v>5</v>
          </cell>
        </row>
        <row r="3534">
          <cell r="A3534">
            <v>9260303</v>
          </cell>
          <cell r="BB3534">
            <v>5</v>
          </cell>
        </row>
        <row r="3535">
          <cell r="A3535">
            <v>9260306</v>
          </cell>
          <cell r="BB3535">
            <v>5</v>
          </cell>
        </row>
        <row r="3536">
          <cell r="A3536">
            <v>9260307</v>
          </cell>
          <cell r="BB3536">
            <v>5</v>
          </cell>
        </row>
        <row r="3537">
          <cell r="A3537">
            <v>9260308</v>
          </cell>
          <cell r="BB3537">
            <v>5</v>
          </cell>
        </row>
        <row r="3538">
          <cell r="A3538">
            <v>9260309</v>
          </cell>
          <cell r="BB3538">
            <v>5</v>
          </cell>
        </row>
        <row r="3539">
          <cell r="A3539">
            <v>9260310</v>
          </cell>
          <cell r="BB3539">
            <v>5</v>
          </cell>
        </row>
        <row r="3540">
          <cell r="A3540">
            <v>9260401</v>
          </cell>
          <cell r="BB3540">
            <v>8</v>
          </cell>
        </row>
        <row r="3541">
          <cell r="A3541">
            <v>9260402</v>
          </cell>
          <cell r="BB3541">
            <v>8</v>
          </cell>
        </row>
        <row r="3542">
          <cell r="A3542">
            <v>9260403</v>
          </cell>
          <cell r="BB3542">
            <v>8</v>
          </cell>
        </row>
        <row r="3543">
          <cell r="A3543">
            <v>9260406</v>
          </cell>
          <cell r="BB3543">
            <v>8</v>
          </cell>
        </row>
        <row r="3544">
          <cell r="A3544">
            <v>9260407</v>
          </cell>
          <cell r="BB3544">
            <v>8</v>
          </cell>
        </row>
        <row r="3545">
          <cell r="A3545">
            <v>9260408</v>
          </cell>
          <cell r="BB3545">
            <v>8</v>
          </cell>
        </row>
        <row r="3546">
          <cell r="A3546">
            <v>9260409</v>
          </cell>
          <cell r="BB3546">
            <v>8</v>
          </cell>
        </row>
        <row r="3547">
          <cell r="A3547">
            <v>9260410</v>
          </cell>
          <cell r="BB3547">
            <v>8</v>
          </cell>
        </row>
        <row r="3548">
          <cell r="A3548">
            <v>9260501</v>
          </cell>
          <cell r="BB3548">
            <v>8</v>
          </cell>
        </row>
        <row r="3549">
          <cell r="A3549">
            <v>9260502</v>
          </cell>
          <cell r="BB3549">
            <v>8</v>
          </cell>
        </row>
        <row r="3550">
          <cell r="A3550">
            <v>9260503</v>
          </cell>
          <cell r="BB3550">
            <v>8</v>
          </cell>
        </row>
        <row r="3551">
          <cell r="A3551">
            <v>9260506</v>
          </cell>
          <cell r="BB3551">
            <v>8</v>
          </cell>
        </row>
        <row r="3552">
          <cell r="A3552">
            <v>9260507</v>
          </cell>
          <cell r="BB3552">
            <v>8</v>
          </cell>
        </row>
        <row r="3553">
          <cell r="A3553">
            <v>9260508</v>
          </cell>
          <cell r="BB3553">
            <v>8</v>
          </cell>
        </row>
        <row r="3554">
          <cell r="A3554">
            <v>9260509</v>
          </cell>
          <cell r="BB3554">
            <v>8</v>
          </cell>
        </row>
        <row r="3555">
          <cell r="A3555">
            <v>9260510</v>
          </cell>
          <cell r="BB3555">
            <v>8</v>
          </cell>
        </row>
        <row r="3556">
          <cell r="A3556">
            <v>9270201</v>
          </cell>
          <cell r="BB3556">
            <v>4</v>
          </cell>
        </row>
        <row r="3557">
          <cell r="A3557">
            <v>9270202</v>
          </cell>
          <cell r="BB3557">
            <v>4</v>
          </cell>
        </row>
        <row r="3558">
          <cell r="A3558">
            <v>9270203</v>
          </cell>
          <cell r="BB3558">
            <v>4</v>
          </cell>
        </row>
        <row r="3559">
          <cell r="A3559">
            <v>9270206</v>
          </cell>
          <cell r="BB3559">
            <v>4</v>
          </cell>
        </row>
        <row r="3560">
          <cell r="A3560">
            <v>9270207</v>
          </cell>
          <cell r="BB3560">
            <v>4</v>
          </cell>
        </row>
        <row r="3561">
          <cell r="A3561">
            <v>9270208</v>
          </cell>
          <cell r="BB3561">
            <v>4</v>
          </cell>
        </row>
        <row r="3562">
          <cell r="A3562">
            <v>9270209</v>
          </cell>
          <cell r="BB3562">
            <v>4</v>
          </cell>
        </row>
        <row r="3563">
          <cell r="A3563">
            <v>9270210</v>
          </cell>
          <cell r="BB3563">
            <v>4</v>
          </cell>
        </row>
        <row r="3564">
          <cell r="A3564">
            <v>9270301</v>
          </cell>
          <cell r="BB3564">
            <v>5</v>
          </cell>
        </row>
        <row r="3565">
          <cell r="A3565">
            <v>9270302</v>
          </cell>
          <cell r="BB3565">
            <v>5</v>
          </cell>
        </row>
        <row r="3566">
          <cell r="A3566">
            <v>9270303</v>
          </cell>
          <cell r="BB3566">
            <v>5</v>
          </cell>
        </row>
        <row r="3567">
          <cell r="A3567">
            <v>9270306</v>
          </cell>
          <cell r="BB3567">
            <v>5</v>
          </cell>
        </row>
        <row r="3568">
          <cell r="A3568">
            <v>9270307</v>
          </cell>
          <cell r="BB3568">
            <v>5</v>
          </cell>
        </row>
        <row r="3569">
          <cell r="A3569">
            <v>9270308</v>
          </cell>
          <cell r="BB3569">
            <v>5</v>
          </cell>
        </row>
        <row r="3570">
          <cell r="A3570">
            <v>9270309</v>
          </cell>
          <cell r="BB3570">
            <v>5</v>
          </cell>
        </row>
        <row r="3571">
          <cell r="A3571">
            <v>9270310</v>
          </cell>
          <cell r="BB3571">
            <v>5</v>
          </cell>
        </row>
        <row r="3572">
          <cell r="A3572">
            <v>9270401</v>
          </cell>
          <cell r="BB3572">
            <v>8</v>
          </cell>
        </row>
        <row r="3573">
          <cell r="A3573">
            <v>9270402</v>
          </cell>
          <cell r="BB3573">
            <v>8</v>
          </cell>
        </row>
        <row r="3574">
          <cell r="A3574">
            <v>9270403</v>
          </cell>
          <cell r="BB3574">
            <v>8</v>
          </cell>
        </row>
        <row r="3575">
          <cell r="A3575">
            <v>9270406</v>
          </cell>
          <cell r="BB3575">
            <v>8</v>
          </cell>
        </row>
        <row r="3576">
          <cell r="A3576">
            <v>9270407</v>
          </cell>
          <cell r="BB3576">
            <v>8</v>
          </cell>
        </row>
        <row r="3577">
          <cell r="A3577">
            <v>9270408</v>
          </cell>
          <cell r="BB3577">
            <v>8</v>
          </cell>
        </row>
        <row r="3578">
          <cell r="A3578">
            <v>9270409</v>
          </cell>
          <cell r="BB3578">
            <v>8</v>
          </cell>
        </row>
        <row r="3579">
          <cell r="A3579">
            <v>9270410</v>
          </cell>
          <cell r="BB3579">
            <v>8</v>
          </cell>
        </row>
        <row r="3580">
          <cell r="A3580">
            <v>9270501</v>
          </cell>
          <cell r="BB3580">
            <v>8</v>
          </cell>
        </row>
        <row r="3581">
          <cell r="A3581">
            <v>9270502</v>
          </cell>
          <cell r="BB3581">
            <v>8</v>
          </cell>
        </row>
        <row r="3582">
          <cell r="A3582">
            <v>9270503</v>
          </cell>
          <cell r="BB3582">
            <v>8</v>
          </cell>
        </row>
        <row r="3583">
          <cell r="A3583">
            <v>9270506</v>
          </cell>
          <cell r="BB3583">
            <v>8</v>
          </cell>
        </row>
        <row r="3584">
          <cell r="A3584">
            <v>9270507</v>
          </cell>
          <cell r="BB3584">
            <v>8</v>
          </cell>
        </row>
        <row r="3585">
          <cell r="A3585">
            <v>9270508</v>
          </cell>
          <cell r="BB3585">
            <v>8</v>
          </cell>
        </row>
        <row r="3586">
          <cell r="A3586">
            <v>9270509</v>
          </cell>
          <cell r="BB3586">
            <v>8</v>
          </cell>
        </row>
        <row r="3587">
          <cell r="A3587">
            <v>9270510</v>
          </cell>
          <cell r="BB3587">
            <v>8</v>
          </cell>
        </row>
        <row r="3588">
          <cell r="A3588">
            <v>9280201</v>
          </cell>
          <cell r="BB3588">
            <v>4</v>
          </cell>
        </row>
        <row r="3589">
          <cell r="A3589">
            <v>9280202</v>
          </cell>
          <cell r="BB3589">
            <v>4</v>
          </cell>
        </row>
        <row r="3590">
          <cell r="A3590">
            <v>9280203</v>
          </cell>
          <cell r="BB3590">
            <v>4</v>
          </cell>
        </row>
        <row r="3591">
          <cell r="A3591">
            <v>9280206</v>
          </cell>
          <cell r="BB3591">
            <v>4</v>
          </cell>
        </row>
        <row r="3592">
          <cell r="A3592">
            <v>9280207</v>
          </cell>
          <cell r="BB3592">
            <v>4</v>
          </cell>
        </row>
        <row r="3593">
          <cell r="A3593">
            <v>9280208</v>
          </cell>
          <cell r="BB3593">
            <v>4</v>
          </cell>
        </row>
        <row r="3594">
          <cell r="A3594">
            <v>9280209</v>
          </cell>
          <cell r="BB3594">
            <v>4</v>
          </cell>
        </row>
        <row r="3595">
          <cell r="A3595">
            <v>9280210</v>
          </cell>
          <cell r="BB3595">
            <v>4</v>
          </cell>
        </row>
        <row r="3596">
          <cell r="A3596">
            <v>9280301</v>
          </cell>
          <cell r="BB3596">
            <v>5</v>
          </cell>
        </row>
        <row r="3597">
          <cell r="A3597">
            <v>9280302</v>
          </cell>
          <cell r="BB3597">
            <v>5</v>
          </cell>
        </row>
        <row r="3598">
          <cell r="A3598">
            <v>9280303</v>
          </cell>
          <cell r="BB3598">
            <v>5</v>
          </cell>
        </row>
        <row r="3599">
          <cell r="A3599">
            <v>9280306</v>
          </cell>
          <cell r="BB3599">
            <v>5</v>
          </cell>
        </row>
        <row r="3600">
          <cell r="A3600">
            <v>9280307</v>
          </cell>
          <cell r="BB3600">
            <v>5</v>
          </cell>
        </row>
        <row r="3601">
          <cell r="A3601">
            <v>9280308</v>
          </cell>
          <cell r="BB3601">
            <v>5</v>
          </cell>
        </row>
        <row r="3602">
          <cell r="A3602">
            <v>9280309</v>
          </cell>
          <cell r="BB3602">
            <v>5</v>
          </cell>
        </row>
        <row r="3603">
          <cell r="A3603">
            <v>9280310</v>
          </cell>
          <cell r="BB3603">
            <v>5</v>
          </cell>
        </row>
        <row r="3604">
          <cell r="A3604">
            <v>9280401</v>
          </cell>
          <cell r="BB3604">
            <v>8</v>
          </cell>
        </row>
        <row r="3605">
          <cell r="A3605">
            <v>9280402</v>
          </cell>
          <cell r="BB3605">
            <v>8</v>
          </cell>
        </row>
        <row r="3606">
          <cell r="A3606">
            <v>9280403</v>
          </cell>
          <cell r="BB3606">
            <v>8</v>
          </cell>
        </row>
        <row r="3607">
          <cell r="A3607">
            <v>9280406</v>
          </cell>
          <cell r="BB3607">
            <v>8</v>
          </cell>
        </row>
        <row r="3608">
          <cell r="A3608">
            <v>9280407</v>
          </cell>
          <cell r="BB3608">
            <v>8</v>
          </cell>
        </row>
        <row r="3609">
          <cell r="A3609">
            <v>9280408</v>
          </cell>
          <cell r="BB3609">
            <v>8</v>
          </cell>
        </row>
        <row r="3610">
          <cell r="A3610">
            <v>9280409</v>
          </cell>
          <cell r="BB3610">
            <v>8</v>
          </cell>
        </row>
        <row r="3611">
          <cell r="A3611">
            <v>9280410</v>
          </cell>
          <cell r="BB3611">
            <v>8</v>
          </cell>
        </row>
        <row r="3612">
          <cell r="A3612">
            <v>9280501</v>
          </cell>
          <cell r="BB3612">
            <v>8</v>
          </cell>
        </row>
        <row r="3613">
          <cell r="A3613">
            <v>9280502</v>
          </cell>
          <cell r="BB3613">
            <v>8</v>
          </cell>
        </row>
        <row r="3614">
          <cell r="A3614">
            <v>9280503</v>
          </cell>
          <cell r="BB3614">
            <v>8</v>
          </cell>
        </row>
        <row r="3615">
          <cell r="A3615">
            <v>9280506</v>
          </cell>
          <cell r="BB3615">
            <v>8</v>
          </cell>
        </row>
        <row r="3616">
          <cell r="A3616">
            <v>9280507</v>
          </cell>
          <cell r="BB3616">
            <v>8</v>
          </cell>
        </row>
        <row r="3617">
          <cell r="A3617">
            <v>9280508</v>
          </cell>
          <cell r="BB3617">
            <v>8</v>
          </cell>
        </row>
        <row r="3618">
          <cell r="A3618">
            <v>9280509</v>
          </cell>
          <cell r="BB3618">
            <v>8</v>
          </cell>
        </row>
        <row r="3619">
          <cell r="A3619">
            <v>9280510</v>
          </cell>
          <cell r="BB3619">
            <v>8</v>
          </cell>
        </row>
        <row r="3620">
          <cell r="A3620">
            <v>9290201</v>
          </cell>
          <cell r="BB3620">
            <v>4</v>
          </cell>
        </row>
        <row r="3621">
          <cell r="A3621">
            <v>9290202</v>
          </cell>
          <cell r="BB3621">
            <v>4</v>
          </cell>
        </row>
        <row r="3622">
          <cell r="A3622">
            <v>9290203</v>
          </cell>
          <cell r="BB3622">
            <v>4</v>
          </cell>
        </row>
        <row r="3623">
          <cell r="A3623">
            <v>9290206</v>
          </cell>
          <cell r="BB3623">
            <v>4</v>
          </cell>
        </row>
        <row r="3624">
          <cell r="A3624">
            <v>9290207</v>
          </cell>
          <cell r="BB3624">
            <v>4</v>
          </cell>
        </row>
        <row r="3625">
          <cell r="A3625">
            <v>9290208</v>
          </cell>
          <cell r="BB3625">
            <v>4</v>
          </cell>
        </row>
        <row r="3626">
          <cell r="A3626">
            <v>9290209</v>
          </cell>
          <cell r="BB3626">
            <v>4</v>
          </cell>
        </row>
        <row r="3627">
          <cell r="A3627">
            <v>9290210</v>
          </cell>
          <cell r="BB3627">
            <v>4</v>
          </cell>
        </row>
        <row r="3628">
          <cell r="A3628">
            <v>9290301</v>
          </cell>
          <cell r="BB3628">
            <v>5</v>
          </cell>
        </row>
        <row r="3629">
          <cell r="A3629">
            <v>9290302</v>
          </cell>
          <cell r="BB3629">
            <v>5</v>
          </cell>
        </row>
        <row r="3630">
          <cell r="A3630">
            <v>9290303</v>
          </cell>
          <cell r="BB3630">
            <v>5</v>
          </cell>
        </row>
        <row r="3631">
          <cell r="A3631">
            <v>9290306</v>
          </cell>
          <cell r="BB3631">
            <v>5</v>
          </cell>
        </row>
        <row r="3632">
          <cell r="A3632">
            <v>9290307</v>
          </cell>
          <cell r="BB3632">
            <v>5</v>
          </cell>
        </row>
        <row r="3633">
          <cell r="A3633">
            <v>9290308</v>
          </cell>
          <cell r="BB3633">
            <v>5</v>
          </cell>
        </row>
        <row r="3634">
          <cell r="A3634">
            <v>9290309</v>
          </cell>
          <cell r="BB3634">
            <v>5</v>
          </cell>
        </row>
        <row r="3635">
          <cell r="A3635">
            <v>9290310</v>
          </cell>
          <cell r="BB3635">
            <v>5</v>
          </cell>
        </row>
        <row r="3636">
          <cell r="A3636">
            <v>9290401</v>
          </cell>
          <cell r="BB3636">
            <v>8</v>
          </cell>
        </row>
        <row r="3637">
          <cell r="A3637">
            <v>9290402</v>
          </cell>
          <cell r="BB3637">
            <v>8</v>
          </cell>
        </row>
        <row r="3638">
          <cell r="A3638">
            <v>9290403</v>
          </cell>
          <cell r="BB3638">
            <v>8</v>
          </cell>
        </row>
        <row r="3639">
          <cell r="A3639">
            <v>9290406</v>
          </cell>
          <cell r="BB3639">
            <v>8</v>
          </cell>
        </row>
        <row r="3640">
          <cell r="A3640">
            <v>9290407</v>
          </cell>
          <cell r="BB3640">
            <v>8</v>
          </cell>
        </row>
        <row r="3641">
          <cell r="A3641">
            <v>9290408</v>
          </cell>
          <cell r="BB3641">
            <v>8</v>
          </cell>
        </row>
        <row r="3642">
          <cell r="A3642">
            <v>9290409</v>
          </cell>
          <cell r="BB3642">
            <v>8</v>
          </cell>
        </row>
        <row r="3643">
          <cell r="A3643">
            <v>9290410</v>
          </cell>
          <cell r="BB3643">
            <v>8</v>
          </cell>
        </row>
        <row r="3644">
          <cell r="A3644">
            <v>9290501</v>
          </cell>
          <cell r="BB3644">
            <v>8</v>
          </cell>
        </row>
        <row r="3645">
          <cell r="A3645">
            <v>9290502</v>
          </cell>
          <cell r="BB3645">
            <v>8</v>
          </cell>
        </row>
        <row r="3646">
          <cell r="A3646">
            <v>9290503</v>
          </cell>
          <cell r="BB3646">
            <v>8</v>
          </cell>
        </row>
        <row r="3647">
          <cell r="A3647">
            <v>9290506</v>
          </cell>
          <cell r="BB3647">
            <v>8</v>
          </cell>
        </row>
        <row r="3648">
          <cell r="A3648">
            <v>9290507</v>
          </cell>
          <cell r="BB3648">
            <v>8</v>
          </cell>
        </row>
        <row r="3649">
          <cell r="A3649">
            <v>9290508</v>
          </cell>
          <cell r="BB3649">
            <v>8</v>
          </cell>
        </row>
        <row r="3650">
          <cell r="A3650">
            <v>9290509</v>
          </cell>
          <cell r="BB3650">
            <v>8</v>
          </cell>
        </row>
        <row r="3651">
          <cell r="A3651">
            <v>9290510</v>
          </cell>
          <cell r="BB3651">
            <v>8</v>
          </cell>
        </row>
        <row r="3652">
          <cell r="A3652">
            <v>9300201</v>
          </cell>
          <cell r="BB3652">
            <v>4</v>
          </cell>
        </row>
        <row r="3653">
          <cell r="A3653">
            <v>9300202</v>
          </cell>
          <cell r="BB3653">
            <v>4</v>
          </cell>
        </row>
        <row r="3654">
          <cell r="A3654">
            <v>9300203</v>
          </cell>
          <cell r="BB3654">
            <v>4</v>
          </cell>
        </row>
        <row r="3655">
          <cell r="A3655">
            <v>9300206</v>
          </cell>
          <cell r="BB3655">
            <v>4</v>
          </cell>
        </row>
        <row r="3656">
          <cell r="A3656">
            <v>9300207</v>
          </cell>
          <cell r="BB3656">
            <v>4</v>
          </cell>
        </row>
        <row r="3657">
          <cell r="A3657">
            <v>9300208</v>
          </cell>
          <cell r="BB3657">
            <v>4</v>
          </cell>
        </row>
        <row r="3658">
          <cell r="A3658">
            <v>9300209</v>
          </cell>
          <cell r="BB3658">
            <v>4</v>
          </cell>
        </row>
        <row r="3659">
          <cell r="A3659">
            <v>9300210</v>
          </cell>
          <cell r="BB3659">
            <v>4</v>
          </cell>
        </row>
        <row r="3660">
          <cell r="A3660">
            <v>9300301</v>
          </cell>
          <cell r="BB3660">
            <v>5</v>
          </cell>
        </row>
        <row r="3661">
          <cell r="A3661">
            <v>9300302</v>
          </cell>
          <cell r="BB3661">
            <v>5</v>
          </cell>
        </row>
        <row r="3662">
          <cell r="A3662">
            <v>9300303</v>
          </cell>
          <cell r="BB3662">
            <v>5</v>
          </cell>
        </row>
        <row r="3663">
          <cell r="A3663">
            <v>9300306</v>
          </cell>
          <cell r="BB3663">
            <v>5</v>
          </cell>
        </row>
        <row r="3664">
          <cell r="A3664">
            <v>9300307</v>
          </cell>
          <cell r="BB3664">
            <v>5</v>
          </cell>
        </row>
        <row r="3665">
          <cell r="A3665">
            <v>9300308</v>
          </cell>
          <cell r="BB3665">
            <v>5</v>
          </cell>
        </row>
        <row r="3666">
          <cell r="A3666">
            <v>9300309</v>
          </cell>
          <cell r="BB3666">
            <v>5</v>
          </cell>
        </row>
        <row r="3667">
          <cell r="A3667">
            <v>9300310</v>
          </cell>
          <cell r="BB3667">
            <v>5</v>
          </cell>
        </row>
        <row r="3668">
          <cell r="A3668">
            <v>9300401</v>
          </cell>
          <cell r="BB3668">
            <v>8</v>
          </cell>
        </row>
        <row r="3669">
          <cell r="A3669">
            <v>9300402</v>
          </cell>
          <cell r="BB3669">
            <v>8</v>
          </cell>
        </row>
        <row r="3670">
          <cell r="A3670">
            <v>9300403</v>
          </cell>
          <cell r="BB3670">
            <v>8</v>
          </cell>
        </row>
        <row r="3671">
          <cell r="A3671">
            <v>9300406</v>
          </cell>
          <cell r="BB3671">
            <v>8</v>
          </cell>
        </row>
        <row r="3672">
          <cell r="A3672">
            <v>9300407</v>
          </cell>
          <cell r="BB3672">
            <v>8</v>
          </cell>
        </row>
        <row r="3673">
          <cell r="A3673">
            <v>9300408</v>
          </cell>
          <cell r="BB3673">
            <v>8</v>
          </cell>
        </row>
        <row r="3674">
          <cell r="A3674">
            <v>9300409</v>
          </cell>
          <cell r="BB3674">
            <v>8</v>
          </cell>
        </row>
        <row r="3675">
          <cell r="A3675">
            <v>9300410</v>
          </cell>
          <cell r="BB3675">
            <v>8</v>
          </cell>
        </row>
        <row r="3676">
          <cell r="A3676">
            <v>9300501</v>
          </cell>
          <cell r="BB3676">
            <v>8</v>
          </cell>
        </row>
        <row r="3677">
          <cell r="A3677">
            <v>9300502</v>
          </cell>
          <cell r="BB3677">
            <v>8</v>
          </cell>
        </row>
        <row r="3678">
          <cell r="A3678">
            <v>9300503</v>
          </cell>
          <cell r="BB3678">
            <v>8</v>
          </cell>
        </row>
        <row r="3679">
          <cell r="A3679">
            <v>9300506</v>
          </cell>
          <cell r="BB3679">
            <v>8</v>
          </cell>
        </row>
        <row r="3680">
          <cell r="A3680">
            <v>9300507</v>
          </cell>
          <cell r="BB3680">
            <v>8</v>
          </cell>
        </row>
        <row r="3681">
          <cell r="A3681">
            <v>9300508</v>
          </cell>
          <cell r="BB3681">
            <v>8</v>
          </cell>
        </row>
        <row r="3682">
          <cell r="A3682">
            <v>9300509</v>
          </cell>
          <cell r="BB3682">
            <v>8</v>
          </cell>
        </row>
        <row r="3683">
          <cell r="A3683">
            <v>9300510</v>
          </cell>
          <cell r="BB3683">
            <v>8</v>
          </cell>
        </row>
        <row r="3684">
          <cell r="A3684">
            <v>9200601</v>
          </cell>
          <cell r="BB3684">
            <v>8</v>
          </cell>
        </row>
        <row r="3685">
          <cell r="A3685">
            <v>9200602</v>
          </cell>
          <cell r="BB3685">
            <v>8</v>
          </cell>
        </row>
        <row r="3686">
          <cell r="A3686">
            <v>9200603</v>
          </cell>
          <cell r="BB3686">
            <v>8</v>
          </cell>
        </row>
        <row r="3687">
          <cell r="A3687">
            <v>9200606</v>
          </cell>
          <cell r="BB3687">
            <v>8</v>
          </cell>
        </row>
        <row r="3688">
          <cell r="A3688">
            <v>9200607</v>
          </cell>
          <cell r="BB3688">
            <v>8</v>
          </cell>
        </row>
        <row r="3689">
          <cell r="A3689">
            <v>9200608</v>
          </cell>
          <cell r="BB3689">
            <v>8</v>
          </cell>
        </row>
        <row r="3690">
          <cell r="A3690">
            <v>9200609</v>
          </cell>
          <cell r="BB3690">
            <v>8</v>
          </cell>
        </row>
        <row r="3691">
          <cell r="A3691">
            <v>9200610</v>
          </cell>
          <cell r="BB3691">
            <v>8</v>
          </cell>
        </row>
        <row r="3692">
          <cell r="A3692">
            <v>9210601</v>
          </cell>
          <cell r="BB3692">
            <v>8</v>
          </cell>
        </row>
        <row r="3693">
          <cell r="A3693">
            <v>9210602</v>
          </cell>
          <cell r="BB3693">
            <v>8</v>
          </cell>
        </row>
        <row r="3694">
          <cell r="A3694">
            <v>9210603</v>
          </cell>
          <cell r="BB3694">
            <v>8</v>
          </cell>
        </row>
        <row r="3695">
          <cell r="A3695">
            <v>9210606</v>
          </cell>
          <cell r="BB3695">
            <v>8</v>
          </cell>
        </row>
        <row r="3696">
          <cell r="A3696">
            <v>9210607</v>
          </cell>
          <cell r="BB3696">
            <v>8</v>
          </cell>
        </row>
        <row r="3697">
          <cell r="A3697">
            <v>9210608</v>
          </cell>
          <cell r="BB3697">
            <v>8</v>
          </cell>
        </row>
        <row r="3698">
          <cell r="A3698">
            <v>9210609</v>
          </cell>
          <cell r="BB3698">
            <v>8</v>
          </cell>
        </row>
        <row r="3699">
          <cell r="A3699">
            <v>9210610</v>
          </cell>
          <cell r="BB3699">
            <v>8</v>
          </cell>
        </row>
        <row r="3700">
          <cell r="A3700">
            <v>9220601</v>
          </cell>
          <cell r="BB3700">
            <v>8</v>
          </cell>
        </row>
        <row r="3701">
          <cell r="A3701">
            <v>9220602</v>
          </cell>
          <cell r="BB3701">
            <v>8</v>
          </cell>
        </row>
        <row r="3702">
          <cell r="A3702">
            <v>9220603</v>
          </cell>
          <cell r="BB3702">
            <v>8</v>
          </cell>
        </row>
        <row r="3703">
          <cell r="A3703">
            <v>9220606</v>
          </cell>
          <cell r="BB3703">
            <v>8</v>
          </cell>
        </row>
        <row r="3704">
          <cell r="A3704">
            <v>9220607</v>
          </cell>
          <cell r="BB3704">
            <v>8</v>
          </cell>
        </row>
        <row r="3705">
          <cell r="A3705">
            <v>9220608</v>
          </cell>
          <cell r="BB3705">
            <v>8</v>
          </cell>
        </row>
        <row r="3706">
          <cell r="A3706">
            <v>9220609</v>
          </cell>
          <cell r="BB3706">
            <v>8</v>
          </cell>
        </row>
        <row r="3707">
          <cell r="A3707">
            <v>9220610</v>
          </cell>
          <cell r="BB3707">
            <v>8</v>
          </cell>
        </row>
        <row r="3708">
          <cell r="A3708">
            <v>9230601</v>
          </cell>
          <cell r="BB3708">
            <v>8</v>
          </cell>
        </row>
        <row r="3709">
          <cell r="A3709">
            <v>9230602</v>
          </cell>
          <cell r="BB3709">
            <v>8</v>
          </cell>
        </row>
        <row r="3710">
          <cell r="A3710">
            <v>9230603</v>
          </cell>
          <cell r="BB3710">
            <v>8</v>
          </cell>
        </row>
        <row r="3711">
          <cell r="A3711">
            <v>9230606</v>
          </cell>
          <cell r="BB3711">
            <v>8</v>
          </cell>
        </row>
        <row r="3712">
          <cell r="A3712">
            <v>9230607</v>
          </cell>
          <cell r="BB3712">
            <v>8</v>
          </cell>
        </row>
        <row r="3713">
          <cell r="A3713">
            <v>9230608</v>
          </cell>
          <cell r="BB3713">
            <v>8</v>
          </cell>
        </row>
        <row r="3714">
          <cell r="A3714">
            <v>9230609</v>
          </cell>
          <cell r="BB3714">
            <v>8</v>
          </cell>
        </row>
        <row r="3715">
          <cell r="A3715">
            <v>9230610</v>
          </cell>
          <cell r="BB3715">
            <v>8</v>
          </cell>
        </row>
        <row r="3716">
          <cell r="A3716">
            <v>9240601</v>
          </cell>
          <cell r="BB3716">
            <v>8</v>
          </cell>
        </row>
        <row r="3717">
          <cell r="A3717">
            <v>9240602</v>
          </cell>
          <cell r="BB3717">
            <v>8</v>
          </cell>
        </row>
        <row r="3718">
          <cell r="A3718">
            <v>9240603</v>
          </cell>
          <cell r="BB3718">
            <v>8</v>
          </cell>
        </row>
        <row r="3719">
          <cell r="A3719">
            <v>9240606</v>
          </cell>
          <cell r="BB3719">
            <v>8</v>
          </cell>
        </row>
        <row r="3720">
          <cell r="A3720">
            <v>9240607</v>
          </cell>
          <cell r="BB3720">
            <v>8</v>
          </cell>
        </row>
        <row r="3721">
          <cell r="A3721">
            <v>9240608</v>
          </cell>
          <cell r="BB3721">
            <v>8</v>
          </cell>
        </row>
        <row r="3722">
          <cell r="A3722">
            <v>9240609</v>
          </cell>
          <cell r="BB3722">
            <v>8</v>
          </cell>
        </row>
        <row r="3723">
          <cell r="A3723">
            <v>9240610</v>
          </cell>
          <cell r="BB3723">
            <v>8</v>
          </cell>
        </row>
        <row r="3724">
          <cell r="A3724">
            <v>9250601</v>
          </cell>
          <cell r="BB3724">
            <v>8</v>
          </cell>
        </row>
        <row r="3725">
          <cell r="A3725">
            <v>9250602</v>
          </cell>
          <cell r="BB3725">
            <v>8</v>
          </cell>
        </row>
        <row r="3726">
          <cell r="A3726">
            <v>9250603</v>
          </cell>
          <cell r="BB3726">
            <v>8</v>
          </cell>
        </row>
        <row r="3727">
          <cell r="A3727">
            <v>9250606</v>
          </cell>
          <cell r="BB3727">
            <v>8</v>
          </cell>
        </row>
        <row r="3728">
          <cell r="A3728">
            <v>9250607</v>
          </cell>
          <cell r="BB3728">
            <v>8</v>
          </cell>
        </row>
        <row r="3729">
          <cell r="A3729">
            <v>9250608</v>
          </cell>
          <cell r="BB3729">
            <v>8</v>
          </cell>
        </row>
        <row r="3730">
          <cell r="A3730">
            <v>9250609</v>
          </cell>
          <cell r="BB3730">
            <v>8</v>
          </cell>
        </row>
        <row r="3731">
          <cell r="A3731">
            <v>9250610</v>
          </cell>
          <cell r="BB3731">
            <v>8</v>
          </cell>
        </row>
        <row r="3732">
          <cell r="A3732">
            <v>9260601</v>
          </cell>
          <cell r="BB3732">
            <v>8</v>
          </cell>
        </row>
        <row r="3733">
          <cell r="A3733">
            <v>9260602</v>
          </cell>
          <cell r="BB3733">
            <v>8</v>
          </cell>
        </row>
        <row r="3734">
          <cell r="A3734">
            <v>9260603</v>
          </cell>
          <cell r="BB3734">
            <v>8</v>
          </cell>
        </row>
        <row r="3735">
          <cell r="A3735">
            <v>9260606</v>
          </cell>
          <cell r="BB3735">
            <v>8</v>
          </cell>
        </row>
        <row r="3736">
          <cell r="A3736">
            <v>9260607</v>
          </cell>
          <cell r="BB3736">
            <v>8</v>
          </cell>
        </row>
        <row r="3737">
          <cell r="A3737">
            <v>9260608</v>
          </cell>
          <cell r="BB3737">
            <v>8</v>
          </cell>
        </row>
        <row r="3738">
          <cell r="A3738">
            <v>9260609</v>
          </cell>
          <cell r="BB3738">
            <v>8</v>
          </cell>
        </row>
        <row r="3739">
          <cell r="A3739">
            <v>9260610</v>
          </cell>
          <cell r="BB3739">
            <v>8</v>
          </cell>
        </row>
        <row r="3740">
          <cell r="A3740">
            <v>9270601</v>
          </cell>
          <cell r="BB3740">
            <v>8</v>
          </cell>
        </row>
        <row r="3741">
          <cell r="A3741">
            <v>9270602</v>
          </cell>
          <cell r="BB3741">
            <v>8</v>
          </cell>
        </row>
        <row r="3742">
          <cell r="A3742">
            <v>9270603</v>
          </cell>
          <cell r="BB3742">
            <v>8</v>
          </cell>
        </row>
        <row r="3743">
          <cell r="A3743">
            <v>9270606</v>
          </cell>
          <cell r="BB3743">
            <v>8</v>
          </cell>
        </row>
        <row r="3744">
          <cell r="A3744">
            <v>9270607</v>
          </cell>
          <cell r="BB3744">
            <v>8</v>
          </cell>
        </row>
        <row r="3745">
          <cell r="A3745">
            <v>9270608</v>
          </cell>
          <cell r="BB3745">
            <v>8</v>
          </cell>
        </row>
        <row r="3746">
          <cell r="A3746">
            <v>9270609</v>
          </cell>
          <cell r="BB3746">
            <v>8</v>
          </cell>
        </row>
        <row r="3747">
          <cell r="A3747">
            <v>9270610</v>
          </cell>
          <cell r="BB3747">
            <v>8</v>
          </cell>
        </row>
        <row r="3748">
          <cell r="A3748">
            <v>9280601</v>
          </cell>
          <cell r="BB3748">
            <v>8</v>
          </cell>
        </row>
        <row r="3749">
          <cell r="A3749">
            <v>9280602</v>
          </cell>
          <cell r="BB3749">
            <v>8</v>
          </cell>
        </row>
        <row r="3750">
          <cell r="A3750">
            <v>9280603</v>
          </cell>
          <cell r="BB3750">
            <v>8</v>
          </cell>
        </row>
        <row r="3751">
          <cell r="A3751">
            <v>9280606</v>
          </cell>
          <cell r="BB3751">
            <v>8</v>
          </cell>
        </row>
        <row r="3752">
          <cell r="A3752">
            <v>9280607</v>
          </cell>
          <cell r="BB3752">
            <v>8</v>
          </cell>
        </row>
        <row r="3753">
          <cell r="A3753">
            <v>9280608</v>
          </cell>
          <cell r="BB3753">
            <v>8</v>
          </cell>
        </row>
        <row r="3754">
          <cell r="A3754">
            <v>9280609</v>
          </cell>
          <cell r="BB3754">
            <v>8</v>
          </cell>
        </row>
        <row r="3755">
          <cell r="A3755">
            <v>9280610</v>
          </cell>
          <cell r="BB3755">
            <v>8</v>
          </cell>
        </row>
        <row r="3756">
          <cell r="A3756">
            <v>9290601</v>
          </cell>
          <cell r="BB3756">
            <v>8</v>
          </cell>
        </row>
        <row r="3757">
          <cell r="A3757">
            <v>9290602</v>
          </cell>
          <cell r="BB3757">
            <v>8</v>
          </cell>
        </row>
        <row r="3758">
          <cell r="A3758">
            <v>9290603</v>
          </cell>
          <cell r="BB3758">
            <v>8</v>
          </cell>
        </row>
        <row r="3759">
          <cell r="A3759">
            <v>9290606</v>
          </cell>
          <cell r="BB3759">
            <v>8</v>
          </cell>
        </row>
        <row r="3760">
          <cell r="A3760">
            <v>9290607</v>
          </cell>
          <cell r="BB3760">
            <v>8</v>
          </cell>
        </row>
        <row r="3761">
          <cell r="A3761">
            <v>9290608</v>
          </cell>
          <cell r="BB3761">
            <v>8</v>
          </cell>
        </row>
        <row r="3762">
          <cell r="A3762">
            <v>9290609</v>
          </cell>
          <cell r="BB3762">
            <v>8</v>
          </cell>
        </row>
        <row r="3763">
          <cell r="A3763">
            <v>9290610</v>
          </cell>
          <cell r="BB3763">
            <v>8</v>
          </cell>
        </row>
        <row r="3764">
          <cell r="A3764">
            <v>9300601</v>
          </cell>
          <cell r="BB3764">
            <v>8</v>
          </cell>
        </row>
        <row r="3765">
          <cell r="A3765">
            <v>9300602</v>
          </cell>
          <cell r="BB3765">
            <v>8</v>
          </cell>
        </row>
        <row r="3766">
          <cell r="A3766">
            <v>9300603</v>
          </cell>
          <cell r="BB3766">
            <v>8</v>
          </cell>
        </row>
        <row r="3767">
          <cell r="A3767">
            <v>9300606</v>
          </cell>
          <cell r="BB3767">
            <v>8</v>
          </cell>
        </row>
        <row r="3768">
          <cell r="A3768">
            <v>9300607</v>
          </cell>
          <cell r="BB3768">
            <v>8</v>
          </cell>
        </row>
        <row r="3769">
          <cell r="A3769">
            <v>9300608</v>
          </cell>
          <cell r="BB3769">
            <v>8</v>
          </cell>
        </row>
        <row r="3770">
          <cell r="A3770">
            <v>9300609</v>
          </cell>
          <cell r="BB3770">
            <v>8</v>
          </cell>
        </row>
        <row r="3771">
          <cell r="A3771">
            <v>9300610</v>
          </cell>
          <cell r="BB3771">
            <v>8</v>
          </cell>
        </row>
        <row r="3772">
          <cell r="A3772">
            <v>11150501</v>
          </cell>
          <cell r="BB3772">
            <v>4</v>
          </cell>
        </row>
        <row r="3773">
          <cell r="A3773">
            <v>11150502</v>
          </cell>
          <cell r="BB3773">
            <v>4</v>
          </cell>
        </row>
        <row r="3774">
          <cell r="A3774">
            <v>11150503</v>
          </cell>
          <cell r="BB3774">
            <v>4</v>
          </cell>
        </row>
        <row r="3775">
          <cell r="A3775">
            <v>11150506</v>
          </cell>
          <cell r="BB3775">
            <v>4</v>
          </cell>
        </row>
        <row r="3776">
          <cell r="A3776">
            <v>11150507</v>
          </cell>
          <cell r="BB3776">
            <v>4</v>
          </cell>
        </row>
        <row r="3777">
          <cell r="A3777">
            <v>11150508</v>
          </cell>
          <cell r="BB3777">
            <v>4</v>
          </cell>
        </row>
        <row r="3778">
          <cell r="A3778">
            <v>11150509</v>
          </cell>
          <cell r="BB3778">
            <v>4</v>
          </cell>
        </row>
        <row r="3779">
          <cell r="A3779">
            <v>11150510</v>
          </cell>
          <cell r="BB3779">
            <v>4</v>
          </cell>
        </row>
        <row r="3780">
          <cell r="A3780">
            <v>13150501</v>
          </cell>
          <cell r="BB3780">
            <v>4</v>
          </cell>
        </row>
        <row r="3781">
          <cell r="A3781">
            <v>13150502</v>
          </cell>
          <cell r="BB3781">
            <v>4</v>
          </cell>
        </row>
        <row r="3782">
          <cell r="A3782">
            <v>13150503</v>
          </cell>
          <cell r="BB3782">
            <v>4</v>
          </cell>
        </row>
        <row r="3783">
          <cell r="A3783">
            <v>13150506</v>
          </cell>
          <cell r="BB3783">
            <v>4</v>
          </cell>
        </row>
        <row r="3784">
          <cell r="A3784">
            <v>13150507</v>
          </cell>
          <cell r="BB3784">
            <v>4</v>
          </cell>
        </row>
        <row r="3785">
          <cell r="A3785">
            <v>13150508</v>
          </cell>
          <cell r="BB3785">
            <v>4</v>
          </cell>
        </row>
        <row r="3786">
          <cell r="A3786">
            <v>13150509</v>
          </cell>
          <cell r="BB3786">
            <v>4</v>
          </cell>
        </row>
        <row r="3787">
          <cell r="A3787">
            <v>13150510</v>
          </cell>
          <cell r="BB3787">
            <v>4</v>
          </cell>
        </row>
        <row r="3788">
          <cell r="A3788">
            <v>16150501</v>
          </cell>
          <cell r="BB3788">
            <v>4</v>
          </cell>
        </row>
        <row r="3789">
          <cell r="A3789">
            <v>16150502</v>
          </cell>
          <cell r="BB3789">
            <v>4</v>
          </cell>
        </row>
        <row r="3790">
          <cell r="A3790">
            <v>16150503</v>
          </cell>
          <cell r="BB3790">
            <v>4</v>
          </cell>
        </row>
        <row r="3791">
          <cell r="A3791">
            <v>16150506</v>
          </cell>
          <cell r="BB3791">
            <v>4</v>
          </cell>
        </row>
        <row r="3792">
          <cell r="A3792">
            <v>16150507</v>
          </cell>
          <cell r="BB3792">
            <v>4</v>
          </cell>
        </row>
        <row r="3793">
          <cell r="A3793">
            <v>16150508</v>
          </cell>
          <cell r="BB3793">
            <v>4</v>
          </cell>
        </row>
        <row r="3794">
          <cell r="A3794">
            <v>16150509</v>
          </cell>
          <cell r="BB3794">
            <v>4</v>
          </cell>
        </row>
        <row r="3795">
          <cell r="A3795">
            <v>16150510</v>
          </cell>
          <cell r="BB3795">
            <v>4</v>
          </cell>
        </row>
        <row r="3796">
          <cell r="A3796">
            <v>19150501</v>
          </cell>
          <cell r="BB3796">
            <v>4</v>
          </cell>
        </row>
        <row r="3797">
          <cell r="A3797">
            <v>19150502</v>
          </cell>
          <cell r="BB3797">
            <v>4</v>
          </cell>
        </row>
        <row r="3798">
          <cell r="A3798">
            <v>19150503</v>
          </cell>
          <cell r="BB3798">
            <v>4</v>
          </cell>
        </row>
        <row r="3799">
          <cell r="A3799">
            <v>19150506</v>
          </cell>
          <cell r="BB3799">
            <v>4</v>
          </cell>
        </row>
        <row r="3800">
          <cell r="A3800">
            <v>19150507</v>
          </cell>
          <cell r="BB3800">
            <v>4</v>
          </cell>
        </row>
        <row r="3801">
          <cell r="A3801">
            <v>19150508</v>
          </cell>
          <cell r="BB3801">
            <v>4</v>
          </cell>
        </row>
        <row r="3802">
          <cell r="A3802">
            <v>19150509</v>
          </cell>
          <cell r="BB3802">
            <v>4</v>
          </cell>
        </row>
        <row r="3803">
          <cell r="A3803">
            <v>19150510</v>
          </cell>
          <cell r="BB3803">
            <v>4</v>
          </cell>
        </row>
        <row r="3804">
          <cell r="A3804">
            <v>21150501</v>
          </cell>
          <cell r="BB3804">
            <v>4</v>
          </cell>
        </row>
        <row r="3805">
          <cell r="A3805">
            <v>21150502</v>
          </cell>
          <cell r="BB3805">
            <v>4</v>
          </cell>
        </row>
        <row r="3806">
          <cell r="A3806">
            <v>21150503</v>
          </cell>
          <cell r="BB3806">
            <v>4</v>
          </cell>
        </row>
        <row r="3807">
          <cell r="A3807">
            <v>21150506</v>
          </cell>
          <cell r="BB3807">
            <v>4</v>
          </cell>
        </row>
        <row r="3808">
          <cell r="A3808">
            <v>21150507</v>
          </cell>
          <cell r="BB3808">
            <v>4</v>
          </cell>
        </row>
        <row r="3809">
          <cell r="A3809">
            <v>21150508</v>
          </cell>
          <cell r="BB3809">
            <v>4</v>
          </cell>
        </row>
        <row r="3810">
          <cell r="A3810">
            <v>21150509</v>
          </cell>
          <cell r="BB3810">
            <v>4</v>
          </cell>
        </row>
        <row r="3811">
          <cell r="A3811">
            <v>21150510</v>
          </cell>
          <cell r="BB3811">
            <v>4</v>
          </cell>
        </row>
        <row r="3812">
          <cell r="A3812">
            <v>23150501</v>
          </cell>
          <cell r="BB3812">
            <v>4</v>
          </cell>
        </row>
        <row r="3813">
          <cell r="A3813">
            <v>23150502</v>
          </cell>
          <cell r="BB3813">
            <v>4</v>
          </cell>
        </row>
        <row r="3814">
          <cell r="A3814">
            <v>23150503</v>
          </cell>
          <cell r="BB3814">
            <v>4</v>
          </cell>
        </row>
        <row r="3815">
          <cell r="A3815">
            <v>23150506</v>
          </cell>
          <cell r="BB3815">
            <v>4</v>
          </cell>
        </row>
        <row r="3816">
          <cell r="A3816">
            <v>23150507</v>
          </cell>
          <cell r="BB3816">
            <v>4</v>
          </cell>
        </row>
        <row r="3817">
          <cell r="A3817">
            <v>23150508</v>
          </cell>
          <cell r="BB3817">
            <v>4</v>
          </cell>
        </row>
        <row r="3818">
          <cell r="A3818">
            <v>23150509</v>
          </cell>
          <cell r="BB3818">
            <v>4</v>
          </cell>
        </row>
        <row r="3819">
          <cell r="A3819">
            <v>23150510</v>
          </cell>
          <cell r="BB3819">
            <v>4</v>
          </cell>
        </row>
        <row r="3820">
          <cell r="A3820">
            <v>26150501</v>
          </cell>
          <cell r="BB3820">
            <v>4</v>
          </cell>
        </row>
        <row r="3821">
          <cell r="A3821">
            <v>26150502</v>
          </cell>
          <cell r="BB3821">
            <v>4</v>
          </cell>
        </row>
        <row r="3822">
          <cell r="A3822">
            <v>26150503</v>
          </cell>
          <cell r="BB3822">
            <v>4</v>
          </cell>
        </row>
        <row r="3823">
          <cell r="A3823">
            <v>26150506</v>
          </cell>
          <cell r="BB3823">
            <v>4</v>
          </cell>
        </row>
        <row r="3824">
          <cell r="A3824">
            <v>26150507</v>
          </cell>
          <cell r="BB3824">
            <v>4</v>
          </cell>
        </row>
        <row r="3825">
          <cell r="A3825">
            <v>26150508</v>
          </cell>
          <cell r="BB3825">
            <v>4</v>
          </cell>
        </row>
        <row r="3826">
          <cell r="A3826">
            <v>26150509</v>
          </cell>
          <cell r="BB3826">
            <v>4</v>
          </cell>
        </row>
        <row r="3827">
          <cell r="A3827">
            <v>26150510</v>
          </cell>
          <cell r="BB3827">
            <v>4</v>
          </cell>
        </row>
        <row r="3828">
          <cell r="A3828">
            <v>29150501</v>
          </cell>
          <cell r="BB3828">
            <v>4</v>
          </cell>
        </row>
        <row r="3829">
          <cell r="A3829">
            <v>29150502</v>
          </cell>
          <cell r="BB3829">
            <v>4</v>
          </cell>
        </row>
        <row r="3830">
          <cell r="A3830">
            <v>29150503</v>
          </cell>
          <cell r="BB3830">
            <v>4</v>
          </cell>
        </row>
        <row r="3831">
          <cell r="A3831">
            <v>29150506</v>
          </cell>
          <cell r="BB3831">
            <v>4</v>
          </cell>
        </row>
        <row r="3832">
          <cell r="A3832">
            <v>29150507</v>
          </cell>
          <cell r="BB3832">
            <v>4</v>
          </cell>
        </row>
        <row r="3833">
          <cell r="A3833">
            <v>29150508</v>
          </cell>
          <cell r="BB3833">
            <v>4</v>
          </cell>
        </row>
        <row r="3834">
          <cell r="A3834">
            <v>29150509</v>
          </cell>
          <cell r="BB3834">
            <v>4</v>
          </cell>
        </row>
        <row r="3835">
          <cell r="A3835">
            <v>29150510</v>
          </cell>
          <cell r="BB3835">
            <v>4</v>
          </cell>
        </row>
        <row r="3836">
          <cell r="A3836">
            <v>31150501</v>
          </cell>
          <cell r="BB3836">
            <v>4</v>
          </cell>
        </row>
        <row r="3837">
          <cell r="A3837">
            <v>31150502</v>
          </cell>
          <cell r="BB3837">
            <v>4</v>
          </cell>
        </row>
        <row r="3838">
          <cell r="A3838">
            <v>31150503</v>
          </cell>
          <cell r="BB3838">
            <v>4</v>
          </cell>
        </row>
        <row r="3839">
          <cell r="A3839">
            <v>31150506</v>
          </cell>
          <cell r="BB3839">
            <v>4</v>
          </cell>
        </row>
        <row r="3840">
          <cell r="A3840">
            <v>31150507</v>
          </cell>
          <cell r="BB3840">
            <v>4</v>
          </cell>
        </row>
        <row r="3841">
          <cell r="A3841">
            <v>31150508</v>
          </cell>
          <cell r="BB3841">
            <v>4</v>
          </cell>
        </row>
        <row r="3842">
          <cell r="A3842">
            <v>31150509</v>
          </cell>
          <cell r="BB3842">
            <v>4</v>
          </cell>
        </row>
        <row r="3843">
          <cell r="A3843">
            <v>31150510</v>
          </cell>
          <cell r="BB3843">
            <v>4</v>
          </cell>
        </row>
        <row r="3844">
          <cell r="A3844">
            <v>33150501</v>
          </cell>
          <cell r="BB3844">
            <v>4</v>
          </cell>
        </row>
        <row r="3845">
          <cell r="A3845">
            <v>33150502</v>
          </cell>
          <cell r="BB3845">
            <v>4</v>
          </cell>
        </row>
        <row r="3846">
          <cell r="A3846">
            <v>33150503</v>
          </cell>
          <cell r="BB3846">
            <v>4</v>
          </cell>
        </row>
        <row r="3847">
          <cell r="A3847">
            <v>33150506</v>
          </cell>
          <cell r="BB3847">
            <v>4</v>
          </cell>
        </row>
        <row r="3848">
          <cell r="A3848">
            <v>33150507</v>
          </cell>
          <cell r="BB3848">
            <v>4</v>
          </cell>
        </row>
        <row r="3849">
          <cell r="A3849">
            <v>33150508</v>
          </cell>
          <cell r="BB3849">
            <v>4</v>
          </cell>
        </row>
        <row r="3850">
          <cell r="A3850">
            <v>33150509</v>
          </cell>
          <cell r="BB3850">
            <v>4</v>
          </cell>
        </row>
        <row r="3851">
          <cell r="A3851">
            <v>33150510</v>
          </cell>
          <cell r="BB3851">
            <v>4</v>
          </cell>
        </row>
        <row r="3852">
          <cell r="A3852">
            <v>36150501</v>
          </cell>
          <cell r="BB3852">
            <v>4</v>
          </cell>
        </row>
        <row r="3853">
          <cell r="A3853">
            <v>36150502</v>
          </cell>
          <cell r="BB3853">
            <v>4</v>
          </cell>
        </row>
        <row r="3854">
          <cell r="A3854">
            <v>36150503</v>
          </cell>
          <cell r="BB3854">
            <v>4</v>
          </cell>
        </row>
        <row r="3855">
          <cell r="A3855">
            <v>36150506</v>
          </cell>
          <cell r="BB3855">
            <v>4</v>
          </cell>
        </row>
        <row r="3856">
          <cell r="A3856">
            <v>36150507</v>
          </cell>
          <cell r="BB3856">
            <v>4</v>
          </cell>
        </row>
        <row r="3857">
          <cell r="A3857">
            <v>36150508</v>
          </cell>
          <cell r="BB3857">
            <v>4</v>
          </cell>
        </row>
        <row r="3858">
          <cell r="A3858">
            <v>36150509</v>
          </cell>
          <cell r="BB3858">
            <v>4</v>
          </cell>
        </row>
        <row r="3859">
          <cell r="A3859">
            <v>36150510</v>
          </cell>
          <cell r="BB3859">
            <v>4</v>
          </cell>
        </row>
        <row r="3860">
          <cell r="A3860">
            <v>39150501</v>
          </cell>
          <cell r="BB3860">
            <v>4</v>
          </cell>
        </row>
        <row r="3861">
          <cell r="A3861">
            <v>39150502</v>
          </cell>
          <cell r="BB3861">
            <v>4</v>
          </cell>
        </row>
        <row r="3862">
          <cell r="A3862">
            <v>39150503</v>
          </cell>
          <cell r="BB3862">
            <v>4</v>
          </cell>
        </row>
        <row r="3863">
          <cell r="A3863">
            <v>39150506</v>
          </cell>
          <cell r="BB3863">
            <v>4</v>
          </cell>
        </row>
        <row r="3864">
          <cell r="A3864">
            <v>39150507</v>
          </cell>
          <cell r="BB3864">
            <v>4</v>
          </cell>
        </row>
        <row r="3865">
          <cell r="A3865">
            <v>39150508</v>
          </cell>
          <cell r="BB3865">
            <v>4</v>
          </cell>
        </row>
        <row r="3866">
          <cell r="A3866">
            <v>39150509</v>
          </cell>
          <cell r="BB3866">
            <v>4</v>
          </cell>
        </row>
        <row r="3867">
          <cell r="A3867">
            <v>39150510</v>
          </cell>
          <cell r="BB3867">
            <v>4</v>
          </cell>
        </row>
        <row r="3868">
          <cell r="A3868">
            <v>41210601</v>
          </cell>
          <cell r="BB3868">
            <v>4</v>
          </cell>
        </row>
        <row r="3869">
          <cell r="A3869">
            <v>41210602</v>
          </cell>
          <cell r="BB3869">
            <v>4</v>
          </cell>
        </row>
        <row r="3870">
          <cell r="A3870">
            <v>41210603</v>
          </cell>
          <cell r="BB3870">
            <v>4</v>
          </cell>
        </row>
        <row r="3871">
          <cell r="A3871">
            <v>41210606</v>
          </cell>
          <cell r="BB3871">
            <v>4</v>
          </cell>
        </row>
        <row r="3872">
          <cell r="A3872">
            <v>41210607</v>
          </cell>
          <cell r="BB3872">
            <v>4</v>
          </cell>
        </row>
        <row r="3873">
          <cell r="A3873">
            <v>41210608</v>
          </cell>
          <cell r="BB3873">
            <v>4</v>
          </cell>
        </row>
        <row r="3874">
          <cell r="A3874">
            <v>41210609</v>
          </cell>
          <cell r="BB3874">
            <v>4</v>
          </cell>
        </row>
        <row r="3875">
          <cell r="A3875">
            <v>41210610</v>
          </cell>
          <cell r="BB3875">
            <v>4</v>
          </cell>
        </row>
        <row r="3876">
          <cell r="A3876">
            <v>43210601</v>
          </cell>
          <cell r="BB3876">
            <v>4</v>
          </cell>
        </row>
        <row r="3877">
          <cell r="A3877">
            <v>43210602</v>
          </cell>
          <cell r="BB3877">
            <v>4</v>
          </cell>
        </row>
        <row r="3878">
          <cell r="A3878">
            <v>43210603</v>
          </cell>
          <cell r="BB3878">
            <v>4</v>
          </cell>
        </row>
        <row r="3879">
          <cell r="A3879">
            <v>43210606</v>
          </cell>
          <cell r="BB3879">
            <v>4</v>
          </cell>
        </row>
        <row r="3880">
          <cell r="A3880">
            <v>43210607</v>
          </cell>
          <cell r="BB3880">
            <v>4</v>
          </cell>
        </row>
        <row r="3881">
          <cell r="A3881">
            <v>43210608</v>
          </cell>
          <cell r="BB3881">
            <v>4</v>
          </cell>
        </row>
        <row r="3882">
          <cell r="A3882">
            <v>43210609</v>
          </cell>
          <cell r="BB3882">
            <v>4</v>
          </cell>
        </row>
        <row r="3883">
          <cell r="A3883">
            <v>43210610</v>
          </cell>
          <cell r="BB3883">
            <v>4</v>
          </cell>
        </row>
        <row r="3884">
          <cell r="A3884">
            <v>46210601</v>
          </cell>
          <cell r="BB3884">
            <v>4</v>
          </cell>
        </row>
        <row r="3885">
          <cell r="A3885">
            <v>46210602</v>
          </cell>
          <cell r="BB3885">
            <v>4</v>
          </cell>
        </row>
        <row r="3886">
          <cell r="A3886">
            <v>46210603</v>
          </cell>
          <cell r="BB3886">
            <v>4</v>
          </cell>
        </row>
        <row r="3887">
          <cell r="A3887">
            <v>46210606</v>
          </cell>
          <cell r="BB3887">
            <v>4</v>
          </cell>
        </row>
        <row r="3888">
          <cell r="A3888">
            <v>46210607</v>
          </cell>
          <cell r="BB3888">
            <v>4</v>
          </cell>
        </row>
        <row r="3889">
          <cell r="A3889">
            <v>46210608</v>
          </cell>
          <cell r="BB3889">
            <v>4</v>
          </cell>
        </row>
        <row r="3890">
          <cell r="A3890">
            <v>46210609</v>
          </cell>
          <cell r="BB3890">
            <v>4</v>
          </cell>
        </row>
        <row r="3891">
          <cell r="A3891">
            <v>46210610</v>
          </cell>
          <cell r="BB3891">
            <v>4</v>
          </cell>
        </row>
        <row r="3892">
          <cell r="A3892">
            <v>49210601</v>
          </cell>
          <cell r="BB3892">
            <v>4</v>
          </cell>
        </row>
        <row r="3893">
          <cell r="A3893">
            <v>49210602</v>
          </cell>
          <cell r="BB3893">
            <v>4</v>
          </cell>
        </row>
        <row r="3894">
          <cell r="A3894">
            <v>49210603</v>
          </cell>
          <cell r="BB3894">
            <v>4</v>
          </cell>
        </row>
        <row r="3895">
          <cell r="A3895">
            <v>49210606</v>
          </cell>
          <cell r="BB3895">
            <v>4</v>
          </cell>
        </row>
        <row r="3896">
          <cell r="A3896">
            <v>49210607</v>
          </cell>
          <cell r="BB3896">
            <v>4</v>
          </cell>
        </row>
        <row r="3897">
          <cell r="A3897">
            <v>49210608</v>
          </cell>
          <cell r="BB3897">
            <v>4</v>
          </cell>
        </row>
        <row r="3898">
          <cell r="A3898">
            <v>49210609</v>
          </cell>
          <cell r="BB3898">
            <v>4</v>
          </cell>
        </row>
        <row r="3899">
          <cell r="A3899">
            <v>49210610</v>
          </cell>
          <cell r="BB3899">
            <v>4</v>
          </cell>
        </row>
        <row r="3900">
          <cell r="A3900">
            <v>49150504</v>
          </cell>
          <cell r="BB3900">
            <v>8</v>
          </cell>
        </row>
        <row r="3901">
          <cell r="A3901">
            <v>49150505</v>
          </cell>
          <cell r="BB3901">
            <v>8</v>
          </cell>
        </row>
        <row r="3902">
          <cell r="A3902">
            <v>5140</v>
          </cell>
          <cell r="BB3902"/>
        </row>
        <row r="3903">
          <cell r="A3903">
            <v>5141</v>
          </cell>
          <cell r="BB3903"/>
        </row>
        <row r="3904">
          <cell r="A3904">
            <v>5142</v>
          </cell>
          <cell r="BB3904"/>
        </row>
        <row r="3905">
          <cell r="A3905">
            <v>50001</v>
          </cell>
          <cell r="BB3905"/>
        </row>
        <row r="3906">
          <cell r="A3906">
            <v>50002</v>
          </cell>
          <cell r="BB3906"/>
        </row>
        <row r="3907">
          <cell r="A3907">
            <v>50003</v>
          </cell>
          <cell r="BB3907"/>
        </row>
        <row r="3908">
          <cell r="A3908">
            <v>50004</v>
          </cell>
          <cell r="BB3908"/>
        </row>
        <row r="3909">
          <cell r="A3909">
            <v>50005</v>
          </cell>
          <cell r="BB3909"/>
        </row>
        <row r="3910">
          <cell r="A3910">
            <v>50006</v>
          </cell>
          <cell r="BB3910"/>
        </row>
        <row r="3911">
          <cell r="A3911">
            <v>50007</v>
          </cell>
          <cell r="BB3911"/>
        </row>
        <row r="3912">
          <cell r="A3912">
            <v>50008</v>
          </cell>
          <cell r="BB3912"/>
        </row>
        <row r="3913">
          <cell r="A3913">
            <v>50009</v>
          </cell>
          <cell r="BB3913"/>
        </row>
        <row r="3914">
          <cell r="A3914">
            <v>50010</v>
          </cell>
          <cell r="BB3914"/>
        </row>
        <row r="3915">
          <cell r="A3915">
            <v>51097</v>
          </cell>
          <cell r="BB3915"/>
        </row>
        <row r="3916">
          <cell r="A3916">
            <v>51098</v>
          </cell>
          <cell r="BB3916"/>
        </row>
        <row r="3917">
          <cell r="A3917">
            <v>51099</v>
          </cell>
          <cell r="BB3917"/>
        </row>
        <row r="3918">
          <cell r="A3918">
            <v>51100</v>
          </cell>
          <cell r="BB3918"/>
        </row>
        <row r="3919">
          <cell r="A3919">
            <v>51101</v>
          </cell>
          <cell r="BB3919"/>
        </row>
        <row r="3920">
          <cell r="A3920">
            <v>51102</v>
          </cell>
          <cell r="BB3920"/>
        </row>
        <row r="3921">
          <cell r="A3921">
            <v>51103</v>
          </cell>
          <cell r="BB3921"/>
        </row>
        <row r="3922">
          <cell r="A3922">
            <v>51104</v>
          </cell>
          <cell r="BB3922"/>
        </row>
        <row r="3923">
          <cell r="A3923">
            <v>51105</v>
          </cell>
          <cell r="BB3923"/>
        </row>
        <row r="3924">
          <cell r="A3924">
            <v>51106</v>
          </cell>
          <cell r="BB3924"/>
        </row>
        <row r="3925">
          <cell r="A3925">
            <v>51201</v>
          </cell>
          <cell r="BB3925"/>
        </row>
        <row r="3926">
          <cell r="A3926">
            <v>51202</v>
          </cell>
          <cell r="BB3926"/>
        </row>
        <row r="3927">
          <cell r="A3927">
            <v>51203</v>
          </cell>
          <cell r="BB3927"/>
        </row>
        <row r="3928">
          <cell r="A3928">
            <v>51204</v>
          </cell>
          <cell r="BB3928"/>
        </row>
        <row r="3929">
          <cell r="A3929">
            <v>51205</v>
          </cell>
          <cell r="BB3929"/>
        </row>
        <row r="3930">
          <cell r="A3930">
            <v>51206</v>
          </cell>
          <cell r="BB3930"/>
        </row>
        <row r="3931">
          <cell r="A3931">
            <v>51301</v>
          </cell>
          <cell r="BB3931"/>
        </row>
        <row r="3932">
          <cell r="A3932">
            <v>51302</v>
          </cell>
          <cell r="BB3932"/>
        </row>
        <row r="3933">
          <cell r="A3933">
            <v>51303</v>
          </cell>
          <cell r="BB3933"/>
        </row>
        <row r="3934">
          <cell r="A3934">
            <v>51304</v>
          </cell>
          <cell r="BB3934"/>
        </row>
        <row r="3935">
          <cell r="A3935">
            <v>51305</v>
          </cell>
          <cell r="BB3935"/>
        </row>
        <row r="3936">
          <cell r="A3936">
            <v>51306</v>
          </cell>
          <cell r="BB3936"/>
        </row>
        <row r="3937">
          <cell r="A3937">
            <v>51401</v>
          </cell>
          <cell r="BB3937"/>
        </row>
        <row r="3938">
          <cell r="A3938">
            <v>51402</v>
          </cell>
          <cell r="BB3938"/>
        </row>
        <row r="3939">
          <cell r="A3939">
            <v>51403</v>
          </cell>
          <cell r="BB3939"/>
        </row>
        <row r="3940">
          <cell r="A3940">
            <v>51404</v>
          </cell>
          <cell r="BB3940"/>
        </row>
        <row r="3941">
          <cell r="A3941">
            <v>51405</v>
          </cell>
          <cell r="BB3941"/>
        </row>
        <row r="3942">
          <cell r="A3942">
            <v>51406</v>
          </cell>
          <cell r="BB3942"/>
        </row>
        <row r="3943">
          <cell r="A3943">
            <v>60000</v>
          </cell>
          <cell r="BB3943"/>
        </row>
        <row r="3944">
          <cell r="A3944">
            <v>60001</v>
          </cell>
          <cell r="BB3944"/>
        </row>
        <row r="3945">
          <cell r="A3945">
            <v>60002</v>
          </cell>
          <cell r="BB3945"/>
        </row>
        <row r="3946">
          <cell r="A3946">
            <v>60003</v>
          </cell>
          <cell r="BB3946"/>
        </row>
        <row r="3947">
          <cell r="A3947">
            <v>60004</v>
          </cell>
          <cell r="BB3947"/>
        </row>
        <row r="3948">
          <cell r="A3948">
            <v>60005</v>
          </cell>
          <cell r="BB3948"/>
        </row>
        <row r="3949">
          <cell r="A3949">
            <v>60006</v>
          </cell>
          <cell r="BB3949"/>
        </row>
        <row r="3950">
          <cell r="A3950">
            <v>60007</v>
          </cell>
          <cell r="BB3950"/>
        </row>
        <row r="3951">
          <cell r="A3951">
            <v>60008</v>
          </cell>
          <cell r="BB3951"/>
        </row>
        <row r="3952">
          <cell r="A3952">
            <v>60009</v>
          </cell>
          <cell r="BB3952"/>
        </row>
        <row r="3953">
          <cell r="A3953">
            <v>60010</v>
          </cell>
          <cell r="BB3953"/>
        </row>
        <row r="3954">
          <cell r="A3954">
            <v>60011</v>
          </cell>
          <cell r="BB3954"/>
        </row>
        <row r="3955">
          <cell r="A3955">
            <v>151010</v>
          </cell>
          <cell r="BB3955"/>
        </row>
        <row r="3956">
          <cell r="A3956">
            <v>151020</v>
          </cell>
          <cell r="BB3956"/>
        </row>
        <row r="3957">
          <cell r="A3957">
            <v>151030</v>
          </cell>
          <cell r="BB3957"/>
        </row>
        <row r="3958">
          <cell r="A3958">
            <v>151040</v>
          </cell>
          <cell r="BB3958"/>
        </row>
        <row r="3959">
          <cell r="A3959">
            <v>151050</v>
          </cell>
          <cell r="BB3959"/>
        </row>
        <row r="3960">
          <cell r="A3960">
            <v>151060</v>
          </cell>
          <cell r="BB3960"/>
        </row>
        <row r="3961">
          <cell r="A3961">
            <v>151070</v>
          </cell>
          <cell r="BB3961"/>
        </row>
        <row r="3962">
          <cell r="A3962">
            <v>151080</v>
          </cell>
          <cell r="BB3962"/>
        </row>
        <row r="3963">
          <cell r="A3963">
            <v>151090</v>
          </cell>
          <cell r="BB3963"/>
        </row>
        <row r="3964">
          <cell r="A3964">
            <v>151100</v>
          </cell>
          <cell r="BB3964"/>
        </row>
        <row r="3965">
          <cell r="A3965">
            <v>153010</v>
          </cell>
          <cell r="BB3965"/>
        </row>
        <row r="3966">
          <cell r="A3966">
            <v>153020</v>
          </cell>
          <cell r="BB3966"/>
        </row>
        <row r="3967">
          <cell r="A3967">
            <v>153030</v>
          </cell>
          <cell r="BB3967"/>
        </row>
        <row r="3968">
          <cell r="A3968">
            <v>153040</v>
          </cell>
          <cell r="BB3968"/>
        </row>
        <row r="3969">
          <cell r="A3969">
            <v>153050</v>
          </cell>
          <cell r="BB3969"/>
        </row>
        <row r="3970">
          <cell r="A3970">
            <v>153060</v>
          </cell>
          <cell r="BB3970"/>
        </row>
        <row r="3971">
          <cell r="A3971">
            <v>153070</v>
          </cell>
          <cell r="BB3971"/>
        </row>
        <row r="3972">
          <cell r="A3972">
            <v>153080</v>
          </cell>
          <cell r="BB3972"/>
        </row>
        <row r="3973">
          <cell r="A3973">
            <v>153090</v>
          </cell>
          <cell r="BB3973"/>
        </row>
        <row r="3974">
          <cell r="A3974">
            <v>153100</v>
          </cell>
          <cell r="BB3974"/>
        </row>
        <row r="3975">
          <cell r="A3975">
            <v>156010</v>
          </cell>
          <cell r="BB3975"/>
        </row>
        <row r="3976">
          <cell r="A3976">
            <v>156020</v>
          </cell>
          <cell r="BB3976"/>
        </row>
        <row r="3977">
          <cell r="A3977">
            <v>156030</v>
          </cell>
          <cell r="BB3977"/>
        </row>
        <row r="3978">
          <cell r="A3978">
            <v>156040</v>
          </cell>
          <cell r="BB3978"/>
        </row>
        <row r="3979">
          <cell r="A3979">
            <v>156050</v>
          </cell>
          <cell r="BB3979"/>
        </row>
        <row r="3980">
          <cell r="A3980">
            <v>156060</v>
          </cell>
          <cell r="BB3980"/>
        </row>
        <row r="3981">
          <cell r="A3981">
            <v>156070</v>
          </cell>
          <cell r="BB3981"/>
        </row>
        <row r="3982">
          <cell r="A3982">
            <v>156080</v>
          </cell>
          <cell r="BB3982"/>
        </row>
        <row r="3983">
          <cell r="A3983">
            <v>156090</v>
          </cell>
          <cell r="BB3983"/>
        </row>
        <row r="3984">
          <cell r="A3984">
            <v>156100</v>
          </cell>
          <cell r="BB3984"/>
        </row>
        <row r="3985">
          <cell r="A3985">
            <v>159010</v>
          </cell>
          <cell r="BB3985"/>
        </row>
        <row r="3986">
          <cell r="A3986">
            <v>159020</v>
          </cell>
          <cell r="BB3986"/>
        </row>
        <row r="3987">
          <cell r="A3987">
            <v>159030</v>
          </cell>
          <cell r="BB3987"/>
        </row>
        <row r="3988">
          <cell r="A3988">
            <v>159040</v>
          </cell>
          <cell r="BB3988"/>
        </row>
        <row r="3989">
          <cell r="A3989">
            <v>159050</v>
          </cell>
          <cell r="BB3989"/>
        </row>
        <row r="3990">
          <cell r="A3990">
            <v>159060</v>
          </cell>
          <cell r="BB3990"/>
        </row>
        <row r="3991">
          <cell r="A3991">
            <v>159070</v>
          </cell>
          <cell r="BB3991"/>
        </row>
        <row r="3992">
          <cell r="A3992">
            <v>159080</v>
          </cell>
          <cell r="BB3992"/>
        </row>
        <row r="3993">
          <cell r="A3993">
            <v>159090</v>
          </cell>
          <cell r="BB3993"/>
        </row>
        <row r="3994">
          <cell r="A3994">
            <v>159100</v>
          </cell>
          <cell r="BB3994"/>
        </row>
        <row r="3995">
          <cell r="A3995">
            <v>11004</v>
          </cell>
          <cell r="BB3995"/>
        </row>
        <row r="3996">
          <cell r="A3996">
            <v>11005</v>
          </cell>
          <cell r="BB3996"/>
        </row>
        <row r="3997">
          <cell r="A3997">
            <v>11006</v>
          </cell>
          <cell r="BB3997"/>
        </row>
        <row r="3998">
          <cell r="A3998">
            <v>11007</v>
          </cell>
          <cell r="BB3998"/>
        </row>
        <row r="3999">
          <cell r="A3999">
            <v>11008</v>
          </cell>
          <cell r="BB3999"/>
        </row>
        <row r="4000">
          <cell r="A4000">
            <v>11009</v>
          </cell>
          <cell r="BB4000"/>
        </row>
        <row r="4001">
          <cell r="A4001">
            <v>11010</v>
          </cell>
          <cell r="BB4001"/>
        </row>
        <row r="4002">
          <cell r="A4002">
            <v>11011</v>
          </cell>
          <cell r="BB4002"/>
        </row>
        <row r="4003">
          <cell r="A4003">
            <v>11012</v>
          </cell>
          <cell r="BB4003"/>
        </row>
        <row r="4004">
          <cell r="A4004">
            <v>11013</v>
          </cell>
          <cell r="BB4004"/>
        </row>
        <row r="4005">
          <cell r="A4005">
            <v>11014</v>
          </cell>
          <cell r="BB4005"/>
        </row>
        <row r="4006">
          <cell r="A4006">
            <v>11015</v>
          </cell>
          <cell r="BB4006"/>
        </row>
        <row r="4007">
          <cell r="A4007">
            <v>11016</v>
          </cell>
          <cell r="BB4007"/>
        </row>
        <row r="4008">
          <cell r="A4008">
            <v>11017</v>
          </cell>
          <cell r="BB4008"/>
        </row>
        <row r="4009">
          <cell r="A4009">
            <v>11018</v>
          </cell>
          <cell r="BB4009"/>
        </row>
        <row r="4010">
          <cell r="A4010">
            <v>11019</v>
          </cell>
          <cell r="BB4010"/>
        </row>
        <row r="4011">
          <cell r="A4011">
            <v>11020</v>
          </cell>
          <cell r="BB4011"/>
        </row>
        <row r="4012">
          <cell r="A4012">
            <v>11021</v>
          </cell>
          <cell r="BB4012"/>
        </row>
        <row r="4013">
          <cell r="A4013">
            <v>5001</v>
          </cell>
          <cell r="BB4013"/>
        </row>
        <row r="4014">
          <cell r="A4014">
            <v>5002</v>
          </cell>
          <cell r="BB4014"/>
        </row>
        <row r="4015">
          <cell r="A4015">
            <v>2017</v>
          </cell>
          <cell r="BB4015"/>
        </row>
        <row r="4016">
          <cell r="A4016">
            <v>2018</v>
          </cell>
          <cell r="BB4016"/>
        </row>
        <row r="4017">
          <cell r="A4017">
            <v>2019</v>
          </cell>
          <cell r="BB4017"/>
        </row>
        <row r="4018">
          <cell r="A4018">
            <v>2020</v>
          </cell>
          <cell r="BB4018"/>
        </row>
        <row r="4019">
          <cell r="A4019">
            <v>2021</v>
          </cell>
          <cell r="BB4019"/>
        </row>
        <row r="4020">
          <cell r="A4020">
            <v>2022</v>
          </cell>
          <cell r="BB4020"/>
        </row>
        <row r="4021">
          <cell r="A4021">
            <v>2023</v>
          </cell>
          <cell r="BB4021"/>
        </row>
        <row r="4022">
          <cell r="A4022">
            <v>2024</v>
          </cell>
          <cell r="BB4022"/>
        </row>
        <row r="4023">
          <cell r="A4023">
            <v>2025</v>
          </cell>
          <cell r="BB4023"/>
        </row>
        <row r="4024">
          <cell r="A4024">
            <v>2026</v>
          </cell>
          <cell r="BB4024"/>
        </row>
        <row r="4025">
          <cell r="A4025">
            <v>2027</v>
          </cell>
          <cell r="BB4025"/>
        </row>
        <row r="4026">
          <cell r="A4026">
            <v>2028</v>
          </cell>
          <cell r="BB4026"/>
        </row>
        <row r="4027">
          <cell r="A4027">
            <v>2029</v>
          </cell>
          <cell r="BB4027"/>
        </row>
        <row r="4028">
          <cell r="A4028">
            <v>2030</v>
          </cell>
          <cell r="BB4028"/>
        </row>
        <row r="4029">
          <cell r="A4029">
            <v>2031</v>
          </cell>
          <cell r="BB4029"/>
        </row>
        <row r="4030">
          <cell r="A4030">
            <v>2032</v>
          </cell>
          <cell r="BB4030"/>
        </row>
        <row r="4031">
          <cell r="A4031">
            <v>2033</v>
          </cell>
          <cell r="BB4031"/>
        </row>
        <row r="4032">
          <cell r="A4032">
            <v>2034</v>
          </cell>
          <cell r="BB4032"/>
        </row>
        <row r="4033">
          <cell r="A4033">
            <v>2035</v>
          </cell>
          <cell r="BB4033"/>
        </row>
        <row r="4034">
          <cell r="A4034">
            <v>2036</v>
          </cell>
          <cell r="BB4034"/>
        </row>
        <row r="4035">
          <cell r="A4035">
            <v>2037</v>
          </cell>
          <cell r="BB4035"/>
        </row>
        <row r="4036">
          <cell r="A4036">
            <v>2038</v>
          </cell>
          <cell r="BB4036"/>
        </row>
        <row r="4037">
          <cell r="A4037">
            <v>2039</v>
          </cell>
          <cell r="BB4037"/>
        </row>
        <row r="4038">
          <cell r="A4038">
            <v>2040</v>
          </cell>
          <cell r="BB4038"/>
        </row>
        <row r="4039">
          <cell r="A4039">
            <v>2041</v>
          </cell>
          <cell r="BB4039"/>
        </row>
        <row r="4040">
          <cell r="A4040">
            <v>2042</v>
          </cell>
          <cell r="BB4040"/>
        </row>
        <row r="4041">
          <cell r="A4041">
            <v>2043</v>
          </cell>
          <cell r="BB4041"/>
        </row>
        <row r="4042">
          <cell r="A4042">
            <v>2044</v>
          </cell>
          <cell r="BB4042"/>
        </row>
        <row r="4043">
          <cell r="A4043">
            <v>2045</v>
          </cell>
          <cell r="BB4043"/>
        </row>
        <row r="4044">
          <cell r="A4044">
            <v>2046</v>
          </cell>
          <cell r="BB4044"/>
        </row>
        <row r="4045">
          <cell r="A4045">
            <v>2047</v>
          </cell>
          <cell r="BB4045"/>
        </row>
        <row r="4046">
          <cell r="A4046">
            <v>2048</v>
          </cell>
          <cell r="BB4046"/>
        </row>
        <row r="4047">
          <cell r="A4047">
            <v>2049</v>
          </cell>
          <cell r="BB4047"/>
        </row>
        <row r="4048">
          <cell r="A4048">
            <v>2050</v>
          </cell>
          <cell r="BB4048"/>
        </row>
        <row r="4049">
          <cell r="A4049">
            <v>2051</v>
          </cell>
          <cell r="BB4049"/>
        </row>
        <row r="4050">
          <cell r="A4050">
            <v>2052</v>
          </cell>
          <cell r="BB4050"/>
        </row>
        <row r="4051">
          <cell r="A4051">
            <v>2053</v>
          </cell>
          <cell r="BB4051"/>
        </row>
        <row r="4052">
          <cell r="A4052">
            <v>2054</v>
          </cell>
          <cell r="BB4052"/>
        </row>
        <row r="4053">
          <cell r="A4053">
            <v>2055</v>
          </cell>
          <cell r="BB4053"/>
        </row>
        <row r="4054">
          <cell r="A4054">
            <v>2056</v>
          </cell>
          <cell r="BB4054"/>
        </row>
        <row r="4055">
          <cell r="A4055">
            <v>2057</v>
          </cell>
          <cell r="BB4055"/>
        </row>
        <row r="4056">
          <cell r="A4056">
            <v>2058</v>
          </cell>
          <cell r="BB4056"/>
        </row>
        <row r="4057">
          <cell r="A4057">
            <v>2059</v>
          </cell>
          <cell r="BB4057"/>
        </row>
        <row r="4058">
          <cell r="A4058">
            <v>2060</v>
          </cell>
          <cell r="BB4058"/>
        </row>
        <row r="4059">
          <cell r="A4059">
            <v>2061</v>
          </cell>
          <cell r="BB4059"/>
        </row>
        <row r="4060">
          <cell r="A4060">
            <v>2062</v>
          </cell>
          <cell r="BB4060"/>
        </row>
        <row r="4061">
          <cell r="A4061">
            <v>2063</v>
          </cell>
          <cell r="BB4061"/>
        </row>
        <row r="4062">
          <cell r="A4062">
            <v>2064</v>
          </cell>
          <cell r="BB4062"/>
        </row>
        <row r="4063">
          <cell r="A4063">
            <v>2065</v>
          </cell>
          <cell r="BB4063"/>
        </row>
        <row r="4064">
          <cell r="A4064">
            <v>2066</v>
          </cell>
          <cell r="BB4064"/>
        </row>
        <row r="4065">
          <cell r="A4065">
            <v>2067</v>
          </cell>
          <cell r="BB4065"/>
        </row>
        <row r="4066">
          <cell r="A4066">
            <v>2068</v>
          </cell>
          <cell r="BB4066"/>
        </row>
        <row r="4067">
          <cell r="A4067">
            <v>2069</v>
          </cell>
          <cell r="BB4067"/>
        </row>
        <row r="4068">
          <cell r="A4068">
            <v>2070</v>
          </cell>
          <cell r="BB4068"/>
        </row>
        <row r="4069">
          <cell r="A4069">
            <v>2071</v>
          </cell>
          <cell r="BB4069"/>
        </row>
        <row r="4070">
          <cell r="A4070">
            <v>2072</v>
          </cell>
          <cell r="BB4070"/>
        </row>
        <row r="4071">
          <cell r="A4071">
            <v>2073</v>
          </cell>
          <cell r="BB4071"/>
        </row>
        <row r="4072">
          <cell r="A4072">
            <v>2074</v>
          </cell>
          <cell r="BB4072"/>
        </row>
        <row r="4073">
          <cell r="A4073">
            <v>2075</v>
          </cell>
          <cell r="BB4073"/>
        </row>
        <row r="4074">
          <cell r="A4074">
            <v>2076</v>
          </cell>
          <cell r="BB4074"/>
        </row>
        <row r="4075">
          <cell r="A4075">
            <v>2077</v>
          </cell>
          <cell r="BB4075"/>
        </row>
        <row r="4076">
          <cell r="A4076">
            <v>2078</v>
          </cell>
          <cell r="BB4076"/>
        </row>
        <row r="4077">
          <cell r="A4077">
            <v>2079</v>
          </cell>
          <cell r="BB4077"/>
        </row>
        <row r="4078">
          <cell r="A4078">
            <v>2080</v>
          </cell>
          <cell r="BB4078"/>
        </row>
        <row r="4079">
          <cell r="A4079">
            <v>2081</v>
          </cell>
          <cell r="BB4079"/>
        </row>
        <row r="4080">
          <cell r="A4080">
            <v>2082</v>
          </cell>
          <cell r="BB4080"/>
        </row>
        <row r="4081">
          <cell r="A4081">
            <v>2083</v>
          </cell>
          <cell r="BB4081"/>
        </row>
        <row r="4082">
          <cell r="A4082">
            <v>2084</v>
          </cell>
          <cell r="BB4082"/>
        </row>
        <row r="4083">
          <cell r="A4083">
            <v>2085</v>
          </cell>
          <cell r="BB4083"/>
        </row>
        <row r="4084">
          <cell r="A4084">
            <v>2086</v>
          </cell>
          <cell r="BB4084"/>
        </row>
        <row r="4085">
          <cell r="A4085">
            <v>2087</v>
          </cell>
          <cell r="BB4085"/>
        </row>
        <row r="4086">
          <cell r="A4086">
            <v>2088</v>
          </cell>
          <cell r="BB4086"/>
        </row>
        <row r="4087">
          <cell r="A4087">
            <v>2089</v>
          </cell>
          <cell r="BB4087"/>
        </row>
        <row r="4088">
          <cell r="A4088">
            <v>2090</v>
          </cell>
          <cell r="BB4088"/>
        </row>
        <row r="4089">
          <cell r="A4089">
            <v>2091</v>
          </cell>
          <cell r="BB4089"/>
        </row>
        <row r="4090">
          <cell r="A4090">
            <v>2092</v>
          </cell>
          <cell r="BB4090"/>
        </row>
        <row r="4091">
          <cell r="A4091">
            <v>2093</v>
          </cell>
          <cell r="BB4091"/>
        </row>
        <row r="4092">
          <cell r="A4092">
            <v>2094</v>
          </cell>
          <cell r="BB4092"/>
        </row>
        <row r="4093">
          <cell r="A4093">
            <v>2095</v>
          </cell>
          <cell r="BB4093"/>
        </row>
        <row r="4094">
          <cell r="A4094">
            <v>2096</v>
          </cell>
          <cell r="BB4094"/>
        </row>
        <row r="4095">
          <cell r="A4095">
            <v>2097</v>
          </cell>
          <cell r="BB4095"/>
        </row>
        <row r="4096">
          <cell r="A4096">
            <v>2098</v>
          </cell>
          <cell r="BB4096"/>
        </row>
        <row r="4097">
          <cell r="A4097">
            <v>2099</v>
          </cell>
          <cell r="BB4097"/>
        </row>
        <row r="4098">
          <cell r="A4098">
            <v>2100</v>
          </cell>
          <cell r="BB4098"/>
        </row>
        <row r="4099">
          <cell r="A4099">
            <v>2101</v>
          </cell>
          <cell r="BB4099"/>
        </row>
        <row r="4100">
          <cell r="A4100">
            <v>2102</v>
          </cell>
          <cell r="BB4100"/>
        </row>
        <row r="4101">
          <cell r="A4101">
            <v>2103</v>
          </cell>
          <cell r="BB4101"/>
        </row>
        <row r="4102">
          <cell r="A4102">
            <v>2104</v>
          </cell>
          <cell r="BB4102"/>
        </row>
        <row r="4103">
          <cell r="A4103">
            <v>2105</v>
          </cell>
          <cell r="BB4103"/>
        </row>
        <row r="4104">
          <cell r="A4104">
            <v>2106</v>
          </cell>
          <cell r="BB4104"/>
        </row>
        <row r="4105">
          <cell r="A4105">
            <v>2107</v>
          </cell>
          <cell r="BB4105"/>
        </row>
        <row r="4106">
          <cell r="A4106">
            <v>2108</v>
          </cell>
          <cell r="BB4106"/>
        </row>
        <row r="4107">
          <cell r="A4107">
            <v>2109</v>
          </cell>
          <cell r="BB4107"/>
        </row>
        <row r="4108">
          <cell r="A4108">
            <v>2110</v>
          </cell>
          <cell r="BB4108"/>
        </row>
        <row r="4109">
          <cell r="A4109">
            <v>2111</v>
          </cell>
          <cell r="BB4109"/>
        </row>
        <row r="4110">
          <cell r="A4110">
            <v>2112</v>
          </cell>
          <cell r="BB4110"/>
        </row>
        <row r="4111">
          <cell r="A4111">
            <v>2113</v>
          </cell>
          <cell r="BB4111"/>
        </row>
        <row r="4112">
          <cell r="A4112">
            <v>2220</v>
          </cell>
          <cell r="BB4112"/>
        </row>
        <row r="4113">
          <cell r="A4113">
            <v>2221</v>
          </cell>
          <cell r="BB4113"/>
        </row>
        <row r="4114">
          <cell r="A4114">
            <v>2222</v>
          </cell>
          <cell r="BB4114"/>
        </row>
        <row r="4115">
          <cell r="A4115">
            <v>2223</v>
          </cell>
          <cell r="BB4115"/>
        </row>
        <row r="4116">
          <cell r="A4116">
            <v>2224</v>
          </cell>
          <cell r="BB4116"/>
        </row>
        <row r="4117">
          <cell r="A4117">
            <v>1031</v>
          </cell>
          <cell r="BB4117" t="str">
            <v>c_b_0037</v>
          </cell>
        </row>
        <row r="4118">
          <cell r="A4118">
            <v>1032</v>
          </cell>
          <cell r="BB4118" t="str">
            <v>c_b_0038</v>
          </cell>
        </row>
        <row r="4119">
          <cell r="A4119">
            <v>1033</v>
          </cell>
          <cell r="BB4119" t="str">
            <v>c_b_0039</v>
          </cell>
        </row>
        <row r="4120">
          <cell r="A4120">
            <v>1034</v>
          </cell>
          <cell r="BB4120" t="str">
            <v>c_b_0040</v>
          </cell>
        </row>
        <row r="4121">
          <cell r="A4121">
            <v>1035</v>
          </cell>
          <cell r="BB4121" t="str">
            <v>c_b_0041</v>
          </cell>
        </row>
        <row r="4122">
          <cell r="A4122">
            <v>1036</v>
          </cell>
          <cell r="BB4122" t="str">
            <v>c_b_0042</v>
          </cell>
        </row>
        <row r="4123">
          <cell r="A4123">
            <v>1037</v>
          </cell>
          <cell r="BB4123" t="str">
            <v>c_b_0043</v>
          </cell>
        </row>
        <row r="4124">
          <cell r="A4124">
            <v>1038</v>
          </cell>
          <cell r="BB4124" t="str">
            <v>c_b_0046</v>
          </cell>
        </row>
        <row r="4125">
          <cell r="A4125">
            <v>1039</v>
          </cell>
          <cell r="BB4125" t="str">
            <v>c_b_0047</v>
          </cell>
        </row>
        <row r="4126">
          <cell r="A4126">
            <v>1040</v>
          </cell>
          <cell r="BB4126" t="str">
            <v>c_b_0048</v>
          </cell>
        </row>
        <row r="4127">
          <cell r="A4127">
            <v>1041</v>
          </cell>
          <cell r="BB4127" t="str">
            <v>c_b_0049</v>
          </cell>
        </row>
        <row r="4128">
          <cell r="A4128">
            <v>1042</v>
          </cell>
          <cell r="BB4128" t="str">
            <v>c_b_0050</v>
          </cell>
        </row>
        <row r="4129">
          <cell r="A4129">
            <v>1043</v>
          </cell>
          <cell r="BB4129" t="str">
            <v>c_b_0051</v>
          </cell>
        </row>
        <row r="4130">
          <cell r="A4130">
            <v>1044</v>
          </cell>
          <cell r="BB4130" t="str">
            <v>c_b_0052</v>
          </cell>
        </row>
        <row r="4131">
          <cell r="A4131">
            <v>1045</v>
          </cell>
          <cell r="BB4131" t="str">
            <v>c_b_0049</v>
          </cell>
        </row>
        <row r="4132">
          <cell r="A4132">
            <v>1046</v>
          </cell>
          <cell r="BB4132" t="str">
            <v>c_b_0050</v>
          </cell>
        </row>
        <row r="4133">
          <cell r="A4133">
            <v>1047</v>
          </cell>
          <cell r="BB4133" t="str">
            <v>c_b_0051</v>
          </cell>
        </row>
        <row r="4134">
          <cell r="A4134">
            <v>1048</v>
          </cell>
          <cell r="BB4134" t="str">
            <v>c_b_0052</v>
          </cell>
        </row>
        <row r="4135">
          <cell r="A4135">
            <v>1049</v>
          </cell>
          <cell r="BB4135" t="str">
            <v>c_b_0051</v>
          </cell>
        </row>
        <row r="4136">
          <cell r="A4136">
            <v>1050</v>
          </cell>
          <cell r="BB4136" t="str">
            <v>c_b_0052</v>
          </cell>
        </row>
        <row r="4137">
          <cell r="A4137">
            <v>2114</v>
          </cell>
          <cell r="BB4137"/>
        </row>
        <row r="4138">
          <cell r="A4138">
            <v>2115</v>
          </cell>
          <cell r="BB4138"/>
        </row>
        <row r="4139">
          <cell r="A4139">
            <v>2116</v>
          </cell>
          <cell r="BB4139"/>
        </row>
        <row r="4140">
          <cell r="A4140">
            <v>2117</v>
          </cell>
          <cell r="BB4140"/>
        </row>
        <row r="4141">
          <cell r="A4141">
            <v>2118</v>
          </cell>
          <cell r="BB4141"/>
        </row>
        <row r="4142">
          <cell r="A4142">
            <v>2119</v>
          </cell>
          <cell r="BB4142"/>
        </row>
        <row r="4143">
          <cell r="A4143">
            <v>2120</v>
          </cell>
          <cell r="BB4143"/>
        </row>
        <row r="4144">
          <cell r="A4144">
            <v>1000110</v>
          </cell>
          <cell r="BB4144"/>
        </row>
        <row r="4145">
          <cell r="A4145">
            <v>1000120</v>
          </cell>
          <cell r="BB4145"/>
        </row>
        <row r="4146">
          <cell r="A4146">
            <v>1000130</v>
          </cell>
          <cell r="BB4146"/>
        </row>
        <row r="4147">
          <cell r="A4147">
            <v>1000240</v>
          </cell>
          <cell r="BB4147"/>
        </row>
        <row r="4148">
          <cell r="A4148">
            <v>1000250</v>
          </cell>
          <cell r="BB4148"/>
        </row>
        <row r="4149">
          <cell r="A4149">
            <v>1000260</v>
          </cell>
          <cell r="BB4149"/>
        </row>
        <row r="4150">
          <cell r="A4150">
            <v>1000370</v>
          </cell>
          <cell r="BB4150"/>
        </row>
        <row r="4151">
          <cell r="A4151">
            <v>1000380</v>
          </cell>
          <cell r="BB4151"/>
        </row>
        <row r="4152">
          <cell r="A4152">
            <v>1000390</v>
          </cell>
          <cell r="BB4152"/>
        </row>
        <row r="4153">
          <cell r="A4153">
            <v>1000500</v>
          </cell>
          <cell r="BB4153"/>
        </row>
        <row r="4154">
          <cell r="A4154">
            <v>1000510</v>
          </cell>
          <cell r="BB4154"/>
        </row>
        <row r="4155">
          <cell r="A4155">
            <v>1000520</v>
          </cell>
          <cell r="BB4155"/>
        </row>
        <row r="4156">
          <cell r="A4156">
            <v>1000630</v>
          </cell>
          <cell r="BB4156"/>
        </row>
        <row r="4157">
          <cell r="A4157">
            <v>1000640</v>
          </cell>
          <cell r="BB4157"/>
        </row>
        <row r="4158">
          <cell r="A4158">
            <v>1000650</v>
          </cell>
          <cell r="BB4158"/>
        </row>
        <row r="4159">
          <cell r="A4159">
            <v>1000760</v>
          </cell>
          <cell r="BB4159"/>
        </row>
        <row r="4160">
          <cell r="A4160">
            <v>1000770</v>
          </cell>
          <cell r="BB4160"/>
        </row>
        <row r="4161">
          <cell r="A4161">
            <v>1000780</v>
          </cell>
          <cell r="BB4161"/>
        </row>
        <row r="4162">
          <cell r="A4162">
            <v>1000890</v>
          </cell>
          <cell r="BB4162"/>
        </row>
        <row r="4163">
          <cell r="A4163">
            <v>1000900</v>
          </cell>
          <cell r="BB4163"/>
        </row>
        <row r="4164">
          <cell r="A4164">
            <v>1000910</v>
          </cell>
          <cell r="BB4164"/>
        </row>
        <row r="4165">
          <cell r="A4165">
            <v>1001020</v>
          </cell>
          <cell r="BB4165"/>
        </row>
        <row r="4166">
          <cell r="A4166">
            <v>1001030</v>
          </cell>
          <cell r="BB4166"/>
        </row>
        <row r="4167">
          <cell r="A4167">
            <v>1001040</v>
          </cell>
          <cell r="BB4167"/>
        </row>
        <row r="4168">
          <cell r="A4168">
            <v>1001150</v>
          </cell>
          <cell r="BB4168"/>
        </row>
        <row r="4169">
          <cell r="A4169">
            <v>1001160</v>
          </cell>
          <cell r="BB4169"/>
        </row>
        <row r="4170">
          <cell r="A4170">
            <v>1001170</v>
          </cell>
          <cell r="BB4170"/>
        </row>
        <row r="4171">
          <cell r="A4171">
            <v>1001280</v>
          </cell>
          <cell r="BB4171"/>
        </row>
        <row r="4172">
          <cell r="A4172">
            <v>1001290</v>
          </cell>
          <cell r="BB4172"/>
        </row>
        <row r="4173">
          <cell r="A4173">
            <v>1001300</v>
          </cell>
          <cell r="BB4173"/>
        </row>
        <row r="4174">
          <cell r="A4174">
            <v>20008</v>
          </cell>
          <cell r="BB4174"/>
        </row>
        <row r="4175">
          <cell r="A4175">
            <v>20009</v>
          </cell>
          <cell r="BB4175"/>
        </row>
        <row r="4176">
          <cell r="A4176">
            <v>20010</v>
          </cell>
          <cell r="BB4176"/>
        </row>
        <row r="4177">
          <cell r="A4177">
            <v>20011</v>
          </cell>
          <cell r="BB4177"/>
        </row>
        <row r="4178">
          <cell r="A4178">
            <v>20012</v>
          </cell>
          <cell r="BB4178"/>
        </row>
        <row r="4179">
          <cell r="A4179">
            <v>170010</v>
          </cell>
          <cell r="BB4179"/>
        </row>
        <row r="4180">
          <cell r="A4180">
            <v>170011</v>
          </cell>
          <cell r="BB4180"/>
        </row>
        <row r="4181">
          <cell r="A4181">
            <v>170012</v>
          </cell>
          <cell r="BB4181"/>
        </row>
        <row r="4182">
          <cell r="A4182">
            <v>170013</v>
          </cell>
          <cell r="BB4182"/>
        </row>
        <row r="4183">
          <cell r="A4183">
            <v>170014</v>
          </cell>
          <cell r="BB4183"/>
        </row>
        <row r="4184">
          <cell r="A4184">
            <v>170015</v>
          </cell>
          <cell r="BB4184"/>
        </row>
        <row r="4185">
          <cell r="A4185">
            <v>170016</v>
          </cell>
          <cell r="BB4185"/>
        </row>
        <row r="4186">
          <cell r="A4186">
            <v>170017</v>
          </cell>
          <cell r="BB4186"/>
        </row>
        <row r="4187">
          <cell r="A4187">
            <v>170018</v>
          </cell>
          <cell r="BB4187"/>
        </row>
        <row r="4188">
          <cell r="A4188">
            <v>170019</v>
          </cell>
          <cell r="BB4188"/>
        </row>
        <row r="4189">
          <cell r="A4189">
            <v>170020</v>
          </cell>
          <cell r="BB4189"/>
        </row>
        <row r="4190">
          <cell r="A4190">
            <v>170021</v>
          </cell>
          <cell r="BB4190"/>
        </row>
        <row r="4191">
          <cell r="A4191">
            <v>170022</v>
          </cell>
          <cell r="BB4191"/>
        </row>
        <row r="4192">
          <cell r="A4192">
            <v>170023</v>
          </cell>
          <cell r="BB4192"/>
        </row>
        <row r="4193">
          <cell r="A4193">
            <v>170024</v>
          </cell>
          <cell r="BB4193"/>
        </row>
        <row r="4194">
          <cell r="A4194">
            <v>170025</v>
          </cell>
          <cell r="BB4194"/>
        </row>
        <row r="4195">
          <cell r="A4195">
            <v>170026</v>
          </cell>
          <cell r="BB4195"/>
        </row>
        <row r="4196">
          <cell r="A4196">
            <v>170027</v>
          </cell>
          <cell r="BB4196"/>
        </row>
        <row r="4197">
          <cell r="A4197">
            <v>170028</v>
          </cell>
          <cell r="BB4197"/>
        </row>
        <row r="4198">
          <cell r="A4198">
            <v>170029</v>
          </cell>
          <cell r="BB4198"/>
        </row>
        <row r="4199">
          <cell r="A4199">
            <v>170030</v>
          </cell>
          <cell r="BB4199"/>
        </row>
        <row r="4200">
          <cell r="A4200">
            <v>170031</v>
          </cell>
          <cell r="BB4200"/>
        </row>
        <row r="4201">
          <cell r="A4201">
            <v>170032</v>
          </cell>
          <cell r="BB4201"/>
        </row>
        <row r="4202">
          <cell r="A4202">
            <v>170033</v>
          </cell>
          <cell r="BB4202"/>
        </row>
        <row r="4203">
          <cell r="A4203">
            <v>170034</v>
          </cell>
          <cell r="BB4203"/>
        </row>
        <row r="4204">
          <cell r="A4204">
            <v>170035</v>
          </cell>
          <cell r="BB4204"/>
        </row>
        <row r="4205">
          <cell r="A4205">
            <v>170036</v>
          </cell>
          <cell r="BB4205"/>
        </row>
        <row r="4206">
          <cell r="A4206">
            <v>170037</v>
          </cell>
          <cell r="BB4206"/>
        </row>
        <row r="4207">
          <cell r="A4207">
            <v>170038</v>
          </cell>
          <cell r="BB4207"/>
        </row>
        <row r="4208">
          <cell r="A4208">
            <v>170039</v>
          </cell>
          <cell r="BB4208"/>
        </row>
        <row r="4209">
          <cell r="A4209">
            <v>170040</v>
          </cell>
          <cell r="BB4209"/>
        </row>
        <row r="4210">
          <cell r="A4210">
            <v>170041</v>
          </cell>
          <cell r="BB4210"/>
        </row>
        <row r="4211">
          <cell r="A4211">
            <v>170042</v>
          </cell>
          <cell r="BB4211"/>
        </row>
        <row r="4212">
          <cell r="A4212">
            <v>170043</v>
          </cell>
          <cell r="BB4212"/>
        </row>
        <row r="4213">
          <cell r="A4213">
            <v>170044</v>
          </cell>
          <cell r="BB4213"/>
        </row>
        <row r="4214">
          <cell r="A4214">
            <v>170045</v>
          </cell>
          <cell r="BB4214"/>
        </row>
        <row r="4215">
          <cell r="A4215">
            <v>170046</v>
          </cell>
          <cell r="BB4215"/>
        </row>
        <row r="4216">
          <cell r="A4216">
            <v>170047</v>
          </cell>
          <cell r="BB4216"/>
        </row>
        <row r="4217">
          <cell r="A4217">
            <v>170048</v>
          </cell>
          <cell r="BB4217"/>
        </row>
        <row r="4218">
          <cell r="A4218">
            <v>170049</v>
          </cell>
          <cell r="BB4218"/>
        </row>
        <row r="4219">
          <cell r="A4219">
            <v>170050</v>
          </cell>
          <cell r="BB4219"/>
        </row>
        <row r="4220">
          <cell r="A4220">
            <v>170051</v>
          </cell>
          <cell r="BB4220"/>
        </row>
        <row r="4221">
          <cell r="A4221">
            <v>170052</v>
          </cell>
          <cell r="BB4221"/>
        </row>
        <row r="4222">
          <cell r="A4222">
            <v>170053</v>
          </cell>
          <cell r="BB4222"/>
        </row>
        <row r="4223">
          <cell r="A4223">
            <v>170054</v>
          </cell>
          <cell r="BB4223"/>
        </row>
        <row r="4224">
          <cell r="A4224">
            <v>170055</v>
          </cell>
          <cell r="BB4224"/>
        </row>
        <row r="4225">
          <cell r="A4225">
            <v>170056</v>
          </cell>
          <cell r="BB4225"/>
        </row>
        <row r="4226">
          <cell r="A4226">
            <v>170057</v>
          </cell>
          <cell r="BB4226"/>
        </row>
        <row r="4227">
          <cell r="A4227">
            <v>170058</v>
          </cell>
          <cell r="BB4227"/>
        </row>
        <row r="4228">
          <cell r="A4228">
            <v>170059</v>
          </cell>
          <cell r="BB4228"/>
        </row>
        <row r="4229">
          <cell r="A4229">
            <v>170060</v>
          </cell>
          <cell r="BB4229"/>
        </row>
        <row r="4230">
          <cell r="A4230">
            <v>170061</v>
          </cell>
          <cell r="BB4230"/>
        </row>
        <row r="4231">
          <cell r="A4231">
            <v>170062</v>
          </cell>
          <cell r="BB4231"/>
        </row>
        <row r="4232">
          <cell r="A4232">
            <v>170063</v>
          </cell>
          <cell r="BB4232"/>
        </row>
        <row r="4233">
          <cell r="A4233">
            <v>170064</v>
          </cell>
          <cell r="BB4233"/>
        </row>
        <row r="4234">
          <cell r="A4234">
            <v>170065</v>
          </cell>
          <cell r="BB4234"/>
        </row>
        <row r="4235">
          <cell r="A4235">
            <v>170066</v>
          </cell>
          <cell r="BB4235"/>
        </row>
        <row r="4236">
          <cell r="A4236">
            <v>170067</v>
          </cell>
          <cell r="BB4236"/>
        </row>
        <row r="4237">
          <cell r="A4237">
            <v>170068</v>
          </cell>
          <cell r="BB4237"/>
        </row>
        <row r="4238">
          <cell r="A4238">
            <v>170069</v>
          </cell>
          <cell r="BB4238"/>
        </row>
        <row r="4239">
          <cell r="A4239">
            <v>170070</v>
          </cell>
          <cell r="BB4239"/>
        </row>
        <row r="4240">
          <cell r="A4240">
            <v>170071</v>
          </cell>
          <cell r="BB4240"/>
        </row>
        <row r="4241">
          <cell r="A4241">
            <v>170072</v>
          </cell>
          <cell r="BB4241"/>
        </row>
        <row r="4242">
          <cell r="A4242">
            <v>170073</v>
          </cell>
          <cell r="BB4242"/>
        </row>
        <row r="4243">
          <cell r="A4243">
            <v>170074</v>
          </cell>
          <cell r="BB4243"/>
        </row>
        <row r="4244">
          <cell r="A4244">
            <v>170075</v>
          </cell>
          <cell r="BB4244"/>
        </row>
        <row r="4245">
          <cell r="A4245">
            <v>170076</v>
          </cell>
          <cell r="BB4245"/>
        </row>
        <row r="4246">
          <cell r="A4246">
            <v>170077</v>
          </cell>
          <cell r="BB4246"/>
        </row>
        <row r="4247">
          <cell r="A4247">
            <v>170078</v>
          </cell>
          <cell r="BB4247"/>
        </row>
        <row r="4248">
          <cell r="A4248">
            <v>170079</v>
          </cell>
          <cell r="BB4248"/>
        </row>
        <row r="4249">
          <cell r="A4249">
            <v>170080</v>
          </cell>
          <cell r="BB4249"/>
        </row>
        <row r="4250">
          <cell r="A4250">
            <v>170081</v>
          </cell>
          <cell r="BB4250"/>
        </row>
        <row r="4251">
          <cell r="A4251">
            <v>170082</v>
          </cell>
          <cell r="BB4251"/>
        </row>
        <row r="4252">
          <cell r="A4252">
            <v>170083</v>
          </cell>
          <cell r="BB4252"/>
        </row>
        <row r="4253">
          <cell r="A4253">
            <v>170084</v>
          </cell>
          <cell r="BB4253"/>
        </row>
        <row r="4254">
          <cell r="A4254">
            <v>170085</v>
          </cell>
          <cell r="BB4254"/>
        </row>
        <row r="4255">
          <cell r="A4255">
            <v>170086</v>
          </cell>
          <cell r="BB4255"/>
        </row>
        <row r="4256">
          <cell r="A4256">
            <v>170087</v>
          </cell>
          <cell r="BB4256"/>
        </row>
        <row r="4257">
          <cell r="A4257">
            <v>170088</v>
          </cell>
          <cell r="BB4257"/>
        </row>
        <row r="4258">
          <cell r="A4258">
            <v>170089</v>
          </cell>
          <cell r="BB4258"/>
        </row>
        <row r="4259">
          <cell r="A4259">
            <v>170090</v>
          </cell>
          <cell r="BB4259"/>
        </row>
        <row r="4260">
          <cell r="A4260">
            <v>170091</v>
          </cell>
          <cell r="BB4260"/>
        </row>
        <row r="4261">
          <cell r="A4261">
            <v>170092</v>
          </cell>
          <cell r="BB4261"/>
        </row>
        <row r="4262">
          <cell r="A4262">
            <v>170093</v>
          </cell>
          <cell r="BB4262"/>
        </row>
        <row r="4263">
          <cell r="A4263">
            <v>170094</v>
          </cell>
          <cell r="BB4263"/>
        </row>
        <row r="4264">
          <cell r="A4264">
            <v>170095</v>
          </cell>
          <cell r="BB4264"/>
        </row>
        <row r="4265">
          <cell r="A4265">
            <v>170096</v>
          </cell>
          <cell r="BB4265"/>
        </row>
        <row r="4266">
          <cell r="A4266">
            <v>170097</v>
          </cell>
          <cell r="BB4266"/>
        </row>
        <row r="4267">
          <cell r="A4267">
            <v>170098</v>
          </cell>
          <cell r="BB4267"/>
        </row>
        <row r="4268">
          <cell r="A4268">
            <v>170099</v>
          </cell>
          <cell r="BB4268"/>
        </row>
        <row r="4269">
          <cell r="A4269">
            <v>170100</v>
          </cell>
          <cell r="BB4269"/>
        </row>
        <row r="4270">
          <cell r="A4270">
            <v>170101</v>
          </cell>
          <cell r="BB4270"/>
        </row>
        <row r="4271">
          <cell r="A4271">
            <v>170102</v>
          </cell>
          <cell r="BB4271"/>
        </row>
        <row r="4272">
          <cell r="A4272">
            <v>20013</v>
          </cell>
          <cell r="BB4272"/>
        </row>
        <row r="4273">
          <cell r="A4273">
            <v>20014</v>
          </cell>
          <cell r="BB4273"/>
        </row>
        <row r="4274">
          <cell r="A4274">
            <v>20015</v>
          </cell>
          <cell r="BB4274"/>
        </row>
        <row r="4275">
          <cell r="A4275">
            <v>20016</v>
          </cell>
          <cell r="BB4275"/>
        </row>
        <row r="4276">
          <cell r="A4276">
            <v>20017</v>
          </cell>
          <cell r="BB4276"/>
        </row>
        <row r="4277">
          <cell r="A4277">
            <v>20018</v>
          </cell>
          <cell r="BB4277"/>
        </row>
        <row r="4278">
          <cell r="A4278">
            <v>20019</v>
          </cell>
          <cell r="BB4278"/>
        </row>
        <row r="4279">
          <cell r="A4279">
            <v>20020</v>
          </cell>
          <cell r="BB4279"/>
        </row>
        <row r="4280">
          <cell r="A4280">
            <v>20021</v>
          </cell>
          <cell r="BB4280"/>
        </row>
        <row r="4281">
          <cell r="A4281">
            <v>5135</v>
          </cell>
          <cell r="BB4281"/>
        </row>
        <row r="4282">
          <cell r="A4282">
            <v>5136</v>
          </cell>
          <cell r="BB4282"/>
        </row>
        <row r="4283">
          <cell r="A4283">
            <v>20024</v>
          </cell>
          <cell r="BB4283"/>
        </row>
        <row r="4284">
          <cell r="A4284">
            <v>20025</v>
          </cell>
          <cell r="BB4284"/>
        </row>
        <row r="4285">
          <cell r="A4285">
            <v>20026</v>
          </cell>
          <cell r="BB4285"/>
        </row>
        <row r="4286">
          <cell r="A4286">
            <v>20027</v>
          </cell>
          <cell r="BB4286"/>
        </row>
        <row r="4287">
          <cell r="A4287">
            <v>20028</v>
          </cell>
          <cell r="BB4287"/>
        </row>
        <row r="4288">
          <cell r="A4288">
            <v>20029</v>
          </cell>
          <cell r="BB4288"/>
        </row>
        <row r="4289">
          <cell r="A4289">
            <v>20030</v>
          </cell>
          <cell r="BB4289"/>
        </row>
        <row r="4290">
          <cell r="A4290">
            <v>20031</v>
          </cell>
          <cell r="BB4290"/>
        </row>
        <row r="4291">
          <cell r="A4291">
            <v>20032</v>
          </cell>
          <cell r="BB4291"/>
        </row>
        <row r="4292">
          <cell r="A4292">
            <v>20033</v>
          </cell>
          <cell r="BB4292"/>
        </row>
        <row r="4293">
          <cell r="A4293">
            <v>20034</v>
          </cell>
          <cell r="BB4293"/>
        </row>
        <row r="4294">
          <cell r="A4294">
            <v>20035</v>
          </cell>
          <cell r="BB4294"/>
        </row>
        <row r="4295">
          <cell r="A4295">
            <v>20036</v>
          </cell>
          <cell r="BB4295"/>
        </row>
        <row r="4296">
          <cell r="A4296">
            <v>20037</v>
          </cell>
          <cell r="BB4296"/>
        </row>
        <row r="4297">
          <cell r="A4297">
            <v>20038</v>
          </cell>
          <cell r="BB4297"/>
        </row>
        <row r="4298">
          <cell r="A4298">
            <v>20039</v>
          </cell>
          <cell r="BB4298"/>
        </row>
        <row r="4299">
          <cell r="A4299">
            <v>20040</v>
          </cell>
          <cell r="BB4299"/>
        </row>
        <row r="4300">
          <cell r="A4300">
            <v>201801</v>
          </cell>
          <cell r="BB4300"/>
        </row>
        <row r="4301">
          <cell r="A4301">
            <v>20180201</v>
          </cell>
          <cell r="BB4301"/>
        </row>
        <row r="4302">
          <cell r="A4302">
            <v>20180202</v>
          </cell>
          <cell r="BB4302"/>
        </row>
        <row r="4303">
          <cell r="A4303">
            <v>20180203</v>
          </cell>
          <cell r="BB4303"/>
        </row>
        <row r="4304">
          <cell r="A4304">
            <v>20180204</v>
          </cell>
          <cell r="BB4304"/>
        </row>
        <row r="4305">
          <cell r="A4305">
            <v>20180205</v>
          </cell>
          <cell r="BB4305"/>
        </row>
        <row r="4306">
          <cell r="A4306">
            <v>20180206</v>
          </cell>
          <cell r="BB4306"/>
        </row>
        <row r="4307">
          <cell r="A4307">
            <v>20180207</v>
          </cell>
          <cell r="BB4307"/>
        </row>
        <row r="4308">
          <cell r="A4308">
            <v>20045</v>
          </cell>
          <cell r="BB4308"/>
        </row>
        <row r="4309">
          <cell r="A4309">
            <v>20046</v>
          </cell>
          <cell r="BB4309"/>
        </row>
        <row r="4310">
          <cell r="A4310">
            <v>20047</v>
          </cell>
          <cell r="BB4310"/>
        </row>
        <row r="4311">
          <cell r="A4311">
            <v>20048</v>
          </cell>
          <cell r="BB4311"/>
        </row>
        <row r="4312">
          <cell r="A4312">
            <v>20049</v>
          </cell>
          <cell r="BB4312"/>
        </row>
        <row r="4313">
          <cell r="A4313">
            <v>20050</v>
          </cell>
          <cell r="BB4313"/>
        </row>
        <row r="4314">
          <cell r="A4314">
            <v>20051</v>
          </cell>
          <cell r="BB4314">
            <v>0</v>
          </cell>
        </row>
        <row r="4315">
          <cell r="A4315">
            <v>20052</v>
          </cell>
          <cell r="BB4315">
            <v>0</v>
          </cell>
        </row>
        <row r="4316">
          <cell r="A4316">
            <v>20053</v>
          </cell>
          <cell r="BB4316"/>
        </row>
        <row r="4317">
          <cell r="A4317">
            <v>20054</v>
          </cell>
          <cell r="BB4317"/>
        </row>
        <row r="4318">
          <cell r="A4318">
            <v>20055</v>
          </cell>
          <cell r="BB4318"/>
        </row>
        <row r="4319">
          <cell r="A4319">
            <v>20056</v>
          </cell>
          <cell r="BB4319"/>
        </row>
        <row r="4320">
          <cell r="A4320">
            <v>20057</v>
          </cell>
          <cell r="BB4320"/>
        </row>
        <row r="4321">
          <cell r="A4321">
            <v>20070</v>
          </cell>
          <cell r="BB4321"/>
        </row>
        <row r="4322">
          <cell r="A4322">
            <v>20071</v>
          </cell>
          <cell r="BB4322"/>
        </row>
        <row r="4323">
          <cell r="A4323">
            <v>20072</v>
          </cell>
          <cell r="BB4323"/>
        </row>
        <row r="4324">
          <cell r="A4324">
            <v>20073</v>
          </cell>
          <cell r="BB4324"/>
        </row>
        <row r="4325">
          <cell r="A4325">
            <v>20074</v>
          </cell>
          <cell r="BB4325"/>
        </row>
        <row r="4326">
          <cell r="A4326">
            <v>20075</v>
          </cell>
          <cell r="BB4326"/>
        </row>
        <row r="4327">
          <cell r="A4327">
            <v>20076</v>
          </cell>
          <cell r="BB4327"/>
        </row>
        <row r="4328">
          <cell r="A4328">
            <v>20077</v>
          </cell>
          <cell r="BB4328"/>
        </row>
        <row r="4329">
          <cell r="A4329">
            <v>20078</v>
          </cell>
          <cell r="BB4329"/>
        </row>
        <row r="4330">
          <cell r="A4330">
            <v>20079</v>
          </cell>
          <cell r="BB4330"/>
        </row>
        <row r="4331">
          <cell r="A4331">
            <v>20080</v>
          </cell>
          <cell r="BB4331"/>
        </row>
        <row r="4332">
          <cell r="A4332">
            <v>20081</v>
          </cell>
          <cell r="BB4332"/>
        </row>
        <row r="4333">
          <cell r="A4333">
            <v>20082</v>
          </cell>
          <cell r="BB4333"/>
        </row>
        <row r="4334">
          <cell r="A4334">
            <v>20083</v>
          </cell>
          <cell r="BB4334"/>
        </row>
        <row r="4335">
          <cell r="A4335">
            <v>20084</v>
          </cell>
          <cell r="BB4335"/>
        </row>
        <row r="4336">
          <cell r="A4336">
            <v>20423</v>
          </cell>
          <cell r="BB4336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PropertyConfig"/>
      <sheetName val="Sheet2"/>
      <sheetName val="Sheet3"/>
      <sheetName val="Sheet1"/>
    </sheetNames>
    <sheetDataSet>
      <sheetData sheetId="0">
        <row r="1">
          <cell r="A1" t="str">
            <v>ID</v>
          </cell>
          <cell r="B1" t="str">
            <v>Stats</v>
          </cell>
          <cell r="C1" t="str">
            <v>Explain</v>
          </cell>
          <cell r="D1" t="str">
            <v>propType</v>
          </cell>
          <cell r="E1" t="str">
            <v>weight</v>
          </cell>
          <cell r="F1" t="str">
            <v>index</v>
          </cell>
          <cell r="G1" t="str">
            <v>GS</v>
          </cell>
        </row>
        <row r="2">
          <cell r="A2">
            <v>1</v>
          </cell>
          <cell r="B2" t="str">
            <v>力量</v>
          </cell>
          <cell r="C2" t="str">
            <v>提升战士技能的威力，以及对战士技能的免伤</v>
          </cell>
          <cell r="D2">
            <v>0</v>
          </cell>
          <cell r="E2">
            <v>1</v>
          </cell>
          <cell r="F2">
            <v>0</v>
          </cell>
          <cell r="G2">
            <v>0</v>
          </cell>
        </row>
        <row r="3">
          <cell r="A3">
            <v>2</v>
          </cell>
          <cell r="B3" t="str">
            <v>敏捷</v>
          </cell>
          <cell r="C3" t="str">
            <v>提升暴击和闪避</v>
          </cell>
          <cell r="D3">
            <v>0</v>
          </cell>
          <cell r="E3">
            <v>1</v>
          </cell>
          <cell r="F3">
            <v>0</v>
          </cell>
          <cell r="G3">
            <v>0</v>
          </cell>
        </row>
        <row r="4">
          <cell r="A4">
            <v>3</v>
          </cell>
          <cell r="B4" t="str">
            <v>魔石触发几率</v>
          </cell>
          <cell r="C4" t="str">
            <v>魔石触发几率</v>
          </cell>
          <cell r="D4">
            <v>0</v>
          </cell>
          <cell r="E4">
            <v>1</v>
          </cell>
          <cell r="F4">
            <v>0</v>
          </cell>
          <cell r="G4">
            <v>0</v>
          </cell>
        </row>
        <row r="5">
          <cell r="A5">
            <v>4</v>
          </cell>
          <cell r="B5" t="str">
            <v>熔炉之力</v>
          </cell>
          <cell r="C5" t="str">
            <v>赋予不同职业不同的特殊效果</v>
          </cell>
          <cell r="D5">
            <v>0</v>
          </cell>
          <cell r="E5">
            <v>1</v>
          </cell>
          <cell r="F5">
            <v>0</v>
          </cell>
          <cell r="G5">
            <v>0</v>
          </cell>
        </row>
        <row r="6">
          <cell r="A6">
            <v>5</v>
          </cell>
          <cell r="B6" t="str">
            <v>意志</v>
          </cell>
          <cell r="C6" t="str">
            <v>提升骑士技能的威力，以及对骑士技能的免伤</v>
          </cell>
          <cell r="D6">
            <v>0</v>
          </cell>
          <cell r="E6">
            <v>1</v>
          </cell>
          <cell r="F6">
            <v>0</v>
          </cell>
          <cell r="G6">
            <v>0</v>
          </cell>
        </row>
        <row r="7">
          <cell r="A7">
            <v>101</v>
          </cell>
          <cell r="B7" t="str">
            <v>攻击力</v>
          </cell>
          <cell r="C7" t="str">
            <v>对敌人造成伤害的基本属性。</v>
          </cell>
          <cell r="D7">
            <v>1</v>
          </cell>
          <cell r="E7">
            <v>4</v>
          </cell>
          <cell r="F7">
            <v>1</v>
          </cell>
          <cell r="G7">
            <v>25</v>
          </cell>
        </row>
        <row r="8">
          <cell r="A8">
            <v>102</v>
          </cell>
          <cell r="B8" t="str">
            <v>防御力</v>
          </cell>
          <cell r="C8" t="str">
            <v>降低敌人对自己产生的伤害。</v>
          </cell>
          <cell r="D8">
            <v>2</v>
          </cell>
          <cell r="E8">
            <v>4</v>
          </cell>
          <cell r="F8">
            <v>2</v>
          </cell>
          <cell r="G8">
            <v>25</v>
          </cell>
        </row>
        <row r="9">
          <cell r="A9">
            <v>103</v>
          </cell>
          <cell r="B9" t="str">
            <v>穿透等级</v>
          </cell>
          <cell r="C9" t="str">
            <v>造成伤害时忽略目标的防御力。</v>
          </cell>
          <cell r="D9">
            <v>0</v>
          </cell>
          <cell r="E9">
            <v>4</v>
          </cell>
          <cell r="F9">
            <v>109</v>
          </cell>
          <cell r="G9">
            <v>25</v>
          </cell>
        </row>
        <row r="10">
          <cell r="A10">
            <v>104</v>
          </cell>
          <cell r="B10" t="str">
            <v>生命值</v>
          </cell>
          <cell r="C10" t="str">
            <v>生命上限</v>
          </cell>
          <cell r="D10">
            <v>0</v>
          </cell>
          <cell r="E10">
            <v>100</v>
          </cell>
          <cell r="F10">
            <v>3</v>
          </cell>
          <cell r="G10">
            <v>1</v>
          </cell>
        </row>
        <row r="11">
          <cell r="A11">
            <v>105</v>
          </cell>
          <cell r="B11" t="str">
            <v>法力</v>
          </cell>
          <cell r="C11" t="str">
            <v>法力上限</v>
          </cell>
          <cell r="D11">
            <v>0</v>
          </cell>
          <cell r="E11">
            <v>1</v>
          </cell>
          <cell r="F11">
            <v>0</v>
          </cell>
          <cell r="G11">
            <v>0</v>
          </cell>
        </row>
        <row r="12">
          <cell r="A12">
            <v>106</v>
          </cell>
          <cell r="B12" t="str">
            <v>暴击等级</v>
          </cell>
          <cell r="C12" t="str">
            <v>提高造成伤害时产生暴击的几率。</v>
          </cell>
          <cell r="D12">
            <v>1</v>
          </cell>
          <cell r="E12">
            <v>4</v>
          </cell>
          <cell r="F12">
            <v>103</v>
          </cell>
          <cell r="G12">
            <v>25</v>
          </cell>
        </row>
        <row r="13">
          <cell r="A13">
            <v>107</v>
          </cell>
          <cell r="B13" t="str">
            <v>暴击加成</v>
          </cell>
          <cell r="C13" t="str">
            <v>提高暴击攻击所造成的伤害。</v>
          </cell>
          <cell r="D13">
            <v>3</v>
          </cell>
          <cell r="E13">
            <v>4</v>
          </cell>
          <cell r="F13">
            <v>105</v>
          </cell>
          <cell r="G13">
            <v>25</v>
          </cell>
        </row>
        <row r="14">
          <cell r="A14">
            <v>108</v>
          </cell>
          <cell r="B14" t="str">
            <v>暴击抵抗</v>
          </cell>
          <cell r="C14" t="str">
            <v>降低自身受到暴击攻击的几率。</v>
          </cell>
          <cell r="D14">
            <v>2</v>
          </cell>
          <cell r="E14">
            <v>4</v>
          </cell>
          <cell r="F14">
            <v>104</v>
          </cell>
          <cell r="G14">
            <v>25</v>
          </cell>
        </row>
        <row r="15">
          <cell r="A15">
            <v>109</v>
          </cell>
          <cell r="B15" t="str">
            <v>命中等级</v>
          </cell>
          <cell r="C15" t="str">
            <v>提高攻击时命中目标的几率。</v>
          </cell>
          <cell r="D15">
            <v>1</v>
          </cell>
          <cell r="E15">
            <v>4</v>
          </cell>
          <cell r="F15">
            <v>101</v>
          </cell>
          <cell r="G15">
            <v>25</v>
          </cell>
        </row>
        <row r="16">
          <cell r="A16">
            <v>110</v>
          </cell>
          <cell r="B16" t="str">
            <v>闪避等级</v>
          </cell>
          <cell r="C16" t="str">
            <v>降低自身被敌人攻击命中的几率。</v>
          </cell>
          <cell r="D16">
            <v>2</v>
          </cell>
          <cell r="E16">
            <v>4</v>
          </cell>
          <cell r="F16">
            <v>102</v>
          </cell>
          <cell r="G16">
            <v>25</v>
          </cell>
        </row>
        <row r="17">
          <cell r="A17">
            <v>111</v>
          </cell>
          <cell r="B17" t="str">
            <v>CD</v>
          </cell>
          <cell r="C17" t="str">
            <v>降低自己技能冷却时间</v>
          </cell>
          <cell r="D17">
            <v>0</v>
          </cell>
          <cell r="E17">
            <v>1</v>
          </cell>
          <cell r="F17">
            <v>0</v>
          </cell>
          <cell r="G17">
            <v>0</v>
          </cell>
        </row>
        <row r="18">
          <cell r="A18">
            <v>112</v>
          </cell>
          <cell r="B18" t="str">
            <v>伤害加深</v>
          </cell>
          <cell r="C18" t="str">
            <v>提高自身所造成的伤害。</v>
          </cell>
          <cell r="D18">
            <v>0</v>
          </cell>
          <cell r="E18">
            <v>4</v>
          </cell>
          <cell r="F18">
            <v>107</v>
          </cell>
          <cell r="G18">
            <v>25</v>
          </cell>
        </row>
        <row r="19">
          <cell r="A19">
            <v>113</v>
          </cell>
          <cell r="B19" t="str">
            <v>伤害减免</v>
          </cell>
          <cell r="C19" t="str">
            <v>降低自身所受到的伤害。</v>
          </cell>
          <cell r="D19">
            <v>0</v>
          </cell>
          <cell r="E19">
            <v>4</v>
          </cell>
          <cell r="F19">
            <v>108</v>
          </cell>
          <cell r="G19">
            <v>25</v>
          </cell>
        </row>
        <row r="20">
          <cell r="A20">
            <v>114</v>
          </cell>
          <cell r="B20" t="str">
            <v>格挡等级</v>
          </cell>
          <cell r="C20" t="str">
            <v>提高格挡概率，使受到的伤害大幅度降低。</v>
          </cell>
          <cell r="D20">
            <v>3</v>
          </cell>
          <cell r="E20">
            <v>4</v>
          </cell>
          <cell r="F20">
            <v>106</v>
          </cell>
          <cell r="G20">
            <v>25</v>
          </cell>
        </row>
        <row r="21">
          <cell r="A21">
            <v>115</v>
          </cell>
          <cell r="B21" t="str">
            <v>护甲值</v>
          </cell>
          <cell r="C21" t="str">
            <v>提高护甲值可以抵消敌人的攻击力。</v>
          </cell>
          <cell r="D21">
            <v>3</v>
          </cell>
          <cell r="E21">
            <v>20</v>
          </cell>
          <cell r="F21">
            <v>4</v>
          </cell>
          <cell r="G21">
            <v>5</v>
          </cell>
        </row>
        <row r="22">
          <cell r="A22">
            <v>116</v>
          </cell>
          <cell r="B22" t="str">
            <v>真实伤害</v>
          </cell>
          <cell r="C22" t="str">
            <v>将造成伤害的一部分转化为无视防御、护甲、减免且无法格挡的伤害。</v>
          </cell>
          <cell r="D22">
            <v>0</v>
          </cell>
          <cell r="E22">
            <v>4</v>
          </cell>
          <cell r="F22">
            <v>110</v>
          </cell>
          <cell r="G22">
            <v>25</v>
          </cell>
        </row>
        <row r="23">
          <cell r="A23">
            <v>117</v>
          </cell>
          <cell r="B23" t="str">
            <v>击倒等级</v>
          </cell>
          <cell r="C23" t="str">
            <v>提升击倒、击退技能对目标的生效几率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>
            <v>118</v>
          </cell>
          <cell r="B24" t="str">
            <v>抵抗等级</v>
          </cell>
          <cell r="C24" t="str">
            <v>降低敌人的击倒、击退技能对自己的生效几率</v>
          </cell>
          <cell r="D24">
            <v>0</v>
          </cell>
          <cell r="E24">
            <v>1</v>
          </cell>
          <cell r="F24">
            <v>0</v>
          </cell>
          <cell r="G24">
            <v>0</v>
          </cell>
        </row>
        <row r="25">
          <cell r="A25">
            <v>119</v>
          </cell>
          <cell r="B25" t="str">
            <v>移动速度</v>
          </cell>
          <cell r="C25" t="str">
            <v>每点移动速度提供1%的移动速度加成</v>
          </cell>
          <cell r="D25">
            <v>0</v>
          </cell>
          <cell r="E25">
            <v>1</v>
          </cell>
          <cell r="F25">
            <v>0</v>
          </cell>
          <cell r="G25">
            <v>0</v>
          </cell>
        </row>
        <row r="26">
          <cell r="A26">
            <v>120</v>
          </cell>
          <cell r="B26" t="str">
            <v>治疗加成</v>
          </cell>
          <cell r="C26" t="str">
            <v>提升急救术恢复生命值</v>
          </cell>
          <cell r="D26">
            <v>0</v>
          </cell>
          <cell r="E26">
            <v>20</v>
          </cell>
          <cell r="F26">
            <v>111</v>
          </cell>
          <cell r="G26">
            <v>5</v>
          </cell>
        </row>
        <row r="27">
          <cell r="A27">
            <v>201</v>
          </cell>
          <cell r="B27" t="str">
            <v>等级</v>
          </cell>
          <cell r="C27" t="str">
            <v>等级</v>
          </cell>
          <cell r="D27">
            <v>0</v>
          </cell>
          <cell r="E27">
            <v>1</v>
          </cell>
          <cell r="F27">
            <v>0</v>
          </cell>
          <cell r="G27">
            <v>0</v>
          </cell>
        </row>
        <row r="28">
          <cell r="A28">
            <v>202</v>
          </cell>
          <cell r="B28" t="str">
            <v>生命</v>
          </cell>
          <cell r="C28" t="str">
            <v>生命</v>
          </cell>
          <cell r="D28">
            <v>0</v>
          </cell>
          <cell r="E28">
            <v>1</v>
          </cell>
          <cell r="F28">
            <v>0</v>
          </cell>
          <cell r="G28">
            <v>0</v>
          </cell>
        </row>
        <row r="29">
          <cell r="A29">
            <v>203</v>
          </cell>
          <cell r="B29" t="str">
            <v>法力</v>
          </cell>
          <cell r="C29" t="str">
            <v>法力</v>
          </cell>
          <cell r="D29">
            <v>0</v>
          </cell>
          <cell r="E29">
            <v>1</v>
          </cell>
          <cell r="F29">
            <v>0</v>
          </cell>
          <cell r="G29">
            <v>0</v>
          </cell>
        </row>
        <row r="30">
          <cell r="A30">
            <v>204</v>
          </cell>
          <cell r="B30" t="str">
            <v>经验</v>
          </cell>
          <cell r="C30" t="str">
            <v>经验</v>
          </cell>
          <cell r="D30">
            <v>0</v>
          </cell>
          <cell r="E30">
            <v>1</v>
          </cell>
          <cell r="F30">
            <v>0</v>
          </cell>
          <cell r="G30">
            <v>0</v>
          </cell>
        </row>
        <row r="31">
          <cell r="A31">
            <v>205</v>
          </cell>
          <cell r="B31" t="str">
            <v>金钱</v>
          </cell>
          <cell r="C31" t="str">
            <v>金钱</v>
          </cell>
          <cell r="D31">
            <v>0</v>
          </cell>
          <cell r="E31">
            <v>1</v>
          </cell>
          <cell r="F31">
            <v>0</v>
          </cell>
          <cell r="G31">
            <v>0</v>
          </cell>
        </row>
        <row r="32">
          <cell r="A32">
            <v>206</v>
          </cell>
          <cell r="B32" t="str">
            <v>付费货币（白金币）</v>
          </cell>
          <cell r="C32" t="str">
            <v>付费货币（白金币）</v>
          </cell>
          <cell r="D32">
            <v>0</v>
          </cell>
          <cell r="E32">
            <v>1</v>
          </cell>
          <cell r="F32">
            <v>0</v>
          </cell>
          <cell r="G32">
            <v>0</v>
          </cell>
        </row>
        <row r="33">
          <cell r="A33">
            <v>207</v>
          </cell>
          <cell r="B33" t="str">
            <v>当日获取经验</v>
          </cell>
          <cell r="C33" t="str">
            <v>当日获取经验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208</v>
          </cell>
          <cell r="B34" t="str">
            <v>当日获取金钱</v>
          </cell>
          <cell r="C34" t="str">
            <v>当日获取金钱</v>
          </cell>
          <cell r="D34">
            <v>0</v>
          </cell>
          <cell r="E34">
            <v>1</v>
          </cell>
          <cell r="F34">
            <v>0</v>
          </cell>
          <cell r="G34">
            <v>0</v>
          </cell>
        </row>
        <row r="35">
          <cell r="A35">
            <v>209</v>
          </cell>
          <cell r="B35" t="str">
            <v>绑定货币</v>
          </cell>
          <cell r="C35" t="str">
            <v>绑定货币</v>
          </cell>
          <cell r="D35">
            <v>0</v>
          </cell>
          <cell r="E35">
            <v>1</v>
          </cell>
          <cell r="F35">
            <v>0</v>
          </cell>
          <cell r="G35">
            <v>0</v>
          </cell>
        </row>
        <row r="36">
          <cell r="A36">
            <v>214</v>
          </cell>
          <cell r="B36" t="str">
            <v>巅峰等级</v>
          </cell>
          <cell r="C36" t="str">
            <v>巅峰等级</v>
          </cell>
          <cell r="D36">
            <v>0</v>
          </cell>
          <cell r="E36">
            <v>1</v>
          </cell>
          <cell r="F36">
            <v>0</v>
          </cell>
          <cell r="G36">
            <v>0</v>
          </cell>
        </row>
        <row r="37">
          <cell r="A37">
            <v>215</v>
          </cell>
          <cell r="B37" t="str">
            <v>VIP等级</v>
          </cell>
          <cell r="C37" t="str">
            <v>VIP等级</v>
          </cell>
          <cell r="D37">
            <v>0</v>
          </cell>
          <cell r="E37">
            <v>1</v>
          </cell>
          <cell r="F37">
            <v>0</v>
          </cell>
          <cell r="G37">
            <v>0</v>
          </cell>
        </row>
        <row r="38">
          <cell r="A38">
            <v>301</v>
          </cell>
          <cell r="B38" t="str">
            <v>等级上限</v>
          </cell>
          <cell r="C38" t="str">
            <v>等级上限</v>
          </cell>
          <cell r="D38">
            <v>0</v>
          </cell>
          <cell r="E38">
            <v>1</v>
          </cell>
          <cell r="F38">
            <v>0</v>
          </cell>
          <cell r="G38">
            <v>0</v>
          </cell>
        </row>
        <row r="39">
          <cell r="A39">
            <v>304</v>
          </cell>
          <cell r="B39" t="str">
            <v>经验上限</v>
          </cell>
          <cell r="C39" t="str">
            <v>经验上限</v>
          </cell>
          <cell r="D39">
            <v>0</v>
          </cell>
          <cell r="E39">
            <v>1</v>
          </cell>
          <cell r="F39">
            <v>0</v>
          </cell>
          <cell r="G39">
            <v>0</v>
          </cell>
        </row>
        <row r="40">
          <cell r="A40">
            <v>305</v>
          </cell>
          <cell r="B40" t="str">
            <v>金钱上限</v>
          </cell>
          <cell r="C40" t="str">
            <v>金钱上限</v>
          </cell>
          <cell r="D40">
            <v>0</v>
          </cell>
          <cell r="E40">
            <v>1</v>
          </cell>
          <cell r="F40">
            <v>0</v>
          </cell>
          <cell r="G40">
            <v>0</v>
          </cell>
        </row>
        <row r="41">
          <cell r="A41">
            <v>306</v>
          </cell>
          <cell r="B41" t="str">
            <v>付费货币上限（白金币）</v>
          </cell>
          <cell r="C41" t="str">
            <v>付费货币上限（白金币）</v>
          </cell>
          <cell r="D41">
            <v>0</v>
          </cell>
          <cell r="E41">
            <v>1</v>
          </cell>
          <cell r="F41">
            <v>0</v>
          </cell>
          <cell r="G41">
            <v>0</v>
          </cell>
        </row>
        <row r="42">
          <cell r="A42">
            <v>307</v>
          </cell>
          <cell r="B42" t="str">
            <v>当日获取经验上限</v>
          </cell>
          <cell r="C42" t="str">
            <v>当日获取经验上限</v>
          </cell>
          <cell r="D42">
            <v>0</v>
          </cell>
          <cell r="E42">
            <v>1</v>
          </cell>
          <cell r="F42">
            <v>0</v>
          </cell>
          <cell r="G42">
            <v>0</v>
          </cell>
        </row>
        <row r="43">
          <cell r="A43">
            <v>308</v>
          </cell>
          <cell r="B43" t="str">
            <v>当日获取金钱上限</v>
          </cell>
          <cell r="C43" t="str">
            <v>当日获取金钱上限</v>
          </cell>
          <cell r="D43">
            <v>0</v>
          </cell>
          <cell r="E43">
            <v>1</v>
          </cell>
          <cell r="F43">
            <v>0</v>
          </cell>
          <cell r="G43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nfig"/>
      <sheetName val="bigmap"/>
      <sheetName val="all"/>
      <sheetName val="计算"/>
      <sheetName val="bigmap大地图"/>
    </sheetNames>
    <definedNames>
      <definedName name="WriteCur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62"/>
  <sheetViews>
    <sheetView topLeftCell="A34" workbookViewId="0">
      <selection activeCell="I40" sqref="I40"/>
    </sheetView>
  </sheetViews>
  <sheetFormatPr defaultRowHeight="12" x14ac:dyDescent="0.15"/>
  <cols>
    <col min="1" max="1" width="21.625" style="61" bestFit="1" customWidth="1"/>
    <col min="2" max="2" width="18.375" style="61" bestFit="1" customWidth="1"/>
    <col min="3" max="6" width="2.5" style="61" bestFit="1" customWidth="1"/>
    <col min="7" max="7" width="11.625" style="61" bestFit="1" customWidth="1"/>
    <col min="8" max="16384" width="9" style="61"/>
  </cols>
  <sheetData>
    <row r="1" spans="1:7" x14ac:dyDescent="0.15">
      <c r="A1" s="60">
        <v>1</v>
      </c>
      <c r="B1" s="60">
        <v>2</v>
      </c>
      <c r="C1" s="60">
        <v>3</v>
      </c>
      <c r="D1" s="60">
        <v>4</v>
      </c>
      <c r="E1" s="60">
        <v>5</v>
      </c>
      <c r="F1" s="60">
        <v>6</v>
      </c>
      <c r="G1" s="60">
        <v>7</v>
      </c>
    </row>
    <row r="2" spans="1:7" x14ac:dyDescent="0.15">
      <c r="A2" s="62" t="s">
        <v>40</v>
      </c>
      <c r="B2" s="62" t="s">
        <v>40</v>
      </c>
      <c r="C2" s="60"/>
      <c r="D2" s="60"/>
      <c r="E2" s="60"/>
      <c r="F2" s="60"/>
      <c r="G2" s="60" t="s">
        <v>3</v>
      </c>
    </row>
    <row r="3" spans="1:7" x14ac:dyDescent="0.15">
      <c r="A3" s="60" t="s">
        <v>268</v>
      </c>
      <c r="B3" s="60" t="s">
        <v>269</v>
      </c>
      <c r="C3" s="60"/>
      <c r="D3" s="60"/>
      <c r="E3" s="60"/>
      <c r="F3" s="60"/>
      <c r="G3" s="60" t="s">
        <v>266</v>
      </c>
    </row>
    <row r="4" spans="1:7" x14ac:dyDescent="0.15">
      <c r="A4" s="62" t="s">
        <v>42</v>
      </c>
      <c r="B4" s="62" t="s">
        <v>42</v>
      </c>
      <c r="C4" s="60"/>
      <c r="D4" s="60"/>
      <c r="E4" s="60"/>
      <c r="F4" s="60"/>
      <c r="G4" s="60" t="s">
        <v>3</v>
      </c>
    </row>
    <row r="5" spans="1:7" x14ac:dyDescent="0.15">
      <c r="A5" s="62" t="s">
        <v>43</v>
      </c>
      <c r="B5" s="62" t="s">
        <v>43</v>
      </c>
      <c r="C5" s="60">
        <v>1</v>
      </c>
      <c r="D5" s="60" t="s">
        <v>5</v>
      </c>
      <c r="E5" s="60"/>
      <c r="F5" s="60"/>
      <c r="G5" s="60" t="s">
        <v>3</v>
      </c>
    </row>
    <row r="6" spans="1:7" x14ac:dyDescent="0.15">
      <c r="A6" s="62" t="s">
        <v>44</v>
      </c>
      <c r="B6" s="62" t="s">
        <v>44</v>
      </c>
      <c r="C6" s="60">
        <v>1</v>
      </c>
      <c r="D6" s="60" t="s">
        <v>5</v>
      </c>
      <c r="E6" s="60"/>
      <c r="F6" s="60"/>
      <c r="G6" s="60" t="s">
        <v>3</v>
      </c>
    </row>
    <row r="7" spans="1:7" x14ac:dyDescent="0.15">
      <c r="A7" s="62" t="s">
        <v>47</v>
      </c>
      <c r="B7" s="62" t="s">
        <v>47</v>
      </c>
      <c r="C7" s="60"/>
      <c r="D7" s="60"/>
      <c r="E7" s="60"/>
      <c r="F7" s="60"/>
      <c r="G7" s="60" t="s">
        <v>3</v>
      </c>
    </row>
    <row r="8" spans="1:7" x14ac:dyDescent="0.15">
      <c r="A8" s="62" t="s">
        <v>53</v>
      </c>
      <c r="B8" s="62" t="s">
        <v>53</v>
      </c>
      <c r="C8" s="60"/>
      <c r="D8" s="60"/>
      <c r="E8" s="60"/>
      <c r="F8" s="60"/>
      <c r="G8" s="60" t="s">
        <v>3</v>
      </c>
    </row>
    <row r="9" spans="1:7" x14ac:dyDescent="0.15">
      <c r="A9" s="62" t="s">
        <v>49</v>
      </c>
      <c r="B9" s="62" t="s">
        <v>49</v>
      </c>
      <c r="C9" s="60">
        <v>2</v>
      </c>
      <c r="D9" s="60" t="s">
        <v>6</v>
      </c>
      <c r="E9" s="60" t="s">
        <v>56</v>
      </c>
      <c r="F9" s="60"/>
      <c r="G9" s="60" t="s">
        <v>3</v>
      </c>
    </row>
    <row r="10" spans="1:7" x14ac:dyDescent="0.15">
      <c r="A10" s="60" t="s">
        <v>102</v>
      </c>
      <c r="B10" s="60" t="s">
        <v>102</v>
      </c>
      <c r="C10" s="60"/>
      <c r="D10" s="60"/>
      <c r="E10" s="60"/>
      <c r="F10" s="60"/>
      <c r="G10" s="60" t="s">
        <v>3</v>
      </c>
    </row>
    <row r="11" spans="1:7" x14ac:dyDescent="0.15">
      <c r="A11" s="60" t="s">
        <v>108</v>
      </c>
      <c r="B11" s="60" t="s">
        <v>108</v>
      </c>
      <c r="C11" s="60"/>
      <c r="D11" s="60"/>
      <c r="E11" s="60"/>
      <c r="F11" s="60"/>
      <c r="G11" s="60" t="s">
        <v>3</v>
      </c>
    </row>
    <row r="12" spans="1:7" x14ac:dyDescent="0.15">
      <c r="A12" s="60" t="s">
        <v>54</v>
      </c>
      <c r="B12" s="60"/>
      <c r="C12" s="60"/>
      <c r="D12" s="60"/>
      <c r="E12" s="60"/>
      <c r="F12" s="60"/>
      <c r="G12" s="60" t="s">
        <v>4</v>
      </c>
    </row>
    <row r="13" spans="1:7" x14ac:dyDescent="0.15">
      <c r="A13" s="60" t="s">
        <v>120</v>
      </c>
      <c r="B13" s="60" t="s">
        <v>120</v>
      </c>
      <c r="C13" s="60">
        <v>2</v>
      </c>
      <c r="D13" s="60" t="s">
        <v>121</v>
      </c>
      <c r="E13" s="60" t="s">
        <v>122</v>
      </c>
      <c r="F13" s="60"/>
      <c r="G13" s="60" t="s">
        <v>3</v>
      </c>
    </row>
    <row r="14" spans="1:7" x14ac:dyDescent="0.15">
      <c r="A14" s="60" t="s">
        <v>123</v>
      </c>
      <c r="B14" s="60" t="s">
        <v>123</v>
      </c>
      <c r="C14" s="60"/>
      <c r="D14" s="60"/>
      <c r="E14" s="60"/>
      <c r="F14" s="60"/>
      <c r="G14" s="60" t="s">
        <v>3</v>
      </c>
    </row>
    <row r="15" spans="1:7" x14ac:dyDescent="0.15">
      <c r="A15" s="62" t="s">
        <v>215</v>
      </c>
      <c r="B15" s="60" t="s">
        <v>217</v>
      </c>
      <c r="C15" s="60"/>
      <c r="D15" s="60"/>
      <c r="E15" s="60"/>
      <c r="F15" s="60"/>
      <c r="G15" s="60" t="s">
        <v>3</v>
      </c>
    </row>
    <row r="16" spans="1:7" x14ac:dyDescent="0.15">
      <c r="A16" s="33" t="s">
        <v>164</v>
      </c>
      <c r="B16" s="33" t="s">
        <v>164</v>
      </c>
      <c r="C16" s="60"/>
      <c r="D16" s="60"/>
      <c r="E16" s="60"/>
      <c r="F16" s="60"/>
      <c r="G16" s="60" t="s">
        <v>3</v>
      </c>
    </row>
    <row r="17" spans="1:7" x14ac:dyDescent="0.15">
      <c r="A17" s="30" t="s">
        <v>165</v>
      </c>
      <c r="B17" s="30" t="s">
        <v>165</v>
      </c>
      <c r="C17" s="60"/>
      <c r="D17" s="60"/>
      <c r="E17" s="60"/>
      <c r="F17" s="60"/>
      <c r="G17" s="60" t="s">
        <v>3</v>
      </c>
    </row>
    <row r="18" spans="1:7" x14ac:dyDescent="0.15">
      <c r="A18" s="30" t="s">
        <v>166</v>
      </c>
      <c r="B18" s="30" t="s">
        <v>166</v>
      </c>
      <c r="C18" s="60"/>
      <c r="D18" s="60"/>
      <c r="E18" s="60"/>
      <c r="F18" s="60"/>
      <c r="G18" s="60" t="s">
        <v>3</v>
      </c>
    </row>
    <row r="19" spans="1:7" x14ac:dyDescent="0.15">
      <c r="A19" s="30" t="s">
        <v>167</v>
      </c>
      <c r="B19" s="30" t="s">
        <v>167</v>
      </c>
      <c r="C19" s="60"/>
      <c r="D19" s="60"/>
      <c r="E19" s="60"/>
      <c r="F19" s="60"/>
      <c r="G19" s="60" t="s">
        <v>3</v>
      </c>
    </row>
    <row r="20" spans="1:7" x14ac:dyDescent="0.15">
      <c r="A20" s="30" t="s">
        <v>168</v>
      </c>
      <c r="B20" s="30" t="s">
        <v>168</v>
      </c>
      <c r="C20" s="60"/>
      <c r="D20" s="60"/>
      <c r="E20" s="60"/>
      <c r="F20" s="60"/>
      <c r="G20" s="60" t="s">
        <v>3</v>
      </c>
    </row>
    <row r="21" spans="1:7" x14ac:dyDescent="0.15">
      <c r="A21" s="30" t="s">
        <v>169</v>
      </c>
      <c r="B21" s="30" t="s">
        <v>169</v>
      </c>
      <c r="C21" s="60"/>
      <c r="D21" s="60"/>
      <c r="E21" s="60"/>
      <c r="F21" s="60"/>
      <c r="G21" s="60" t="s">
        <v>3</v>
      </c>
    </row>
    <row r="22" spans="1:7" x14ac:dyDescent="0.15">
      <c r="A22" s="30" t="s">
        <v>170</v>
      </c>
      <c r="B22" s="30" t="s">
        <v>170</v>
      </c>
      <c r="C22" s="60"/>
      <c r="D22" s="60"/>
      <c r="E22" s="60"/>
      <c r="F22" s="60"/>
      <c r="G22" s="60" t="s">
        <v>3</v>
      </c>
    </row>
    <row r="23" spans="1:7" x14ac:dyDescent="0.15">
      <c r="A23" s="30" t="s">
        <v>171</v>
      </c>
      <c r="B23" s="30" t="s">
        <v>171</v>
      </c>
      <c r="C23" s="60"/>
      <c r="D23" s="60"/>
      <c r="E23" s="60"/>
      <c r="F23" s="60"/>
      <c r="G23" s="60" t="s">
        <v>3</v>
      </c>
    </row>
    <row r="24" spans="1:7" x14ac:dyDescent="0.15">
      <c r="A24" s="30" t="s">
        <v>172</v>
      </c>
      <c r="B24" s="30" t="s">
        <v>172</v>
      </c>
      <c r="C24" s="60"/>
      <c r="D24" s="60"/>
      <c r="E24" s="60"/>
      <c r="F24" s="60"/>
      <c r="G24" s="60" t="s">
        <v>3</v>
      </c>
    </row>
    <row r="25" spans="1:7" x14ac:dyDescent="0.15">
      <c r="A25" s="30" t="s">
        <v>173</v>
      </c>
      <c r="B25" s="30" t="s">
        <v>173</v>
      </c>
      <c r="C25" s="60"/>
      <c r="D25" s="60"/>
      <c r="E25" s="60"/>
      <c r="F25" s="60"/>
      <c r="G25" s="60" t="s">
        <v>3</v>
      </c>
    </row>
    <row r="26" spans="1:7" x14ac:dyDescent="0.15">
      <c r="A26" s="30" t="s">
        <v>174</v>
      </c>
      <c r="B26" s="30" t="s">
        <v>174</v>
      </c>
      <c r="C26" s="60"/>
      <c r="D26" s="60"/>
      <c r="E26" s="60"/>
      <c r="F26" s="60"/>
      <c r="G26" s="60" t="s">
        <v>3</v>
      </c>
    </row>
    <row r="27" spans="1:7" x14ac:dyDescent="0.15">
      <c r="A27" s="30" t="s">
        <v>175</v>
      </c>
      <c r="B27" s="30" t="s">
        <v>175</v>
      </c>
      <c r="C27" s="60"/>
      <c r="D27" s="60"/>
      <c r="E27" s="60"/>
      <c r="F27" s="60"/>
      <c r="G27" s="60" t="s">
        <v>3</v>
      </c>
    </row>
    <row r="28" spans="1:7" x14ac:dyDescent="0.15">
      <c r="A28" s="30" t="s">
        <v>176</v>
      </c>
      <c r="B28" s="30" t="s">
        <v>176</v>
      </c>
      <c r="C28" s="60"/>
      <c r="D28" s="60"/>
      <c r="E28" s="60"/>
      <c r="F28" s="60"/>
      <c r="G28" s="60" t="s">
        <v>3</v>
      </c>
    </row>
    <row r="29" spans="1:7" x14ac:dyDescent="0.15">
      <c r="A29" s="30" t="s">
        <v>177</v>
      </c>
      <c r="B29" s="30" t="s">
        <v>177</v>
      </c>
      <c r="C29" s="60"/>
      <c r="D29" s="60"/>
      <c r="E29" s="60"/>
      <c r="F29" s="60"/>
      <c r="G29" s="60" t="s">
        <v>3</v>
      </c>
    </row>
    <row r="30" spans="1:7" x14ac:dyDescent="0.15">
      <c r="A30" s="62" t="s">
        <v>178</v>
      </c>
      <c r="B30" s="62" t="s">
        <v>178</v>
      </c>
      <c r="C30" s="60"/>
      <c r="D30" s="60"/>
      <c r="E30" s="60"/>
      <c r="F30" s="60"/>
      <c r="G30" s="60" t="s">
        <v>3</v>
      </c>
    </row>
    <row r="31" spans="1:7" x14ac:dyDescent="0.15">
      <c r="A31" s="30" t="s">
        <v>179</v>
      </c>
      <c r="B31" s="30" t="s">
        <v>179</v>
      </c>
      <c r="C31" s="60"/>
      <c r="D31" s="60"/>
      <c r="E31" s="60"/>
      <c r="F31" s="60"/>
      <c r="G31" s="60" t="s">
        <v>3</v>
      </c>
    </row>
    <row r="32" spans="1:7" x14ac:dyDescent="0.15">
      <c r="A32" s="30" t="s">
        <v>180</v>
      </c>
      <c r="B32" s="30" t="s">
        <v>180</v>
      </c>
      <c r="C32" s="60"/>
      <c r="D32" s="60"/>
      <c r="E32" s="60"/>
      <c r="F32" s="60"/>
      <c r="G32" s="60" t="s">
        <v>3</v>
      </c>
    </row>
    <row r="33" spans="1:19" x14ac:dyDescent="0.15">
      <c r="A33" s="33" t="s">
        <v>181</v>
      </c>
      <c r="B33" s="33" t="s">
        <v>181</v>
      </c>
      <c r="C33" s="60"/>
      <c r="D33" s="60"/>
      <c r="E33" s="60"/>
      <c r="F33" s="60"/>
      <c r="G33" s="60" t="s">
        <v>3</v>
      </c>
    </row>
    <row r="34" spans="1:19" x14ac:dyDescent="0.15">
      <c r="A34" s="30" t="s">
        <v>182</v>
      </c>
      <c r="B34" s="30" t="s">
        <v>182</v>
      </c>
      <c r="C34" s="60"/>
      <c r="D34" s="60"/>
      <c r="E34" s="60"/>
      <c r="F34" s="60"/>
      <c r="G34" s="60" t="s">
        <v>3</v>
      </c>
    </row>
    <row r="35" spans="1:19" x14ac:dyDescent="0.15">
      <c r="A35" s="30" t="s">
        <v>183</v>
      </c>
      <c r="B35" s="30" t="s">
        <v>183</v>
      </c>
      <c r="C35" s="60"/>
      <c r="D35" s="60"/>
      <c r="E35" s="60"/>
      <c r="F35" s="60"/>
      <c r="G35" s="60" t="s">
        <v>3</v>
      </c>
    </row>
    <row r="36" spans="1:19" x14ac:dyDescent="0.15">
      <c r="A36" s="30" t="s">
        <v>184</v>
      </c>
      <c r="B36" s="30" t="s">
        <v>184</v>
      </c>
      <c r="C36" s="60"/>
      <c r="D36" s="60"/>
      <c r="E36" s="60"/>
      <c r="F36" s="60"/>
      <c r="G36" s="60" t="s">
        <v>3</v>
      </c>
    </row>
    <row r="37" spans="1:19" x14ac:dyDescent="0.15">
      <c r="A37" s="30" t="s">
        <v>185</v>
      </c>
      <c r="B37" s="30" t="s">
        <v>185</v>
      </c>
      <c r="C37" s="60"/>
      <c r="D37" s="60"/>
      <c r="E37" s="60"/>
      <c r="F37" s="60"/>
      <c r="G37" s="60" t="s">
        <v>3</v>
      </c>
    </row>
    <row r="38" spans="1:19" x14ac:dyDescent="0.15">
      <c r="A38" s="30" t="s">
        <v>186</v>
      </c>
      <c r="B38" s="30" t="s">
        <v>186</v>
      </c>
      <c r="C38" s="60"/>
      <c r="D38" s="60"/>
      <c r="E38" s="60"/>
      <c r="F38" s="60"/>
      <c r="G38" s="60" t="s">
        <v>3</v>
      </c>
      <c r="L38" s="105" t="s">
        <v>16</v>
      </c>
      <c r="M38" s="106"/>
      <c r="N38" s="106"/>
      <c r="O38" s="106"/>
      <c r="P38" s="106"/>
      <c r="Q38" s="106"/>
      <c r="R38" s="107"/>
    </row>
    <row r="39" spans="1:19" x14ac:dyDescent="0.15">
      <c r="A39" s="30" t="s">
        <v>187</v>
      </c>
      <c r="B39" s="30" t="s">
        <v>194</v>
      </c>
      <c r="C39" s="60"/>
      <c r="D39" s="60"/>
      <c r="E39" s="60"/>
      <c r="F39" s="60"/>
      <c r="G39" s="60" t="s">
        <v>3</v>
      </c>
      <c r="L39" s="63" t="s">
        <v>17</v>
      </c>
      <c r="M39" s="63" t="s">
        <v>18</v>
      </c>
      <c r="N39" s="63" t="s">
        <v>28</v>
      </c>
      <c r="O39" s="63" t="s">
        <v>29</v>
      </c>
      <c r="P39" s="63" t="s">
        <v>30</v>
      </c>
      <c r="Q39" s="64"/>
      <c r="R39" s="65" t="s">
        <v>20</v>
      </c>
    </row>
    <row r="40" spans="1:19" x14ac:dyDescent="0.15">
      <c r="A40" s="30" t="s">
        <v>188</v>
      </c>
      <c r="B40" s="30" t="s">
        <v>188</v>
      </c>
      <c r="C40" s="60"/>
      <c r="D40" s="60"/>
      <c r="E40" s="60"/>
      <c r="F40" s="60"/>
      <c r="G40" s="60" t="s">
        <v>3</v>
      </c>
      <c r="L40" s="63" t="s">
        <v>0</v>
      </c>
      <c r="M40" s="63" t="s">
        <v>2</v>
      </c>
      <c r="N40" s="63">
        <v>1</v>
      </c>
      <c r="O40" s="63" t="s">
        <v>26</v>
      </c>
      <c r="P40" s="63" t="s">
        <v>27</v>
      </c>
      <c r="Q40" s="64"/>
      <c r="R40" s="63" t="s">
        <v>3</v>
      </c>
      <c r="S40" s="66" t="s">
        <v>31</v>
      </c>
    </row>
    <row r="41" spans="1:19" x14ac:dyDescent="0.15">
      <c r="A41" s="30" t="s">
        <v>189</v>
      </c>
      <c r="B41" s="30" t="s">
        <v>189</v>
      </c>
      <c r="C41" s="60"/>
      <c r="D41" s="60"/>
      <c r="E41" s="60"/>
      <c r="F41" s="60"/>
      <c r="G41" s="60" t="s">
        <v>3</v>
      </c>
      <c r="L41" s="108" t="s">
        <v>15</v>
      </c>
      <c r="M41" s="109"/>
      <c r="N41" s="109"/>
      <c r="O41" s="109"/>
      <c r="P41" s="109"/>
      <c r="Q41" s="109"/>
      <c r="R41" s="110"/>
    </row>
    <row r="42" spans="1:19" x14ac:dyDescent="0.15">
      <c r="A42" s="30" t="s">
        <v>190</v>
      </c>
      <c r="B42" s="30" t="s">
        <v>190</v>
      </c>
      <c r="C42" s="60"/>
      <c r="D42" s="60"/>
      <c r="E42" s="60"/>
      <c r="F42" s="60"/>
      <c r="G42" s="60" t="s">
        <v>3</v>
      </c>
      <c r="L42" s="67" t="s">
        <v>21</v>
      </c>
      <c r="M42" s="64"/>
      <c r="N42" s="64"/>
      <c r="O42" s="64"/>
      <c r="P42" s="64"/>
      <c r="Q42" s="64"/>
      <c r="R42" s="67" t="s">
        <v>20</v>
      </c>
    </row>
    <row r="43" spans="1:19" x14ac:dyDescent="0.15">
      <c r="A43" s="30" t="s">
        <v>191</v>
      </c>
      <c r="B43" s="30" t="s">
        <v>191</v>
      </c>
      <c r="C43" s="60"/>
      <c r="D43" s="60"/>
      <c r="E43" s="60"/>
      <c r="F43" s="60"/>
      <c r="G43" s="60" t="s">
        <v>3</v>
      </c>
      <c r="L43" s="67" t="s">
        <v>7</v>
      </c>
      <c r="M43" s="64"/>
      <c r="N43" s="64"/>
      <c r="O43" s="64"/>
      <c r="P43" s="64"/>
      <c r="Q43" s="64"/>
      <c r="R43" s="67" t="s">
        <v>4</v>
      </c>
    </row>
    <row r="44" spans="1:19" x14ac:dyDescent="0.15">
      <c r="A44" s="30" t="s">
        <v>195</v>
      </c>
      <c r="B44" s="30" t="s">
        <v>195</v>
      </c>
      <c r="C44" s="60"/>
      <c r="D44" s="60"/>
      <c r="E44" s="60"/>
      <c r="F44" s="60"/>
      <c r="G44" s="60" t="s">
        <v>3</v>
      </c>
      <c r="L44" s="67"/>
      <c r="M44" s="64"/>
      <c r="N44" s="64"/>
      <c r="O44" s="64"/>
      <c r="P44" s="64"/>
      <c r="Q44" s="64"/>
      <c r="R44" s="67"/>
    </row>
    <row r="45" spans="1:19" x14ac:dyDescent="0.15">
      <c r="A45" s="33" t="s">
        <v>192</v>
      </c>
      <c r="B45" s="33" t="s">
        <v>192</v>
      </c>
      <c r="C45" s="60"/>
      <c r="D45" s="60"/>
      <c r="E45" s="60"/>
      <c r="F45" s="60"/>
      <c r="G45" s="60" t="s">
        <v>3</v>
      </c>
      <c r="L45" s="67"/>
      <c r="M45" s="64"/>
      <c r="N45" s="64"/>
      <c r="O45" s="64"/>
      <c r="P45" s="64"/>
      <c r="Q45" s="64"/>
      <c r="R45" s="67"/>
    </row>
    <row r="46" spans="1:19" x14ac:dyDescent="0.15">
      <c r="A46" s="33" t="s">
        <v>193</v>
      </c>
      <c r="B46" s="33" t="s">
        <v>193</v>
      </c>
      <c r="C46" s="60"/>
      <c r="D46" s="60"/>
      <c r="E46" s="60"/>
      <c r="F46" s="60"/>
      <c r="G46" s="60" t="s">
        <v>3</v>
      </c>
      <c r="L46" s="67"/>
      <c r="M46" s="64"/>
      <c r="N46" s="64"/>
      <c r="O46" s="64"/>
      <c r="P46" s="64"/>
      <c r="Q46" s="64"/>
      <c r="R46" s="67"/>
    </row>
    <row r="47" spans="1:19" x14ac:dyDescent="0.15">
      <c r="A47" s="68" t="s">
        <v>411</v>
      </c>
      <c r="B47" s="68" t="s">
        <v>411</v>
      </c>
      <c r="C47" s="60"/>
      <c r="D47" s="60"/>
      <c r="E47" s="60"/>
      <c r="F47" s="60"/>
      <c r="G47" s="60" t="s">
        <v>3</v>
      </c>
      <c r="L47" s="113" t="s">
        <v>14</v>
      </c>
      <c r="M47" s="113"/>
      <c r="N47" s="113"/>
      <c r="O47" s="113"/>
      <c r="P47" s="113"/>
      <c r="Q47" s="113"/>
      <c r="R47" s="113"/>
    </row>
    <row r="48" spans="1:19" x14ac:dyDescent="0.15">
      <c r="A48" s="62" t="s">
        <v>200</v>
      </c>
      <c r="B48" s="62" t="s">
        <v>200</v>
      </c>
      <c r="C48" s="60"/>
      <c r="D48" s="60"/>
      <c r="E48" s="60"/>
      <c r="F48" s="60"/>
      <c r="G48" s="60" t="s">
        <v>3</v>
      </c>
      <c r="L48" s="69" t="s">
        <v>22</v>
      </c>
      <c r="M48" s="70"/>
      <c r="N48" s="70"/>
      <c r="O48" s="70"/>
      <c r="P48" s="70"/>
      <c r="Q48" s="70"/>
      <c r="R48" s="71" t="s">
        <v>25</v>
      </c>
    </row>
    <row r="49" spans="1:18" x14ac:dyDescent="0.15">
      <c r="A49" s="62" t="s">
        <v>203</v>
      </c>
      <c r="B49" s="62" t="s">
        <v>203</v>
      </c>
      <c r="C49" s="60"/>
      <c r="D49" s="60"/>
      <c r="E49" s="60"/>
      <c r="F49" s="60"/>
      <c r="G49" s="60" t="s">
        <v>3</v>
      </c>
      <c r="L49" s="69" t="s">
        <v>1</v>
      </c>
      <c r="M49" s="64"/>
      <c r="N49" s="64"/>
      <c r="O49" s="64"/>
      <c r="P49" s="64"/>
      <c r="Q49" s="64"/>
      <c r="R49" s="69" t="s">
        <v>8</v>
      </c>
    </row>
    <row r="50" spans="1:18" x14ac:dyDescent="0.15">
      <c r="A50" s="62" t="s">
        <v>201</v>
      </c>
      <c r="B50" s="62" t="s">
        <v>201</v>
      </c>
      <c r="C50" s="60"/>
      <c r="D50" s="60"/>
      <c r="E50" s="60"/>
      <c r="F50" s="60"/>
      <c r="G50" s="60" t="s">
        <v>3</v>
      </c>
      <c r="L50" s="114" t="s">
        <v>13</v>
      </c>
      <c r="M50" s="114"/>
      <c r="N50" s="114"/>
      <c r="O50" s="114"/>
      <c r="P50" s="114"/>
      <c r="Q50" s="114"/>
      <c r="R50" s="114"/>
    </row>
    <row r="51" spans="1:18" x14ac:dyDescent="0.15">
      <c r="A51" s="62" t="s">
        <v>202</v>
      </c>
      <c r="B51" s="62" t="s">
        <v>202</v>
      </c>
      <c r="C51" s="60"/>
      <c r="D51" s="60"/>
      <c r="E51" s="60"/>
      <c r="F51" s="60"/>
      <c r="G51" s="60" t="s">
        <v>3</v>
      </c>
      <c r="L51" s="72" t="s">
        <v>23</v>
      </c>
      <c r="M51" s="64"/>
      <c r="N51" s="64"/>
      <c r="O51" s="64"/>
      <c r="P51" s="64"/>
      <c r="Q51" s="64"/>
      <c r="R51" s="73" t="s">
        <v>19</v>
      </c>
    </row>
    <row r="52" spans="1:18" x14ac:dyDescent="0.15">
      <c r="A52" s="60" t="s">
        <v>225</v>
      </c>
      <c r="B52" s="60" t="s">
        <v>225</v>
      </c>
      <c r="C52" s="60"/>
      <c r="D52" s="60"/>
      <c r="E52" s="60"/>
      <c r="F52" s="60"/>
      <c r="G52" s="60" t="s">
        <v>3</v>
      </c>
      <c r="L52" s="72"/>
      <c r="M52" s="64"/>
      <c r="N52" s="64"/>
      <c r="O52" s="64"/>
      <c r="P52" s="64"/>
      <c r="Q52" s="64"/>
      <c r="R52" s="73"/>
    </row>
    <row r="53" spans="1:18" x14ac:dyDescent="0.15">
      <c r="A53" s="62" t="s">
        <v>227</v>
      </c>
      <c r="B53" s="62" t="s">
        <v>227</v>
      </c>
      <c r="C53" s="60"/>
      <c r="D53" s="60"/>
      <c r="E53" s="60"/>
      <c r="F53" s="60"/>
      <c r="G53" s="60" t="s">
        <v>3</v>
      </c>
      <c r="L53" s="72" t="s">
        <v>9</v>
      </c>
      <c r="M53" s="64"/>
      <c r="N53" s="64"/>
      <c r="O53" s="64"/>
      <c r="P53" s="64"/>
      <c r="Q53" s="64"/>
      <c r="R53" s="72" t="s">
        <v>10</v>
      </c>
    </row>
    <row r="54" spans="1:18" x14ac:dyDescent="0.15">
      <c r="A54" s="62" t="s">
        <v>251</v>
      </c>
      <c r="B54" s="62" t="s">
        <v>251</v>
      </c>
      <c r="C54" s="60"/>
      <c r="D54" s="60"/>
      <c r="E54" s="60"/>
      <c r="F54" s="60"/>
      <c r="G54" s="60" t="s">
        <v>3</v>
      </c>
      <c r="L54" s="115" t="s">
        <v>12</v>
      </c>
      <c r="M54" s="115"/>
      <c r="N54" s="115"/>
      <c r="O54" s="115"/>
      <c r="P54" s="115"/>
      <c r="Q54" s="115"/>
      <c r="R54" s="115"/>
    </row>
    <row r="55" spans="1:18" x14ac:dyDescent="0.15">
      <c r="A55" s="62" t="s">
        <v>40</v>
      </c>
      <c r="B55" s="60"/>
      <c r="C55" s="60"/>
      <c r="D55" s="60"/>
      <c r="E55" s="60"/>
      <c r="F55" s="60"/>
      <c r="G55" s="60" t="s">
        <v>8</v>
      </c>
      <c r="L55" s="74" t="s">
        <v>24</v>
      </c>
      <c r="M55" s="64"/>
      <c r="N55" s="64"/>
      <c r="O55" s="64"/>
      <c r="P55" s="64"/>
      <c r="Q55" s="64"/>
      <c r="R55" s="75" t="s">
        <v>25</v>
      </c>
    </row>
    <row r="56" spans="1:18" x14ac:dyDescent="0.15">
      <c r="A56" s="76" t="s">
        <v>11</v>
      </c>
      <c r="B56" s="77"/>
      <c r="C56" s="77"/>
      <c r="D56" s="77"/>
      <c r="E56" s="77"/>
      <c r="F56" s="77"/>
      <c r="G56" s="76" t="s">
        <v>11</v>
      </c>
      <c r="L56" s="74" t="s">
        <v>11</v>
      </c>
      <c r="M56" s="64"/>
      <c r="N56" s="64"/>
      <c r="O56" s="64"/>
      <c r="P56" s="64"/>
      <c r="Q56" s="64"/>
      <c r="R56" s="74" t="s">
        <v>11</v>
      </c>
    </row>
    <row r="57" spans="1:18" x14ac:dyDescent="0.15">
      <c r="A57" s="78" t="s">
        <v>55</v>
      </c>
      <c r="B57" s="78"/>
      <c r="C57" s="78"/>
      <c r="D57" s="78"/>
      <c r="E57" s="78"/>
      <c r="F57" s="78"/>
      <c r="G57" s="78" t="s">
        <v>32</v>
      </c>
      <c r="L57" s="112" t="s">
        <v>34</v>
      </c>
      <c r="M57" s="112"/>
      <c r="N57" s="112"/>
      <c r="O57" s="112"/>
      <c r="P57" s="112"/>
      <c r="Q57" s="112"/>
      <c r="R57" s="112"/>
    </row>
    <row r="58" spans="1:18" x14ac:dyDescent="0.15">
      <c r="L58" s="79" t="s">
        <v>35</v>
      </c>
      <c r="M58" s="79"/>
      <c r="N58" s="79"/>
      <c r="O58" s="79"/>
      <c r="P58" s="79"/>
      <c r="Q58" s="79"/>
      <c r="R58" s="80" t="s">
        <v>20</v>
      </c>
    </row>
    <row r="59" spans="1:18" x14ac:dyDescent="0.15">
      <c r="L59" s="79" t="s">
        <v>33</v>
      </c>
      <c r="M59" s="79"/>
      <c r="N59" s="79"/>
      <c r="O59" s="79"/>
      <c r="P59" s="79"/>
      <c r="Q59" s="79"/>
      <c r="R59" s="79" t="s">
        <v>32</v>
      </c>
    </row>
    <row r="60" spans="1:18" x14ac:dyDescent="0.15">
      <c r="L60" s="111" t="s">
        <v>39</v>
      </c>
      <c r="M60" s="111"/>
      <c r="N60" s="111"/>
      <c r="O60" s="111"/>
      <c r="P60" s="111"/>
      <c r="Q60" s="111"/>
      <c r="R60" s="111"/>
    </row>
    <row r="61" spans="1:18" x14ac:dyDescent="0.15">
      <c r="L61" s="81" t="s">
        <v>23</v>
      </c>
      <c r="M61" s="81"/>
      <c r="N61" s="81"/>
      <c r="O61" s="81"/>
      <c r="P61" s="81"/>
      <c r="Q61" s="81"/>
      <c r="R61" s="81" t="s">
        <v>38</v>
      </c>
    </row>
    <row r="62" spans="1:18" x14ac:dyDescent="0.15">
      <c r="L62" s="81" t="s">
        <v>36</v>
      </c>
      <c r="M62" s="81"/>
      <c r="N62" s="81"/>
      <c r="O62" s="81"/>
      <c r="P62" s="81"/>
      <c r="Q62" s="81"/>
      <c r="R62" s="81" t="s">
        <v>37</v>
      </c>
    </row>
  </sheetData>
  <mergeCells count="7">
    <mergeCell ref="L38:R38"/>
    <mergeCell ref="L41:R41"/>
    <mergeCell ref="L60:R60"/>
    <mergeCell ref="L57:R57"/>
    <mergeCell ref="L47:R47"/>
    <mergeCell ref="L50:R50"/>
    <mergeCell ref="L54:R54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I36"/>
  <sheetViews>
    <sheetView tabSelected="1" zoomScale="90" zoomScaleNormal="90" workbookViewId="0">
      <pane xSplit="2" ySplit="11" topLeftCell="F12" activePane="bottomRight" state="frozenSplit"/>
      <selection pane="topRight" activeCell="C1" sqref="C1"/>
      <selection pane="bottomLeft" activeCell="A12" sqref="A12"/>
      <selection pane="bottomRight" activeCell="Q44" sqref="Q44"/>
    </sheetView>
  </sheetViews>
  <sheetFormatPr defaultRowHeight="12" x14ac:dyDescent="0.15"/>
  <cols>
    <col min="1" max="1" width="3.75" style="24" bestFit="1" customWidth="1"/>
    <col min="2" max="2" width="8.5" style="24" bestFit="1" customWidth="1"/>
    <col min="3" max="3" width="5.625" style="24" bestFit="1" customWidth="1"/>
    <col min="4" max="4" width="23.625" style="24" customWidth="1"/>
    <col min="5" max="5" width="26.75" style="24" bestFit="1" customWidth="1"/>
    <col min="6" max="6" width="15" style="119" bestFit="1" customWidth="1"/>
    <col min="7" max="7" width="4.625" style="119" bestFit="1" customWidth="1"/>
    <col min="8" max="8" width="10.5" style="119" bestFit="1" customWidth="1"/>
    <col min="9" max="9" width="9.5" style="24" bestFit="1" customWidth="1"/>
    <col min="10" max="10" width="18" style="35" bestFit="1" customWidth="1"/>
    <col min="11" max="11" width="16.125" style="24" customWidth="1"/>
    <col min="12" max="12" width="17.25" style="24" customWidth="1"/>
    <col min="13" max="13" width="9.5" style="24" customWidth="1"/>
    <col min="14" max="14" width="7.875" style="24" bestFit="1" customWidth="1"/>
    <col min="15" max="15" width="13.875" style="119" customWidth="1"/>
    <col min="16" max="16" width="16.125" style="119" customWidth="1"/>
    <col min="17" max="17" width="73.375" style="24" bestFit="1" customWidth="1"/>
    <col min="18" max="18" width="18.375" style="24" customWidth="1"/>
    <col min="19" max="19" width="11.75" style="24" bestFit="1" customWidth="1"/>
    <col min="20" max="20" width="12.875" style="24" bestFit="1" customWidth="1"/>
    <col min="21" max="21" width="12.75" style="24" customWidth="1"/>
    <col min="22" max="22" width="15.125" style="126" bestFit="1" customWidth="1"/>
    <col min="23" max="23" width="16.125" style="126" bestFit="1" customWidth="1"/>
    <col min="24" max="24" width="17.25" style="126" bestFit="1" customWidth="1"/>
    <col min="25" max="25" width="5" style="119" bestFit="1" customWidth="1"/>
    <col min="26" max="26" width="4.625" style="119" customWidth="1"/>
    <col min="27" max="28" width="8.625" style="119" bestFit="1" customWidth="1"/>
    <col min="29" max="30" width="7.625" style="119" bestFit="1" customWidth="1"/>
    <col min="31" max="32" width="11.75" style="119" bestFit="1" customWidth="1"/>
    <col min="33" max="36" width="4.75" style="119" bestFit="1" customWidth="1"/>
    <col min="37" max="37" width="5.125" style="119" bestFit="1" customWidth="1"/>
    <col min="38" max="38" width="10.5" style="119" customWidth="1"/>
    <col min="39" max="39" width="4.75" style="119" bestFit="1" customWidth="1"/>
    <col min="40" max="40" width="7.625" style="119" bestFit="1" customWidth="1"/>
    <col min="41" max="41" width="6.5" style="119" customWidth="1"/>
    <col min="42" max="43" width="4.75" style="119" bestFit="1" customWidth="1"/>
    <col min="44" max="44" width="8.625" style="119" bestFit="1" customWidth="1"/>
    <col min="45" max="45" width="12.875" style="119" bestFit="1" customWidth="1"/>
    <col min="46" max="46" width="10.625" style="119" bestFit="1" customWidth="1"/>
    <col min="47" max="47" width="18.5" style="119" bestFit="1" customWidth="1"/>
    <col min="48" max="48" width="8.625" style="119" bestFit="1" customWidth="1"/>
    <col min="49" max="49" width="7.625" style="119" bestFit="1" customWidth="1"/>
    <col min="50" max="50" width="16.25" style="119" bestFit="1" customWidth="1"/>
    <col min="51" max="51" width="8.625" style="119" bestFit="1" customWidth="1"/>
    <col min="52" max="52" width="3.75" style="119" bestFit="1" customWidth="1"/>
    <col min="53" max="54" width="10.625" style="119" bestFit="1" customWidth="1"/>
    <col min="55" max="55" width="12.75" style="24" customWidth="1"/>
    <col min="56" max="56" width="8.625" style="24" bestFit="1" customWidth="1"/>
    <col min="57" max="57" width="11.75" style="24" bestFit="1" customWidth="1"/>
    <col min="58" max="58" width="17.375" style="119" bestFit="1" customWidth="1"/>
    <col min="59" max="60" width="15.125" style="119" bestFit="1" customWidth="1"/>
    <col min="61" max="61" width="18.5" style="119" bestFit="1" customWidth="1"/>
    <col min="62" max="62" width="9.5" style="24" bestFit="1" customWidth="1"/>
    <col min="63" max="63" width="12.75" style="24" bestFit="1" customWidth="1"/>
    <col min="64" max="64" width="10.5" style="24" bestFit="1" customWidth="1"/>
    <col min="65" max="65" width="15" style="24" bestFit="1" customWidth="1"/>
    <col min="66" max="66" width="12.75" style="24" bestFit="1" customWidth="1"/>
    <col min="67" max="67" width="19.375" style="24" bestFit="1" customWidth="1"/>
    <col min="68" max="69" width="16.125" style="24" bestFit="1" customWidth="1"/>
    <col min="70" max="70" width="19.5" style="24" bestFit="1" customWidth="1"/>
    <col min="71" max="71" width="17.25" style="24" bestFit="1" customWidth="1"/>
    <col min="72" max="72" width="13.875" style="24" bestFit="1" customWidth="1"/>
    <col min="73" max="73" width="12.75" style="24" bestFit="1" customWidth="1"/>
    <col min="74" max="74" width="18.5" style="24" bestFit="1" customWidth="1"/>
    <col min="75" max="75" width="87.875" style="119" bestFit="1" customWidth="1"/>
    <col min="76" max="76" width="8.625" style="24" bestFit="1" customWidth="1"/>
    <col min="77" max="77" width="7.625" style="119" bestFit="1" customWidth="1"/>
    <col min="78" max="78" width="9" style="24"/>
    <col min="79" max="80" width="8.5" style="24" bestFit="1" customWidth="1"/>
    <col min="81" max="81" width="6" style="24" bestFit="1" customWidth="1"/>
    <col min="82" max="82" width="8.5" style="24" bestFit="1" customWidth="1"/>
    <col min="83" max="83" width="2.625" style="24" bestFit="1" customWidth="1"/>
    <col min="84" max="84" width="3.5" style="24" bestFit="1" customWidth="1"/>
    <col min="85" max="16384" width="9" style="24"/>
  </cols>
  <sheetData>
    <row r="1" spans="1:87" x14ac:dyDescent="0.15">
      <c r="A1" s="22" t="s">
        <v>40</v>
      </c>
      <c r="B1" s="22" t="s">
        <v>41</v>
      </c>
      <c r="C1" s="22" t="s">
        <v>42</v>
      </c>
      <c r="D1" s="22" t="s">
        <v>224</v>
      </c>
      <c r="E1" s="22" t="s">
        <v>43</v>
      </c>
      <c r="F1" s="117" t="s">
        <v>604</v>
      </c>
      <c r="G1" s="117" t="s">
        <v>605</v>
      </c>
      <c r="H1" s="116" t="s">
        <v>606</v>
      </c>
      <c r="I1" s="23" t="s">
        <v>45</v>
      </c>
      <c r="J1" s="103" t="s">
        <v>46</v>
      </c>
      <c r="K1" s="22" t="s">
        <v>47</v>
      </c>
      <c r="L1" s="22" t="s">
        <v>48</v>
      </c>
      <c r="M1" s="22" t="s">
        <v>608</v>
      </c>
      <c r="N1" s="22" t="s">
        <v>50</v>
      </c>
      <c r="O1" s="117" t="s">
        <v>102</v>
      </c>
      <c r="P1" s="117" t="s">
        <v>609</v>
      </c>
      <c r="Q1" s="22" t="s">
        <v>632</v>
      </c>
      <c r="R1" s="22" t="s">
        <v>123</v>
      </c>
      <c r="S1" s="23" t="s">
        <v>142</v>
      </c>
      <c r="T1" s="23" t="s">
        <v>164</v>
      </c>
      <c r="U1" s="22" t="s">
        <v>160</v>
      </c>
      <c r="V1" s="23" t="s">
        <v>485</v>
      </c>
      <c r="W1" s="23" t="s">
        <v>162</v>
      </c>
      <c r="X1" s="23" t="s">
        <v>163</v>
      </c>
      <c r="Y1" s="116" t="s">
        <v>165</v>
      </c>
      <c r="Z1" s="116" t="s">
        <v>166</v>
      </c>
      <c r="AA1" s="116" t="s">
        <v>167</v>
      </c>
      <c r="AB1" s="116" t="s">
        <v>168</v>
      </c>
      <c r="AC1" s="116" t="s">
        <v>169</v>
      </c>
      <c r="AD1" s="116" t="s">
        <v>170</v>
      </c>
      <c r="AE1" s="116" t="s">
        <v>171</v>
      </c>
      <c r="AF1" s="116" t="s">
        <v>172</v>
      </c>
      <c r="AG1" s="116" t="s">
        <v>173</v>
      </c>
      <c r="AH1" s="116" t="s">
        <v>174</v>
      </c>
      <c r="AI1" s="116" t="s">
        <v>175</v>
      </c>
      <c r="AJ1" s="116" t="s">
        <v>176</v>
      </c>
      <c r="AK1" s="116" t="s">
        <v>177</v>
      </c>
      <c r="AL1" s="117" t="s">
        <v>178</v>
      </c>
      <c r="AM1" s="116" t="s">
        <v>179</v>
      </c>
      <c r="AN1" s="116" t="s">
        <v>180</v>
      </c>
      <c r="AO1" s="116" t="s">
        <v>181</v>
      </c>
      <c r="AP1" s="116" t="s">
        <v>182</v>
      </c>
      <c r="AQ1" s="116" t="s">
        <v>183</v>
      </c>
      <c r="AR1" s="116" t="s">
        <v>184</v>
      </c>
      <c r="AS1" s="116" t="s">
        <v>185</v>
      </c>
      <c r="AT1" s="116" t="s">
        <v>186</v>
      </c>
      <c r="AU1" s="116" t="s">
        <v>187</v>
      </c>
      <c r="AV1" s="116" t="s">
        <v>188</v>
      </c>
      <c r="AW1" s="116" t="s">
        <v>189</v>
      </c>
      <c r="AX1" s="116" t="s">
        <v>190</v>
      </c>
      <c r="AY1" s="116" t="s">
        <v>191</v>
      </c>
      <c r="AZ1" s="116" t="s">
        <v>195</v>
      </c>
      <c r="BA1" s="116" t="s">
        <v>192</v>
      </c>
      <c r="BB1" s="116" t="s">
        <v>193</v>
      </c>
      <c r="BC1" s="22" t="s">
        <v>196</v>
      </c>
      <c r="BD1" s="22" t="s">
        <v>286</v>
      </c>
      <c r="BE1" s="22" t="s">
        <v>197</v>
      </c>
      <c r="BF1" s="117" t="s">
        <v>200</v>
      </c>
      <c r="BG1" s="117" t="s">
        <v>203</v>
      </c>
      <c r="BH1" s="117" t="s">
        <v>201</v>
      </c>
      <c r="BI1" s="117" t="s">
        <v>202</v>
      </c>
      <c r="BJ1" s="22" t="s">
        <v>205</v>
      </c>
      <c r="BK1" s="22" t="s">
        <v>153</v>
      </c>
      <c r="BL1" s="22" t="s">
        <v>206</v>
      </c>
      <c r="BM1" s="23" t="s">
        <v>159</v>
      </c>
      <c r="BN1" s="22" t="s">
        <v>207</v>
      </c>
      <c r="BO1" s="22" t="s">
        <v>208</v>
      </c>
      <c r="BP1" s="22" t="s">
        <v>209</v>
      </c>
      <c r="BQ1" s="22" t="s">
        <v>210</v>
      </c>
      <c r="BR1" s="22" t="s">
        <v>211</v>
      </c>
      <c r="BS1" s="22" t="s">
        <v>212</v>
      </c>
      <c r="BT1" s="22" t="s">
        <v>215</v>
      </c>
      <c r="BU1" s="22" t="s">
        <v>226</v>
      </c>
      <c r="BV1" s="22" t="s">
        <v>267</v>
      </c>
      <c r="BW1" s="117" t="s">
        <v>607</v>
      </c>
      <c r="BX1" s="22" t="s">
        <v>274</v>
      </c>
      <c r="BY1" s="117" t="s">
        <v>279</v>
      </c>
      <c r="CA1" s="24" t="s">
        <v>275</v>
      </c>
      <c r="CB1" s="24" t="s">
        <v>277</v>
      </c>
      <c r="CC1" s="24" t="s">
        <v>276</v>
      </c>
      <c r="CD1" s="24" t="s">
        <v>278</v>
      </c>
    </row>
    <row r="2" spans="1:87" x14ac:dyDescent="0.15">
      <c r="A2" s="25">
        <v>1</v>
      </c>
      <c r="B2" s="28" t="s">
        <v>394</v>
      </c>
      <c r="C2" s="27">
        <v>1</v>
      </c>
      <c r="D2" s="28" t="s">
        <v>394</v>
      </c>
      <c r="E2" s="29" t="s">
        <v>534</v>
      </c>
      <c r="F2" s="118"/>
      <c r="G2" s="120"/>
      <c r="H2" s="121"/>
      <c r="I2" s="30" t="s">
        <v>219</v>
      </c>
      <c r="J2" s="104" t="s">
        <v>569</v>
      </c>
      <c r="K2" s="31" t="s">
        <v>473</v>
      </c>
      <c r="L2" s="25">
        <v>10</v>
      </c>
      <c r="M2" s="25"/>
      <c r="N2" s="59">
        <f>VLOOKUP($A2,[1]英灵种类!$A:$AR,MATCH(N$1,[1]英灵种类!$A$6:$AR$6,0),FALSE)</f>
        <v>1</v>
      </c>
      <c r="O2" s="118">
        <f>VLOOKUP($A2,[1]英灵种类!$A:$AR,MATCH(O$1,[1]英灵种类!$A$6:$AR$6,0),FALSE)</f>
        <v>65538</v>
      </c>
      <c r="P2" s="118">
        <f>VLOOKUP($A2,[1]英灵种类!$A:$AR,MATCH(P$1,[1]英灵种类!$A$6:$AR$6,0),FALSE)</f>
        <v>1363</v>
      </c>
      <c r="Q2" s="59" t="str">
        <f>VLOOKUP($A2,[1]英灵种类!$A:$AR,MATCH(Q$1,[1]英灵种类!$A$6:$AR$6,0),FALSE)</f>
        <v>101,0|102,0|103,0|104,0|106,0|109,493|110,71|112,282|113,282|115,0|116,141</v>
      </c>
      <c r="R2" s="59">
        <f>VLOOKUP($A2,[1]英灵种类!$A:$AR,MATCH(R$1,[1]英灵种类!$A$6:$AR$6,0),FALSE)</f>
        <v>31725</v>
      </c>
      <c r="S2" s="21">
        <v>6</v>
      </c>
      <c r="T2" s="32">
        <v>10</v>
      </c>
      <c r="U2" s="83">
        <v>301</v>
      </c>
      <c r="V2" s="123">
        <v>0.82500000000000007</v>
      </c>
      <c r="W2" s="124" t="s">
        <v>293</v>
      </c>
      <c r="X2" s="125" t="s">
        <v>161</v>
      </c>
      <c r="Y2" s="118">
        <f>VLOOKUP($A2,[1]英灵种类!$A:$AR,MATCH(Y$1,[1]英灵种类!$A$6:$AR$6,0),FALSE)</f>
        <v>985</v>
      </c>
      <c r="Z2" s="118">
        <f>VLOOKUP($A2,[1]英灵种类!$A:$AR,MATCH(Z$1,[1]英灵种类!$A$6:$AR$6,0),FALSE)</f>
        <v>141</v>
      </c>
      <c r="AA2" s="118">
        <f>VLOOKUP($A2,[1]英灵种类!$A:$AR,MATCH(AA$1,[1]英灵种类!$A$6:$AR$6,0),FALSE)</f>
        <v>5628</v>
      </c>
      <c r="AB2" s="118">
        <f>VLOOKUP($A2,[1]英灵种类!$A:$AR,MATCH(AB$1,[1]英灵种类!$A$6:$AR$6,0),FALSE)</f>
        <v>0</v>
      </c>
      <c r="AC2" s="118">
        <f>VLOOKUP($A2,[1]英灵种类!$A:$AR,MATCH(AC$1,[1]英灵种类!$A$6:$AR$6,0),FALSE)</f>
        <v>29</v>
      </c>
      <c r="AD2" s="118">
        <f>VLOOKUP($A2,[1]英灵种类!$A:$AR,MATCH(AD$1,[1]英灵种类!$A$6:$AR$6,0),FALSE)</f>
        <v>12</v>
      </c>
      <c r="AE2" s="118">
        <f>VLOOKUP($A2,[1]英灵种类!$A:$AR,MATCH(AE$1,[1]英灵种类!$A$6:$AR$6,0),FALSE)</f>
        <v>338</v>
      </c>
      <c r="AF2" s="118">
        <f>VLOOKUP($A2,[1]英灵种类!$A:$AR,MATCH(AF$1,[1]英灵种类!$A$6:$AR$6,0),FALSE)</f>
        <v>0</v>
      </c>
      <c r="AG2" s="118">
        <f>VLOOKUP($A2,[1]英灵种类!$A:$AR,MATCH(AG$1,[1]英灵种类!$A$6:$AR$6,0),FALSE)</f>
        <v>0</v>
      </c>
      <c r="AH2" s="118">
        <f>VLOOKUP($A2,[1]英灵种类!$A:$AR,MATCH(AH$1,[1]英灵种类!$A$6:$AR$6,0),FALSE)</f>
        <v>0</v>
      </c>
      <c r="AI2" s="118">
        <f>VLOOKUP($A2,[1]英灵种类!$A:$AR,MATCH(AI$1,[1]英灵种类!$A$6:$AR$6,0),FALSE)</f>
        <v>0</v>
      </c>
      <c r="AJ2" s="118">
        <f>VLOOKUP($A2,[1]英灵种类!$A:$AR,MATCH(AJ$1,[1]英灵种类!$A$6:$AR$6,0),FALSE)</f>
        <v>0</v>
      </c>
      <c r="AK2" s="118">
        <f>VLOOKUP($A2,[1]英灵种类!$A:$AR,MATCH(AK$1,[1]英灵种类!$A$6:$AR$6,0),FALSE)</f>
        <v>0</v>
      </c>
      <c r="AL2" s="118">
        <f>VLOOKUP($A2,[1]英灵种类!$A:$AR,MATCH(AL$1,[1]英灵种类!$A$6:$AR$6,0),FALSE)</f>
        <v>71</v>
      </c>
      <c r="AM2" s="118">
        <f>VLOOKUP($A2,[1]英灵种类!$A:$AR,MATCH(AM$1,[1]英灵种类!$A$6:$AR$6,0),FALSE)</f>
        <v>141</v>
      </c>
      <c r="AN2" s="118">
        <f>VLOOKUP($A2,[1]英灵种类!$A:$AR,MATCH(AN$1,[1]英灵种类!$A$6:$AR$6,0),FALSE)</f>
        <v>0</v>
      </c>
      <c r="AO2" s="118">
        <f>VLOOKUP($A2,[1]英灵种类!$A:$AR,MATCH(AO$1,[1]英灵种类!$A$6:$AR$6,0),FALSE)</f>
        <v>141</v>
      </c>
      <c r="AP2" s="118">
        <f>VLOOKUP($A2,[1]英灵种类!$A:$AR,MATCH(AP$1,[1]英灵种类!$A$6:$AR$6,0),FALSE)</f>
        <v>141</v>
      </c>
      <c r="AQ2" s="118">
        <f>VLOOKUP($A2,[1]英灵种类!$A:$AR,MATCH(AQ$1,[1]英灵种类!$A$6:$AR$6,0),FALSE)</f>
        <v>141</v>
      </c>
      <c r="AR2" s="118">
        <f>VLOOKUP($A2,[1]英灵种类!$A:$AR,MATCH(AR$1,[1]英灵种类!$A$6:$AR$6,0),FALSE)</f>
        <v>71</v>
      </c>
      <c r="AS2" s="118">
        <f>VLOOKUP($A2,[1]英灵种类!$A:$AR,MATCH(AS$1,[1]英灵种类!$A$6:$AR$6,0),FALSE)</f>
        <v>71</v>
      </c>
      <c r="AT2" s="118">
        <f>VLOOKUP($A2,[1]英灵种类!$A:$AR,MATCH(AT$1,[1]英灵种类!$A$6:$AR$6,0),FALSE)</f>
        <v>141</v>
      </c>
      <c r="AU2" s="118">
        <f>VLOOKUP($A2,[1]英灵种类!$A:$AR,MATCH(AU$1,[1]英灵种类!$A$6:$AR$6,0),FALSE)</f>
        <v>1407</v>
      </c>
      <c r="AV2" s="118">
        <f>VLOOKUP($A2,[1]英灵种类!$A:$AR,MATCH(AV$1,[1]英灵种类!$A$6:$AR$6,0),FALSE)</f>
        <v>71</v>
      </c>
      <c r="AW2" s="118">
        <f>VLOOKUP($A2,[1]英灵种类!$A:$AR,MATCH(AW$1,[1]英灵种类!$A$6:$AR$6,0),FALSE)</f>
        <v>0</v>
      </c>
      <c r="AX2" s="118">
        <f>VLOOKUP($A2,[1]英灵种类!$A:$AR,MATCH(AX$1,[1]英灵种类!$A$6:$AR$6,0),FALSE)</f>
        <v>0</v>
      </c>
      <c r="AY2" s="118">
        <f>VLOOKUP($A2,[1]英灵种类!$A:$AR,MATCH(AY$1,[1]英灵种类!$A$6:$AR$6,0),FALSE)</f>
        <v>100</v>
      </c>
      <c r="AZ2" s="118">
        <v>0</v>
      </c>
      <c r="BA2" s="118">
        <v>0</v>
      </c>
      <c r="BB2" s="118">
        <v>0</v>
      </c>
      <c r="BC2" s="26">
        <v>3.5</v>
      </c>
      <c r="BD2" s="21">
        <f>VLOOKUP($A2,[1]英灵种类!$A:$AR,MATCH(BD$1,[1]英灵种类!$A$6:$AR$6,0),FALSE)</f>
        <v>4</v>
      </c>
      <c r="BE2" s="26">
        <v>1.3299999999999998</v>
      </c>
      <c r="BF2" s="118">
        <v>99999</v>
      </c>
      <c r="BG2" s="118">
        <v>1</v>
      </c>
      <c r="BH2" s="118">
        <v>10000</v>
      </c>
      <c r="BI2" s="118">
        <v>10000</v>
      </c>
      <c r="BJ2" s="26" t="s">
        <v>371</v>
      </c>
      <c r="BK2" s="30" t="s">
        <v>112</v>
      </c>
      <c r="BL2" s="30" t="s">
        <v>111</v>
      </c>
      <c r="BM2" s="25" t="s">
        <v>214</v>
      </c>
      <c r="BN2" s="25" t="s">
        <v>213</v>
      </c>
      <c r="BO2" s="25" t="s">
        <v>368</v>
      </c>
      <c r="BP2" s="25" t="s">
        <v>213</v>
      </c>
      <c r="BQ2" s="25" t="s">
        <v>213</v>
      </c>
      <c r="BR2" s="26">
        <v>0</v>
      </c>
      <c r="BS2" s="25" t="s">
        <v>213</v>
      </c>
      <c r="BT2" s="25" t="s">
        <v>216</v>
      </c>
      <c r="BU2" s="25" t="s">
        <v>284</v>
      </c>
      <c r="BV2" s="34" t="str">
        <f>CONCATENATE("[",VLOOKUP(BD2,CH$2:CI$5,2,FALSE),"]",B2,"[-]")</f>
        <v>[aa66ff]c_b_0010[-]</v>
      </c>
      <c r="BW2" s="118" t="str">
        <f>VLOOKUP($A2,[1]英灵种类!$A:$AR,MATCH(BW$1,[1]英灵种类!$A$6:$AR$6,0),FALSE)</f>
        <v>101,1014|102,153|103,71|104,5966|106,141|109,141|110,141|112,71|113,71|115,1407|116,71</v>
      </c>
      <c r="BX2" s="59">
        <f>VLOOKUP($A2,[1]英灵种类!$A:$AR,MATCH(BX$1,[1]英灵种类!$A$6:$AR$6,0),FALSE)</f>
        <v>24</v>
      </c>
      <c r="BY2" s="118">
        <f>O2+P2</f>
        <v>66901</v>
      </c>
      <c r="CA2" s="24">
        <f>O2+P2*89+R2*6*[2]英灵!$U$6</f>
        <v>948245</v>
      </c>
      <c r="CB2" s="24">
        <f t="shared" ref="CB2:CB33" si="0">BZ2+CA2</f>
        <v>948245</v>
      </c>
      <c r="CC2" s="24" t="e">
        <f>INDEX([3]ItemConfig!$BB:$BB,MATCH(K2,[3]ItemConfig!$A:$A,0))*IF(J2="",0,1)*IF(C2=1,520,IF(C2=2,500,450))</f>
        <v>#N/A</v>
      </c>
      <c r="CD2" s="24">
        <f>INT((O2+P2+R2*C2*VLOOKUP(C2,[2]英灵!$T$1:$U$6,2,FALSE))/10)</f>
        <v>9862</v>
      </c>
      <c r="CE2" s="35">
        <v>3</v>
      </c>
      <c r="CF2" s="35">
        <f>COUNTIF(BD:BD,CE2)</f>
        <v>5</v>
      </c>
      <c r="CH2" s="35">
        <v>3</v>
      </c>
      <c r="CI2" s="24" t="s">
        <v>427</v>
      </c>
    </row>
    <row r="3" spans="1:87" x14ac:dyDescent="0.15">
      <c r="A3" s="26">
        <v>2</v>
      </c>
      <c r="B3" s="25" t="s">
        <v>387</v>
      </c>
      <c r="C3" s="27">
        <v>1</v>
      </c>
      <c r="D3" s="25" t="s">
        <v>387</v>
      </c>
      <c r="E3" s="29" t="s">
        <v>535</v>
      </c>
      <c r="F3" s="118"/>
      <c r="G3" s="120"/>
      <c r="H3" s="120"/>
      <c r="I3" s="30" t="s">
        <v>219</v>
      </c>
      <c r="J3" s="104" t="s">
        <v>570</v>
      </c>
      <c r="K3" s="31">
        <v>9004</v>
      </c>
      <c r="L3" s="25">
        <v>10</v>
      </c>
      <c r="M3" s="25"/>
      <c r="N3" s="59">
        <f>VLOOKUP($A3,[1]英灵种类!$A:$AR,MATCH(N$1,[1]英灵种类!$A$6:$AR$6,0),FALSE)</f>
        <v>1</v>
      </c>
      <c r="O3" s="118">
        <f>VLOOKUP($A3,[1]英灵种类!$A:$AR,MATCH(O$1,[1]英灵种类!$A$6:$AR$6,0),FALSE)</f>
        <v>79368</v>
      </c>
      <c r="P3" s="118">
        <f>VLOOKUP($A3,[1]英灵种类!$A:$AR,MATCH(P$1,[1]英灵种类!$A$6:$AR$6,0),FALSE)</f>
        <v>1634</v>
      </c>
      <c r="Q3" s="59" t="str">
        <f>VLOOKUP($A3,[1]英灵种类!$A:$AR,MATCH(Q$1,[1]英灵种类!$A$6:$AR$6,0),FALSE)</f>
        <v>101,0|102,0|103,0|104,0|106,0|109,596|110,86|112,341|113,341|115,0|116,171</v>
      </c>
      <c r="R3" s="59">
        <f>VLOOKUP($A3,[1]英灵种类!$A:$AR,MATCH(R$1,[1]英灵种类!$A$6:$AR$6,0),FALSE)</f>
        <v>38375</v>
      </c>
      <c r="S3" s="21">
        <v>4</v>
      </c>
      <c r="T3" s="32">
        <v>10</v>
      </c>
      <c r="U3" s="83">
        <v>302</v>
      </c>
      <c r="V3" s="123">
        <v>0.82500000000000007</v>
      </c>
      <c r="W3" s="124" t="s">
        <v>480</v>
      </c>
      <c r="X3" s="125" t="s">
        <v>161</v>
      </c>
      <c r="Y3" s="118">
        <f>VLOOKUP($A3,[1]英灵种类!$A:$AR,MATCH(Y$1,[1]英灵种类!$A$6:$AR$6,0),FALSE)</f>
        <v>1192</v>
      </c>
      <c r="Z3" s="118">
        <f>VLOOKUP($A3,[1]英灵种类!$A:$AR,MATCH(Z$1,[1]英灵种类!$A$6:$AR$6,0),FALSE)</f>
        <v>171</v>
      </c>
      <c r="AA3" s="118">
        <f>VLOOKUP($A3,[1]英灵种类!$A:$AR,MATCH(AA$1,[1]英灵种类!$A$6:$AR$6,0),FALSE)</f>
        <v>6808</v>
      </c>
      <c r="AB3" s="118">
        <f>VLOOKUP($A3,[1]英灵种类!$A:$AR,MATCH(AB$1,[1]英灵种类!$A$6:$AR$6,0),FALSE)</f>
        <v>0</v>
      </c>
      <c r="AC3" s="118">
        <f>VLOOKUP($A3,[1]英灵种类!$A:$AR,MATCH(AC$1,[1]英灵种类!$A$6:$AR$6,0),FALSE)</f>
        <v>35</v>
      </c>
      <c r="AD3" s="118">
        <f>VLOOKUP($A3,[1]英灵种类!$A:$AR,MATCH(AD$1,[1]英灵种类!$A$6:$AR$6,0),FALSE)</f>
        <v>14</v>
      </c>
      <c r="AE3" s="118">
        <f>VLOOKUP($A3,[1]英灵种类!$A:$AR,MATCH(AE$1,[1]英灵种类!$A$6:$AR$6,0),FALSE)</f>
        <v>409</v>
      </c>
      <c r="AF3" s="118">
        <f>VLOOKUP($A3,[1]英灵种类!$A:$AR,MATCH(AF$1,[1]英灵种类!$A$6:$AR$6,0),FALSE)</f>
        <v>0</v>
      </c>
      <c r="AG3" s="118">
        <f>VLOOKUP($A3,[1]英灵种类!$A:$AR,MATCH(AG$1,[1]英灵种类!$A$6:$AR$6,0),FALSE)</f>
        <v>0</v>
      </c>
      <c r="AH3" s="118">
        <f>VLOOKUP($A3,[1]英灵种类!$A:$AR,MATCH(AH$1,[1]英灵种类!$A$6:$AR$6,0),FALSE)</f>
        <v>0</v>
      </c>
      <c r="AI3" s="118">
        <f>VLOOKUP($A3,[1]英灵种类!$A:$AR,MATCH(AI$1,[1]英灵种类!$A$6:$AR$6,0),FALSE)</f>
        <v>0</v>
      </c>
      <c r="AJ3" s="118">
        <f>VLOOKUP($A3,[1]英灵种类!$A:$AR,MATCH(AJ$1,[1]英灵种类!$A$6:$AR$6,0),FALSE)</f>
        <v>0</v>
      </c>
      <c r="AK3" s="118">
        <f>VLOOKUP($A3,[1]英灵种类!$A:$AR,MATCH(AK$1,[1]英灵种类!$A$6:$AR$6,0),FALSE)</f>
        <v>0</v>
      </c>
      <c r="AL3" s="118">
        <f>VLOOKUP($A3,[1]英灵种类!$A:$AR,MATCH(AL$1,[1]英灵种类!$A$6:$AR$6,0),FALSE)</f>
        <v>86</v>
      </c>
      <c r="AM3" s="118">
        <f>VLOOKUP($A3,[1]英灵种类!$A:$AR,MATCH(AM$1,[1]英灵种类!$A$6:$AR$6,0),FALSE)</f>
        <v>171</v>
      </c>
      <c r="AN3" s="118">
        <f>VLOOKUP($A3,[1]英灵种类!$A:$AR,MATCH(AN$1,[1]英灵种类!$A$6:$AR$6,0),FALSE)</f>
        <v>0</v>
      </c>
      <c r="AO3" s="118">
        <f>VLOOKUP($A3,[1]英灵种类!$A:$AR,MATCH(AO$1,[1]英灵种类!$A$6:$AR$6,0),FALSE)</f>
        <v>171</v>
      </c>
      <c r="AP3" s="118">
        <f>VLOOKUP($A3,[1]英灵种类!$A:$AR,MATCH(AP$1,[1]英灵种类!$A$6:$AR$6,0),FALSE)</f>
        <v>171</v>
      </c>
      <c r="AQ3" s="118">
        <f>VLOOKUP($A3,[1]英灵种类!$A:$AR,MATCH(AQ$1,[1]英灵种类!$A$6:$AR$6,0),FALSE)</f>
        <v>171</v>
      </c>
      <c r="AR3" s="118">
        <f>VLOOKUP($A3,[1]英灵种类!$A:$AR,MATCH(AR$1,[1]英灵种类!$A$6:$AR$6,0),FALSE)</f>
        <v>86</v>
      </c>
      <c r="AS3" s="118">
        <f>VLOOKUP($A3,[1]英灵种类!$A:$AR,MATCH(AS$1,[1]英灵种类!$A$6:$AR$6,0),FALSE)</f>
        <v>86</v>
      </c>
      <c r="AT3" s="118">
        <f>VLOOKUP($A3,[1]英灵种类!$A:$AR,MATCH(AT$1,[1]英灵种类!$A$6:$AR$6,0),FALSE)</f>
        <v>171</v>
      </c>
      <c r="AU3" s="118">
        <f>VLOOKUP($A3,[1]英灵种类!$A:$AR,MATCH(AU$1,[1]英灵种类!$A$6:$AR$6,0),FALSE)</f>
        <v>1702</v>
      </c>
      <c r="AV3" s="118">
        <f>VLOOKUP($A3,[1]英灵种类!$A:$AR,MATCH(AV$1,[1]英灵种类!$A$6:$AR$6,0),FALSE)</f>
        <v>86</v>
      </c>
      <c r="AW3" s="118">
        <f>VLOOKUP($A3,[1]英灵种类!$A:$AR,MATCH(AW$1,[1]英灵种类!$A$6:$AR$6,0),FALSE)</f>
        <v>0</v>
      </c>
      <c r="AX3" s="118">
        <f>VLOOKUP($A3,[1]英灵种类!$A:$AR,MATCH(AX$1,[1]英灵种类!$A$6:$AR$6,0),FALSE)</f>
        <v>0</v>
      </c>
      <c r="AY3" s="118">
        <f>VLOOKUP($A3,[1]英灵种类!$A:$AR,MATCH(AY$1,[1]英灵种类!$A$6:$AR$6,0),FALSE)</f>
        <v>100</v>
      </c>
      <c r="AZ3" s="118">
        <v>0</v>
      </c>
      <c r="BA3" s="118">
        <v>0</v>
      </c>
      <c r="BB3" s="118">
        <v>0</v>
      </c>
      <c r="BC3" s="26">
        <v>3</v>
      </c>
      <c r="BD3" s="21">
        <f>VLOOKUP($A3,[1]英灵种类!$A:$AR,MATCH(BD$1,[1]英灵种类!$A$6:$AR$6,0),FALSE)</f>
        <v>5</v>
      </c>
      <c r="BE3" s="26">
        <v>1.25</v>
      </c>
      <c r="BF3" s="118">
        <v>99999</v>
      </c>
      <c r="BG3" s="118">
        <v>1</v>
      </c>
      <c r="BH3" s="118">
        <v>10000</v>
      </c>
      <c r="BI3" s="118">
        <v>10000</v>
      </c>
      <c r="BJ3" s="26" t="s">
        <v>372</v>
      </c>
      <c r="BK3" s="33" t="s">
        <v>112</v>
      </c>
      <c r="BL3" s="33" t="s">
        <v>204</v>
      </c>
      <c r="BM3" s="25" t="s">
        <v>113</v>
      </c>
      <c r="BN3" s="25" t="s">
        <v>213</v>
      </c>
      <c r="BO3" s="25" t="s">
        <v>369</v>
      </c>
      <c r="BP3" s="25" t="s">
        <v>213</v>
      </c>
      <c r="BQ3" s="25" t="s">
        <v>213</v>
      </c>
      <c r="BR3" s="26">
        <v>0</v>
      </c>
      <c r="BS3" s="25" t="s">
        <v>213</v>
      </c>
      <c r="BT3" s="25" t="s">
        <v>204</v>
      </c>
      <c r="BU3" s="25" t="s">
        <v>204</v>
      </c>
      <c r="BV3" s="34" t="str">
        <f t="shared" ref="BV3:BV36" si="1">CONCATENATE("[",VLOOKUP(BD3,CH$2:CI$5,2,FALSE),"]",B3,"[-]")</f>
        <v>[FFaa00]c_b_0011[-]</v>
      </c>
      <c r="BW3" s="118" t="str">
        <f>VLOOKUP($A3,[1]英灵种类!$A:$AR,MATCH(BW$1,[1]英灵种类!$A$6:$AR$6,0),FALSE)</f>
        <v>101,1227|102,185|103,86|104,7217|106,171|109,171|110,171|112,86|113,86|115,1702|116,86</v>
      </c>
      <c r="BX3" s="59">
        <f>VLOOKUP($A3,[1]英灵种类!$A:$AR,MATCH(BX$1,[1]英灵种类!$A$6:$AR$6,0),FALSE)</f>
        <v>14</v>
      </c>
      <c r="BY3" s="118">
        <f t="shared" ref="BY3:BY36" si="2">O3+P3</f>
        <v>81002</v>
      </c>
      <c r="CA3" s="24">
        <f>O3+P3*89+R3*6*[2]英灵!$U$6</f>
        <v>1145794</v>
      </c>
      <c r="CB3" s="24">
        <f t="shared" si="0"/>
        <v>1145794</v>
      </c>
      <c r="CC3" s="24">
        <f>INDEX([3]ItemConfig!$BB:$BB,MATCH(K3,[3]ItemConfig!$A:$A,0))*IF(J3="",0,1)*IF(C3=1,520,IF(C3=2,500,450))</f>
        <v>0</v>
      </c>
      <c r="CD3" s="24">
        <f>INT((O3+P3+R3*C3*VLOOKUP(C3,[2]英灵!$T$1:$U$6,2,FALSE))/10)</f>
        <v>11937</v>
      </c>
      <c r="CH3" s="35">
        <v>4</v>
      </c>
      <c r="CI3" s="24" t="s">
        <v>424</v>
      </c>
    </row>
    <row r="4" spans="1:87" x14ac:dyDescent="0.15">
      <c r="A4" s="25">
        <v>3</v>
      </c>
      <c r="B4" s="28" t="s">
        <v>380</v>
      </c>
      <c r="C4" s="27">
        <v>1</v>
      </c>
      <c r="D4" s="28" t="s">
        <v>380</v>
      </c>
      <c r="E4" s="29" t="s">
        <v>536</v>
      </c>
      <c r="F4" s="118"/>
      <c r="G4" s="120"/>
      <c r="H4" s="121"/>
      <c r="I4" s="30" t="s">
        <v>51</v>
      </c>
      <c r="J4" s="104" t="s">
        <v>571</v>
      </c>
      <c r="K4" s="36">
        <v>9008</v>
      </c>
      <c r="L4" s="25">
        <v>10</v>
      </c>
      <c r="M4" s="25"/>
      <c r="N4" s="59">
        <f>VLOOKUP($A4,[1]英灵种类!$A:$AR,MATCH(N$1,[1]英灵种类!$A$6:$AR$6,0),FALSE)</f>
        <v>2</v>
      </c>
      <c r="O4" s="118">
        <f>VLOOKUP($A4,[1]英灵种类!$A:$AR,MATCH(O$1,[1]英灵种类!$A$6:$AR$6,0),FALSE)</f>
        <v>82158</v>
      </c>
      <c r="P4" s="118">
        <f>VLOOKUP($A4,[1]英灵种类!$A:$AR,MATCH(P$1,[1]英灵种类!$A$6:$AR$6,0),FALSE)</f>
        <v>1698</v>
      </c>
      <c r="Q4" s="59" t="str">
        <f>VLOOKUP($A4,[1]英灵种类!$A:$AR,MATCH(Q$1,[1]英灵种类!$A$6:$AR$6,0),FALSE)</f>
        <v>101,0|102,0|103,0|104,0|106,0|109,617|110,89|112,353|113,353|115,0|116,177</v>
      </c>
      <c r="R4" s="59">
        <f>VLOOKUP($A4,[1]英灵种类!$A:$AR,MATCH(R$1,[1]英灵种类!$A$6:$AR$6,0),FALSE)</f>
        <v>39725</v>
      </c>
      <c r="S4" s="21">
        <v>6</v>
      </c>
      <c r="T4" s="32">
        <v>10</v>
      </c>
      <c r="U4" s="83">
        <v>303</v>
      </c>
      <c r="V4" s="123">
        <v>0.82500000000000007</v>
      </c>
      <c r="W4" s="124" t="s">
        <v>478</v>
      </c>
      <c r="X4" s="125" t="s">
        <v>161</v>
      </c>
      <c r="Y4" s="118">
        <f>VLOOKUP($A4,[1]英灵种类!$A:$AR,MATCH(Y$1,[1]英灵种类!$A$6:$AR$6,0),FALSE)</f>
        <v>1234</v>
      </c>
      <c r="Z4" s="118">
        <f>VLOOKUP($A4,[1]英灵种类!$A:$AR,MATCH(Z$1,[1]英灵种类!$A$6:$AR$6,0),FALSE)</f>
        <v>177</v>
      </c>
      <c r="AA4" s="118">
        <f>VLOOKUP($A4,[1]英灵种类!$A:$AR,MATCH(AA$1,[1]英灵种类!$A$6:$AR$6,0),FALSE)</f>
        <v>7048</v>
      </c>
      <c r="AB4" s="118">
        <f>VLOOKUP($A4,[1]英灵种类!$A:$AR,MATCH(AB$1,[1]英灵种类!$A$6:$AR$6,0),FALSE)</f>
        <v>0</v>
      </c>
      <c r="AC4" s="118">
        <f>VLOOKUP($A4,[1]英灵种类!$A:$AR,MATCH(AC$1,[1]英灵种类!$A$6:$AR$6,0),FALSE)</f>
        <v>36</v>
      </c>
      <c r="AD4" s="118">
        <f>VLOOKUP($A4,[1]英灵种类!$A:$AR,MATCH(AD$1,[1]英灵种类!$A$6:$AR$6,0),FALSE)</f>
        <v>15</v>
      </c>
      <c r="AE4" s="118">
        <f>VLOOKUP($A4,[1]英灵种类!$A:$AR,MATCH(AE$1,[1]英灵种类!$A$6:$AR$6,0),FALSE)</f>
        <v>423</v>
      </c>
      <c r="AF4" s="118">
        <f>VLOOKUP($A4,[1]英灵种类!$A:$AR,MATCH(AF$1,[1]英灵种类!$A$6:$AR$6,0),FALSE)</f>
        <v>0</v>
      </c>
      <c r="AG4" s="118">
        <f>VLOOKUP($A4,[1]英灵种类!$A:$AR,MATCH(AG$1,[1]英灵种类!$A$6:$AR$6,0),FALSE)</f>
        <v>0</v>
      </c>
      <c r="AH4" s="118">
        <f>VLOOKUP($A4,[1]英灵种类!$A:$AR,MATCH(AH$1,[1]英灵种类!$A$6:$AR$6,0),FALSE)</f>
        <v>0</v>
      </c>
      <c r="AI4" s="118">
        <f>VLOOKUP($A4,[1]英灵种类!$A:$AR,MATCH(AI$1,[1]英灵种类!$A$6:$AR$6,0),FALSE)</f>
        <v>0</v>
      </c>
      <c r="AJ4" s="118">
        <f>VLOOKUP($A4,[1]英灵种类!$A:$AR,MATCH(AJ$1,[1]英灵种类!$A$6:$AR$6,0),FALSE)</f>
        <v>0</v>
      </c>
      <c r="AK4" s="118">
        <f>VLOOKUP($A4,[1]英灵种类!$A:$AR,MATCH(AK$1,[1]英灵种类!$A$6:$AR$6,0),FALSE)</f>
        <v>0</v>
      </c>
      <c r="AL4" s="118">
        <f>VLOOKUP($A4,[1]英灵种类!$A:$AR,MATCH(AL$1,[1]英灵种类!$A$6:$AR$6,0),FALSE)</f>
        <v>89</v>
      </c>
      <c r="AM4" s="118">
        <f>VLOOKUP($A4,[1]英灵种类!$A:$AR,MATCH(AM$1,[1]英灵种类!$A$6:$AR$6,0),FALSE)</f>
        <v>177</v>
      </c>
      <c r="AN4" s="118">
        <f>VLOOKUP($A4,[1]英灵种类!$A:$AR,MATCH(AN$1,[1]英灵种类!$A$6:$AR$6,0),FALSE)</f>
        <v>0</v>
      </c>
      <c r="AO4" s="118">
        <f>VLOOKUP($A4,[1]英灵种类!$A:$AR,MATCH(AO$1,[1]英灵种类!$A$6:$AR$6,0),FALSE)</f>
        <v>177</v>
      </c>
      <c r="AP4" s="118">
        <f>VLOOKUP($A4,[1]英灵种类!$A:$AR,MATCH(AP$1,[1]英灵种类!$A$6:$AR$6,0),FALSE)</f>
        <v>177</v>
      </c>
      <c r="AQ4" s="118">
        <f>VLOOKUP($A4,[1]英灵种类!$A:$AR,MATCH(AQ$1,[1]英灵种类!$A$6:$AR$6,0),FALSE)</f>
        <v>177</v>
      </c>
      <c r="AR4" s="118">
        <f>VLOOKUP($A4,[1]英灵种类!$A:$AR,MATCH(AR$1,[1]英灵种类!$A$6:$AR$6,0),FALSE)</f>
        <v>89</v>
      </c>
      <c r="AS4" s="118">
        <f>VLOOKUP($A4,[1]英灵种类!$A:$AR,MATCH(AS$1,[1]英灵种类!$A$6:$AR$6,0),FALSE)</f>
        <v>89</v>
      </c>
      <c r="AT4" s="118">
        <f>VLOOKUP($A4,[1]英灵种类!$A:$AR,MATCH(AT$1,[1]英灵种类!$A$6:$AR$6,0),FALSE)</f>
        <v>177</v>
      </c>
      <c r="AU4" s="118">
        <f>VLOOKUP($A4,[1]英灵种类!$A:$AR,MATCH(AU$1,[1]英灵种类!$A$6:$AR$6,0),FALSE)</f>
        <v>1762</v>
      </c>
      <c r="AV4" s="118">
        <f>VLOOKUP($A4,[1]英灵种类!$A:$AR,MATCH(AV$1,[1]英灵种类!$A$6:$AR$6,0),FALSE)</f>
        <v>89</v>
      </c>
      <c r="AW4" s="118">
        <f>VLOOKUP($A4,[1]英灵种类!$A:$AR,MATCH(AW$1,[1]英灵种类!$A$6:$AR$6,0),FALSE)</f>
        <v>0</v>
      </c>
      <c r="AX4" s="118">
        <f>VLOOKUP($A4,[1]英灵种类!$A:$AR,MATCH(AX$1,[1]英灵种类!$A$6:$AR$6,0),FALSE)</f>
        <v>0</v>
      </c>
      <c r="AY4" s="118">
        <f>VLOOKUP($A4,[1]英灵种类!$A:$AR,MATCH(AY$1,[1]英灵种类!$A$6:$AR$6,0),FALSE)</f>
        <v>100</v>
      </c>
      <c r="AZ4" s="118">
        <v>0</v>
      </c>
      <c r="BA4" s="118">
        <v>0</v>
      </c>
      <c r="BB4" s="118">
        <v>0</v>
      </c>
      <c r="BC4" s="26">
        <v>2.5</v>
      </c>
      <c r="BD4" s="21">
        <f>VLOOKUP($A4,[1]英灵种类!$A:$AR,MATCH(BD$1,[1]英灵种类!$A$6:$AR$6,0),FALSE)</f>
        <v>6</v>
      </c>
      <c r="BE4" s="26">
        <v>1.1399999999999999</v>
      </c>
      <c r="BF4" s="118">
        <v>99999</v>
      </c>
      <c r="BG4" s="118">
        <v>1</v>
      </c>
      <c r="BH4" s="118">
        <v>10000</v>
      </c>
      <c r="BI4" s="118">
        <v>10000</v>
      </c>
      <c r="BJ4" s="26" t="s">
        <v>373</v>
      </c>
      <c r="BK4" s="33" t="s">
        <v>112</v>
      </c>
      <c r="BL4" s="30" t="s">
        <v>204</v>
      </c>
      <c r="BM4" s="25" t="s">
        <v>113</v>
      </c>
      <c r="BN4" s="25" t="s">
        <v>213</v>
      </c>
      <c r="BO4" s="25" t="s">
        <v>285</v>
      </c>
      <c r="BP4" s="25" t="s">
        <v>213</v>
      </c>
      <c r="BQ4" s="25" t="s">
        <v>213</v>
      </c>
      <c r="BR4" s="26">
        <v>0</v>
      </c>
      <c r="BS4" s="25" t="s">
        <v>213</v>
      </c>
      <c r="BT4" s="25" t="s">
        <v>204</v>
      </c>
      <c r="BU4" s="25" t="s">
        <v>204</v>
      </c>
      <c r="BV4" s="34" t="str">
        <f t="shared" si="1"/>
        <v>[ff3322]c_b_0002[-]</v>
      </c>
      <c r="BW4" s="118" t="str">
        <f>VLOOKUP($A4,[1]英灵种类!$A:$AR,MATCH(BW$1,[1]英灵种类!$A$6:$AR$6,0),FALSE)</f>
        <v>101,1270|102,192|103,89|104,7471|106,177|109,177|110,177|112,89|113,89|115,1762|116,89</v>
      </c>
      <c r="BX4" s="59">
        <f>VLOOKUP($A4,[1]英灵种类!$A:$AR,MATCH(BX$1,[1]英灵种类!$A$6:$AR$6,0),FALSE)</f>
        <v>12</v>
      </c>
      <c r="BY4" s="118">
        <f t="shared" si="2"/>
        <v>83856</v>
      </c>
      <c r="CA4" s="24">
        <f>O4+P4*89+R4*6*[2]英灵!$U$6</f>
        <v>1186680</v>
      </c>
      <c r="CB4" s="24">
        <f t="shared" si="0"/>
        <v>1186680</v>
      </c>
      <c r="CC4" s="24">
        <f>INDEX([3]ItemConfig!$BB:$BB,MATCH(K4,[3]ItemConfig!$A:$A,0))*IF(J4="",0,1)*IF(C4=1,520,IF(C4=2,500,450))</f>
        <v>0</v>
      </c>
      <c r="CD4" s="24">
        <f>INT((O4+P4+R4*C4*VLOOKUP(C4,[2]英灵!$T$1:$U$6,2,FALSE))/10)</f>
        <v>12358</v>
      </c>
      <c r="CH4" s="35">
        <v>5</v>
      </c>
      <c r="CI4" s="24" t="s">
        <v>425</v>
      </c>
    </row>
    <row r="5" spans="1:87" x14ac:dyDescent="0.15">
      <c r="A5" s="26">
        <v>4</v>
      </c>
      <c r="B5" s="25" t="s">
        <v>379</v>
      </c>
      <c r="C5" s="27">
        <v>1</v>
      </c>
      <c r="D5" s="25" t="s">
        <v>379</v>
      </c>
      <c r="E5" s="29" t="s">
        <v>537</v>
      </c>
      <c r="F5" s="118"/>
      <c r="G5" s="120"/>
      <c r="H5" s="121"/>
      <c r="I5" s="30" t="s">
        <v>51</v>
      </c>
      <c r="J5" s="104" t="s">
        <v>572</v>
      </c>
      <c r="K5" s="36">
        <v>9009</v>
      </c>
      <c r="L5" s="25">
        <v>10</v>
      </c>
      <c r="M5" s="25"/>
      <c r="N5" s="59">
        <f>VLOOKUP($A5,[1]英灵种类!$A:$AR,MATCH(N$1,[1]英灵种类!$A$6:$AR$6,0),FALSE)</f>
        <v>3</v>
      </c>
      <c r="O5" s="118">
        <f>VLOOKUP($A5,[1]英灵种类!$A:$AR,MATCH(O$1,[1]英灵种类!$A$6:$AR$6,0),FALSE)</f>
        <v>61662</v>
      </c>
      <c r="P5" s="118">
        <f>VLOOKUP($A5,[1]英灵种类!$A:$AR,MATCH(P$1,[1]英灵种类!$A$6:$AR$6,0),FALSE)</f>
        <v>1267</v>
      </c>
      <c r="Q5" s="59" t="str">
        <f>VLOOKUP($A5,[1]英灵种类!$A:$AR,MATCH(Q$1,[1]英灵种类!$A$6:$AR$6,0),FALSE)</f>
        <v>101,0|102,0|103,0|104,0|106,0|109,463|110,67|112,265|113,265|115,0|116,133</v>
      </c>
      <c r="R5" s="59">
        <f>VLOOKUP($A5,[1]英灵种类!$A:$AR,MATCH(R$1,[1]英灵种类!$A$6:$AR$6,0),FALSE)</f>
        <v>29825</v>
      </c>
      <c r="S5" s="21">
        <v>6</v>
      </c>
      <c r="T5" s="32">
        <v>10</v>
      </c>
      <c r="U5" s="83">
        <v>304</v>
      </c>
      <c r="V5" s="123">
        <v>0.82500000000000007</v>
      </c>
      <c r="W5" s="124" t="s">
        <v>479</v>
      </c>
      <c r="X5" s="125" t="s">
        <v>161</v>
      </c>
      <c r="Y5" s="118">
        <f>VLOOKUP($A5,[1]英灵种类!$A:$AR,MATCH(Y$1,[1]英灵种类!$A$6:$AR$6,0),FALSE)</f>
        <v>925</v>
      </c>
      <c r="Z5" s="118">
        <f>VLOOKUP($A5,[1]英灵种类!$A:$AR,MATCH(Z$1,[1]英灵种类!$A$6:$AR$6,0),FALSE)</f>
        <v>133</v>
      </c>
      <c r="AA5" s="118">
        <f>VLOOKUP($A5,[1]英灵种类!$A:$AR,MATCH(AA$1,[1]英灵种类!$A$6:$AR$6,0),FALSE)</f>
        <v>5282</v>
      </c>
      <c r="AB5" s="118">
        <f>VLOOKUP($A5,[1]英灵种类!$A:$AR,MATCH(AB$1,[1]英灵种类!$A$6:$AR$6,0),FALSE)</f>
        <v>0</v>
      </c>
      <c r="AC5" s="118">
        <f>VLOOKUP($A5,[1]英灵种类!$A:$AR,MATCH(AC$1,[1]英灵种类!$A$6:$AR$6,0),FALSE)</f>
        <v>27</v>
      </c>
      <c r="AD5" s="118">
        <f>VLOOKUP($A5,[1]英灵种类!$A:$AR,MATCH(AD$1,[1]英灵种类!$A$6:$AR$6,0),FALSE)</f>
        <v>11</v>
      </c>
      <c r="AE5" s="118">
        <f>VLOOKUP($A5,[1]英灵种类!$A:$AR,MATCH(AE$1,[1]英灵种类!$A$6:$AR$6,0),FALSE)</f>
        <v>317</v>
      </c>
      <c r="AF5" s="118">
        <f>VLOOKUP($A5,[1]英灵种类!$A:$AR,MATCH(AF$1,[1]英灵种类!$A$6:$AR$6,0),FALSE)</f>
        <v>0</v>
      </c>
      <c r="AG5" s="118">
        <f>VLOOKUP($A5,[1]英灵种类!$A:$AR,MATCH(AG$1,[1]英灵种类!$A$6:$AR$6,0),FALSE)</f>
        <v>0</v>
      </c>
      <c r="AH5" s="118">
        <f>VLOOKUP($A5,[1]英灵种类!$A:$AR,MATCH(AH$1,[1]英灵种类!$A$6:$AR$6,0),FALSE)</f>
        <v>0</v>
      </c>
      <c r="AI5" s="118">
        <f>VLOOKUP($A5,[1]英灵种类!$A:$AR,MATCH(AI$1,[1]英灵种类!$A$6:$AR$6,0),FALSE)</f>
        <v>0</v>
      </c>
      <c r="AJ5" s="118">
        <f>VLOOKUP($A5,[1]英灵种类!$A:$AR,MATCH(AJ$1,[1]英灵种类!$A$6:$AR$6,0),FALSE)</f>
        <v>0</v>
      </c>
      <c r="AK5" s="118">
        <f>VLOOKUP($A5,[1]英灵种类!$A:$AR,MATCH(AK$1,[1]英灵种类!$A$6:$AR$6,0),FALSE)</f>
        <v>0</v>
      </c>
      <c r="AL5" s="118">
        <f>VLOOKUP($A5,[1]英灵种类!$A:$AR,MATCH(AL$1,[1]英灵种类!$A$6:$AR$6,0),FALSE)</f>
        <v>67</v>
      </c>
      <c r="AM5" s="118">
        <f>VLOOKUP($A5,[1]英灵种类!$A:$AR,MATCH(AM$1,[1]英灵种类!$A$6:$AR$6,0),FALSE)</f>
        <v>133</v>
      </c>
      <c r="AN5" s="118">
        <f>VLOOKUP($A5,[1]英灵种类!$A:$AR,MATCH(AN$1,[1]英灵种类!$A$6:$AR$6,0),FALSE)</f>
        <v>0</v>
      </c>
      <c r="AO5" s="118">
        <f>VLOOKUP($A5,[1]英灵种类!$A:$AR,MATCH(AO$1,[1]英灵种类!$A$6:$AR$6,0),FALSE)</f>
        <v>133</v>
      </c>
      <c r="AP5" s="118">
        <f>VLOOKUP($A5,[1]英灵种类!$A:$AR,MATCH(AP$1,[1]英灵种类!$A$6:$AR$6,0),FALSE)</f>
        <v>133</v>
      </c>
      <c r="AQ5" s="118">
        <f>VLOOKUP($A5,[1]英灵种类!$A:$AR,MATCH(AQ$1,[1]英灵种类!$A$6:$AR$6,0),FALSE)</f>
        <v>133</v>
      </c>
      <c r="AR5" s="118">
        <f>VLOOKUP($A5,[1]英灵种类!$A:$AR,MATCH(AR$1,[1]英灵种类!$A$6:$AR$6,0),FALSE)</f>
        <v>67</v>
      </c>
      <c r="AS5" s="118">
        <f>VLOOKUP($A5,[1]英灵种类!$A:$AR,MATCH(AS$1,[1]英灵种类!$A$6:$AR$6,0),FALSE)</f>
        <v>67</v>
      </c>
      <c r="AT5" s="118">
        <f>VLOOKUP($A5,[1]英灵种类!$A:$AR,MATCH(AT$1,[1]英灵种类!$A$6:$AR$6,0),FALSE)</f>
        <v>133</v>
      </c>
      <c r="AU5" s="118">
        <f>VLOOKUP($A5,[1]英灵种类!$A:$AR,MATCH(AU$1,[1]英灵种类!$A$6:$AR$6,0),FALSE)</f>
        <v>1321</v>
      </c>
      <c r="AV5" s="118">
        <f>VLOOKUP($A5,[1]英灵种类!$A:$AR,MATCH(AV$1,[1]英灵种类!$A$6:$AR$6,0),FALSE)</f>
        <v>67</v>
      </c>
      <c r="AW5" s="118">
        <f>VLOOKUP($A5,[1]英灵种类!$A:$AR,MATCH(AW$1,[1]英灵种类!$A$6:$AR$6,0),FALSE)</f>
        <v>0</v>
      </c>
      <c r="AX5" s="118">
        <f>VLOOKUP($A5,[1]英灵种类!$A:$AR,MATCH(AX$1,[1]英灵种类!$A$6:$AR$6,0),FALSE)</f>
        <v>0</v>
      </c>
      <c r="AY5" s="118">
        <f>VLOOKUP($A5,[1]英灵种类!$A:$AR,MATCH(AY$1,[1]英灵种类!$A$6:$AR$6,0),FALSE)</f>
        <v>100</v>
      </c>
      <c r="AZ5" s="118">
        <v>0</v>
      </c>
      <c r="BA5" s="118">
        <v>0</v>
      </c>
      <c r="BB5" s="118">
        <v>0</v>
      </c>
      <c r="BC5" s="26">
        <v>2.5</v>
      </c>
      <c r="BD5" s="21">
        <f>VLOOKUP($A5,[1]英灵种类!$A:$AR,MATCH(BD$1,[1]英灵种类!$A$6:$AR$6,0),FALSE)</f>
        <v>4</v>
      </c>
      <c r="BE5" s="26">
        <v>1.1399999999999999</v>
      </c>
      <c r="BF5" s="118">
        <v>99999</v>
      </c>
      <c r="BG5" s="118">
        <v>1</v>
      </c>
      <c r="BH5" s="118">
        <v>10000</v>
      </c>
      <c r="BI5" s="118">
        <v>10000</v>
      </c>
      <c r="BJ5" s="26" t="s">
        <v>374</v>
      </c>
      <c r="BK5" s="33" t="s">
        <v>112</v>
      </c>
      <c r="BL5" s="33" t="s">
        <v>204</v>
      </c>
      <c r="BM5" s="25" t="s">
        <v>113</v>
      </c>
      <c r="BN5" s="25" t="s">
        <v>213</v>
      </c>
      <c r="BO5" s="25" t="s">
        <v>285</v>
      </c>
      <c r="BP5" s="25" t="s">
        <v>213</v>
      </c>
      <c r="BQ5" s="25" t="s">
        <v>213</v>
      </c>
      <c r="BR5" s="26">
        <v>0</v>
      </c>
      <c r="BS5" s="25" t="s">
        <v>213</v>
      </c>
      <c r="BT5" s="25" t="s">
        <v>204</v>
      </c>
      <c r="BU5" s="25" t="s">
        <v>204</v>
      </c>
      <c r="BV5" s="34" t="str">
        <f t="shared" si="1"/>
        <v>[aa66ff]c_b_0031[-]</v>
      </c>
      <c r="BW5" s="118" t="str">
        <f>VLOOKUP($A5,[1]英灵种类!$A:$AR,MATCH(BW$1,[1]英灵种类!$A$6:$AR$6,0),FALSE)</f>
        <v>101,952|102,144|103,67|104,5599|106,133|109,133|110,133|112,67|113,67|115,1321|116,67</v>
      </c>
      <c r="BX5" s="59">
        <f>VLOOKUP($A5,[1]英灵种类!$A:$AR,MATCH(BX$1,[1]英灵种类!$A$6:$AR$6,0),FALSE)</f>
        <v>28</v>
      </c>
      <c r="BY5" s="118">
        <f t="shared" si="2"/>
        <v>62929</v>
      </c>
      <c r="CA5" s="24">
        <f>O5+P5*89+R5*6*[2]英灵!$U$6</f>
        <v>890225</v>
      </c>
      <c r="CB5" s="24">
        <f t="shared" si="0"/>
        <v>890225</v>
      </c>
      <c r="CC5" s="24">
        <f>INDEX([3]ItemConfig!$BB:$BB,MATCH(K5,[3]ItemConfig!$A:$A,0))*IF(J5="",0,1)*IF(C5=1,520,IF(C5=2,500,450))</f>
        <v>0</v>
      </c>
      <c r="CD5" s="24">
        <f>INT((O5+P5+R5*C5*VLOOKUP(C5,[2]英灵!$T$1:$U$6,2,FALSE))/10)</f>
        <v>9275</v>
      </c>
      <c r="CH5" s="35">
        <v>6</v>
      </c>
      <c r="CI5" s="24" t="s">
        <v>426</v>
      </c>
    </row>
    <row r="6" spans="1:87" x14ac:dyDescent="0.15">
      <c r="A6" s="25">
        <v>5</v>
      </c>
      <c r="B6" s="28" t="s">
        <v>509</v>
      </c>
      <c r="C6" s="27">
        <v>1</v>
      </c>
      <c r="D6" s="28" t="s">
        <v>509</v>
      </c>
      <c r="E6" s="29" t="s">
        <v>538</v>
      </c>
      <c r="F6" s="118"/>
      <c r="G6" s="120"/>
      <c r="H6" s="121"/>
      <c r="I6" s="30" t="s">
        <v>51</v>
      </c>
      <c r="J6" s="104" t="s">
        <v>573</v>
      </c>
      <c r="K6" s="31">
        <v>9010</v>
      </c>
      <c r="L6" s="25">
        <v>10</v>
      </c>
      <c r="M6" s="25"/>
      <c r="N6" s="59">
        <f>VLOOKUP($A6,[1]英灵种类!$A:$AR,MATCH(N$1,[1]英灵种类!$A$6:$AR$6,0),FALSE)</f>
        <v>3</v>
      </c>
      <c r="O6" s="118">
        <f>VLOOKUP($A6,[1]英灵种类!$A:$AR,MATCH(O$1,[1]英灵种类!$A$6:$AR$6,0),FALSE)</f>
        <v>74355</v>
      </c>
      <c r="P6" s="118">
        <f>VLOOKUP($A6,[1]英灵种类!$A:$AR,MATCH(P$1,[1]英灵种类!$A$6:$AR$6,0),FALSE)</f>
        <v>1509</v>
      </c>
      <c r="Q6" s="59" t="str">
        <f>VLOOKUP($A6,[1]英灵种类!$A:$AR,MATCH(Q$1,[1]英灵种类!$A$6:$AR$6,0),FALSE)</f>
        <v>101,0|102,0|103,0|104,0|106,0|109,560|110,80|112,320|113,320|115,0|116,160</v>
      </c>
      <c r="R6" s="59">
        <f>VLOOKUP($A6,[1]英灵种类!$A:$AR,MATCH(R$1,[1]英灵种类!$A$6:$AR$6,0),FALSE)</f>
        <v>36000</v>
      </c>
      <c r="S6" s="21">
        <v>6</v>
      </c>
      <c r="T6" s="32">
        <v>10</v>
      </c>
      <c r="U6" s="83">
        <v>305</v>
      </c>
      <c r="V6" s="123">
        <v>0.82500000000000007</v>
      </c>
      <c r="W6" s="124" t="s">
        <v>479</v>
      </c>
      <c r="X6" s="125" t="s">
        <v>161</v>
      </c>
      <c r="Y6" s="118">
        <f>VLOOKUP($A6,[1]英灵种类!$A:$AR,MATCH(Y$1,[1]英灵种类!$A$6:$AR$6,0),FALSE)</f>
        <v>1119</v>
      </c>
      <c r="Z6" s="118">
        <f>VLOOKUP($A6,[1]英灵种类!$A:$AR,MATCH(Z$1,[1]英灵种类!$A$6:$AR$6,0),FALSE)</f>
        <v>160</v>
      </c>
      <c r="AA6" s="118">
        <f>VLOOKUP($A6,[1]英灵种类!$A:$AR,MATCH(AA$1,[1]英灵种类!$A$6:$AR$6,0),FALSE)</f>
        <v>6390</v>
      </c>
      <c r="AB6" s="118">
        <f>VLOOKUP($A6,[1]英灵种类!$A:$AR,MATCH(AB$1,[1]英灵种类!$A$6:$AR$6,0),FALSE)</f>
        <v>0</v>
      </c>
      <c r="AC6" s="118">
        <f>VLOOKUP($A6,[1]英灵种类!$A:$AR,MATCH(AC$1,[1]英灵种类!$A$6:$AR$6,0),FALSE)</f>
        <v>32</v>
      </c>
      <c r="AD6" s="118">
        <f>VLOOKUP($A6,[1]英灵种类!$A:$AR,MATCH(AD$1,[1]英灵种类!$A$6:$AR$6,0),FALSE)</f>
        <v>13</v>
      </c>
      <c r="AE6" s="118">
        <f>VLOOKUP($A6,[1]英灵种类!$A:$AR,MATCH(AE$1,[1]英灵种类!$A$6:$AR$6,0),FALSE)</f>
        <v>384</v>
      </c>
      <c r="AF6" s="118">
        <f>VLOOKUP($A6,[1]英灵种类!$A:$AR,MATCH(AF$1,[1]英灵种类!$A$6:$AR$6,0),FALSE)</f>
        <v>0</v>
      </c>
      <c r="AG6" s="118">
        <f>VLOOKUP($A6,[1]英灵种类!$A:$AR,MATCH(AG$1,[1]英灵种类!$A$6:$AR$6,0),FALSE)</f>
        <v>0</v>
      </c>
      <c r="AH6" s="118">
        <f>VLOOKUP($A6,[1]英灵种类!$A:$AR,MATCH(AH$1,[1]英灵种类!$A$6:$AR$6,0),FALSE)</f>
        <v>0</v>
      </c>
      <c r="AI6" s="118">
        <f>VLOOKUP($A6,[1]英灵种类!$A:$AR,MATCH(AI$1,[1]英灵种类!$A$6:$AR$6,0),FALSE)</f>
        <v>0</v>
      </c>
      <c r="AJ6" s="118">
        <f>VLOOKUP($A6,[1]英灵种类!$A:$AR,MATCH(AJ$1,[1]英灵种类!$A$6:$AR$6,0),FALSE)</f>
        <v>0</v>
      </c>
      <c r="AK6" s="118">
        <f>VLOOKUP($A6,[1]英灵种类!$A:$AR,MATCH(AK$1,[1]英灵种类!$A$6:$AR$6,0),FALSE)</f>
        <v>0</v>
      </c>
      <c r="AL6" s="118">
        <f>VLOOKUP($A6,[1]英灵种类!$A:$AR,MATCH(AL$1,[1]英灵种类!$A$6:$AR$6,0),FALSE)</f>
        <v>80</v>
      </c>
      <c r="AM6" s="118">
        <f>VLOOKUP($A6,[1]英灵种类!$A:$AR,MATCH(AM$1,[1]英灵种类!$A$6:$AR$6,0),FALSE)</f>
        <v>160</v>
      </c>
      <c r="AN6" s="118">
        <f>VLOOKUP($A6,[1]英灵种类!$A:$AR,MATCH(AN$1,[1]英灵种类!$A$6:$AR$6,0),FALSE)</f>
        <v>0</v>
      </c>
      <c r="AO6" s="118">
        <f>VLOOKUP($A6,[1]英灵种类!$A:$AR,MATCH(AO$1,[1]英灵种类!$A$6:$AR$6,0),FALSE)</f>
        <v>160</v>
      </c>
      <c r="AP6" s="118">
        <f>VLOOKUP($A6,[1]英灵种类!$A:$AR,MATCH(AP$1,[1]英灵种类!$A$6:$AR$6,0),FALSE)</f>
        <v>160</v>
      </c>
      <c r="AQ6" s="118">
        <f>VLOOKUP($A6,[1]英灵种类!$A:$AR,MATCH(AQ$1,[1]英灵种类!$A$6:$AR$6,0),FALSE)</f>
        <v>160</v>
      </c>
      <c r="AR6" s="118">
        <f>VLOOKUP($A6,[1]英灵种类!$A:$AR,MATCH(AR$1,[1]英灵种类!$A$6:$AR$6,0),FALSE)</f>
        <v>80</v>
      </c>
      <c r="AS6" s="118">
        <f>VLOOKUP($A6,[1]英灵种类!$A:$AR,MATCH(AS$1,[1]英灵种类!$A$6:$AR$6,0),FALSE)</f>
        <v>80</v>
      </c>
      <c r="AT6" s="118">
        <f>VLOOKUP($A6,[1]英灵种类!$A:$AR,MATCH(AT$1,[1]英灵种类!$A$6:$AR$6,0),FALSE)</f>
        <v>160</v>
      </c>
      <c r="AU6" s="118">
        <f>VLOOKUP($A6,[1]英灵种类!$A:$AR,MATCH(AU$1,[1]英灵种类!$A$6:$AR$6,0),FALSE)</f>
        <v>1598</v>
      </c>
      <c r="AV6" s="118">
        <f>VLOOKUP($A6,[1]英灵种类!$A:$AR,MATCH(AV$1,[1]英灵种类!$A$6:$AR$6,0),FALSE)</f>
        <v>80</v>
      </c>
      <c r="AW6" s="118">
        <f>VLOOKUP($A6,[1]英灵种类!$A:$AR,MATCH(AW$1,[1]英灵种类!$A$6:$AR$6,0),FALSE)</f>
        <v>0</v>
      </c>
      <c r="AX6" s="118">
        <f>VLOOKUP($A6,[1]英灵种类!$A:$AR,MATCH(AX$1,[1]英灵种类!$A$6:$AR$6,0),FALSE)</f>
        <v>0</v>
      </c>
      <c r="AY6" s="118">
        <f>VLOOKUP($A6,[1]英灵种类!$A:$AR,MATCH(AY$1,[1]英灵种类!$A$6:$AR$6,0),FALSE)</f>
        <v>100</v>
      </c>
      <c r="AZ6" s="118">
        <v>0</v>
      </c>
      <c r="BA6" s="118">
        <v>0</v>
      </c>
      <c r="BB6" s="118">
        <v>0</v>
      </c>
      <c r="BC6" s="26">
        <v>2.5</v>
      </c>
      <c r="BD6" s="21">
        <f>VLOOKUP($A6,[1]英灵种类!$A:$AR,MATCH(BD$1,[1]英灵种类!$A$6:$AR$6,0),FALSE)</f>
        <v>5</v>
      </c>
      <c r="BE6" s="26">
        <v>1.1399999999999999</v>
      </c>
      <c r="BF6" s="118">
        <v>99999</v>
      </c>
      <c r="BG6" s="118">
        <v>1</v>
      </c>
      <c r="BH6" s="118">
        <v>10000</v>
      </c>
      <c r="BI6" s="118">
        <v>10000</v>
      </c>
      <c r="BJ6" s="26" t="s">
        <v>375</v>
      </c>
      <c r="BK6" s="33" t="s">
        <v>112</v>
      </c>
      <c r="BL6" s="33" t="s">
        <v>204</v>
      </c>
      <c r="BM6" s="25" t="s">
        <v>113</v>
      </c>
      <c r="BN6" s="25" t="s">
        <v>213</v>
      </c>
      <c r="BO6" s="25" t="s">
        <v>285</v>
      </c>
      <c r="BP6" s="25" t="s">
        <v>213</v>
      </c>
      <c r="BQ6" s="25" t="s">
        <v>213</v>
      </c>
      <c r="BR6" s="26">
        <v>0</v>
      </c>
      <c r="BS6" s="25" t="s">
        <v>213</v>
      </c>
      <c r="BT6" s="25" t="s">
        <v>204</v>
      </c>
      <c r="BU6" s="25" t="s">
        <v>204</v>
      </c>
      <c r="BV6" s="34" t="str">
        <f t="shared" si="1"/>
        <v>[FFaa00]c_b_0057[-]</v>
      </c>
      <c r="BW6" s="118" t="str">
        <f>VLOOKUP($A6,[1]英灵种类!$A:$AR,MATCH(BW$1,[1]英灵种类!$A$6:$AR$6,0),FALSE)</f>
        <v>101,1151|102,173|103,80|104,6774|106,160|109,160|110,160|112,80|113,80|115,1598|116,80</v>
      </c>
      <c r="BX6" s="59">
        <f>VLOOKUP($A6,[1]英灵种类!$A:$AR,MATCH(BX$1,[1]英灵种类!$A$6:$AR$6,0),FALSE)</f>
        <v>19</v>
      </c>
      <c r="BY6" s="118">
        <f t="shared" si="2"/>
        <v>75864</v>
      </c>
      <c r="CA6" s="24">
        <f>O6+P6*89+R6*6*[2]英灵!$U$6</f>
        <v>1072656</v>
      </c>
      <c r="CB6" s="24">
        <f t="shared" si="0"/>
        <v>1072656</v>
      </c>
      <c r="CC6" s="24">
        <f>INDEX([3]ItemConfig!$BB:$BB,MATCH(K6,[3]ItemConfig!$A:$A,0))*IF(J6="",0,1)*IF(C6=1,520,IF(C6=2,500,450))</f>
        <v>0</v>
      </c>
      <c r="CD6" s="24">
        <f>INT((O6+P6+R6*C6*VLOOKUP(C6,[2]英灵!$T$1:$U$6,2,FALSE))/10)</f>
        <v>11186</v>
      </c>
    </row>
    <row r="7" spans="1:87" x14ac:dyDescent="0.15">
      <c r="A7" s="26">
        <v>6</v>
      </c>
      <c r="B7" s="25" t="s">
        <v>510</v>
      </c>
      <c r="C7" s="27">
        <v>1</v>
      </c>
      <c r="D7" s="25" t="s">
        <v>510</v>
      </c>
      <c r="E7" s="29" t="s">
        <v>539</v>
      </c>
      <c r="F7" s="118"/>
      <c r="G7" s="120"/>
      <c r="H7" s="121"/>
      <c r="I7" s="30" t="s">
        <v>51</v>
      </c>
      <c r="J7" s="104" t="s">
        <v>574</v>
      </c>
      <c r="K7" s="36">
        <v>9011</v>
      </c>
      <c r="L7" s="25">
        <v>10</v>
      </c>
      <c r="M7" s="25"/>
      <c r="N7" s="59">
        <f>VLOOKUP($A7,[1]英灵种类!$A:$AR,MATCH(N$1,[1]英灵种类!$A$6:$AR$6,0),FALSE)</f>
        <v>2</v>
      </c>
      <c r="O7" s="118">
        <f>VLOOKUP($A7,[1]英灵种类!$A:$AR,MATCH(O$1,[1]英灵种类!$A$6:$AR$6,0),FALSE)</f>
        <v>69747</v>
      </c>
      <c r="P7" s="118">
        <f>VLOOKUP($A7,[1]英灵种类!$A:$AR,MATCH(P$1,[1]英灵种类!$A$6:$AR$6,0),FALSE)</f>
        <v>1410</v>
      </c>
      <c r="Q7" s="59" t="str">
        <f>VLOOKUP($A7,[1]英灵种类!$A:$AR,MATCH(Q$1,[1]英灵种类!$A$6:$AR$6,0),FALSE)</f>
        <v>101,0|102,0|103,0|104,0|106,0|109,525|110,75|112,300|113,300|115,0|116,150</v>
      </c>
      <c r="R7" s="59">
        <f>VLOOKUP($A7,[1]英灵种类!$A:$AR,MATCH(R$1,[1]英灵种类!$A$6:$AR$6,0),FALSE)</f>
        <v>33750</v>
      </c>
      <c r="S7" s="21">
        <v>6</v>
      </c>
      <c r="T7" s="32">
        <v>10</v>
      </c>
      <c r="U7" s="83">
        <v>306</v>
      </c>
      <c r="V7" s="123">
        <v>0.82500000000000007</v>
      </c>
      <c r="W7" s="124" t="s">
        <v>478</v>
      </c>
      <c r="X7" s="125" t="s">
        <v>161</v>
      </c>
      <c r="Y7" s="118">
        <f>VLOOKUP($A7,[1]英灵种类!$A:$AR,MATCH(Y$1,[1]英灵种类!$A$6:$AR$6,0),FALSE)</f>
        <v>1050</v>
      </c>
      <c r="Z7" s="118">
        <f>VLOOKUP($A7,[1]英灵种类!$A:$AR,MATCH(Z$1,[1]英灵种类!$A$6:$AR$6,0),FALSE)</f>
        <v>150</v>
      </c>
      <c r="AA7" s="118">
        <f>VLOOKUP($A7,[1]英灵种类!$A:$AR,MATCH(AA$1,[1]英灵种类!$A$6:$AR$6,0),FALSE)</f>
        <v>5997</v>
      </c>
      <c r="AB7" s="118">
        <f>VLOOKUP($A7,[1]英灵种类!$A:$AR,MATCH(AB$1,[1]英灵种类!$A$6:$AR$6,0),FALSE)</f>
        <v>0</v>
      </c>
      <c r="AC7" s="118">
        <f>VLOOKUP($A7,[1]英灵种类!$A:$AR,MATCH(AC$1,[1]英灵种类!$A$6:$AR$6,0),FALSE)</f>
        <v>30</v>
      </c>
      <c r="AD7" s="118">
        <f>VLOOKUP($A7,[1]英灵种类!$A:$AR,MATCH(AD$1,[1]英灵种类!$A$6:$AR$6,0),FALSE)</f>
        <v>12</v>
      </c>
      <c r="AE7" s="118">
        <f>VLOOKUP($A7,[1]英灵种类!$A:$AR,MATCH(AE$1,[1]英灵种类!$A$6:$AR$6,0),FALSE)</f>
        <v>360</v>
      </c>
      <c r="AF7" s="118">
        <f>VLOOKUP($A7,[1]英灵种类!$A:$AR,MATCH(AF$1,[1]英灵种类!$A$6:$AR$6,0),FALSE)</f>
        <v>0</v>
      </c>
      <c r="AG7" s="118">
        <f>VLOOKUP($A7,[1]英灵种类!$A:$AR,MATCH(AG$1,[1]英灵种类!$A$6:$AR$6,0),FALSE)</f>
        <v>0</v>
      </c>
      <c r="AH7" s="118">
        <f>VLOOKUP($A7,[1]英灵种类!$A:$AR,MATCH(AH$1,[1]英灵种类!$A$6:$AR$6,0),FALSE)</f>
        <v>0</v>
      </c>
      <c r="AI7" s="118">
        <f>VLOOKUP($A7,[1]英灵种类!$A:$AR,MATCH(AI$1,[1]英灵种类!$A$6:$AR$6,0),FALSE)</f>
        <v>0</v>
      </c>
      <c r="AJ7" s="118">
        <f>VLOOKUP($A7,[1]英灵种类!$A:$AR,MATCH(AJ$1,[1]英灵种类!$A$6:$AR$6,0),FALSE)</f>
        <v>0</v>
      </c>
      <c r="AK7" s="118">
        <f>VLOOKUP($A7,[1]英灵种类!$A:$AR,MATCH(AK$1,[1]英灵种类!$A$6:$AR$6,0),FALSE)</f>
        <v>0</v>
      </c>
      <c r="AL7" s="118">
        <f>VLOOKUP($A7,[1]英灵种类!$A:$AR,MATCH(AL$1,[1]英灵种类!$A$6:$AR$6,0),FALSE)</f>
        <v>75</v>
      </c>
      <c r="AM7" s="118">
        <f>VLOOKUP($A7,[1]英灵种类!$A:$AR,MATCH(AM$1,[1]英灵种类!$A$6:$AR$6,0),FALSE)</f>
        <v>150</v>
      </c>
      <c r="AN7" s="118">
        <f>VLOOKUP($A7,[1]英灵种类!$A:$AR,MATCH(AN$1,[1]英灵种类!$A$6:$AR$6,0),FALSE)</f>
        <v>0</v>
      </c>
      <c r="AO7" s="118">
        <f>VLOOKUP($A7,[1]英灵种类!$A:$AR,MATCH(AO$1,[1]英灵种类!$A$6:$AR$6,0),FALSE)</f>
        <v>150</v>
      </c>
      <c r="AP7" s="118">
        <f>VLOOKUP($A7,[1]英灵种类!$A:$AR,MATCH(AP$1,[1]英灵种类!$A$6:$AR$6,0),FALSE)</f>
        <v>150</v>
      </c>
      <c r="AQ7" s="118">
        <f>VLOOKUP($A7,[1]英灵种类!$A:$AR,MATCH(AQ$1,[1]英灵种类!$A$6:$AR$6,0),FALSE)</f>
        <v>150</v>
      </c>
      <c r="AR7" s="118">
        <f>VLOOKUP($A7,[1]英灵种类!$A:$AR,MATCH(AR$1,[1]英灵种类!$A$6:$AR$6,0),FALSE)</f>
        <v>75</v>
      </c>
      <c r="AS7" s="118">
        <f>VLOOKUP($A7,[1]英灵种类!$A:$AR,MATCH(AS$1,[1]英灵种类!$A$6:$AR$6,0),FALSE)</f>
        <v>75</v>
      </c>
      <c r="AT7" s="118">
        <f>VLOOKUP($A7,[1]英灵种类!$A:$AR,MATCH(AT$1,[1]英灵种类!$A$6:$AR$6,0),FALSE)</f>
        <v>150</v>
      </c>
      <c r="AU7" s="118">
        <f>VLOOKUP($A7,[1]英灵种类!$A:$AR,MATCH(AU$1,[1]英灵种类!$A$6:$AR$6,0),FALSE)</f>
        <v>1500</v>
      </c>
      <c r="AV7" s="118">
        <f>VLOOKUP($A7,[1]英灵种类!$A:$AR,MATCH(AV$1,[1]英灵种类!$A$6:$AR$6,0),FALSE)</f>
        <v>75</v>
      </c>
      <c r="AW7" s="118">
        <f>VLOOKUP($A7,[1]英灵种类!$A:$AR,MATCH(AW$1,[1]英灵种类!$A$6:$AR$6,0),FALSE)</f>
        <v>0</v>
      </c>
      <c r="AX7" s="118">
        <f>VLOOKUP($A7,[1]英灵种类!$A:$AR,MATCH(AX$1,[1]英灵种类!$A$6:$AR$6,0),FALSE)</f>
        <v>0</v>
      </c>
      <c r="AY7" s="118">
        <f>VLOOKUP($A7,[1]英灵种类!$A:$AR,MATCH(AY$1,[1]英灵种类!$A$6:$AR$6,0),FALSE)</f>
        <v>100</v>
      </c>
      <c r="AZ7" s="118">
        <v>0</v>
      </c>
      <c r="BA7" s="118">
        <v>0</v>
      </c>
      <c r="BB7" s="118">
        <v>0</v>
      </c>
      <c r="BC7" s="26">
        <v>2.5</v>
      </c>
      <c r="BD7" s="21">
        <f>VLOOKUP($A7,[1]英灵种类!$A:$AR,MATCH(BD$1,[1]英灵种类!$A$6:$AR$6,0),FALSE)</f>
        <v>5</v>
      </c>
      <c r="BE7" s="26">
        <v>1.1399999999999999</v>
      </c>
      <c r="BF7" s="118">
        <v>99999</v>
      </c>
      <c r="BG7" s="118">
        <v>1</v>
      </c>
      <c r="BH7" s="118">
        <v>10000</v>
      </c>
      <c r="BI7" s="118">
        <v>10000</v>
      </c>
      <c r="BJ7" s="26" t="s">
        <v>376</v>
      </c>
      <c r="BK7" s="33" t="s">
        <v>112</v>
      </c>
      <c r="BL7" s="30" t="s">
        <v>204</v>
      </c>
      <c r="BM7" s="25" t="s">
        <v>113</v>
      </c>
      <c r="BN7" s="25" t="s">
        <v>213</v>
      </c>
      <c r="BO7" s="25" t="s">
        <v>285</v>
      </c>
      <c r="BP7" s="25" t="s">
        <v>213</v>
      </c>
      <c r="BQ7" s="25" t="s">
        <v>213</v>
      </c>
      <c r="BR7" s="26">
        <v>0</v>
      </c>
      <c r="BS7" s="25" t="s">
        <v>213</v>
      </c>
      <c r="BT7" s="25" t="s">
        <v>204</v>
      </c>
      <c r="BU7" s="25" t="s">
        <v>204</v>
      </c>
      <c r="BV7" s="34" t="str">
        <f t="shared" si="1"/>
        <v>[FFaa00]c_b_0056[-]</v>
      </c>
      <c r="BW7" s="118" t="str">
        <f>VLOOKUP($A7,[1]英灵种类!$A:$AR,MATCH(BW$1,[1]英灵种类!$A$6:$AR$6,0),FALSE)</f>
        <v>101,1080|102,162|103,75|104,6357|106,150|109,150|110,150|112,75|113,75|115,1500|116,75</v>
      </c>
      <c r="BX7" s="59">
        <f>VLOOKUP($A7,[1]英灵种类!$A:$AR,MATCH(BX$1,[1]英灵种类!$A$6:$AR$6,0),FALSE)</f>
        <v>20</v>
      </c>
      <c r="BY7" s="118">
        <f t="shared" si="2"/>
        <v>71157</v>
      </c>
      <c r="CA7" s="24">
        <f>O7+P7*89+R7*6*[2]英灵!$U$6</f>
        <v>1005237</v>
      </c>
      <c r="CB7" s="24">
        <f t="shared" si="0"/>
        <v>1005237</v>
      </c>
      <c r="CC7" s="24">
        <f>INDEX([3]ItemConfig!$BB:$BB,MATCH(K7,[3]ItemConfig!$A:$A,0))*IF(J7="",0,1)*IF(C7=1,520,IF(C7=2,500,450))</f>
        <v>0</v>
      </c>
      <c r="CD7" s="24">
        <f>INT((O7+P7+R7*C7*VLOOKUP(C7,[2]英灵!$T$1:$U$6,2,FALSE))/10)</f>
        <v>10490</v>
      </c>
    </row>
    <row r="8" spans="1:87" x14ac:dyDescent="0.15">
      <c r="A8" s="25">
        <v>7</v>
      </c>
      <c r="B8" s="28" t="s">
        <v>511</v>
      </c>
      <c r="C8" s="27">
        <v>1</v>
      </c>
      <c r="D8" s="28" t="s">
        <v>511</v>
      </c>
      <c r="E8" s="29" t="s">
        <v>540</v>
      </c>
      <c r="F8" s="118"/>
      <c r="G8" s="120"/>
      <c r="H8" s="121"/>
      <c r="I8" s="30" t="s">
        <v>51</v>
      </c>
      <c r="J8" s="104" t="s">
        <v>575</v>
      </c>
      <c r="K8" s="36">
        <v>9012</v>
      </c>
      <c r="L8" s="25">
        <v>10</v>
      </c>
      <c r="M8" s="25"/>
      <c r="N8" s="59">
        <f>VLOOKUP($A8,[1]英灵种类!$A:$AR,MATCH(N$1,[1]英灵种类!$A$6:$AR$6,0),FALSE)</f>
        <v>2</v>
      </c>
      <c r="O8" s="118">
        <f>VLOOKUP($A8,[1]英灵种类!$A:$AR,MATCH(O$1,[1]英灵种类!$A$6:$AR$6,0),FALSE)</f>
        <v>69747</v>
      </c>
      <c r="P8" s="118">
        <f>VLOOKUP($A8,[1]英灵种类!$A:$AR,MATCH(P$1,[1]英灵种类!$A$6:$AR$6,0),FALSE)</f>
        <v>1410</v>
      </c>
      <c r="Q8" s="59" t="str">
        <f>VLOOKUP($A8,[1]英灵种类!$A:$AR,MATCH(Q$1,[1]英灵种类!$A$6:$AR$6,0),FALSE)</f>
        <v>101,0|102,0|103,0|104,0|106,0|109,525|110,75|112,300|113,300|115,0|116,150</v>
      </c>
      <c r="R8" s="59">
        <f>VLOOKUP($A8,[1]英灵种类!$A:$AR,MATCH(R$1,[1]英灵种类!$A$6:$AR$6,0),FALSE)</f>
        <v>33750</v>
      </c>
      <c r="S8" s="21">
        <v>6</v>
      </c>
      <c r="T8" s="32">
        <v>10</v>
      </c>
      <c r="U8" s="83">
        <v>307</v>
      </c>
      <c r="V8" s="123">
        <v>0.82500000000000007</v>
      </c>
      <c r="W8" s="124" t="s">
        <v>479</v>
      </c>
      <c r="X8" s="125" t="s">
        <v>161</v>
      </c>
      <c r="Y8" s="118">
        <f>VLOOKUP($A8,[1]英灵种类!$A:$AR,MATCH(Y$1,[1]英灵种类!$A$6:$AR$6,0),FALSE)</f>
        <v>1050</v>
      </c>
      <c r="Z8" s="118">
        <f>VLOOKUP($A8,[1]英灵种类!$A:$AR,MATCH(Z$1,[1]英灵种类!$A$6:$AR$6,0),FALSE)</f>
        <v>150</v>
      </c>
      <c r="AA8" s="118">
        <f>VLOOKUP($A8,[1]英灵种类!$A:$AR,MATCH(AA$1,[1]英灵种类!$A$6:$AR$6,0),FALSE)</f>
        <v>5997</v>
      </c>
      <c r="AB8" s="118">
        <f>VLOOKUP($A8,[1]英灵种类!$A:$AR,MATCH(AB$1,[1]英灵种类!$A$6:$AR$6,0),FALSE)</f>
        <v>0</v>
      </c>
      <c r="AC8" s="118">
        <f>VLOOKUP($A8,[1]英灵种类!$A:$AR,MATCH(AC$1,[1]英灵种类!$A$6:$AR$6,0),FALSE)</f>
        <v>30</v>
      </c>
      <c r="AD8" s="118">
        <f>VLOOKUP($A8,[1]英灵种类!$A:$AR,MATCH(AD$1,[1]英灵种类!$A$6:$AR$6,0),FALSE)</f>
        <v>12</v>
      </c>
      <c r="AE8" s="118">
        <f>VLOOKUP($A8,[1]英灵种类!$A:$AR,MATCH(AE$1,[1]英灵种类!$A$6:$AR$6,0),FALSE)</f>
        <v>360</v>
      </c>
      <c r="AF8" s="118">
        <f>VLOOKUP($A8,[1]英灵种类!$A:$AR,MATCH(AF$1,[1]英灵种类!$A$6:$AR$6,0),FALSE)</f>
        <v>0</v>
      </c>
      <c r="AG8" s="118">
        <f>VLOOKUP($A8,[1]英灵种类!$A:$AR,MATCH(AG$1,[1]英灵种类!$A$6:$AR$6,0),FALSE)</f>
        <v>0</v>
      </c>
      <c r="AH8" s="118">
        <f>VLOOKUP($A8,[1]英灵种类!$A:$AR,MATCH(AH$1,[1]英灵种类!$A$6:$AR$6,0),FALSE)</f>
        <v>0</v>
      </c>
      <c r="AI8" s="118">
        <f>VLOOKUP($A8,[1]英灵种类!$A:$AR,MATCH(AI$1,[1]英灵种类!$A$6:$AR$6,0),FALSE)</f>
        <v>0</v>
      </c>
      <c r="AJ8" s="118">
        <f>VLOOKUP($A8,[1]英灵种类!$A:$AR,MATCH(AJ$1,[1]英灵种类!$A$6:$AR$6,0),FALSE)</f>
        <v>0</v>
      </c>
      <c r="AK8" s="118">
        <f>VLOOKUP($A8,[1]英灵种类!$A:$AR,MATCH(AK$1,[1]英灵种类!$A$6:$AR$6,0),FALSE)</f>
        <v>0</v>
      </c>
      <c r="AL8" s="118">
        <f>VLOOKUP($A8,[1]英灵种类!$A:$AR,MATCH(AL$1,[1]英灵种类!$A$6:$AR$6,0),FALSE)</f>
        <v>75</v>
      </c>
      <c r="AM8" s="118">
        <f>VLOOKUP($A8,[1]英灵种类!$A:$AR,MATCH(AM$1,[1]英灵种类!$A$6:$AR$6,0),FALSE)</f>
        <v>150</v>
      </c>
      <c r="AN8" s="118">
        <f>VLOOKUP($A8,[1]英灵种类!$A:$AR,MATCH(AN$1,[1]英灵种类!$A$6:$AR$6,0),FALSE)</f>
        <v>0</v>
      </c>
      <c r="AO8" s="118">
        <f>VLOOKUP($A8,[1]英灵种类!$A:$AR,MATCH(AO$1,[1]英灵种类!$A$6:$AR$6,0),FALSE)</f>
        <v>150</v>
      </c>
      <c r="AP8" s="118">
        <f>VLOOKUP($A8,[1]英灵种类!$A:$AR,MATCH(AP$1,[1]英灵种类!$A$6:$AR$6,0),FALSE)</f>
        <v>150</v>
      </c>
      <c r="AQ8" s="118">
        <f>VLOOKUP($A8,[1]英灵种类!$A:$AR,MATCH(AQ$1,[1]英灵种类!$A$6:$AR$6,0),FALSE)</f>
        <v>150</v>
      </c>
      <c r="AR8" s="118">
        <f>VLOOKUP($A8,[1]英灵种类!$A:$AR,MATCH(AR$1,[1]英灵种类!$A$6:$AR$6,0),FALSE)</f>
        <v>75</v>
      </c>
      <c r="AS8" s="118">
        <f>VLOOKUP($A8,[1]英灵种类!$A:$AR,MATCH(AS$1,[1]英灵种类!$A$6:$AR$6,0),FALSE)</f>
        <v>75</v>
      </c>
      <c r="AT8" s="118">
        <f>VLOOKUP($A8,[1]英灵种类!$A:$AR,MATCH(AT$1,[1]英灵种类!$A$6:$AR$6,0),FALSE)</f>
        <v>150</v>
      </c>
      <c r="AU8" s="118">
        <f>VLOOKUP($A8,[1]英灵种类!$A:$AR,MATCH(AU$1,[1]英灵种类!$A$6:$AR$6,0),FALSE)</f>
        <v>1500</v>
      </c>
      <c r="AV8" s="118">
        <f>VLOOKUP($A8,[1]英灵种类!$A:$AR,MATCH(AV$1,[1]英灵种类!$A$6:$AR$6,0),FALSE)</f>
        <v>75</v>
      </c>
      <c r="AW8" s="118">
        <f>VLOOKUP($A8,[1]英灵种类!$A:$AR,MATCH(AW$1,[1]英灵种类!$A$6:$AR$6,0),FALSE)</f>
        <v>0</v>
      </c>
      <c r="AX8" s="118">
        <f>VLOOKUP($A8,[1]英灵种类!$A:$AR,MATCH(AX$1,[1]英灵种类!$A$6:$AR$6,0),FALSE)</f>
        <v>0</v>
      </c>
      <c r="AY8" s="118">
        <f>VLOOKUP($A8,[1]英灵种类!$A:$AR,MATCH(AY$1,[1]英灵种类!$A$6:$AR$6,0),FALSE)</f>
        <v>100</v>
      </c>
      <c r="AZ8" s="118">
        <v>0</v>
      </c>
      <c r="BA8" s="118">
        <v>0</v>
      </c>
      <c r="BB8" s="118">
        <v>0</v>
      </c>
      <c r="BC8" s="26">
        <v>2.5</v>
      </c>
      <c r="BD8" s="21">
        <f>VLOOKUP($A8,[1]英灵种类!$A:$AR,MATCH(BD$1,[1]英灵种类!$A$6:$AR$6,0),FALSE)</f>
        <v>5</v>
      </c>
      <c r="BE8" s="26">
        <v>1.1399999999999999</v>
      </c>
      <c r="BF8" s="118">
        <v>99999</v>
      </c>
      <c r="BG8" s="118">
        <v>1</v>
      </c>
      <c r="BH8" s="118">
        <v>10000</v>
      </c>
      <c r="BI8" s="118">
        <v>10000</v>
      </c>
      <c r="BJ8" s="26" t="s">
        <v>377</v>
      </c>
      <c r="BK8" s="33" t="s">
        <v>112</v>
      </c>
      <c r="BL8" s="33" t="s">
        <v>204</v>
      </c>
      <c r="BM8" s="25" t="s">
        <v>113</v>
      </c>
      <c r="BN8" s="25" t="s">
        <v>213</v>
      </c>
      <c r="BO8" s="25" t="s">
        <v>285</v>
      </c>
      <c r="BP8" s="25" t="s">
        <v>213</v>
      </c>
      <c r="BQ8" s="25" t="s">
        <v>213</v>
      </c>
      <c r="BR8" s="26">
        <v>0</v>
      </c>
      <c r="BS8" s="25" t="s">
        <v>213</v>
      </c>
      <c r="BT8" s="25" t="s">
        <v>204</v>
      </c>
      <c r="BU8" s="25" t="s">
        <v>204</v>
      </c>
      <c r="BV8" s="34" t="str">
        <f t="shared" si="1"/>
        <v>[FFaa00]c_b_0058[-]</v>
      </c>
      <c r="BW8" s="118" t="str">
        <f>VLOOKUP($A8,[1]英灵种类!$A:$AR,MATCH(BW$1,[1]英灵种类!$A$6:$AR$6,0),FALSE)</f>
        <v>101,1080|102,162|103,75|104,6357|106,150|109,150|110,150|112,75|113,75|115,1500|116,75</v>
      </c>
      <c r="BX8" s="59">
        <f>VLOOKUP($A8,[1]英灵种类!$A:$AR,MATCH(BX$1,[1]英灵种类!$A$6:$AR$6,0),FALSE)</f>
        <v>20</v>
      </c>
      <c r="BY8" s="118">
        <f t="shared" si="2"/>
        <v>71157</v>
      </c>
      <c r="CA8" s="24">
        <f>O8+P8*89+R8*6*[2]英灵!$U$6</f>
        <v>1005237</v>
      </c>
      <c r="CB8" s="24">
        <f t="shared" si="0"/>
        <v>1005237</v>
      </c>
      <c r="CC8" s="24">
        <f>INDEX([3]ItemConfig!$BB:$BB,MATCH(K8,[3]ItemConfig!$A:$A,0))*IF(J8="",0,1)*IF(C8=1,520,IF(C8=2,500,450))</f>
        <v>0</v>
      </c>
      <c r="CD8" s="24">
        <f>INT((O8+P8+R8*C8*VLOOKUP(C8,[2]英灵!$T$1:$U$6,2,FALSE))/10)</f>
        <v>10490</v>
      </c>
    </row>
    <row r="9" spans="1:87" x14ac:dyDescent="0.15">
      <c r="A9" s="26">
        <v>8</v>
      </c>
      <c r="B9" s="25" t="s">
        <v>512</v>
      </c>
      <c r="C9" s="27">
        <v>1</v>
      </c>
      <c r="D9" s="25" t="s">
        <v>512</v>
      </c>
      <c r="E9" s="29" t="s">
        <v>541</v>
      </c>
      <c r="F9" s="118"/>
      <c r="G9" s="120"/>
      <c r="H9" s="121"/>
      <c r="I9" s="30" t="s">
        <v>218</v>
      </c>
      <c r="J9" s="104" t="s">
        <v>576</v>
      </c>
      <c r="K9" s="31">
        <v>9013</v>
      </c>
      <c r="L9" s="25">
        <v>10</v>
      </c>
      <c r="M9" s="25"/>
      <c r="N9" s="59">
        <f>VLOOKUP($A9,[1]英灵种类!$A:$AR,MATCH(N$1,[1]英灵种类!$A$6:$AR$6,0),FALSE)</f>
        <v>2</v>
      </c>
      <c r="O9" s="118">
        <f>VLOOKUP($A9,[1]英灵种类!$A:$AR,MATCH(O$1,[1]英灵种类!$A$6:$AR$6,0),FALSE)</f>
        <v>47823</v>
      </c>
      <c r="P9" s="118">
        <f>VLOOKUP($A9,[1]英灵种类!$A:$AR,MATCH(P$1,[1]英灵种类!$A$6:$AR$6,0),FALSE)</f>
        <v>996</v>
      </c>
      <c r="Q9" s="59" t="str">
        <f>VLOOKUP($A9,[1]英灵种类!$A:$AR,MATCH(Q$1,[1]英灵种类!$A$6:$AR$6,0),FALSE)</f>
        <v>101,0|102,0|103,0|104,0|106,0|109,359|110,52|112,205|113,205|115,0|116,103</v>
      </c>
      <c r="R9" s="59">
        <f>VLOOKUP($A9,[1]英灵种类!$A:$AR,MATCH(R$1,[1]英灵种类!$A$6:$AR$6,0),FALSE)</f>
        <v>23100</v>
      </c>
      <c r="S9" s="21">
        <v>6</v>
      </c>
      <c r="T9" s="32">
        <v>10</v>
      </c>
      <c r="U9" s="83">
        <v>308</v>
      </c>
      <c r="V9" s="123">
        <v>0.82500000000000007</v>
      </c>
      <c r="W9" s="124" t="s">
        <v>479</v>
      </c>
      <c r="X9" s="125" t="s">
        <v>161</v>
      </c>
      <c r="Y9" s="118">
        <f>VLOOKUP($A9,[1]英灵种类!$A:$AR,MATCH(Y$1,[1]英灵种类!$A$6:$AR$6,0),FALSE)</f>
        <v>718</v>
      </c>
      <c r="Z9" s="118">
        <f>VLOOKUP($A9,[1]英灵种类!$A:$AR,MATCH(Z$1,[1]英灵种类!$A$6:$AR$6,0),FALSE)</f>
        <v>103</v>
      </c>
      <c r="AA9" s="118">
        <f>VLOOKUP($A9,[1]英灵种类!$A:$AR,MATCH(AA$1,[1]英灵种类!$A$6:$AR$6,0),FALSE)</f>
        <v>4098</v>
      </c>
      <c r="AB9" s="118">
        <f>VLOOKUP($A9,[1]英灵种类!$A:$AR,MATCH(AB$1,[1]英灵种类!$A$6:$AR$6,0),FALSE)</f>
        <v>0</v>
      </c>
      <c r="AC9" s="118">
        <f>VLOOKUP($A9,[1]英灵种类!$A:$AR,MATCH(AC$1,[1]英灵种类!$A$6:$AR$6,0),FALSE)</f>
        <v>21</v>
      </c>
      <c r="AD9" s="118">
        <f>VLOOKUP($A9,[1]英灵种类!$A:$AR,MATCH(AD$1,[1]英灵种类!$A$6:$AR$6,0),FALSE)</f>
        <v>9</v>
      </c>
      <c r="AE9" s="118">
        <f>VLOOKUP($A9,[1]英灵种类!$A:$AR,MATCH(AE$1,[1]英灵种类!$A$6:$AR$6,0),FALSE)</f>
        <v>246</v>
      </c>
      <c r="AF9" s="118">
        <f>VLOOKUP($A9,[1]英灵种类!$A:$AR,MATCH(AF$1,[1]英灵种类!$A$6:$AR$6,0),FALSE)</f>
        <v>0</v>
      </c>
      <c r="AG9" s="118">
        <f>VLOOKUP($A9,[1]英灵种类!$A:$AR,MATCH(AG$1,[1]英灵种类!$A$6:$AR$6,0),FALSE)</f>
        <v>0</v>
      </c>
      <c r="AH9" s="118">
        <f>VLOOKUP($A9,[1]英灵种类!$A:$AR,MATCH(AH$1,[1]英灵种类!$A$6:$AR$6,0),FALSE)</f>
        <v>0</v>
      </c>
      <c r="AI9" s="118">
        <f>VLOOKUP($A9,[1]英灵种类!$A:$AR,MATCH(AI$1,[1]英灵种类!$A$6:$AR$6,0),FALSE)</f>
        <v>0</v>
      </c>
      <c r="AJ9" s="118">
        <f>VLOOKUP($A9,[1]英灵种类!$A:$AR,MATCH(AJ$1,[1]英灵种类!$A$6:$AR$6,0),FALSE)</f>
        <v>0</v>
      </c>
      <c r="AK9" s="118">
        <f>VLOOKUP($A9,[1]英灵种类!$A:$AR,MATCH(AK$1,[1]英灵种类!$A$6:$AR$6,0),FALSE)</f>
        <v>0</v>
      </c>
      <c r="AL9" s="118">
        <f>VLOOKUP($A9,[1]英灵种类!$A:$AR,MATCH(AL$1,[1]英灵种类!$A$6:$AR$6,0),FALSE)</f>
        <v>52</v>
      </c>
      <c r="AM9" s="118">
        <f>VLOOKUP($A9,[1]英灵种类!$A:$AR,MATCH(AM$1,[1]英灵种类!$A$6:$AR$6,0),FALSE)</f>
        <v>103</v>
      </c>
      <c r="AN9" s="118">
        <f>VLOOKUP($A9,[1]英灵种类!$A:$AR,MATCH(AN$1,[1]英灵种类!$A$6:$AR$6,0),FALSE)</f>
        <v>0</v>
      </c>
      <c r="AO9" s="118">
        <f>VLOOKUP($A9,[1]英灵种类!$A:$AR,MATCH(AO$1,[1]英灵种类!$A$6:$AR$6,0),FALSE)</f>
        <v>103</v>
      </c>
      <c r="AP9" s="118">
        <f>VLOOKUP($A9,[1]英灵种类!$A:$AR,MATCH(AP$1,[1]英灵种类!$A$6:$AR$6,0),FALSE)</f>
        <v>103</v>
      </c>
      <c r="AQ9" s="118">
        <f>VLOOKUP($A9,[1]英灵种类!$A:$AR,MATCH(AQ$1,[1]英灵种类!$A$6:$AR$6,0),FALSE)</f>
        <v>103</v>
      </c>
      <c r="AR9" s="118">
        <f>VLOOKUP($A9,[1]英灵种类!$A:$AR,MATCH(AR$1,[1]英灵种类!$A$6:$AR$6,0),FALSE)</f>
        <v>52</v>
      </c>
      <c r="AS9" s="118">
        <f>VLOOKUP($A9,[1]英灵种类!$A:$AR,MATCH(AS$1,[1]英灵种类!$A$6:$AR$6,0),FALSE)</f>
        <v>52</v>
      </c>
      <c r="AT9" s="118">
        <f>VLOOKUP($A9,[1]英灵种类!$A:$AR,MATCH(AT$1,[1]英灵种类!$A$6:$AR$6,0),FALSE)</f>
        <v>103</v>
      </c>
      <c r="AU9" s="118">
        <f>VLOOKUP($A9,[1]英灵种类!$A:$AR,MATCH(AU$1,[1]英灵种类!$A$6:$AR$6,0),FALSE)</f>
        <v>1025</v>
      </c>
      <c r="AV9" s="118">
        <f>VLOOKUP($A9,[1]英灵种类!$A:$AR,MATCH(AV$1,[1]英灵种类!$A$6:$AR$6,0),FALSE)</f>
        <v>52</v>
      </c>
      <c r="AW9" s="118">
        <f>VLOOKUP($A9,[1]英灵种类!$A:$AR,MATCH(AW$1,[1]英灵种类!$A$6:$AR$6,0),FALSE)</f>
        <v>0</v>
      </c>
      <c r="AX9" s="118">
        <f>VLOOKUP($A9,[1]英灵种类!$A:$AR,MATCH(AX$1,[1]英灵种类!$A$6:$AR$6,0),FALSE)</f>
        <v>0</v>
      </c>
      <c r="AY9" s="118">
        <f>VLOOKUP($A9,[1]英灵种类!$A:$AR,MATCH(AY$1,[1]英灵种类!$A$6:$AR$6,0),FALSE)</f>
        <v>100</v>
      </c>
      <c r="AZ9" s="118">
        <v>0</v>
      </c>
      <c r="BA9" s="118">
        <v>0</v>
      </c>
      <c r="BB9" s="118">
        <v>0</v>
      </c>
      <c r="BC9" s="26">
        <v>2.5</v>
      </c>
      <c r="BD9" s="21">
        <f>VLOOKUP($A9,[1]英灵种类!$A:$AR,MATCH(BD$1,[1]英灵种类!$A$6:$AR$6,0),FALSE)</f>
        <v>3</v>
      </c>
      <c r="BE9" s="26">
        <v>1.1399999999999999</v>
      </c>
      <c r="BF9" s="118">
        <v>99999</v>
      </c>
      <c r="BG9" s="118">
        <v>1</v>
      </c>
      <c r="BH9" s="118">
        <v>10000</v>
      </c>
      <c r="BI9" s="118">
        <v>10000</v>
      </c>
      <c r="BJ9" s="26" t="s">
        <v>378</v>
      </c>
      <c r="BK9" s="33" t="s">
        <v>112</v>
      </c>
      <c r="BL9" s="30" t="s">
        <v>204</v>
      </c>
      <c r="BM9" s="25" t="s">
        <v>113</v>
      </c>
      <c r="BN9" s="25" t="s">
        <v>213</v>
      </c>
      <c r="BO9" s="25" t="s">
        <v>285</v>
      </c>
      <c r="BP9" s="25" t="s">
        <v>213</v>
      </c>
      <c r="BQ9" s="25" t="s">
        <v>213</v>
      </c>
      <c r="BR9" s="26">
        <v>0</v>
      </c>
      <c r="BS9" s="25" t="s">
        <v>213</v>
      </c>
      <c r="BT9" s="25" t="s">
        <v>204</v>
      </c>
      <c r="BU9" s="25" t="s">
        <v>204</v>
      </c>
      <c r="BV9" s="34" t="str">
        <f t="shared" si="1"/>
        <v>[3366ff]c_b_0059[-]</v>
      </c>
      <c r="BW9" s="118" t="str">
        <f>VLOOKUP($A9,[1]英灵种类!$A:$AR,MATCH(BW$1,[1]英灵种类!$A$6:$AR$6,0),FALSE)</f>
        <v>101,739|102,112|103,52|104,4344|106,103|109,103|110,103|112,52|113,52|115,1025|116,52</v>
      </c>
      <c r="BX9" s="59">
        <f>VLOOKUP($A9,[1]英灵种类!$A:$AR,MATCH(BX$1,[1]英灵种类!$A$6:$AR$6,0),FALSE)</f>
        <v>36</v>
      </c>
      <c r="BY9" s="118">
        <f t="shared" si="2"/>
        <v>48819</v>
      </c>
      <c r="CA9" s="24">
        <f>O9+P9*89+R9*6*[2]英灵!$U$6</f>
        <v>690867</v>
      </c>
      <c r="CB9" s="24">
        <f t="shared" si="0"/>
        <v>690867</v>
      </c>
      <c r="CC9" s="24">
        <f>INDEX([3]ItemConfig!$BB:$BB,MATCH(K9,[3]ItemConfig!$A:$A,0))*IF(J9="",0,1)*IF(C9=1,520,IF(C9=2,500,450))</f>
        <v>0</v>
      </c>
      <c r="CD9" s="24">
        <f>INT((O9+P9+R9*C9*VLOOKUP(C9,[2]英灵!$T$1:$U$6,2,FALSE))/10)</f>
        <v>7191</v>
      </c>
    </row>
    <row r="10" spans="1:87" x14ac:dyDescent="0.15">
      <c r="A10" s="25">
        <v>9</v>
      </c>
      <c r="B10" s="28" t="s">
        <v>513</v>
      </c>
      <c r="C10" s="27">
        <v>1</v>
      </c>
      <c r="D10" s="28" t="s">
        <v>513</v>
      </c>
      <c r="E10" s="29" t="s">
        <v>542</v>
      </c>
      <c r="F10" s="118"/>
      <c r="G10" s="120"/>
      <c r="H10" s="121"/>
      <c r="I10" s="30" t="s">
        <v>218</v>
      </c>
      <c r="J10" s="104" t="s">
        <v>577</v>
      </c>
      <c r="K10" s="36">
        <v>9014</v>
      </c>
      <c r="L10" s="25">
        <v>10</v>
      </c>
      <c r="M10" s="25"/>
      <c r="N10" s="59">
        <f>VLOOKUP($A10,[1]英灵种类!$A:$AR,MATCH(N$1,[1]英灵种类!$A$6:$AR$6,0),FALSE)</f>
        <v>1</v>
      </c>
      <c r="O10" s="118">
        <f>VLOOKUP($A10,[1]英灵种类!$A:$AR,MATCH(O$1,[1]英灵种类!$A$6:$AR$6,0),FALSE)</f>
        <v>65538</v>
      </c>
      <c r="P10" s="118">
        <f>VLOOKUP($A10,[1]英灵种类!$A:$AR,MATCH(P$1,[1]英灵种类!$A$6:$AR$6,0),FALSE)</f>
        <v>1363</v>
      </c>
      <c r="Q10" s="59" t="str">
        <f>VLOOKUP($A10,[1]英灵种类!$A:$AR,MATCH(Q$1,[1]英灵种类!$A$6:$AR$6,0),FALSE)</f>
        <v>101,0|102,0|103,0|104,0|106,0|109,493|110,71|112,282|113,282|115,0|116,141</v>
      </c>
      <c r="R10" s="59">
        <f>VLOOKUP($A10,[1]英灵种类!$A:$AR,MATCH(R$1,[1]英灵种类!$A$6:$AR$6,0),FALSE)</f>
        <v>31725</v>
      </c>
      <c r="S10" s="21">
        <v>4</v>
      </c>
      <c r="T10" s="32">
        <v>10</v>
      </c>
      <c r="U10" s="83">
        <v>309</v>
      </c>
      <c r="V10" s="123">
        <v>0.82500000000000007</v>
      </c>
      <c r="W10" s="124" t="s">
        <v>298</v>
      </c>
      <c r="X10" s="125" t="s">
        <v>161</v>
      </c>
      <c r="Y10" s="118">
        <f>VLOOKUP($A10,[1]英灵种类!$A:$AR,MATCH(Y$1,[1]英灵种类!$A$6:$AR$6,0),FALSE)</f>
        <v>985</v>
      </c>
      <c r="Z10" s="118">
        <f>VLOOKUP($A10,[1]英灵种类!$A:$AR,MATCH(Z$1,[1]英灵种类!$A$6:$AR$6,0),FALSE)</f>
        <v>141</v>
      </c>
      <c r="AA10" s="118">
        <f>VLOOKUP($A10,[1]英灵种类!$A:$AR,MATCH(AA$1,[1]英灵种类!$A$6:$AR$6,0),FALSE)</f>
        <v>5628</v>
      </c>
      <c r="AB10" s="118">
        <f>VLOOKUP($A10,[1]英灵种类!$A:$AR,MATCH(AB$1,[1]英灵种类!$A$6:$AR$6,0),FALSE)</f>
        <v>0</v>
      </c>
      <c r="AC10" s="118">
        <f>VLOOKUP($A10,[1]英灵种类!$A:$AR,MATCH(AC$1,[1]英灵种类!$A$6:$AR$6,0),FALSE)</f>
        <v>29</v>
      </c>
      <c r="AD10" s="118">
        <f>VLOOKUP($A10,[1]英灵种类!$A:$AR,MATCH(AD$1,[1]英灵种类!$A$6:$AR$6,0),FALSE)</f>
        <v>12</v>
      </c>
      <c r="AE10" s="118">
        <f>VLOOKUP($A10,[1]英灵种类!$A:$AR,MATCH(AE$1,[1]英灵种类!$A$6:$AR$6,0),FALSE)</f>
        <v>338</v>
      </c>
      <c r="AF10" s="118">
        <f>VLOOKUP($A10,[1]英灵种类!$A:$AR,MATCH(AF$1,[1]英灵种类!$A$6:$AR$6,0),FALSE)</f>
        <v>0</v>
      </c>
      <c r="AG10" s="118">
        <f>VLOOKUP($A10,[1]英灵种类!$A:$AR,MATCH(AG$1,[1]英灵种类!$A$6:$AR$6,0),FALSE)</f>
        <v>0</v>
      </c>
      <c r="AH10" s="118">
        <f>VLOOKUP($A10,[1]英灵种类!$A:$AR,MATCH(AH$1,[1]英灵种类!$A$6:$AR$6,0),FALSE)</f>
        <v>0</v>
      </c>
      <c r="AI10" s="118">
        <f>VLOOKUP($A10,[1]英灵种类!$A:$AR,MATCH(AI$1,[1]英灵种类!$A$6:$AR$6,0),FALSE)</f>
        <v>0</v>
      </c>
      <c r="AJ10" s="118">
        <f>VLOOKUP($A10,[1]英灵种类!$A:$AR,MATCH(AJ$1,[1]英灵种类!$A$6:$AR$6,0),FALSE)</f>
        <v>0</v>
      </c>
      <c r="AK10" s="118">
        <f>VLOOKUP($A10,[1]英灵种类!$A:$AR,MATCH(AK$1,[1]英灵种类!$A$6:$AR$6,0),FALSE)</f>
        <v>0</v>
      </c>
      <c r="AL10" s="118">
        <f>VLOOKUP($A10,[1]英灵种类!$A:$AR,MATCH(AL$1,[1]英灵种类!$A$6:$AR$6,0),FALSE)</f>
        <v>71</v>
      </c>
      <c r="AM10" s="118">
        <f>VLOOKUP($A10,[1]英灵种类!$A:$AR,MATCH(AM$1,[1]英灵种类!$A$6:$AR$6,0),FALSE)</f>
        <v>141</v>
      </c>
      <c r="AN10" s="118">
        <f>VLOOKUP($A10,[1]英灵种类!$A:$AR,MATCH(AN$1,[1]英灵种类!$A$6:$AR$6,0),FALSE)</f>
        <v>0</v>
      </c>
      <c r="AO10" s="118">
        <f>VLOOKUP($A10,[1]英灵种类!$A:$AR,MATCH(AO$1,[1]英灵种类!$A$6:$AR$6,0),FALSE)</f>
        <v>141</v>
      </c>
      <c r="AP10" s="118">
        <f>VLOOKUP($A10,[1]英灵种类!$A:$AR,MATCH(AP$1,[1]英灵种类!$A$6:$AR$6,0),FALSE)</f>
        <v>141</v>
      </c>
      <c r="AQ10" s="118">
        <f>VLOOKUP($A10,[1]英灵种类!$A:$AR,MATCH(AQ$1,[1]英灵种类!$A$6:$AR$6,0),FALSE)</f>
        <v>141</v>
      </c>
      <c r="AR10" s="118">
        <f>VLOOKUP($A10,[1]英灵种类!$A:$AR,MATCH(AR$1,[1]英灵种类!$A$6:$AR$6,0),FALSE)</f>
        <v>71</v>
      </c>
      <c r="AS10" s="118">
        <f>VLOOKUP($A10,[1]英灵种类!$A:$AR,MATCH(AS$1,[1]英灵种类!$A$6:$AR$6,0),FALSE)</f>
        <v>71</v>
      </c>
      <c r="AT10" s="118">
        <f>VLOOKUP($A10,[1]英灵种类!$A:$AR,MATCH(AT$1,[1]英灵种类!$A$6:$AR$6,0),FALSE)</f>
        <v>141</v>
      </c>
      <c r="AU10" s="118">
        <f>VLOOKUP($A10,[1]英灵种类!$A:$AR,MATCH(AU$1,[1]英灵种类!$A$6:$AR$6,0),FALSE)</f>
        <v>1407</v>
      </c>
      <c r="AV10" s="118">
        <f>VLOOKUP($A10,[1]英灵种类!$A:$AR,MATCH(AV$1,[1]英灵种类!$A$6:$AR$6,0),FALSE)</f>
        <v>71</v>
      </c>
      <c r="AW10" s="118">
        <f>VLOOKUP($A10,[1]英灵种类!$A:$AR,MATCH(AW$1,[1]英灵种类!$A$6:$AR$6,0),FALSE)</f>
        <v>0</v>
      </c>
      <c r="AX10" s="118">
        <f>VLOOKUP($A10,[1]英灵种类!$A:$AR,MATCH(AX$1,[1]英灵种类!$A$6:$AR$6,0),FALSE)</f>
        <v>0</v>
      </c>
      <c r="AY10" s="118">
        <f>VLOOKUP($A10,[1]英灵种类!$A:$AR,MATCH(AY$1,[1]英灵种类!$A$6:$AR$6,0),FALSE)</f>
        <v>100</v>
      </c>
      <c r="AZ10" s="118">
        <v>0</v>
      </c>
      <c r="BA10" s="118">
        <v>0</v>
      </c>
      <c r="BB10" s="118">
        <v>0</v>
      </c>
      <c r="BC10" s="26">
        <v>2.5</v>
      </c>
      <c r="BD10" s="21">
        <f>VLOOKUP($A10,[1]英灵种类!$A:$AR,MATCH(BD$1,[1]英灵种类!$A$6:$AR$6,0),FALSE)</f>
        <v>4</v>
      </c>
      <c r="BE10" s="26">
        <v>1.23</v>
      </c>
      <c r="BF10" s="118">
        <v>99999</v>
      </c>
      <c r="BG10" s="118">
        <v>1</v>
      </c>
      <c r="BH10" s="118">
        <v>10000</v>
      </c>
      <c r="BI10" s="118">
        <v>10000</v>
      </c>
      <c r="BJ10" s="26" t="s">
        <v>379</v>
      </c>
      <c r="BK10" s="33" t="s">
        <v>112</v>
      </c>
      <c r="BL10" s="33" t="s">
        <v>204</v>
      </c>
      <c r="BM10" s="25" t="s">
        <v>113</v>
      </c>
      <c r="BN10" s="25" t="s">
        <v>213</v>
      </c>
      <c r="BO10" s="25" t="s">
        <v>285</v>
      </c>
      <c r="BP10" s="25" t="s">
        <v>213</v>
      </c>
      <c r="BQ10" s="25" t="s">
        <v>213</v>
      </c>
      <c r="BR10" s="26">
        <v>0</v>
      </c>
      <c r="BS10" s="25" t="s">
        <v>213</v>
      </c>
      <c r="BT10" s="25" t="s">
        <v>204</v>
      </c>
      <c r="BU10" s="25" t="s">
        <v>204</v>
      </c>
      <c r="BV10" s="34" t="str">
        <f t="shared" si="1"/>
        <v>[aa66ff]c_b_0012[-]</v>
      </c>
      <c r="BW10" s="118" t="str">
        <f>VLOOKUP($A10,[1]英灵种类!$A:$AR,MATCH(BW$1,[1]英灵种类!$A$6:$AR$6,0),FALSE)</f>
        <v>101,1014|102,153|103,71|104,5966|106,141|109,141|110,141|112,71|113,71|115,1407|116,71</v>
      </c>
      <c r="BX10" s="59">
        <f>VLOOKUP($A10,[1]英灵种类!$A:$AR,MATCH(BX$1,[1]英灵种类!$A$6:$AR$6,0),FALSE)</f>
        <v>24</v>
      </c>
      <c r="BY10" s="118">
        <f t="shared" si="2"/>
        <v>66901</v>
      </c>
      <c r="CA10" s="24">
        <f>O10+P10*89+R10*6*[2]英灵!$U$6</f>
        <v>948245</v>
      </c>
      <c r="CB10" s="24">
        <f t="shared" si="0"/>
        <v>948245</v>
      </c>
      <c r="CC10" s="24">
        <f>INDEX([3]ItemConfig!$BB:$BB,MATCH(K10,[3]ItemConfig!$A:$A,0))*IF(J10="",0,1)*IF(C10=1,520,IF(C10=2,500,450))</f>
        <v>0</v>
      </c>
      <c r="CD10" s="24">
        <f>INT((O10+P10+R10*C10*VLOOKUP(C10,[2]英灵!$T$1:$U$6,2,FALSE))/10)</f>
        <v>9862</v>
      </c>
    </row>
    <row r="11" spans="1:87" x14ac:dyDescent="0.15">
      <c r="A11" s="26">
        <v>10</v>
      </c>
      <c r="B11" s="25" t="s">
        <v>514</v>
      </c>
      <c r="C11" s="27">
        <v>1</v>
      </c>
      <c r="D11" s="25" t="s">
        <v>514</v>
      </c>
      <c r="E11" s="29" t="s">
        <v>543</v>
      </c>
      <c r="F11" s="118"/>
      <c r="G11" s="120"/>
      <c r="H11" s="120"/>
      <c r="I11" s="30" t="s">
        <v>51</v>
      </c>
      <c r="J11" s="104" t="s">
        <v>578</v>
      </c>
      <c r="K11" s="36">
        <v>9015</v>
      </c>
      <c r="L11" s="25">
        <v>10</v>
      </c>
      <c r="M11" s="25"/>
      <c r="N11" s="59">
        <f>VLOOKUP($A11,[1]英灵种类!$A:$AR,MATCH(N$1,[1]英灵种类!$A$6:$AR$6,0),FALSE)</f>
        <v>1</v>
      </c>
      <c r="O11" s="118">
        <f>VLOOKUP($A11,[1]英灵种类!$A:$AR,MATCH(O$1,[1]英灵种类!$A$6:$AR$6,0),FALSE)</f>
        <v>88273</v>
      </c>
      <c r="P11" s="118">
        <f>VLOOKUP($A11,[1]英灵种类!$A:$AR,MATCH(P$1,[1]英灵种类!$A$6:$AR$6,0),FALSE)</f>
        <v>1806</v>
      </c>
      <c r="Q11" s="59" t="str">
        <f>VLOOKUP($A11,[1]英灵种类!$A:$AR,MATCH(Q$1,[1]英灵种类!$A$6:$AR$6,0),FALSE)</f>
        <v>101,0|102,0|103,0|104,0|106,0|109,664|110,95|112,380|113,380|115,0|116,190</v>
      </c>
      <c r="R11" s="59">
        <f>VLOOKUP($A11,[1]英灵种类!$A:$AR,MATCH(R$1,[1]英灵种类!$A$6:$AR$6,0),FALSE)</f>
        <v>42725</v>
      </c>
      <c r="S11" s="21">
        <v>5</v>
      </c>
      <c r="T11" s="32">
        <v>10</v>
      </c>
      <c r="U11" s="83">
        <v>310</v>
      </c>
      <c r="V11" s="123">
        <v>0.82500000000000007</v>
      </c>
      <c r="W11" s="124" t="s">
        <v>292</v>
      </c>
      <c r="X11" s="125" t="s">
        <v>161</v>
      </c>
      <c r="Y11" s="118">
        <f>VLOOKUP($A11,[1]英灵种类!$A:$AR,MATCH(Y$1,[1]英灵种类!$A$6:$AR$6,0),FALSE)</f>
        <v>1328</v>
      </c>
      <c r="Z11" s="118">
        <f>VLOOKUP($A11,[1]英灵种类!$A:$AR,MATCH(Z$1,[1]英灵种类!$A$6:$AR$6,0),FALSE)</f>
        <v>190</v>
      </c>
      <c r="AA11" s="118">
        <f>VLOOKUP($A11,[1]英灵种类!$A:$AR,MATCH(AA$1,[1]英灵种类!$A$6:$AR$6,0),FALSE)</f>
        <v>7588</v>
      </c>
      <c r="AB11" s="118">
        <f>VLOOKUP($A11,[1]英灵种类!$A:$AR,MATCH(AB$1,[1]英灵种类!$A$6:$AR$6,0),FALSE)</f>
        <v>0</v>
      </c>
      <c r="AC11" s="118">
        <f>VLOOKUP($A11,[1]英灵种类!$A:$AR,MATCH(AC$1,[1]英灵种类!$A$6:$AR$6,0),FALSE)</f>
        <v>38</v>
      </c>
      <c r="AD11" s="118">
        <f>VLOOKUP($A11,[1]英灵种类!$A:$AR,MATCH(AD$1,[1]英灵种类!$A$6:$AR$6,0),FALSE)</f>
        <v>16</v>
      </c>
      <c r="AE11" s="118">
        <f>VLOOKUP($A11,[1]英灵种类!$A:$AR,MATCH(AE$1,[1]英灵种类!$A$6:$AR$6,0),FALSE)</f>
        <v>456</v>
      </c>
      <c r="AF11" s="118">
        <f>VLOOKUP($A11,[1]英灵种类!$A:$AR,MATCH(AF$1,[1]英灵种类!$A$6:$AR$6,0),FALSE)</f>
        <v>0</v>
      </c>
      <c r="AG11" s="118">
        <f>VLOOKUP($A11,[1]英灵种类!$A:$AR,MATCH(AG$1,[1]英灵种类!$A$6:$AR$6,0),FALSE)</f>
        <v>0</v>
      </c>
      <c r="AH11" s="118">
        <f>VLOOKUP($A11,[1]英灵种类!$A:$AR,MATCH(AH$1,[1]英灵种类!$A$6:$AR$6,0),FALSE)</f>
        <v>0</v>
      </c>
      <c r="AI11" s="118">
        <f>VLOOKUP($A11,[1]英灵种类!$A:$AR,MATCH(AI$1,[1]英灵种类!$A$6:$AR$6,0),FALSE)</f>
        <v>0</v>
      </c>
      <c r="AJ11" s="118">
        <f>VLOOKUP($A11,[1]英灵种类!$A:$AR,MATCH(AJ$1,[1]英灵种类!$A$6:$AR$6,0),FALSE)</f>
        <v>0</v>
      </c>
      <c r="AK11" s="118">
        <f>VLOOKUP($A11,[1]英灵种类!$A:$AR,MATCH(AK$1,[1]英灵种类!$A$6:$AR$6,0),FALSE)</f>
        <v>0</v>
      </c>
      <c r="AL11" s="118">
        <f>VLOOKUP($A11,[1]英灵种类!$A:$AR,MATCH(AL$1,[1]英灵种类!$A$6:$AR$6,0),FALSE)</f>
        <v>95</v>
      </c>
      <c r="AM11" s="118">
        <f>VLOOKUP($A11,[1]英灵种类!$A:$AR,MATCH(AM$1,[1]英灵种类!$A$6:$AR$6,0),FALSE)</f>
        <v>190</v>
      </c>
      <c r="AN11" s="118">
        <f>VLOOKUP($A11,[1]英灵种类!$A:$AR,MATCH(AN$1,[1]英灵种类!$A$6:$AR$6,0),FALSE)</f>
        <v>0</v>
      </c>
      <c r="AO11" s="118">
        <f>VLOOKUP($A11,[1]英灵种类!$A:$AR,MATCH(AO$1,[1]英灵种类!$A$6:$AR$6,0),FALSE)</f>
        <v>190</v>
      </c>
      <c r="AP11" s="118">
        <f>VLOOKUP($A11,[1]英灵种类!$A:$AR,MATCH(AP$1,[1]英灵种类!$A$6:$AR$6,0),FALSE)</f>
        <v>190</v>
      </c>
      <c r="AQ11" s="118">
        <f>VLOOKUP($A11,[1]英灵种类!$A:$AR,MATCH(AQ$1,[1]英灵种类!$A$6:$AR$6,0),FALSE)</f>
        <v>190</v>
      </c>
      <c r="AR11" s="118">
        <f>VLOOKUP($A11,[1]英灵种类!$A:$AR,MATCH(AR$1,[1]英灵种类!$A$6:$AR$6,0),FALSE)</f>
        <v>95</v>
      </c>
      <c r="AS11" s="118">
        <f>VLOOKUP($A11,[1]英灵种类!$A:$AR,MATCH(AS$1,[1]英灵种类!$A$6:$AR$6,0),FALSE)</f>
        <v>95</v>
      </c>
      <c r="AT11" s="118">
        <f>VLOOKUP($A11,[1]英灵种类!$A:$AR,MATCH(AT$1,[1]英灵种类!$A$6:$AR$6,0),FALSE)</f>
        <v>190</v>
      </c>
      <c r="AU11" s="118">
        <f>VLOOKUP($A11,[1]英灵种类!$A:$AR,MATCH(AU$1,[1]英灵种类!$A$6:$AR$6,0),FALSE)</f>
        <v>1897</v>
      </c>
      <c r="AV11" s="118">
        <f>VLOOKUP($A11,[1]英灵种类!$A:$AR,MATCH(AV$1,[1]英灵种类!$A$6:$AR$6,0),FALSE)</f>
        <v>95</v>
      </c>
      <c r="AW11" s="118">
        <f>VLOOKUP($A11,[1]英灵种类!$A:$AR,MATCH(AW$1,[1]英灵种类!$A$6:$AR$6,0),FALSE)</f>
        <v>0</v>
      </c>
      <c r="AX11" s="118">
        <f>VLOOKUP($A11,[1]英灵种类!$A:$AR,MATCH(AX$1,[1]英灵种类!$A$6:$AR$6,0),FALSE)</f>
        <v>0</v>
      </c>
      <c r="AY11" s="118">
        <f>VLOOKUP($A11,[1]英灵种类!$A:$AR,MATCH(AY$1,[1]英灵种类!$A$6:$AR$6,0),FALSE)</f>
        <v>100</v>
      </c>
      <c r="AZ11" s="118">
        <v>0</v>
      </c>
      <c r="BA11" s="118">
        <v>0</v>
      </c>
      <c r="BB11" s="118">
        <v>0</v>
      </c>
      <c r="BC11" s="26">
        <v>2.5</v>
      </c>
      <c r="BD11" s="21">
        <f>VLOOKUP($A11,[1]英灵种类!$A:$AR,MATCH(BD$1,[1]英灵种类!$A$6:$AR$6,0),FALSE)</f>
        <v>6</v>
      </c>
      <c r="BE11" s="26">
        <v>0.76</v>
      </c>
      <c r="BF11" s="118">
        <v>99999</v>
      </c>
      <c r="BG11" s="118">
        <v>1</v>
      </c>
      <c r="BH11" s="118">
        <v>10000</v>
      </c>
      <c r="BI11" s="118">
        <v>10000</v>
      </c>
      <c r="BJ11" s="26" t="s">
        <v>380</v>
      </c>
      <c r="BK11" s="33" t="s">
        <v>112</v>
      </c>
      <c r="BL11" s="33" t="s">
        <v>204</v>
      </c>
      <c r="BM11" s="25" t="s">
        <v>113</v>
      </c>
      <c r="BN11" s="25" t="s">
        <v>213</v>
      </c>
      <c r="BO11" s="25" t="s">
        <v>285</v>
      </c>
      <c r="BP11" s="25" t="s">
        <v>213</v>
      </c>
      <c r="BQ11" s="25" t="s">
        <v>213</v>
      </c>
      <c r="BR11" s="26">
        <v>0</v>
      </c>
      <c r="BS11" s="25" t="s">
        <v>213</v>
      </c>
      <c r="BT11" s="25" t="s">
        <v>204</v>
      </c>
      <c r="BU11" s="25" t="s">
        <v>204</v>
      </c>
      <c r="BV11" s="34" t="str">
        <f t="shared" si="1"/>
        <v>[ff3322]c_b_0019[-]</v>
      </c>
      <c r="BW11" s="118" t="str">
        <f>VLOOKUP($A11,[1]英灵种类!$A:$AR,MATCH(BW$1,[1]英灵种类!$A$6:$AR$6,0),FALSE)</f>
        <v>101,1366|102,206|103,95|104,8044|106,190|109,190|110,190|112,95|113,95|115,1897|116,95</v>
      </c>
      <c r="BX11" s="59">
        <f>VLOOKUP($A11,[1]英灵种类!$A:$AR,MATCH(BX$1,[1]英灵种类!$A$6:$AR$6,0),FALSE)</f>
        <v>7</v>
      </c>
      <c r="BY11" s="118">
        <f t="shared" si="2"/>
        <v>90079</v>
      </c>
      <c r="CA11" s="24">
        <f>O11+P11*89+R11*6*[2]英灵!$U$6</f>
        <v>1274407</v>
      </c>
      <c r="CB11" s="24">
        <f t="shared" si="0"/>
        <v>1274407</v>
      </c>
      <c r="CC11" s="24">
        <f>INDEX([3]ItemConfig!$BB:$BB,MATCH(K11,[3]ItemConfig!$A:$A,0))*IF(J11="",0,1)*IF(C11=1,520,IF(C11=2,500,450))</f>
        <v>0</v>
      </c>
      <c r="CD11" s="24">
        <f>INT((O11+P11+R11*C11*VLOOKUP(C11,[2]英灵!$T$1:$U$6,2,FALSE))/10)</f>
        <v>13280</v>
      </c>
    </row>
    <row r="12" spans="1:87" x14ac:dyDescent="0.15">
      <c r="A12" s="25">
        <v>11</v>
      </c>
      <c r="B12" s="28" t="s">
        <v>515</v>
      </c>
      <c r="C12" s="27">
        <v>1</v>
      </c>
      <c r="D12" s="28" t="s">
        <v>515</v>
      </c>
      <c r="E12" s="29" t="s">
        <v>544</v>
      </c>
      <c r="F12" s="118"/>
      <c r="G12" s="120"/>
      <c r="H12" s="120"/>
      <c r="I12" s="30" t="s">
        <v>218</v>
      </c>
      <c r="J12" s="104" t="s">
        <v>579</v>
      </c>
      <c r="K12" s="36">
        <v>9017</v>
      </c>
      <c r="L12" s="25">
        <v>10</v>
      </c>
      <c r="M12" s="25"/>
      <c r="N12" s="59">
        <f>VLOOKUP($A12,[1]英灵种类!$A:$AR,MATCH(N$1,[1]英灵种类!$A$6:$AR$6,0),FALSE)</f>
        <v>2</v>
      </c>
      <c r="O12" s="118">
        <f>VLOOKUP($A12,[1]英灵种类!$A:$AR,MATCH(O$1,[1]英灵种类!$A$6:$AR$6,0),FALSE)</f>
        <v>69747</v>
      </c>
      <c r="P12" s="118">
        <f>VLOOKUP($A12,[1]英灵种类!$A:$AR,MATCH(P$1,[1]英灵种类!$A$6:$AR$6,0),FALSE)</f>
        <v>1410</v>
      </c>
      <c r="Q12" s="59" t="str">
        <f>VLOOKUP($A12,[1]英灵种类!$A:$AR,MATCH(Q$1,[1]英灵种类!$A$6:$AR$6,0),FALSE)</f>
        <v>101,0|102,0|103,0|104,0|106,0|109,525|110,75|112,300|113,300|115,0|116,150</v>
      </c>
      <c r="R12" s="59">
        <f>VLOOKUP($A12,[1]英灵种类!$A:$AR,MATCH(R$1,[1]英灵种类!$A$6:$AR$6,0),FALSE)</f>
        <v>33750</v>
      </c>
      <c r="S12" s="21">
        <v>3</v>
      </c>
      <c r="T12" s="32">
        <v>10</v>
      </c>
      <c r="U12" s="83">
        <v>311</v>
      </c>
      <c r="V12" s="123">
        <v>0.82500000000000007</v>
      </c>
      <c r="W12" s="124" t="s">
        <v>423</v>
      </c>
      <c r="X12" s="125" t="s">
        <v>161</v>
      </c>
      <c r="Y12" s="118">
        <f>VLOOKUP($A12,[1]英灵种类!$A:$AR,MATCH(Y$1,[1]英灵种类!$A$6:$AR$6,0),FALSE)</f>
        <v>1050</v>
      </c>
      <c r="Z12" s="118">
        <f>VLOOKUP($A12,[1]英灵种类!$A:$AR,MATCH(Z$1,[1]英灵种类!$A$6:$AR$6,0),FALSE)</f>
        <v>150</v>
      </c>
      <c r="AA12" s="118">
        <f>VLOOKUP($A12,[1]英灵种类!$A:$AR,MATCH(AA$1,[1]英灵种类!$A$6:$AR$6,0),FALSE)</f>
        <v>5997</v>
      </c>
      <c r="AB12" s="118">
        <f>VLOOKUP($A12,[1]英灵种类!$A:$AR,MATCH(AB$1,[1]英灵种类!$A$6:$AR$6,0),FALSE)</f>
        <v>0</v>
      </c>
      <c r="AC12" s="118">
        <f>VLOOKUP($A12,[1]英灵种类!$A:$AR,MATCH(AC$1,[1]英灵种类!$A$6:$AR$6,0),FALSE)</f>
        <v>30</v>
      </c>
      <c r="AD12" s="118">
        <f>VLOOKUP($A12,[1]英灵种类!$A:$AR,MATCH(AD$1,[1]英灵种类!$A$6:$AR$6,0),FALSE)</f>
        <v>12</v>
      </c>
      <c r="AE12" s="118">
        <f>VLOOKUP($A12,[1]英灵种类!$A:$AR,MATCH(AE$1,[1]英灵种类!$A$6:$AR$6,0),FALSE)</f>
        <v>360</v>
      </c>
      <c r="AF12" s="118">
        <f>VLOOKUP($A12,[1]英灵种类!$A:$AR,MATCH(AF$1,[1]英灵种类!$A$6:$AR$6,0),FALSE)</f>
        <v>0</v>
      </c>
      <c r="AG12" s="118">
        <f>VLOOKUP($A12,[1]英灵种类!$A:$AR,MATCH(AG$1,[1]英灵种类!$A$6:$AR$6,0),FALSE)</f>
        <v>0</v>
      </c>
      <c r="AH12" s="118">
        <f>VLOOKUP($A12,[1]英灵种类!$A:$AR,MATCH(AH$1,[1]英灵种类!$A$6:$AR$6,0),FALSE)</f>
        <v>0</v>
      </c>
      <c r="AI12" s="118">
        <f>VLOOKUP($A12,[1]英灵种类!$A:$AR,MATCH(AI$1,[1]英灵种类!$A$6:$AR$6,0),FALSE)</f>
        <v>0</v>
      </c>
      <c r="AJ12" s="118">
        <f>VLOOKUP($A12,[1]英灵种类!$A:$AR,MATCH(AJ$1,[1]英灵种类!$A$6:$AR$6,0),FALSE)</f>
        <v>0</v>
      </c>
      <c r="AK12" s="118">
        <f>VLOOKUP($A12,[1]英灵种类!$A:$AR,MATCH(AK$1,[1]英灵种类!$A$6:$AR$6,0),FALSE)</f>
        <v>0</v>
      </c>
      <c r="AL12" s="118">
        <f>VLOOKUP($A12,[1]英灵种类!$A:$AR,MATCH(AL$1,[1]英灵种类!$A$6:$AR$6,0),FALSE)</f>
        <v>75</v>
      </c>
      <c r="AM12" s="118">
        <f>VLOOKUP($A12,[1]英灵种类!$A:$AR,MATCH(AM$1,[1]英灵种类!$A$6:$AR$6,0),FALSE)</f>
        <v>150</v>
      </c>
      <c r="AN12" s="118">
        <f>VLOOKUP($A12,[1]英灵种类!$A:$AR,MATCH(AN$1,[1]英灵种类!$A$6:$AR$6,0),FALSE)</f>
        <v>0</v>
      </c>
      <c r="AO12" s="118">
        <f>VLOOKUP($A12,[1]英灵种类!$A:$AR,MATCH(AO$1,[1]英灵种类!$A$6:$AR$6,0),FALSE)</f>
        <v>150</v>
      </c>
      <c r="AP12" s="118">
        <f>VLOOKUP($A12,[1]英灵种类!$A:$AR,MATCH(AP$1,[1]英灵种类!$A$6:$AR$6,0),FALSE)</f>
        <v>150</v>
      </c>
      <c r="AQ12" s="118">
        <f>VLOOKUP($A12,[1]英灵种类!$A:$AR,MATCH(AQ$1,[1]英灵种类!$A$6:$AR$6,0),FALSE)</f>
        <v>150</v>
      </c>
      <c r="AR12" s="118">
        <f>VLOOKUP($A12,[1]英灵种类!$A:$AR,MATCH(AR$1,[1]英灵种类!$A$6:$AR$6,0),FALSE)</f>
        <v>75</v>
      </c>
      <c r="AS12" s="118">
        <f>VLOOKUP($A12,[1]英灵种类!$A:$AR,MATCH(AS$1,[1]英灵种类!$A$6:$AR$6,0),FALSE)</f>
        <v>75</v>
      </c>
      <c r="AT12" s="118">
        <f>VLOOKUP($A12,[1]英灵种类!$A:$AR,MATCH(AT$1,[1]英灵种类!$A$6:$AR$6,0),FALSE)</f>
        <v>150</v>
      </c>
      <c r="AU12" s="118">
        <f>VLOOKUP($A12,[1]英灵种类!$A:$AR,MATCH(AU$1,[1]英灵种类!$A$6:$AR$6,0),FALSE)</f>
        <v>1500</v>
      </c>
      <c r="AV12" s="118">
        <f>VLOOKUP($A12,[1]英灵种类!$A:$AR,MATCH(AV$1,[1]英灵种类!$A$6:$AR$6,0),FALSE)</f>
        <v>75</v>
      </c>
      <c r="AW12" s="118">
        <f>VLOOKUP($A12,[1]英灵种类!$A:$AR,MATCH(AW$1,[1]英灵种类!$A$6:$AR$6,0),FALSE)</f>
        <v>0</v>
      </c>
      <c r="AX12" s="118">
        <f>VLOOKUP($A12,[1]英灵种类!$A:$AR,MATCH(AX$1,[1]英灵种类!$A$6:$AR$6,0),FALSE)</f>
        <v>0</v>
      </c>
      <c r="AY12" s="118">
        <f>VLOOKUP($A12,[1]英灵种类!$A:$AR,MATCH(AY$1,[1]英灵种类!$A$6:$AR$6,0),FALSE)</f>
        <v>100</v>
      </c>
      <c r="AZ12" s="118">
        <v>0</v>
      </c>
      <c r="BA12" s="118">
        <v>0</v>
      </c>
      <c r="BB12" s="118">
        <v>0</v>
      </c>
      <c r="BC12" s="26">
        <v>3</v>
      </c>
      <c r="BD12" s="21">
        <f>VLOOKUP($A12,[1]英灵种类!$A:$AR,MATCH(BD$1,[1]英灵种类!$A$6:$AR$6,0),FALSE)</f>
        <v>5</v>
      </c>
      <c r="BE12" s="26">
        <v>1.3</v>
      </c>
      <c r="BF12" s="118">
        <v>99999</v>
      </c>
      <c r="BG12" s="118">
        <v>1</v>
      </c>
      <c r="BH12" s="118">
        <v>10000</v>
      </c>
      <c r="BI12" s="118">
        <v>10000</v>
      </c>
      <c r="BJ12" s="26" t="s">
        <v>381</v>
      </c>
      <c r="BK12" s="33" t="s">
        <v>112</v>
      </c>
      <c r="BL12" s="33" t="s">
        <v>204</v>
      </c>
      <c r="BM12" s="25" t="s">
        <v>113</v>
      </c>
      <c r="BN12" s="25" t="s">
        <v>213</v>
      </c>
      <c r="BO12" s="25" t="s">
        <v>285</v>
      </c>
      <c r="BP12" s="25" t="s">
        <v>213</v>
      </c>
      <c r="BQ12" s="25" t="s">
        <v>213</v>
      </c>
      <c r="BR12" s="26">
        <v>0</v>
      </c>
      <c r="BS12" s="25" t="s">
        <v>213</v>
      </c>
      <c r="BT12" s="25" t="s">
        <v>204</v>
      </c>
      <c r="BU12" s="25" t="s">
        <v>204</v>
      </c>
      <c r="BV12" s="34" t="str">
        <f t="shared" si="1"/>
        <v>[FFaa00]c_b_0067[-]</v>
      </c>
      <c r="BW12" s="118" t="str">
        <f>VLOOKUP($A12,[1]英灵种类!$A:$AR,MATCH(BW$1,[1]英灵种类!$A$6:$AR$6,0),FALSE)</f>
        <v>101,1080|102,162|103,75|104,6357|106,150|109,150|110,150|112,75|113,75|115,1500|116,75</v>
      </c>
      <c r="BX12" s="59">
        <f>VLOOKUP($A12,[1]英灵种类!$A:$AR,MATCH(BX$1,[1]英灵种类!$A$6:$AR$6,0),FALSE)</f>
        <v>20</v>
      </c>
      <c r="BY12" s="118">
        <f t="shared" si="2"/>
        <v>71157</v>
      </c>
      <c r="CA12" s="24">
        <f>O12+P12*89+R12*6*[2]英灵!$U$6</f>
        <v>1005237</v>
      </c>
      <c r="CB12" s="24">
        <f t="shared" si="0"/>
        <v>1005237</v>
      </c>
      <c r="CC12" s="24">
        <f>INDEX([3]ItemConfig!$BB:$BB,MATCH(K12,[3]ItemConfig!$A:$A,0))*IF(J12="",0,1)*IF(C12=1,520,IF(C12=2,500,450))</f>
        <v>0</v>
      </c>
      <c r="CD12" s="24">
        <f>INT((O12+P12+R12*C12*VLOOKUP(C12,[2]英灵!$T$1:$U$6,2,FALSE))/10)</f>
        <v>10490</v>
      </c>
    </row>
    <row r="13" spans="1:87" x14ac:dyDescent="0.15">
      <c r="A13" s="26">
        <v>12</v>
      </c>
      <c r="B13" s="25" t="s">
        <v>516</v>
      </c>
      <c r="C13" s="27">
        <v>1</v>
      </c>
      <c r="D13" s="25" t="s">
        <v>516</v>
      </c>
      <c r="E13" s="29" t="s">
        <v>545</v>
      </c>
      <c r="F13" s="118"/>
      <c r="G13" s="120"/>
      <c r="H13" s="120"/>
      <c r="I13" s="30" t="s">
        <v>218</v>
      </c>
      <c r="J13" s="104" t="s">
        <v>580</v>
      </c>
      <c r="K13" s="36">
        <v>9018</v>
      </c>
      <c r="L13" s="25">
        <v>10</v>
      </c>
      <c r="M13" s="25"/>
      <c r="N13" s="59">
        <f>VLOOKUP($A13,[1]英灵种类!$A:$AR,MATCH(N$1,[1]英灵种类!$A$6:$AR$6,0),FALSE)</f>
        <v>2</v>
      </c>
      <c r="O13" s="118">
        <f>VLOOKUP($A13,[1]英灵种类!$A:$AR,MATCH(O$1,[1]英灵种类!$A$6:$AR$6,0),FALSE)</f>
        <v>57658</v>
      </c>
      <c r="P13" s="118">
        <f>VLOOKUP($A13,[1]英灵种类!$A:$AR,MATCH(P$1,[1]英灵种类!$A$6:$AR$6,0),FALSE)</f>
        <v>1173</v>
      </c>
      <c r="Q13" s="59" t="str">
        <f>VLOOKUP($A13,[1]英灵种类!$A:$AR,MATCH(Q$1,[1]英灵种类!$A$6:$AR$6,0),FALSE)</f>
        <v>101,0|102,0|103,0|104,0|106,0|109,434|110,62|112,248|113,248|115,0|116,124</v>
      </c>
      <c r="R13" s="59">
        <f>VLOOKUP($A13,[1]英灵种类!$A:$AR,MATCH(R$1,[1]英灵种类!$A$6:$AR$6,0),FALSE)</f>
        <v>27900</v>
      </c>
      <c r="S13" s="21">
        <v>6</v>
      </c>
      <c r="T13" s="32">
        <v>10</v>
      </c>
      <c r="U13" s="83">
        <v>312</v>
      </c>
      <c r="V13" s="123">
        <v>0.82500000000000007</v>
      </c>
      <c r="W13" s="124" t="s">
        <v>299</v>
      </c>
      <c r="X13" s="125" t="s">
        <v>161</v>
      </c>
      <c r="Y13" s="118">
        <f>VLOOKUP($A13,[1]英灵种类!$A:$AR,MATCH(Y$1,[1]英灵种类!$A$6:$AR$6,0),FALSE)</f>
        <v>868</v>
      </c>
      <c r="Z13" s="118">
        <f>VLOOKUP($A13,[1]英灵种类!$A:$AR,MATCH(Z$1,[1]英灵种类!$A$6:$AR$6,0),FALSE)</f>
        <v>124</v>
      </c>
      <c r="AA13" s="118">
        <f>VLOOKUP($A13,[1]英灵种类!$A:$AR,MATCH(AA$1,[1]英灵种类!$A$6:$AR$6,0),FALSE)</f>
        <v>4958</v>
      </c>
      <c r="AB13" s="118">
        <f>VLOOKUP($A13,[1]英灵种类!$A:$AR,MATCH(AB$1,[1]英灵种类!$A$6:$AR$6,0),FALSE)</f>
        <v>0</v>
      </c>
      <c r="AC13" s="118">
        <f>VLOOKUP($A13,[1]英灵种类!$A:$AR,MATCH(AC$1,[1]英灵种类!$A$6:$AR$6,0),FALSE)</f>
        <v>25</v>
      </c>
      <c r="AD13" s="118">
        <f>VLOOKUP($A13,[1]英灵种类!$A:$AR,MATCH(AD$1,[1]英灵种类!$A$6:$AR$6,0),FALSE)</f>
        <v>10</v>
      </c>
      <c r="AE13" s="118">
        <f>VLOOKUP($A13,[1]英灵种类!$A:$AR,MATCH(AE$1,[1]英灵种类!$A$6:$AR$6,0),FALSE)</f>
        <v>298</v>
      </c>
      <c r="AF13" s="118">
        <f>VLOOKUP($A13,[1]英灵种类!$A:$AR,MATCH(AF$1,[1]英灵种类!$A$6:$AR$6,0),FALSE)</f>
        <v>0</v>
      </c>
      <c r="AG13" s="118">
        <f>VLOOKUP($A13,[1]英灵种类!$A:$AR,MATCH(AG$1,[1]英灵种类!$A$6:$AR$6,0),FALSE)</f>
        <v>0</v>
      </c>
      <c r="AH13" s="118">
        <f>VLOOKUP($A13,[1]英灵种类!$A:$AR,MATCH(AH$1,[1]英灵种类!$A$6:$AR$6,0),FALSE)</f>
        <v>0</v>
      </c>
      <c r="AI13" s="118">
        <f>VLOOKUP($A13,[1]英灵种类!$A:$AR,MATCH(AI$1,[1]英灵种类!$A$6:$AR$6,0),FALSE)</f>
        <v>0</v>
      </c>
      <c r="AJ13" s="118">
        <f>VLOOKUP($A13,[1]英灵种类!$A:$AR,MATCH(AJ$1,[1]英灵种类!$A$6:$AR$6,0),FALSE)</f>
        <v>0</v>
      </c>
      <c r="AK13" s="118">
        <f>VLOOKUP($A13,[1]英灵种类!$A:$AR,MATCH(AK$1,[1]英灵种类!$A$6:$AR$6,0),FALSE)</f>
        <v>0</v>
      </c>
      <c r="AL13" s="118">
        <f>VLOOKUP($A13,[1]英灵种类!$A:$AR,MATCH(AL$1,[1]英灵种类!$A$6:$AR$6,0),FALSE)</f>
        <v>62</v>
      </c>
      <c r="AM13" s="118">
        <f>VLOOKUP($A13,[1]英灵种类!$A:$AR,MATCH(AM$1,[1]英灵种类!$A$6:$AR$6,0),FALSE)</f>
        <v>124</v>
      </c>
      <c r="AN13" s="118">
        <f>VLOOKUP($A13,[1]英灵种类!$A:$AR,MATCH(AN$1,[1]英灵种类!$A$6:$AR$6,0),FALSE)</f>
        <v>0</v>
      </c>
      <c r="AO13" s="118">
        <f>VLOOKUP($A13,[1]英灵种类!$A:$AR,MATCH(AO$1,[1]英灵种类!$A$6:$AR$6,0),FALSE)</f>
        <v>124</v>
      </c>
      <c r="AP13" s="118">
        <f>VLOOKUP($A13,[1]英灵种类!$A:$AR,MATCH(AP$1,[1]英灵种类!$A$6:$AR$6,0),FALSE)</f>
        <v>124</v>
      </c>
      <c r="AQ13" s="118">
        <f>VLOOKUP($A13,[1]英灵种类!$A:$AR,MATCH(AQ$1,[1]英灵种类!$A$6:$AR$6,0),FALSE)</f>
        <v>124</v>
      </c>
      <c r="AR13" s="118">
        <f>VLOOKUP($A13,[1]英灵种类!$A:$AR,MATCH(AR$1,[1]英灵种类!$A$6:$AR$6,0),FALSE)</f>
        <v>62</v>
      </c>
      <c r="AS13" s="118">
        <f>VLOOKUP($A13,[1]英灵种类!$A:$AR,MATCH(AS$1,[1]英灵种类!$A$6:$AR$6,0),FALSE)</f>
        <v>62</v>
      </c>
      <c r="AT13" s="118">
        <f>VLOOKUP($A13,[1]英灵种类!$A:$AR,MATCH(AT$1,[1]英灵种类!$A$6:$AR$6,0),FALSE)</f>
        <v>124</v>
      </c>
      <c r="AU13" s="118">
        <f>VLOOKUP($A13,[1]英灵种类!$A:$AR,MATCH(AU$1,[1]英灵种类!$A$6:$AR$6,0),FALSE)</f>
        <v>1240</v>
      </c>
      <c r="AV13" s="118">
        <f>VLOOKUP($A13,[1]英灵种类!$A:$AR,MATCH(AV$1,[1]英灵种类!$A$6:$AR$6,0),FALSE)</f>
        <v>62</v>
      </c>
      <c r="AW13" s="118">
        <f>VLOOKUP($A13,[1]英灵种类!$A:$AR,MATCH(AW$1,[1]英灵种类!$A$6:$AR$6,0),FALSE)</f>
        <v>0</v>
      </c>
      <c r="AX13" s="118">
        <f>VLOOKUP($A13,[1]英灵种类!$A:$AR,MATCH(AX$1,[1]英灵种类!$A$6:$AR$6,0),FALSE)</f>
        <v>0</v>
      </c>
      <c r="AY13" s="118">
        <f>VLOOKUP($A13,[1]英灵种类!$A:$AR,MATCH(AY$1,[1]英灵种类!$A$6:$AR$6,0),FALSE)</f>
        <v>100</v>
      </c>
      <c r="AZ13" s="118">
        <v>0</v>
      </c>
      <c r="BA13" s="118">
        <v>0</v>
      </c>
      <c r="BB13" s="118">
        <v>0</v>
      </c>
      <c r="BC13" s="26">
        <v>3.5</v>
      </c>
      <c r="BD13" s="21">
        <f>VLOOKUP($A13,[1]英灵种类!$A:$AR,MATCH(BD$1,[1]英灵种类!$A$6:$AR$6,0),FALSE)</f>
        <v>4</v>
      </c>
      <c r="BE13" s="26">
        <v>1.3299999999999998</v>
      </c>
      <c r="BF13" s="118">
        <v>99999</v>
      </c>
      <c r="BG13" s="118">
        <v>1</v>
      </c>
      <c r="BH13" s="118">
        <v>10000</v>
      </c>
      <c r="BI13" s="118">
        <v>10000</v>
      </c>
      <c r="BJ13" s="26" t="s">
        <v>382</v>
      </c>
      <c r="BK13" s="33" t="s">
        <v>112</v>
      </c>
      <c r="BL13" s="30" t="s">
        <v>204</v>
      </c>
      <c r="BM13" s="25" t="s">
        <v>113</v>
      </c>
      <c r="BN13" s="25" t="s">
        <v>213</v>
      </c>
      <c r="BO13" s="25" t="s">
        <v>285</v>
      </c>
      <c r="BP13" s="25" t="s">
        <v>213</v>
      </c>
      <c r="BQ13" s="25" t="s">
        <v>213</v>
      </c>
      <c r="BR13" s="26">
        <v>0</v>
      </c>
      <c r="BS13" s="25" t="s">
        <v>213</v>
      </c>
      <c r="BT13" s="25" t="s">
        <v>204</v>
      </c>
      <c r="BU13" s="25" t="s">
        <v>204</v>
      </c>
      <c r="BV13" s="34" t="str">
        <f t="shared" si="1"/>
        <v>[aa66ff]c_b_0069[-]</v>
      </c>
      <c r="BW13" s="118" t="str">
        <f>VLOOKUP($A13,[1]英灵种类!$A:$AR,MATCH(BW$1,[1]英灵种类!$A$6:$AR$6,0),FALSE)</f>
        <v>101,893|102,134|103,62|104,5256|106,124|109,124|110,124|112,62|113,62|115,1240|116,62</v>
      </c>
      <c r="BX13" s="59">
        <f>VLOOKUP($A13,[1]英灵种类!$A:$AR,MATCH(BX$1,[1]英灵种类!$A$6:$AR$6,0),FALSE)</f>
        <v>30</v>
      </c>
      <c r="BY13" s="118">
        <f t="shared" si="2"/>
        <v>58831</v>
      </c>
      <c r="CA13" s="24">
        <f>O13+P13*89+R13*6*[2]英灵!$U$6</f>
        <v>831655</v>
      </c>
      <c r="CB13" s="24">
        <f t="shared" si="0"/>
        <v>831655</v>
      </c>
      <c r="CC13" s="24">
        <f>INDEX([3]ItemConfig!$BB:$BB,MATCH(K13,[3]ItemConfig!$A:$A,0))*IF(J13="",0,1)*IF(C13=1,520,IF(C13=2,500,450))</f>
        <v>0</v>
      </c>
      <c r="CD13" s="24">
        <f>INT((O13+P13+R13*C13*VLOOKUP(C13,[2]英灵!$T$1:$U$6,2,FALSE))/10)</f>
        <v>8673</v>
      </c>
    </row>
    <row r="14" spans="1:87" x14ac:dyDescent="0.15">
      <c r="A14" s="25">
        <v>13</v>
      </c>
      <c r="B14" s="28" t="s">
        <v>517</v>
      </c>
      <c r="C14" s="27">
        <v>1</v>
      </c>
      <c r="D14" s="28" t="s">
        <v>517</v>
      </c>
      <c r="E14" s="29" t="s">
        <v>546</v>
      </c>
      <c r="F14" s="118"/>
      <c r="G14" s="120"/>
      <c r="H14" s="120"/>
      <c r="I14" s="30" t="s">
        <v>218</v>
      </c>
      <c r="J14" s="104" t="s">
        <v>581</v>
      </c>
      <c r="K14" s="31">
        <v>9019</v>
      </c>
      <c r="L14" s="25">
        <v>10</v>
      </c>
      <c r="M14" s="25"/>
      <c r="N14" s="59">
        <f>VLOOKUP($A14,[1]英灵种类!$A:$AR,MATCH(N$1,[1]英灵种类!$A$6:$AR$6,0),FALSE)</f>
        <v>3</v>
      </c>
      <c r="O14" s="118">
        <f>VLOOKUP($A14,[1]英灵种类!$A:$AR,MATCH(O$1,[1]英灵种类!$A$6:$AR$6,0),FALSE)</f>
        <v>50952</v>
      </c>
      <c r="P14" s="118">
        <f>VLOOKUP($A14,[1]英灵种类!$A:$AR,MATCH(P$1,[1]英灵种类!$A$6:$AR$6,0),FALSE)</f>
        <v>1037</v>
      </c>
      <c r="Q14" s="59" t="str">
        <f>VLOOKUP($A14,[1]英灵种类!$A:$AR,MATCH(Q$1,[1]英灵种类!$A$6:$AR$6,0),FALSE)</f>
        <v>101,0|102,0|103,0|104,0|106,0|109,383|110,55|112,219|113,219|115,0|116,110</v>
      </c>
      <c r="R14" s="59">
        <f>VLOOKUP($A14,[1]英灵种类!$A:$AR,MATCH(R$1,[1]英灵种类!$A$6:$AR$6,0),FALSE)</f>
        <v>24650</v>
      </c>
      <c r="S14" s="21">
        <v>6</v>
      </c>
      <c r="T14" s="32">
        <v>10</v>
      </c>
      <c r="U14" s="83">
        <v>313</v>
      </c>
      <c r="V14" s="123">
        <v>0.82500000000000007</v>
      </c>
      <c r="W14" s="124" t="s">
        <v>300</v>
      </c>
      <c r="X14" s="125" t="s">
        <v>161</v>
      </c>
      <c r="Y14" s="118">
        <f>VLOOKUP($A14,[1]英灵种类!$A:$AR,MATCH(Y$1,[1]英灵种类!$A$6:$AR$6,0),FALSE)</f>
        <v>765</v>
      </c>
      <c r="Z14" s="118">
        <f>VLOOKUP($A14,[1]英灵种类!$A:$AR,MATCH(Z$1,[1]英灵种类!$A$6:$AR$6,0),FALSE)</f>
        <v>110</v>
      </c>
      <c r="AA14" s="118">
        <f>VLOOKUP($A14,[1]英灵种类!$A:$AR,MATCH(AA$1,[1]英灵种类!$A$6:$AR$6,0),FALSE)</f>
        <v>4367</v>
      </c>
      <c r="AB14" s="118">
        <f>VLOOKUP($A14,[1]英灵种类!$A:$AR,MATCH(AB$1,[1]英灵种类!$A$6:$AR$6,0),FALSE)</f>
        <v>0</v>
      </c>
      <c r="AC14" s="118">
        <f>VLOOKUP($A14,[1]英灵种类!$A:$AR,MATCH(AC$1,[1]英灵种类!$A$6:$AR$6,0),FALSE)</f>
        <v>22</v>
      </c>
      <c r="AD14" s="118">
        <f>VLOOKUP($A14,[1]英灵种类!$A:$AR,MATCH(AD$1,[1]英灵种类!$A$6:$AR$6,0),FALSE)</f>
        <v>9</v>
      </c>
      <c r="AE14" s="118">
        <f>VLOOKUP($A14,[1]英灵种类!$A:$AR,MATCH(AE$1,[1]英灵种类!$A$6:$AR$6,0),FALSE)</f>
        <v>262</v>
      </c>
      <c r="AF14" s="118">
        <f>VLOOKUP($A14,[1]英灵种类!$A:$AR,MATCH(AF$1,[1]英灵种类!$A$6:$AR$6,0),FALSE)</f>
        <v>0</v>
      </c>
      <c r="AG14" s="118">
        <f>VLOOKUP($A14,[1]英灵种类!$A:$AR,MATCH(AG$1,[1]英灵种类!$A$6:$AR$6,0),FALSE)</f>
        <v>0</v>
      </c>
      <c r="AH14" s="118">
        <f>VLOOKUP($A14,[1]英灵种类!$A:$AR,MATCH(AH$1,[1]英灵种类!$A$6:$AR$6,0),FALSE)</f>
        <v>0</v>
      </c>
      <c r="AI14" s="118">
        <f>VLOOKUP($A14,[1]英灵种类!$A:$AR,MATCH(AI$1,[1]英灵种类!$A$6:$AR$6,0),FALSE)</f>
        <v>0</v>
      </c>
      <c r="AJ14" s="118">
        <f>VLOOKUP($A14,[1]英灵种类!$A:$AR,MATCH(AJ$1,[1]英灵种类!$A$6:$AR$6,0),FALSE)</f>
        <v>0</v>
      </c>
      <c r="AK14" s="118">
        <f>VLOOKUP($A14,[1]英灵种类!$A:$AR,MATCH(AK$1,[1]英灵种类!$A$6:$AR$6,0),FALSE)</f>
        <v>0</v>
      </c>
      <c r="AL14" s="118">
        <f>VLOOKUP($A14,[1]英灵种类!$A:$AR,MATCH(AL$1,[1]英灵种类!$A$6:$AR$6,0),FALSE)</f>
        <v>55</v>
      </c>
      <c r="AM14" s="118">
        <f>VLOOKUP($A14,[1]英灵种类!$A:$AR,MATCH(AM$1,[1]英灵种类!$A$6:$AR$6,0),FALSE)</f>
        <v>110</v>
      </c>
      <c r="AN14" s="118">
        <f>VLOOKUP($A14,[1]英灵种类!$A:$AR,MATCH(AN$1,[1]英灵种类!$A$6:$AR$6,0),FALSE)</f>
        <v>0</v>
      </c>
      <c r="AO14" s="118">
        <f>VLOOKUP($A14,[1]英灵种类!$A:$AR,MATCH(AO$1,[1]英灵种类!$A$6:$AR$6,0),FALSE)</f>
        <v>110</v>
      </c>
      <c r="AP14" s="118">
        <f>VLOOKUP($A14,[1]英灵种类!$A:$AR,MATCH(AP$1,[1]英灵种类!$A$6:$AR$6,0),FALSE)</f>
        <v>110</v>
      </c>
      <c r="AQ14" s="118">
        <f>VLOOKUP($A14,[1]英灵种类!$A:$AR,MATCH(AQ$1,[1]英灵种类!$A$6:$AR$6,0),FALSE)</f>
        <v>110</v>
      </c>
      <c r="AR14" s="118">
        <f>VLOOKUP($A14,[1]英灵种类!$A:$AR,MATCH(AR$1,[1]英灵种类!$A$6:$AR$6,0),FALSE)</f>
        <v>55</v>
      </c>
      <c r="AS14" s="118">
        <f>VLOOKUP($A14,[1]英灵种类!$A:$AR,MATCH(AS$1,[1]英灵种类!$A$6:$AR$6,0),FALSE)</f>
        <v>55</v>
      </c>
      <c r="AT14" s="118">
        <f>VLOOKUP($A14,[1]英灵种类!$A:$AR,MATCH(AT$1,[1]英灵种类!$A$6:$AR$6,0),FALSE)</f>
        <v>110</v>
      </c>
      <c r="AU14" s="118">
        <f>VLOOKUP($A14,[1]英灵种类!$A:$AR,MATCH(AU$1,[1]英灵种类!$A$6:$AR$6,0),FALSE)</f>
        <v>1092</v>
      </c>
      <c r="AV14" s="118">
        <f>VLOOKUP($A14,[1]英灵种类!$A:$AR,MATCH(AV$1,[1]英灵种类!$A$6:$AR$6,0),FALSE)</f>
        <v>55</v>
      </c>
      <c r="AW14" s="118">
        <f>VLOOKUP($A14,[1]英灵种类!$A:$AR,MATCH(AW$1,[1]英灵种类!$A$6:$AR$6,0),FALSE)</f>
        <v>0</v>
      </c>
      <c r="AX14" s="118">
        <f>VLOOKUP($A14,[1]英灵种类!$A:$AR,MATCH(AX$1,[1]英灵种类!$A$6:$AR$6,0),FALSE)</f>
        <v>0</v>
      </c>
      <c r="AY14" s="118">
        <f>VLOOKUP($A14,[1]英灵种类!$A:$AR,MATCH(AY$1,[1]英灵种类!$A$6:$AR$6,0),FALSE)</f>
        <v>100</v>
      </c>
      <c r="AZ14" s="118">
        <v>0</v>
      </c>
      <c r="BA14" s="118">
        <v>0</v>
      </c>
      <c r="BB14" s="118">
        <v>0</v>
      </c>
      <c r="BC14" s="89">
        <v>3</v>
      </c>
      <c r="BD14" s="21">
        <f>VLOOKUP($A14,[1]英灵种类!$A:$AR,MATCH(BD$1,[1]英灵种类!$A$6:$AR$6,0),FALSE)</f>
        <v>3</v>
      </c>
      <c r="BE14" s="26">
        <v>1.1399999999999999</v>
      </c>
      <c r="BF14" s="118">
        <v>99999</v>
      </c>
      <c r="BG14" s="118">
        <v>1</v>
      </c>
      <c r="BH14" s="118">
        <v>10000</v>
      </c>
      <c r="BI14" s="118">
        <v>10000</v>
      </c>
      <c r="BJ14" s="26" t="s">
        <v>383</v>
      </c>
      <c r="BK14" s="33" t="s">
        <v>112</v>
      </c>
      <c r="BL14" s="30" t="s">
        <v>204</v>
      </c>
      <c r="BM14" s="25" t="s">
        <v>113</v>
      </c>
      <c r="BN14" s="25" t="s">
        <v>213</v>
      </c>
      <c r="BO14" s="25" t="s">
        <v>285</v>
      </c>
      <c r="BP14" s="25" t="s">
        <v>213</v>
      </c>
      <c r="BQ14" s="25" t="s">
        <v>213</v>
      </c>
      <c r="BR14" s="26">
        <v>0</v>
      </c>
      <c r="BS14" s="25" t="s">
        <v>213</v>
      </c>
      <c r="BT14" s="25" t="s">
        <v>204</v>
      </c>
      <c r="BU14" s="25" t="s">
        <v>204</v>
      </c>
      <c r="BV14" s="34" t="str">
        <f t="shared" si="1"/>
        <v>[3366ff]c_b_0072[-]</v>
      </c>
      <c r="BW14" s="118" t="str">
        <f>VLOOKUP($A14,[1]英灵种类!$A:$AR,MATCH(BW$1,[1]英灵种类!$A$6:$AR$6,0),FALSE)</f>
        <v>101,787|102,119|103,55|104,4629|106,110|109,110|110,110|112,55|113,55|115,1092|116,55</v>
      </c>
      <c r="BX14" s="59">
        <f>VLOOKUP($A14,[1]英灵种类!$A:$AR,MATCH(BX$1,[1]英灵种类!$A$6:$AR$6,0),FALSE)</f>
        <v>32</v>
      </c>
      <c r="BY14" s="118">
        <f t="shared" si="2"/>
        <v>51989</v>
      </c>
      <c r="CA14" s="24">
        <f>O14+P14*89+R14*6*[2]英灵!$U$6</f>
        <v>734845</v>
      </c>
      <c r="CB14" s="24">
        <f t="shared" si="0"/>
        <v>734845</v>
      </c>
      <c r="CC14" s="24">
        <f>INDEX([3]ItemConfig!$BB:$BB,MATCH(K14,[3]ItemConfig!$A:$A,0))*IF(J14="",0,1)*IF(C14=1,520,IF(C14=2,500,450))</f>
        <v>0</v>
      </c>
      <c r="CD14" s="24">
        <f>INT((O14+P14+R14*C14*VLOOKUP(C14,[2]英灵!$T$1:$U$6,2,FALSE))/10)</f>
        <v>7663</v>
      </c>
    </row>
    <row r="15" spans="1:87" x14ac:dyDescent="0.15">
      <c r="A15" s="26">
        <v>14</v>
      </c>
      <c r="B15" s="25" t="s">
        <v>518</v>
      </c>
      <c r="C15" s="27">
        <v>1</v>
      </c>
      <c r="D15" s="25" t="s">
        <v>518</v>
      </c>
      <c r="E15" s="29" t="s">
        <v>547</v>
      </c>
      <c r="F15" s="118"/>
      <c r="G15" s="120"/>
      <c r="H15" s="120"/>
      <c r="I15" s="30" t="s">
        <v>218</v>
      </c>
      <c r="J15" s="104" t="s">
        <v>582</v>
      </c>
      <c r="K15" s="31">
        <v>9022</v>
      </c>
      <c r="L15" s="25">
        <v>10</v>
      </c>
      <c r="M15" s="25"/>
      <c r="N15" s="59">
        <f>VLOOKUP($A15,[1]英灵种类!$A:$AR,MATCH(N$1,[1]英灵种类!$A$6:$AR$6,0),FALSE)</f>
        <v>3</v>
      </c>
      <c r="O15" s="118">
        <f>VLOOKUP($A15,[1]英灵种类!$A:$AR,MATCH(O$1,[1]英灵种类!$A$6:$AR$6,0),FALSE)</f>
        <v>50952</v>
      </c>
      <c r="P15" s="118">
        <f>VLOOKUP($A15,[1]英灵种类!$A:$AR,MATCH(P$1,[1]英灵种类!$A$6:$AR$6,0),FALSE)</f>
        <v>1037</v>
      </c>
      <c r="Q15" s="59" t="str">
        <f>VLOOKUP($A15,[1]英灵种类!$A:$AR,MATCH(Q$1,[1]英灵种类!$A$6:$AR$6,0),FALSE)</f>
        <v>101,0|102,0|103,0|104,0|106,0|109,383|110,55|112,219|113,219|115,0|116,110</v>
      </c>
      <c r="R15" s="59">
        <f>VLOOKUP($A15,[1]英灵种类!$A:$AR,MATCH(R$1,[1]英灵种类!$A$6:$AR$6,0),FALSE)</f>
        <v>24650</v>
      </c>
      <c r="S15" s="21">
        <v>6</v>
      </c>
      <c r="T15" s="32">
        <v>10</v>
      </c>
      <c r="U15" s="83">
        <v>314</v>
      </c>
      <c r="V15" s="123">
        <v>0.82500000000000007</v>
      </c>
      <c r="W15" s="124" t="s">
        <v>298</v>
      </c>
      <c r="X15" s="125" t="s">
        <v>161</v>
      </c>
      <c r="Y15" s="118">
        <f>VLOOKUP($A15,[1]英灵种类!$A:$AR,MATCH(Y$1,[1]英灵种类!$A$6:$AR$6,0),FALSE)</f>
        <v>765</v>
      </c>
      <c r="Z15" s="118">
        <f>VLOOKUP($A15,[1]英灵种类!$A:$AR,MATCH(Z$1,[1]英灵种类!$A$6:$AR$6,0),FALSE)</f>
        <v>110</v>
      </c>
      <c r="AA15" s="118">
        <f>VLOOKUP($A15,[1]英灵种类!$A:$AR,MATCH(AA$1,[1]英灵种类!$A$6:$AR$6,0),FALSE)</f>
        <v>4367</v>
      </c>
      <c r="AB15" s="118">
        <f>VLOOKUP($A15,[1]英灵种类!$A:$AR,MATCH(AB$1,[1]英灵种类!$A$6:$AR$6,0),FALSE)</f>
        <v>0</v>
      </c>
      <c r="AC15" s="118">
        <f>VLOOKUP($A15,[1]英灵种类!$A:$AR,MATCH(AC$1,[1]英灵种类!$A$6:$AR$6,0),FALSE)</f>
        <v>22</v>
      </c>
      <c r="AD15" s="118">
        <f>VLOOKUP($A15,[1]英灵种类!$A:$AR,MATCH(AD$1,[1]英灵种类!$A$6:$AR$6,0),FALSE)</f>
        <v>9</v>
      </c>
      <c r="AE15" s="118">
        <f>VLOOKUP($A15,[1]英灵种类!$A:$AR,MATCH(AE$1,[1]英灵种类!$A$6:$AR$6,0),FALSE)</f>
        <v>262</v>
      </c>
      <c r="AF15" s="118">
        <f>VLOOKUP($A15,[1]英灵种类!$A:$AR,MATCH(AF$1,[1]英灵种类!$A$6:$AR$6,0),FALSE)</f>
        <v>0</v>
      </c>
      <c r="AG15" s="118">
        <f>VLOOKUP($A15,[1]英灵种类!$A:$AR,MATCH(AG$1,[1]英灵种类!$A$6:$AR$6,0),FALSE)</f>
        <v>0</v>
      </c>
      <c r="AH15" s="118">
        <f>VLOOKUP($A15,[1]英灵种类!$A:$AR,MATCH(AH$1,[1]英灵种类!$A$6:$AR$6,0),FALSE)</f>
        <v>0</v>
      </c>
      <c r="AI15" s="118">
        <f>VLOOKUP($A15,[1]英灵种类!$A:$AR,MATCH(AI$1,[1]英灵种类!$A$6:$AR$6,0),FALSE)</f>
        <v>0</v>
      </c>
      <c r="AJ15" s="118">
        <f>VLOOKUP($A15,[1]英灵种类!$A:$AR,MATCH(AJ$1,[1]英灵种类!$A$6:$AR$6,0),FALSE)</f>
        <v>0</v>
      </c>
      <c r="AK15" s="118">
        <f>VLOOKUP($A15,[1]英灵种类!$A:$AR,MATCH(AK$1,[1]英灵种类!$A$6:$AR$6,0),FALSE)</f>
        <v>0</v>
      </c>
      <c r="AL15" s="118">
        <f>VLOOKUP($A15,[1]英灵种类!$A:$AR,MATCH(AL$1,[1]英灵种类!$A$6:$AR$6,0),FALSE)</f>
        <v>55</v>
      </c>
      <c r="AM15" s="118">
        <f>VLOOKUP($A15,[1]英灵种类!$A:$AR,MATCH(AM$1,[1]英灵种类!$A$6:$AR$6,0),FALSE)</f>
        <v>110</v>
      </c>
      <c r="AN15" s="118">
        <f>VLOOKUP($A15,[1]英灵种类!$A:$AR,MATCH(AN$1,[1]英灵种类!$A$6:$AR$6,0),FALSE)</f>
        <v>0</v>
      </c>
      <c r="AO15" s="118">
        <f>VLOOKUP($A15,[1]英灵种类!$A:$AR,MATCH(AO$1,[1]英灵种类!$A$6:$AR$6,0),FALSE)</f>
        <v>110</v>
      </c>
      <c r="AP15" s="118">
        <f>VLOOKUP($A15,[1]英灵种类!$A:$AR,MATCH(AP$1,[1]英灵种类!$A$6:$AR$6,0),FALSE)</f>
        <v>110</v>
      </c>
      <c r="AQ15" s="118">
        <f>VLOOKUP($A15,[1]英灵种类!$A:$AR,MATCH(AQ$1,[1]英灵种类!$A$6:$AR$6,0),FALSE)</f>
        <v>110</v>
      </c>
      <c r="AR15" s="118">
        <f>VLOOKUP($A15,[1]英灵种类!$A:$AR,MATCH(AR$1,[1]英灵种类!$A$6:$AR$6,0),FALSE)</f>
        <v>55</v>
      </c>
      <c r="AS15" s="118">
        <f>VLOOKUP($A15,[1]英灵种类!$A:$AR,MATCH(AS$1,[1]英灵种类!$A$6:$AR$6,0),FALSE)</f>
        <v>55</v>
      </c>
      <c r="AT15" s="118">
        <f>VLOOKUP($A15,[1]英灵种类!$A:$AR,MATCH(AT$1,[1]英灵种类!$A$6:$AR$6,0),FALSE)</f>
        <v>110</v>
      </c>
      <c r="AU15" s="118">
        <f>VLOOKUP($A15,[1]英灵种类!$A:$AR,MATCH(AU$1,[1]英灵种类!$A$6:$AR$6,0),FALSE)</f>
        <v>1092</v>
      </c>
      <c r="AV15" s="118">
        <f>VLOOKUP($A15,[1]英灵种类!$A:$AR,MATCH(AV$1,[1]英灵种类!$A$6:$AR$6,0),FALSE)</f>
        <v>55</v>
      </c>
      <c r="AW15" s="118">
        <f>VLOOKUP($A15,[1]英灵种类!$A:$AR,MATCH(AW$1,[1]英灵种类!$A$6:$AR$6,0),FALSE)</f>
        <v>0</v>
      </c>
      <c r="AX15" s="118">
        <f>VLOOKUP($A15,[1]英灵种类!$A:$AR,MATCH(AX$1,[1]英灵种类!$A$6:$AR$6,0),FALSE)</f>
        <v>0</v>
      </c>
      <c r="AY15" s="118">
        <f>VLOOKUP($A15,[1]英灵种类!$A:$AR,MATCH(AY$1,[1]英灵种类!$A$6:$AR$6,0),FALSE)</f>
        <v>100</v>
      </c>
      <c r="AZ15" s="118">
        <v>0</v>
      </c>
      <c r="BA15" s="118">
        <v>0</v>
      </c>
      <c r="BB15" s="118">
        <v>0</v>
      </c>
      <c r="BC15" s="26">
        <v>3</v>
      </c>
      <c r="BD15" s="21">
        <f>VLOOKUP($A15,[1]英灵种类!$A:$AR,MATCH(BD$1,[1]英灵种类!$A$6:$AR$6,0),FALSE)</f>
        <v>3</v>
      </c>
      <c r="BE15" s="26">
        <v>1.23</v>
      </c>
      <c r="BF15" s="118">
        <v>99999</v>
      </c>
      <c r="BG15" s="118">
        <v>1</v>
      </c>
      <c r="BH15" s="118">
        <v>10000</v>
      </c>
      <c r="BI15" s="118">
        <v>10000</v>
      </c>
      <c r="BJ15" s="26" t="s">
        <v>384</v>
      </c>
      <c r="BK15" s="33" t="s">
        <v>112</v>
      </c>
      <c r="BL15" s="33" t="s">
        <v>204</v>
      </c>
      <c r="BM15" s="25" t="s">
        <v>113</v>
      </c>
      <c r="BN15" s="25" t="s">
        <v>213</v>
      </c>
      <c r="BO15" s="25" t="s">
        <v>285</v>
      </c>
      <c r="BP15" s="25" t="s">
        <v>213</v>
      </c>
      <c r="BQ15" s="25" t="s">
        <v>213</v>
      </c>
      <c r="BR15" s="26">
        <v>0</v>
      </c>
      <c r="BS15" s="25" t="s">
        <v>213</v>
      </c>
      <c r="BT15" s="25" t="s">
        <v>204</v>
      </c>
      <c r="BU15" s="25" t="s">
        <v>204</v>
      </c>
      <c r="BV15" s="34" t="str">
        <f t="shared" si="1"/>
        <v>[3366ff]c_b_0064[-]</v>
      </c>
      <c r="BW15" s="118" t="str">
        <f>VLOOKUP($A15,[1]英灵种类!$A:$AR,MATCH(BW$1,[1]英灵种类!$A$6:$AR$6,0),FALSE)</f>
        <v>101,787|102,119|103,55|104,4629|106,110|109,110|110,110|112,55|113,55|115,1092|116,55</v>
      </c>
      <c r="BX15" s="59">
        <f>VLOOKUP($A15,[1]英灵种类!$A:$AR,MATCH(BX$1,[1]英灵种类!$A$6:$AR$6,0),FALSE)</f>
        <v>32</v>
      </c>
      <c r="BY15" s="118">
        <f t="shared" si="2"/>
        <v>51989</v>
      </c>
      <c r="CA15" s="24">
        <f>O15+P15*89+R15*6*[2]英灵!$U$6</f>
        <v>734845</v>
      </c>
      <c r="CB15" s="24">
        <f t="shared" si="0"/>
        <v>734845</v>
      </c>
      <c r="CC15" s="24">
        <f>INDEX([3]ItemConfig!$BB:$BB,MATCH(K15,[3]ItemConfig!$A:$A,0))*IF(J15="",0,1)*IF(C15=1,520,IF(C15=2,500,450))</f>
        <v>0</v>
      </c>
      <c r="CD15" s="24">
        <f>INT((O15+P15+R15*C15*VLOOKUP(C15,[2]英灵!$T$1:$U$6,2,FALSE))/10)</f>
        <v>7663</v>
      </c>
    </row>
    <row r="16" spans="1:87" x14ac:dyDescent="0.15">
      <c r="A16" s="25">
        <v>15</v>
      </c>
      <c r="B16" s="28" t="s">
        <v>519</v>
      </c>
      <c r="C16" s="27">
        <v>1</v>
      </c>
      <c r="D16" s="28" t="s">
        <v>519</v>
      </c>
      <c r="E16" s="29" t="s">
        <v>548</v>
      </c>
      <c r="F16" s="118"/>
      <c r="G16" s="120"/>
      <c r="H16" s="121"/>
      <c r="I16" s="30" t="s">
        <v>218</v>
      </c>
      <c r="J16" s="104" t="s">
        <v>583</v>
      </c>
      <c r="K16" s="36">
        <v>9023</v>
      </c>
      <c r="L16" s="25">
        <v>10</v>
      </c>
      <c r="M16" s="25"/>
      <c r="N16" s="59">
        <f>VLOOKUP($A16,[1]英灵种类!$A:$AR,MATCH(N$1,[1]英灵种类!$A$6:$AR$6,0),FALSE)</f>
        <v>1</v>
      </c>
      <c r="O16" s="118">
        <f>VLOOKUP($A16,[1]英灵种类!$A:$AR,MATCH(O$1,[1]英灵种类!$A$6:$AR$6,0),FALSE)</f>
        <v>65538</v>
      </c>
      <c r="P16" s="118">
        <f>VLOOKUP($A16,[1]英灵种类!$A:$AR,MATCH(P$1,[1]英灵种类!$A$6:$AR$6,0),FALSE)</f>
        <v>1363</v>
      </c>
      <c r="Q16" s="59" t="str">
        <f>VLOOKUP($A16,[1]英灵种类!$A:$AR,MATCH(Q$1,[1]英灵种类!$A$6:$AR$6,0),FALSE)</f>
        <v>101,0|102,0|103,0|104,0|106,0|109,493|110,71|112,282|113,282|115,0|116,141</v>
      </c>
      <c r="R16" s="59">
        <f>VLOOKUP($A16,[1]英灵种类!$A:$AR,MATCH(R$1,[1]英灵种类!$A$6:$AR$6,0),FALSE)</f>
        <v>31725</v>
      </c>
      <c r="S16" s="21">
        <v>6</v>
      </c>
      <c r="T16" s="32">
        <v>10</v>
      </c>
      <c r="U16" s="83">
        <v>315</v>
      </c>
      <c r="V16" s="123">
        <v>0.7</v>
      </c>
      <c r="W16" s="124" t="s">
        <v>487</v>
      </c>
      <c r="X16" s="125" t="s">
        <v>161</v>
      </c>
      <c r="Y16" s="118">
        <f>VLOOKUP($A16,[1]英灵种类!$A:$AR,MATCH(Y$1,[1]英灵种类!$A$6:$AR$6,0),FALSE)</f>
        <v>985</v>
      </c>
      <c r="Z16" s="118">
        <f>VLOOKUP($A16,[1]英灵种类!$A:$AR,MATCH(Z$1,[1]英灵种类!$A$6:$AR$6,0),FALSE)</f>
        <v>141</v>
      </c>
      <c r="AA16" s="118">
        <f>VLOOKUP($A16,[1]英灵种类!$A:$AR,MATCH(AA$1,[1]英灵种类!$A$6:$AR$6,0),FALSE)</f>
        <v>5628</v>
      </c>
      <c r="AB16" s="118">
        <f>VLOOKUP($A16,[1]英灵种类!$A:$AR,MATCH(AB$1,[1]英灵种类!$A$6:$AR$6,0),FALSE)</f>
        <v>0</v>
      </c>
      <c r="AC16" s="118">
        <f>VLOOKUP($A16,[1]英灵种类!$A:$AR,MATCH(AC$1,[1]英灵种类!$A$6:$AR$6,0),FALSE)</f>
        <v>29</v>
      </c>
      <c r="AD16" s="118">
        <f>VLOOKUP($A16,[1]英灵种类!$A:$AR,MATCH(AD$1,[1]英灵种类!$A$6:$AR$6,0),FALSE)</f>
        <v>12</v>
      </c>
      <c r="AE16" s="118">
        <f>VLOOKUP($A16,[1]英灵种类!$A:$AR,MATCH(AE$1,[1]英灵种类!$A$6:$AR$6,0),FALSE)</f>
        <v>338</v>
      </c>
      <c r="AF16" s="118">
        <f>VLOOKUP($A16,[1]英灵种类!$A:$AR,MATCH(AF$1,[1]英灵种类!$A$6:$AR$6,0),FALSE)</f>
        <v>0</v>
      </c>
      <c r="AG16" s="118">
        <f>VLOOKUP($A16,[1]英灵种类!$A:$AR,MATCH(AG$1,[1]英灵种类!$A$6:$AR$6,0),FALSE)</f>
        <v>0</v>
      </c>
      <c r="AH16" s="118">
        <f>VLOOKUP($A16,[1]英灵种类!$A:$AR,MATCH(AH$1,[1]英灵种类!$A$6:$AR$6,0),FALSE)</f>
        <v>0</v>
      </c>
      <c r="AI16" s="118">
        <f>VLOOKUP($A16,[1]英灵种类!$A:$AR,MATCH(AI$1,[1]英灵种类!$A$6:$AR$6,0),FALSE)</f>
        <v>0</v>
      </c>
      <c r="AJ16" s="118">
        <f>VLOOKUP($A16,[1]英灵种类!$A:$AR,MATCH(AJ$1,[1]英灵种类!$A$6:$AR$6,0),FALSE)</f>
        <v>0</v>
      </c>
      <c r="AK16" s="118">
        <f>VLOOKUP($A16,[1]英灵种类!$A:$AR,MATCH(AK$1,[1]英灵种类!$A$6:$AR$6,0),FALSE)</f>
        <v>0</v>
      </c>
      <c r="AL16" s="118">
        <f>VLOOKUP($A16,[1]英灵种类!$A:$AR,MATCH(AL$1,[1]英灵种类!$A$6:$AR$6,0),FALSE)</f>
        <v>71</v>
      </c>
      <c r="AM16" s="118">
        <f>VLOOKUP($A16,[1]英灵种类!$A:$AR,MATCH(AM$1,[1]英灵种类!$A$6:$AR$6,0),FALSE)</f>
        <v>141</v>
      </c>
      <c r="AN16" s="118">
        <f>VLOOKUP($A16,[1]英灵种类!$A:$AR,MATCH(AN$1,[1]英灵种类!$A$6:$AR$6,0),FALSE)</f>
        <v>0</v>
      </c>
      <c r="AO16" s="118">
        <f>VLOOKUP($A16,[1]英灵种类!$A:$AR,MATCH(AO$1,[1]英灵种类!$A$6:$AR$6,0),FALSE)</f>
        <v>141</v>
      </c>
      <c r="AP16" s="118">
        <f>VLOOKUP($A16,[1]英灵种类!$A:$AR,MATCH(AP$1,[1]英灵种类!$A$6:$AR$6,0),FALSE)</f>
        <v>141</v>
      </c>
      <c r="AQ16" s="118">
        <f>VLOOKUP($A16,[1]英灵种类!$A:$AR,MATCH(AQ$1,[1]英灵种类!$A$6:$AR$6,0),FALSE)</f>
        <v>141</v>
      </c>
      <c r="AR16" s="118">
        <f>VLOOKUP($A16,[1]英灵种类!$A:$AR,MATCH(AR$1,[1]英灵种类!$A$6:$AR$6,0),FALSE)</f>
        <v>71</v>
      </c>
      <c r="AS16" s="118">
        <f>VLOOKUP($A16,[1]英灵种类!$A:$AR,MATCH(AS$1,[1]英灵种类!$A$6:$AR$6,0),FALSE)</f>
        <v>71</v>
      </c>
      <c r="AT16" s="118">
        <f>VLOOKUP($A16,[1]英灵种类!$A:$AR,MATCH(AT$1,[1]英灵种类!$A$6:$AR$6,0),FALSE)</f>
        <v>141</v>
      </c>
      <c r="AU16" s="118">
        <f>VLOOKUP($A16,[1]英灵种类!$A:$AR,MATCH(AU$1,[1]英灵种类!$A$6:$AR$6,0),FALSE)</f>
        <v>1407</v>
      </c>
      <c r="AV16" s="118">
        <f>VLOOKUP($A16,[1]英灵种类!$A:$AR,MATCH(AV$1,[1]英灵种类!$A$6:$AR$6,0),FALSE)</f>
        <v>71</v>
      </c>
      <c r="AW16" s="118">
        <f>VLOOKUP($A16,[1]英灵种类!$A:$AR,MATCH(AW$1,[1]英灵种类!$A$6:$AR$6,0),FALSE)</f>
        <v>0</v>
      </c>
      <c r="AX16" s="118">
        <f>VLOOKUP($A16,[1]英灵种类!$A:$AR,MATCH(AX$1,[1]英灵种类!$A$6:$AR$6,0),FALSE)</f>
        <v>0</v>
      </c>
      <c r="AY16" s="118">
        <f>VLOOKUP($A16,[1]英灵种类!$A:$AR,MATCH(AY$1,[1]英灵种类!$A$6:$AR$6,0),FALSE)</f>
        <v>100</v>
      </c>
      <c r="AZ16" s="118">
        <v>0</v>
      </c>
      <c r="BA16" s="118">
        <v>0</v>
      </c>
      <c r="BB16" s="118">
        <v>0</v>
      </c>
      <c r="BC16" s="26">
        <v>4</v>
      </c>
      <c r="BD16" s="21">
        <f>VLOOKUP($A16,[1]英灵种类!$A:$AR,MATCH(BD$1,[1]英灵种类!$A$6:$AR$6,0),FALSE)</f>
        <v>4</v>
      </c>
      <c r="BE16" s="26">
        <v>1.3</v>
      </c>
      <c r="BF16" s="118">
        <v>99999</v>
      </c>
      <c r="BG16" s="118">
        <v>1</v>
      </c>
      <c r="BH16" s="118">
        <v>10000</v>
      </c>
      <c r="BI16" s="118">
        <v>10000</v>
      </c>
      <c r="BJ16" s="26" t="s">
        <v>385</v>
      </c>
      <c r="BK16" s="33" t="s">
        <v>112</v>
      </c>
      <c r="BL16" s="33" t="s">
        <v>204</v>
      </c>
      <c r="BM16" s="25" t="s">
        <v>113</v>
      </c>
      <c r="BN16" s="25" t="s">
        <v>213</v>
      </c>
      <c r="BO16" s="25" t="s">
        <v>285</v>
      </c>
      <c r="BP16" s="25" t="s">
        <v>213</v>
      </c>
      <c r="BQ16" s="25" t="s">
        <v>213</v>
      </c>
      <c r="BR16" s="26">
        <v>0</v>
      </c>
      <c r="BS16" s="25" t="s">
        <v>213</v>
      </c>
      <c r="BT16" s="25" t="s">
        <v>204</v>
      </c>
      <c r="BU16" s="25" t="s">
        <v>204</v>
      </c>
      <c r="BV16" s="34" t="str">
        <f t="shared" si="1"/>
        <v>[aa66ff]c_b_0074[-]</v>
      </c>
      <c r="BW16" s="118" t="str">
        <f>VLOOKUP($A16,[1]英灵种类!$A:$AR,MATCH(BW$1,[1]英灵种类!$A$6:$AR$6,0),FALSE)</f>
        <v>101,1014|102,153|103,71|104,5966|106,141|109,141|110,141|112,71|113,71|115,1407|116,71</v>
      </c>
      <c r="BX16" s="59">
        <f>VLOOKUP($A16,[1]英灵种类!$A:$AR,MATCH(BX$1,[1]英灵种类!$A$6:$AR$6,0),FALSE)</f>
        <v>24</v>
      </c>
      <c r="BY16" s="118">
        <f t="shared" si="2"/>
        <v>66901</v>
      </c>
      <c r="CA16" s="24">
        <f>O16+P16*89+R16*6*[2]英灵!$U$6</f>
        <v>948245</v>
      </c>
      <c r="CB16" s="24">
        <f t="shared" si="0"/>
        <v>948245</v>
      </c>
      <c r="CC16" s="24">
        <f>INDEX([3]ItemConfig!$BB:$BB,MATCH(K16,[3]ItemConfig!$A:$A,0))*IF(J16="",0,1)*IF(C16=1,520,IF(C16=2,500,450))</f>
        <v>0</v>
      </c>
      <c r="CD16" s="24">
        <f>INT((O16+P16+R16*C16*VLOOKUP(C16,[2]英灵!$T$1:$U$6,2,FALSE))/10)</f>
        <v>9862</v>
      </c>
    </row>
    <row r="17" spans="1:84" x14ac:dyDescent="0.15">
      <c r="A17" s="26">
        <v>16</v>
      </c>
      <c r="B17" s="25" t="s">
        <v>520</v>
      </c>
      <c r="C17" s="27">
        <v>1</v>
      </c>
      <c r="D17" s="25" t="s">
        <v>520</v>
      </c>
      <c r="E17" s="29" t="s">
        <v>549</v>
      </c>
      <c r="F17" s="118"/>
      <c r="G17" s="120"/>
      <c r="H17" s="121"/>
      <c r="I17" s="30" t="s">
        <v>218</v>
      </c>
      <c r="J17" s="104" t="s">
        <v>584</v>
      </c>
      <c r="K17" s="36">
        <v>9024</v>
      </c>
      <c r="L17" s="25">
        <v>10</v>
      </c>
      <c r="M17" s="25"/>
      <c r="N17" s="59">
        <f>VLOOKUP($A17,[1]英灵种类!$A:$AR,MATCH(N$1,[1]英灵种类!$A$6:$AR$6,0),FALSE)</f>
        <v>3</v>
      </c>
      <c r="O17" s="118">
        <f>VLOOKUP($A17,[1]英灵种类!$A:$AR,MATCH(O$1,[1]英灵种类!$A$6:$AR$6,0),FALSE)</f>
        <v>50952</v>
      </c>
      <c r="P17" s="118">
        <f>VLOOKUP($A17,[1]英灵种类!$A:$AR,MATCH(P$1,[1]英灵种类!$A$6:$AR$6,0),FALSE)</f>
        <v>1037</v>
      </c>
      <c r="Q17" s="59" t="str">
        <f>VLOOKUP($A17,[1]英灵种类!$A:$AR,MATCH(Q$1,[1]英灵种类!$A$6:$AR$6,0),FALSE)</f>
        <v>101,0|102,0|103,0|104,0|106,0|109,383|110,55|112,219|113,219|115,0|116,110</v>
      </c>
      <c r="R17" s="59">
        <f>VLOOKUP($A17,[1]英灵种类!$A:$AR,MATCH(R$1,[1]英灵种类!$A$6:$AR$6,0),FALSE)</f>
        <v>24650</v>
      </c>
      <c r="S17" s="21">
        <v>6</v>
      </c>
      <c r="T17" s="32">
        <v>10</v>
      </c>
      <c r="U17" s="83">
        <v>316</v>
      </c>
      <c r="V17" s="123">
        <v>0.82500000000000007</v>
      </c>
      <c r="W17" s="124" t="s">
        <v>292</v>
      </c>
      <c r="X17" s="125" t="s">
        <v>161</v>
      </c>
      <c r="Y17" s="118">
        <f>VLOOKUP($A17,[1]英灵种类!$A:$AR,MATCH(Y$1,[1]英灵种类!$A$6:$AR$6,0),FALSE)</f>
        <v>765</v>
      </c>
      <c r="Z17" s="118">
        <f>VLOOKUP($A17,[1]英灵种类!$A:$AR,MATCH(Z$1,[1]英灵种类!$A$6:$AR$6,0),FALSE)</f>
        <v>110</v>
      </c>
      <c r="AA17" s="118">
        <f>VLOOKUP($A17,[1]英灵种类!$A:$AR,MATCH(AA$1,[1]英灵种类!$A$6:$AR$6,0),FALSE)</f>
        <v>4367</v>
      </c>
      <c r="AB17" s="118">
        <f>VLOOKUP($A17,[1]英灵种类!$A:$AR,MATCH(AB$1,[1]英灵种类!$A$6:$AR$6,0),FALSE)</f>
        <v>0</v>
      </c>
      <c r="AC17" s="118">
        <f>VLOOKUP($A17,[1]英灵种类!$A:$AR,MATCH(AC$1,[1]英灵种类!$A$6:$AR$6,0),FALSE)</f>
        <v>22</v>
      </c>
      <c r="AD17" s="118">
        <f>VLOOKUP($A17,[1]英灵种类!$A:$AR,MATCH(AD$1,[1]英灵种类!$A$6:$AR$6,0),FALSE)</f>
        <v>9</v>
      </c>
      <c r="AE17" s="118">
        <f>VLOOKUP($A17,[1]英灵种类!$A:$AR,MATCH(AE$1,[1]英灵种类!$A$6:$AR$6,0),FALSE)</f>
        <v>262</v>
      </c>
      <c r="AF17" s="118">
        <f>VLOOKUP($A17,[1]英灵种类!$A:$AR,MATCH(AF$1,[1]英灵种类!$A$6:$AR$6,0),FALSE)</f>
        <v>0</v>
      </c>
      <c r="AG17" s="118">
        <f>VLOOKUP($A17,[1]英灵种类!$A:$AR,MATCH(AG$1,[1]英灵种类!$A$6:$AR$6,0),FALSE)</f>
        <v>0</v>
      </c>
      <c r="AH17" s="118">
        <f>VLOOKUP($A17,[1]英灵种类!$A:$AR,MATCH(AH$1,[1]英灵种类!$A$6:$AR$6,0),FALSE)</f>
        <v>0</v>
      </c>
      <c r="AI17" s="118">
        <f>VLOOKUP($A17,[1]英灵种类!$A:$AR,MATCH(AI$1,[1]英灵种类!$A$6:$AR$6,0),FALSE)</f>
        <v>0</v>
      </c>
      <c r="AJ17" s="118">
        <f>VLOOKUP($A17,[1]英灵种类!$A:$AR,MATCH(AJ$1,[1]英灵种类!$A$6:$AR$6,0),FALSE)</f>
        <v>0</v>
      </c>
      <c r="AK17" s="118">
        <f>VLOOKUP($A17,[1]英灵种类!$A:$AR,MATCH(AK$1,[1]英灵种类!$A$6:$AR$6,0),FALSE)</f>
        <v>0</v>
      </c>
      <c r="AL17" s="118">
        <f>VLOOKUP($A17,[1]英灵种类!$A:$AR,MATCH(AL$1,[1]英灵种类!$A$6:$AR$6,0),FALSE)</f>
        <v>55</v>
      </c>
      <c r="AM17" s="118">
        <f>VLOOKUP($A17,[1]英灵种类!$A:$AR,MATCH(AM$1,[1]英灵种类!$A$6:$AR$6,0),FALSE)</f>
        <v>110</v>
      </c>
      <c r="AN17" s="118">
        <f>VLOOKUP($A17,[1]英灵种类!$A:$AR,MATCH(AN$1,[1]英灵种类!$A$6:$AR$6,0),FALSE)</f>
        <v>0</v>
      </c>
      <c r="AO17" s="118">
        <f>VLOOKUP($A17,[1]英灵种类!$A:$AR,MATCH(AO$1,[1]英灵种类!$A$6:$AR$6,0),FALSE)</f>
        <v>110</v>
      </c>
      <c r="AP17" s="118">
        <f>VLOOKUP($A17,[1]英灵种类!$A:$AR,MATCH(AP$1,[1]英灵种类!$A$6:$AR$6,0),FALSE)</f>
        <v>110</v>
      </c>
      <c r="AQ17" s="118">
        <f>VLOOKUP($A17,[1]英灵种类!$A:$AR,MATCH(AQ$1,[1]英灵种类!$A$6:$AR$6,0),FALSE)</f>
        <v>110</v>
      </c>
      <c r="AR17" s="118">
        <f>VLOOKUP($A17,[1]英灵种类!$A:$AR,MATCH(AR$1,[1]英灵种类!$A$6:$AR$6,0),FALSE)</f>
        <v>55</v>
      </c>
      <c r="AS17" s="118">
        <f>VLOOKUP($A17,[1]英灵种类!$A:$AR,MATCH(AS$1,[1]英灵种类!$A$6:$AR$6,0),FALSE)</f>
        <v>55</v>
      </c>
      <c r="AT17" s="118">
        <f>VLOOKUP($A17,[1]英灵种类!$A:$AR,MATCH(AT$1,[1]英灵种类!$A$6:$AR$6,0),FALSE)</f>
        <v>110</v>
      </c>
      <c r="AU17" s="118">
        <f>VLOOKUP($A17,[1]英灵种类!$A:$AR,MATCH(AU$1,[1]英灵种类!$A$6:$AR$6,0),FALSE)</f>
        <v>1092</v>
      </c>
      <c r="AV17" s="118">
        <f>VLOOKUP($A17,[1]英灵种类!$A:$AR,MATCH(AV$1,[1]英灵种类!$A$6:$AR$6,0),FALSE)</f>
        <v>55</v>
      </c>
      <c r="AW17" s="118">
        <f>VLOOKUP($A17,[1]英灵种类!$A:$AR,MATCH(AW$1,[1]英灵种类!$A$6:$AR$6,0),FALSE)</f>
        <v>0</v>
      </c>
      <c r="AX17" s="118">
        <f>VLOOKUP($A17,[1]英灵种类!$A:$AR,MATCH(AX$1,[1]英灵种类!$A$6:$AR$6,0),FALSE)</f>
        <v>0</v>
      </c>
      <c r="AY17" s="118">
        <f>VLOOKUP($A17,[1]英灵种类!$A:$AR,MATCH(AY$1,[1]英灵种类!$A$6:$AR$6,0),FALSE)</f>
        <v>100</v>
      </c>
      <c r="AZ17" s="118">
        <v>0</v>
      </c>
      <c r="BA17" s="118">
        <v>0</v>
      </c>
      <c r="BB17" s="118">
        <v>0</v>
      </c>
      <c r="BC17" s="26">
        <v>3</v>
      </c>
      <c r="BD17" s="21">
        <f>VLOOKUP($A17,[1]英灵种类!$A:$AR,MATCH(BD$1,[1]英灵种类!$A$6:$AR$6,0),FALSE)</f>
        <v>3</v>
      </c>
      <c r="BE17" s="26">
        <v>1.1399999999999999</v>
      </c>
      <c r="BF17" s="118">
        <v>99999</v>
      </c>
      <c r="BG17" s="118">
        <v>1</v>
      </c>
      <c r="BH17" s="118">
        <v>10000</v>
      </c>
      <c r="BI17" s="118">
        <v>10000</v>
      </c>
      <c r="BJ17" s="26" t="s">
        <v>386</v>
      </c>
      <c r="BK17" s="33" t="s">
        <v>112</v>
      </c>
      <c r="BL17" s="33" t="s">
        <v>204</v>
      </c>
      <c r="BM17" s="25" t="s">
        <v>113</v>
      </c>
      <c r="BN17" s="25" t="s">
        <v>213</v>
      </c>
      <c r="BO17" s="25" t="s">
        <v>285</v>
      </c>
      <c r="BP17" s="25" t="s">
        <v>213</v>
      </c>
      <c r="BQ17" s="25" t="s">
        <v>213</v>
      </c>
      <c r="BR17" s="26">
        <v>0</v>
      </c>
      <c r="BS17" s="25" t="s">
        <v>213</v>
      </c>
      <c r="BT17" s="25" t="s">
        <v>204</v>
      </c>
      <c r="BU17" s="25" t="s">
        <v>204</v>
      </c>
      <c r="BV17" s="34" t="str">
        <f t="shared" si="1"/>
        <v>[3366ff]c_b_0078[-]</v>
      </c>
      <c r="BW17" s="118" t="str">
        <f>VLOOKUP($A17,[1]英灵种类!$A:$AR,MATCH(BW$1,[1]英灵种类!$A$6:$AR$6,0),FALSE)</f>
        <v>101,787|102,119|103,55|104,4629|106,110|109,110|110,110|112,55|113,55|115,1092|116,55</v>
      </c>
      <c r="BX17" s="59">
        <f>VLOOKUP($A17,[1]英灵种类!$A:$AR,MATCH(BX$1,[1]英灵种类!$A$6:$AR$6,0),FALSE)</f>
        <v>32</v>
      </c>
      <c r="BY17" s="118">
        <f t="shared" si="2"/>
        <v>51989</v>
      </c>
      <c r="CA17" s="24">
        <f>O17+P17*89+R17*6*[2]英灵!$U$6</f>
        <v>734845</v>
      </c>
      <c r="CB17" s="24">
        <f t="shared" si="0"/>
        <v>734845</v>
      </c>
      <c r="CC17" s="24">
        <f>INDEX([3]ItemConfig!$BB:$BB,MATCH(K17,[3]ItemConfig!$A:$A,0))*IF(J17="",0,1)*IF(C17=1,520,IF(C17=2,500,450))</f>
        <v>0</v>
      </c>
      <c r="CD17" s="24">
        <f>INT((O17+P17+R17*C17*VLOOKUP(C17,[2]英灵!$T$1:$U$6,2,FALSE))/10)</f>
        <v>7663</v>
      </c>
    </row>
    <row r="18" spans="1:84" x14ac:dyDescent="0.15">
      <c r="A18" s="25">
        <v>17</v>
      </c>
      <c r="B18" s="28" t="s">
        <v>521</v>
      </c>
      <c r="C18" s="27">
        <v>1</v>
      </c>
      <c r="D18" s="28" t="s">
        <v>521</v>
      </c>
      <c r="E18" s="29" t="s">
        <v>550</v>
      </c>
      <c r="F18" s="118"/>
      <c r="G18" s="120"/>
      <c r="H18" s="121"/>
      <c r="I18" s="30" t="s">
        <v>51</v>
      </c>
      <c r="J18" s="104" t="s">
        <v>585</v>
      </c>
      <c r="K18" s="36">
        <v>9026</v>
      </c>
      <c r="L18" s="25">
        <v>10</v>
      </c>
      <c r="M18" s="25"/>
      <c r="N18" s="59">
        <f>VLOOKUP($A18,[1]英灵种类!$A:$AR,MATCH(N$1,[1]英灵种类!$A$6:$AR$6,0),FALSE)</f>
        <v>1</v>
      </c>
      <c r="O18" s="118">
        <f>VLOOKUP($A18,[1]英灵种类!$A:$AR,MATCH(O$1,[1]英灵种类!$A$6:$AR$6,0),FALSE)</f>
        <v>88273</v>
      </c>
      <c r="P18" s="118">
        <f>VLOOKUP($A18,[1]英灵种类!$A:$AR,MATCH(P$1,[1]英灵种类!$A$6:$AR$6,0),FALSE)</f>
        <v>1806</v>
      </c>
      <c r="Q18" s="59" t="str">
        <f>VLOOKUP($A18,[1]英灵种类!$A:$AR,MATCH(Q$1,[1]英灵种类!$A$6:$AR$6,0),FALSE)</f>
        <v>101,0|102,0|103,0|104,0|106,0|109,664|110,95|112,380|113,380|115,0|116,190</v>
      </c>
      <c r="R18" s="59">
        <f>VLOOKUP($A18,[1]英灵种类!$A:$AR,MATCH(R$1,[1]英灵种类!$A$6:$AR$6,0),FALSE)</f>
        <v>42725</v>
      </c>
      <c r="S18" s="21">
        <v>6</v>
      </c>
      <c r="T18" s="32">
        <v>10</v>
      </c>
      <c r="U18" s="83">
        <v>317</v>
      </c>
      <c r="V18" s="123">
        <v>0.82500000000000007</v>
      </c>
      <c r="W18" s="124" t="s">
        <v>481</v>
      </c>
      <c r="X18" s="125" t="s">
        <v>161</v>
      </c>
      <c r="Y18" s="118">
        <f>VLOOKUP($A18,[1]英灵种类!$A:$AR,MATCH(Y$1,[1]英灵种类!$A$6:$AR$6,0),FALSE)</f>
        <v>1328</v>
      </c>
      <c r="Z18" s="118">
        <f>VLOOKUP($A18,[1]英灵种类!$A:$AR,MATCH(Z$1,[1]英灵种类!$A$6:$AR$6,0),FALSE)</f>
        <v>190</v>
      </c>
      <c r="AA18" s="118">
        <f>VLOOKUP($A18,[1]英灵种类!$A:$AR,MATCH(AA$1,[1]英灵种类!$A$6:$AR$6,0),FALSE)</f>
        <v>7588</v>
      </c>
      <c r="AB18" s="118">
        <f>VLOOKUP($A18,[1]英灵种类!$A:$AR,MATCH(AB$1,[1]英灵种类!$A$6:$AR$6,0),FALSE)</f>
        <v>0</v>
      </c>
      <c r="AC18" s="118">
        <f>VLOOKUP($A18,[1]英灵种类!$A:$AR,MATCH(AC$1,[1]英灵种类!$A$6:$AR$6,0),FALSE)</f>
        <v>38</v>
      </c>
      <c r="AD18" s="118">
        <f>VLOOKUP($A18,[1]英灵种类!$A:$AR,MATCH(AD$1,[1]英灵种类!$A$6:$AR$6,0),FALSE)</f>
        <v>16</v>
      </c>
      <c r="AE18" s="118">
        <f>VLOOKUP($A18,[1]英灵种类!$A:$AR,MATCH(AE$1,[1]英灵种类!$A$6:$AR$6,0),FALSE)</f>
        <v>456</v>
      </c>
      <c r="AF18" s="118">
        <f>VLOOKUP($A18,[1]英灵种类!$A:$AR,MATCH(AF$1,[1]英灵种类!$A$6:$AR$6,0),FALSE)</f>
        <v>0</v>
      </c>
      <c r="AG18" s="118">
        <f>VLOOKUP($A18,[1]英灵种类!$A:$AR,MATCH(AG$1,[1]英灵种类!$A$6:$AR$6,0),FALSE)</f>
        <v>0</v>
      </c>
      <c r="AH18" s="118">
        <f>VLOOKUP($A18,[1]英灵种类!$A:$AR,MATCH(AH$1,[1]英灵种类!$A$6:$AR$6,0),FALSE)</f>
        <v>0</v>
      </c>
      <c r="AI18" s="118">
        <f>VLOOKUP($A18,[1]英灵种类!$A:$AR,MATCH(AI$1,[1]英灵种类!$A$6:$AR$6,0),FALSE)</f>
        <v>0</v>
      </c>
      <c r="AJ18" s="118">
        <f>VLOOKUP($A18,[1]英灵种类!$A:$AR,MATCH(AJ$1,[1]英灵种类!$A$6:$AR$6,0),FALSE)</f>
        <v>0</v>
      </c>
      <c r="AK18" s="118">
        <f>VLOOKUP($A18,[1]英灵种类!$A:$AR,MATCH(AK$1,[1]英灵种类!$A$6:$AR$6,0),FALSE)</f>
        <v>0</v>
      </c>
      <c r="AL18" s="118">
        <f>VLOOKUP($A18,[1]英灵种类!$A:$AR,MATCH(AL$1,[1]英灵种类!$A$6:$AR$6,0),FALSE)</f>
        <v>95</v>
      </c>
      <c r="AM18" s="118">
        <f>VLOOKUP($A18,[1]英灵种类!$A:$AR,MATCH(AM$1,[1]英灵种类!$A$6:$AR$6,0),FALSE)</f>
        <v>190</v>
      </c>
      <c r="AN18" s="118">
        <f>VLOOKUP($A18,[1]英灵种类!$A:$AR,MATCH(AN$1,[1]英灵种类!$A$6:$AR$6,0),FALSE)</f>
        <v>0</v>
      </c>
      <c r="AO18" s="118">
        <f>VLOOKUP($A18,[1]英灵种类!$A:$AR,MATCH(AO$1,[1]英灵种类!$A$6:$AR$6,0),FALSE)</f>
        <v>190</v>
      </c>
      <c r="AP18" s="118">
        <f>VLOOKUP($A18,[1]英灵种类!$A:$AR,MATCH(AP$1,[1]英灵种类!$A$6:$AR$6,0),FALSE)</f>
        <v>190</v>
      </c>
      <c r="AQ18" s="118">
        <f>VLOOKUP($A18,[1]英灵种类!$A:$AR,MATCH(AQ$1,[1]英灵种类!$A$6:$AR$6,0),FALSE)</f>
        <v>190</v>
      </c>
      <c r="AR18" s="118">
        <f>VLOOKUP($A18,[1]英灵种类!$A:$AR,MATCH(AR$1,[1]英灵种类!$A$6:$AR$6,0),FALSE)</f>
        <v>95</v>
      </c>
      <c r="AS18" s="118">
        <f>VLOOKUP($A18,[1]英灵种类!$A:$AR,MATCH(AS$1,[1]英灵种类!$A$6:$AR$6,0),FALSE)</f>
        <v>95</v>
      </c>
      <c r="AT18" s="118">
        <f>VLOOKUP($A18,[1]英灵种类!$A:$AR,MATCH(AT$1,[1]英灵种类!$A$6:$AR$6,0),FALSE)</f>
        <v>190</v>
      </c>
      <c r="AU18" s="118">
        <f>VLOOKUP($A18,[1]英灵种类!$A:$AR,MATCH(AU$1,[1]英灵种类!$A$6:$AR$6,0),FALSE)</f>
        <v>1897</v>
      </c>
      <c r="AV18" s="118">
        <f>VLOOKUP($A18,[1]英灵种类!$A:$AR,MATCH(AV$1,[1]英灵种类!$A$6:$AR$6,0),FALSE)</f>
        <v>95</v>
      </c>
      <c r="AW18" s="118">
        <f>VLOOKUP($A18,[1]英灵种类!$A:$AR,MATCH(AW$1,[1]英灵种类!$A$6:$AR$6,0),FALSE)</f>
        <v>0</v>
      </c>
      <c r="AX18" s="118">
        <f>VLOOKUP($A18,[1]英灵种类!$A:$AR,MATCH(AX$1,[1]英灵种类!$A$6:$AR$6,0),FALSE)</f>
        <v>0</v>
      </c>
      <c r="AY18" s="118">
        <f>VLOOKUP($A18,[1]英灵种类!$A:$AR,MATCH(AY$1,[1]英灵种类!$A$6:$AR$6,0),FALSE)</f>
        <v>100</v>
      </c>
      <c r="AZ18" s="118">
        <v>0</v>
      </c>
      <c r="BA18" s="118">
        <v>0</v>
      </c>
      <c r="BB18" s="118">
        <v>0</v>
      </c>
      <c r="BC18" s="26">
        <v>2.5</v>
      </c>
      <c r="BD18" s="21">
        <f>VLOOKUP($A18,[1]英灵种类!$A:$AR,MATCH(BD$1,[1]英灵种类!$A$6:$AR$6,0),FALSE)</f>
        <v>6</v>
      </c>
      <c r="BE18" s="26">
        <v>1.1399999999999999</v>
      </c>
      <c r="BF18" s="118">
        <v>99999</v>
      </c>
      <c r="BG18" s="118">
        <v>1</v>
      </c>
      <c r="BH18" s="118">
        <v>10000</v>
      </c>
      <c r="BI18" s="118">
        <v>10000</v>
      </c>
      <c r="BJ18" s="26" t="s">
        <v>387</v>
      </c>
      <c r="BK18" s="33" t="s">
        <v>265</v>
      </c>
      <c r="BL18" s="33" t="s">
        <v>204</v>
      </c>
      <c r="BM18" s="25" t="s">
        <v>113</v>
      </c>
      <c r="BN18" s="25" t="s">
        <v>285</v>
      </c>
      <c r="BO18" s="25" t="s">
        <v>285</v>
      </c>
      <c r="BP18" s="25" t="s">
        <v>285</v>
      </c>
      <c r="BQ18" s="25" t="s">
        <v>285</v>
      </c>
      <c r="BR18" s="26">
        <v>0</v>
      </c>
      <c r="BS18" s="25" t="s">
        <v>285</v>
      </c>
      <c r="BT18" s="25" t="s">
        <v>204</v>
      </c>
      <c r="BU18" s="25" t="s">
        <v>204</v>
      </c>
      <c r="BV18" s="34" t="str">
        <f t="shared" si="1"/>
        <v>[ff3322]c_b_0075[-]</v>
      </c>
      <c r="BW18" s="118" t="str">
        <f>VLOOKUP($A18,[1]英灵种类!$A:$AR,MATCH(BW$1,[1]英灵种类!$A$6:$AR$6,0),FALSE)</f>
        <v>101,1366|102,206|103,95|104,8044|106,190|109,190|110,190|112,95|113,95|115,1897|116,95</v>
      </c>
      <c r="BX18" s="59">
        <f>VLOOKUP($A18,[1]英灵种类!$A:$AR,MATCH(BX$1,[1]英灵种类!$A$6:$AR$6,0),FALSE)</f>
        <v>7</v>
      </c>
      <c r="BY18" s="118">
        <f t="shared" si="2"/>
        <v>90079</v>
      </c>
      <c r="CA18" s="24">
        <f>O18+P18*89+R18*6*[2]英灵!$U$6</f>
        <v>1274407</v>
      </c>
      <c r="CB18" s="24">
        <f t="shared" si="0"/>
        <v>1274407</v>
      </c>
      <c r="CC18" s="24">
        <f>INDEX([3]ItemConfig!$BB:$BB,MATCH(K18,[3]ItemConfig!$A:$A,0))*IF(J18="",0,1)*IF(C18=1,520,IF(C18=2,500,450))</f>
        <v>0</v>
      </c>
      <c r="CD18" s="24">
        <f>INT((O18+P18+R18*C18*VLOOKUP(C18,[2]英灵!$T$1:$U$6,2,FALSE))/10)</f>
        <v>13280</v>
      </c>
    </row>
    <row r="19" spans="1:84" ht="13.5" customHeight="1" x14ac:dyDescent="0.15">
      <c r="A19" s="26">
        <v>18</v>
      </c>
      <c r="B19" s="25" t="s">
        <v>522</v>
      </c>
      <c r="C19" s="27">
        <v>1</v>
      </c>
      <c r="D19" s="25" t="s">
        <v>522</v>
      </c>
      <c r="E19" s="29" t="s">
        <v>551</v>
      </c>
      <c r="F19" s="118"/>
      <c r="G19" s="120"/>
      <c r="H19" s="121"/>
      <c r="I19" s="30" t="s">
        <v>51</v>
      </c>
      <c r="J19" s="104" t="s">
        <v>586</v>
      </c>
      <c r="K19" s="36">
        <v>9027</v>
      </c>
      <c r="L19" s="25">
        <v>10</v>
      </c>
      <c r="M19" s="25"/>
      <c r="N19" s="59">
        <f>VLOOKUP($A19,[1]英灵种类!$A:$AR,MATCH(N$1,[1]英灵种类!$A$6:$AR$6,0),FALSE)</f>
        <v>2</v>
      </c>
      <c r="O19" s="118">
        <f>VLOOKUP($A19,[1]英灵种类!$A:$AR,MATCH(O$1,[1]英灵种类!$A$6:$AR$6,0),FALSE)</f>
        <v>85068</v>
      </c>
      <c r="P19" s="118">
        <f>VLOOKUP($A19,[1]英灵种类!$A:$AR,MATCH(P$1,[1]英灵种类!$A$6:$AR$6,0),FALSE)</f>
        <v>1739</v>
      </c>
      <c r="Q19" s="59" t="str">
        <f>VLOOKUP($A19,[1]英灵种类!$A:$AR,MATCH(Q$1,[1]英灵种类!$A$6:$AR$6,0),FALSE)</f>
        <v>101,0|102,0|103,0|104,0|106,0|109,640|110,92|112,366|113,366|115,0|116,183</v>
      </c>
      <c r="R19" s="59">
        <f>VLOOKUP($A19,[1]英灵种类!$A:$AR,MATCH(R$1,[1]英灵种类!$A$6:$AR$6,0),FALSE)</f>
        <v>41175</v>
      </c>
      <c r="S19" s="21">
        <v>6</v>
      </c>
      <c r="T19" s="32">
        <v>10</v>
      </c>
      <c r="U19" s="83">
        <v>318</v>
      </c>
      <c r="V19" s="123">
        <v>0.82500000000000007</v>
      </c>
      <c r="W19" s="124" t="s">
        <v>482</v>
      </c>
      <c r="X19" s="125" t="s">
        <v>161</v>
      </c>
      <c r="Y19" s="118">
        <f>VLOOKUP($A19,[1]英灵种类!$A:$AR,MATCH(Y$1,[1]英灵种类!$A$6:$AR$6,0),FALSE)</f>
        <v>1279</v>
      </c>
      <c r="Z19" s="118">
        <f>VLOOKUP($A19,[1]英灵种类!$A:$AR,MATCH(Z$1,[1]英灵种类!$A$6:$AR$6,0),FALSE)</f>
        <v>183</v>
      </c>
      <c r="AA19" s="118">
        <f>VLOOKUP($A19,[1]英灵种类!$A:$AR,MATCH(AA$1,[1]英灵种类!$A$6:$AR$6,0),FALSE)</f>
        <v>7308</v>
      </c>
      <c r="AB19" s="118">
        <f>VLOOKUP($A19,[1]英灵种类!$A:$AR,MATCH(AB$1,[1]英灵种类!$A$6:$AR$6,0),FALSE)</f>
        <v>0</v>
      </c>
      <c r="AC19" s="118">
        <f>VLOOKUP($A19,[1]英灵种类!$A:$AR,MATCH(AC$1,[1]英灵种类!$A$6:$AR$6,0),FALSE)</f>
        <v>37</v>
      </c>
      <c r="AD19" s="118">
        <f>VLOOKUP($A19,[1]英灵种类!$A:$AR,MATCH(AD$1,[1]英灵种类!$A$6:$AR$6,0),FALSE)</f>
        <v>15</v>
      </c>
      <c r="AE19" s="118">
        <f>VLOOKUP($A19,[1]英灵种类!$A:$AR,MATCH(AE$1,[1]英灵种类!$A$6:$AR$6,0),FALSE)</f>
        <v>439</v>
      </c>
      <c r="AF19" s="118">
        <f>VLOOKUP($A19,[1]英灵种类!$A:$AR,MATCH(AF$1,[1]英灵种类!$A$6:$AR$6,0),FALSE)</f>
        <v>0</v>
      </c>
      <c r="AG19" s="118">
        <f>VLOOKUP($A19,[1]英灵种类!$A:$AR,MATCH(AG$1,[1]英灵种类!$A$6:$AR$6,0),FALSE)</f>
        <v>0</v>
      </c>
      <c r="AH19" s="118">
        <f>VLOOKUP($A19,[1]英灵种类!$A:$AR,MATCH(AH$1,[1]英灵种类!$A$6:$AR$6,0),FALSE)</f>
        <v>0</v>
      </c>
      <c r="AI19" s="118">
        <f>VLOOKUP($A19,[1]英灵种类!$A:$AR,MATCH(AI$1,[1]英灵种类!$A$6:$AR$6,0),FALSE)</f>
        <v>0</v>
      </c>
      <c r="AJ19" s="118">
        <f>VLOOKUP($A19,[1]英灵种类!$A:$AR,MATCH(AJ$1,[1]英灵种类!$A$6:$AR$6,0),FALSE)</f>
        <v>0</v>
      </c>
      <c r="AK19" s="118">
        <f>VLOOKUP($A19,[1]英灵种类!$A:$AR,MATCH(AK$1,[1]英灵种类!$A$6:$AR$6,0),FALSE)</f>
        <v>0</v>
      </c>
      <c r="AL19" s="118">
        <f>VLOOKUP($A19,[1]英灵种类!$A:$AR,MATCH(AL$1,[1]英灵种类!$A$6:$AR$6,0),FALSE)</f>
        <v>92</v>
      </c>
      <c r="AM19" s="118">
        <f>VLOOKUP($A19,[1]英灵种类!$A:$AR,MATCH(AM$1,[1]英灵种类!$A$6:$AR$6,0),FALSE)</f>
        <v>183</v>
      </c>
      <c r="AN19" s="118">
        <f>VLOOKUP($A19,[1]英灵种类!$A:$AR,MATCH(AN$1,[1]英灵种类!$A$6:$AR$6,0),FALSE)</f>
        <v>0</v>
      </c>
      <c r="AO19" s="118">
        <f>VLOOKUP($A19,[1]英灵种类!$A:$AR,MATCH(AO$1,[1]英灵种类!$A$6:$AR$6,0),FALSE)</f>
        <v>183</v>
      </c>
      <c r="AP19" s="118">
        <f>VLOOKUP($A19,[1]英灵种类!$A:$AR,MATCH(AP$1,[1]英灵种类!$A$6:$AR$6,0),FALSE)</f>
        <v>183</v>
      </c>
      <c r="AQ19" s="118">
        <f>VLOOKUP($A19,[1]英灵种类!$A:$AR,MATCH(AQ$1,[1]英灵种类!$A$6:$AR$6,0),FALSE)</f>
        <v>183</v>
      </c>
      <c r="AR19" s="118">
        <f>VLOOKUP($A19,[1]英灵种类!$A:$AR,MATCH(AR$1,[1]英灵种类!$A$6:$AR$6,0),FALSE)</f>
        <v>92</v>
      </c>
      <c r="AS19" s="118">
        <f>VLOOKUP($A19,[1]英灵种类!$A:$AR,MATCH(AS$1,[1]英灵种类!$A$6:$AR$6,0),FALSE)</f>
        <v>92</v>
      </c>
      <c r="AT19" s="118">
        <f>VLOOKUP($A19,[1]英灵种类!$A:$AR,MATCH(AT$1,[1]英灵种类!$A$6:$AR$6,0),FALSE)</f>
        <v>183</v>
      </c>
      <c r="AU19" s="118">
        <f>VLOOKUP($A19,[1]英灵种类!$A:$AR,MATCH(AU$1,[1]英灵种类!$A$6:$AR$6,0),FALSE)</f>
        <v>1827</v>
      </c>
      <c r="AV19" s="118">
        <f>VLOOKUP($A19,[1]英灵种类!$A:$AR,MATCH(AV$1,[1]英灵种类!$A$6:$AR$6,0),FALSE)</f>
        <v>92</v>
      </c>
      <c r="AW19" s="118">
        <f>VLOOKUP($A19,[1]英灵种类!$A:$AR,MATCH(AW$1,[1]英灵种类!$A$6:$AR$6,0),FALSE)</f>
        <v>0</v>
      </c>
      <c r="AX19" s="118">
        <f>VLOOKUP($A19,[1]英灵种类!$A:$AR,MATCH(AX$1,[1]英灵种类!$A$6:$AR$6,0),FALSE)</f>
        <v>0</v>
      </c>
      <c r="AY19" s="118">
        <f>VLOOKUP($A19,[1]英灵种类!$A:$AR,MATCH(AY$1,[1]英灵种类!$A$6:$AR$6,0),FALSE)</f>
        <v>100</v>
      </c>
      <c r="AZ19" s="118">
        <v>0</v>
      </c>
      <c r="BA19" s="118">
        <v>0</v>
      </c>
      <c r="BB19" s="118">
        <v>0</v>
      </c>
      <c r="BC19" s="26">
        <v>3</v>
      </c>
      <c r="BD19" s="21">
        <f>VLOOKUP($A19,[1]英灵种类!$A:$AR,MATCH(BD$1,[1]英灵种类!$A$6:$AR$6,0),FALSE)</f>
        <v>6</v>
      </c>
      <c r="BE19" s="26">
        <v>1.2349999999999999</v>
      </c>
      <c r="BF19" s="118">
        <v>99999</v>
      </c>
      <c r="BG19" s="118">
        <v>1</v>
      </c>
      <c r="BH19" s="118">
        <v>10000</v>
      </c>
      <c r="BI19" s="118">
        <v>10000</v>
      </c>
      <c r="BJ19" s="26" t="s">
        <v>388</v>
      </c>
      <c r="BK19" s="33" t="s">
        <v>265</v>
      </c>
      <c r="BL19" s="33" t="s">
        <v>204</v>
      </c>
      <c r="BM19" s="25" t="s">
        <v>113</v>
      </c>
      <c r="BN19" s="25" t="s">
        <v>285</v>
      </c>
      <c r="BO19" s="25" t="s">
        <v>285</v>
      </c>
      <c r="BP19" s="25" t="s">
        <v>285</v>
      </c>
      <c r="BQ19" s="25" t="s">
        <v>285</v>
      </c>
      <c r="BR19" s="26">
        <v>0</v>
      </c>
      <c r="BS19" s="25" t="s">
        <v>285</v>
      </c>
      <c r="BT19" s="25" t="s">
        <v>204</v>
      </c>
      <c r="BU19" s="25" t="s">
        <v>204</v>
      </c>
      <c r="BV19" s="34" t="str">
        <f t="shared" si="1"/>
        <v>[ff3322]c_b_0076[-]</v>
      </c>
      <c r="BW19" s="118" t="str">
        <f>VLOOKUP($A19,[1]英灵种类!$A:$AR,MATCH(BW$1,[1]英灵种类!$A$6:$AR$6,0),FALSE)</f>
        <v>101,1316|102,198|103,92|104,7747|106,183|109,183|110,183|112,92|113,92|115,1827|116,92</v>
      </c>
      <c r="BX19" s="59">
        <f>VLOOKUP($A19,[1]英灵种类!$A:$AR,MATCH(BX$1,[1]英灵种类!$A$6:$AR$6,0),FALSE)</f>
        <v>10</v>
      </c>
      <c r="BY19" s="118">
        <f t="shared" si="2"/>
        <v>86807</v>
      </c>
      <c r="CA19" s="24">
        <f>O19+P19*89+R19*6*[2]英灵!$U$6</f>
        <v>1228039</v>
      </c>
      <c r="CB19" s="24">
        <f t="shared" si="0"/>
        <v>1228039</v>
      </c>
      <c r="CC19" s="24">
        <f>INDEX([3]ItemConfig!$BB:$BB,MATCH(K19,[3]ItemConfig!$A:$A,0))*IF(J19="",0,1)*IF(C19=1,520,IF(C19=2,500,450))</f>
        <v>0</v>
      </c>
      <c r="CD19" s="24">
        <f>INT((O19+P19+R19*C19*VLOOKUP(C19,[2]英灵!$T$1:$U$6,2,FALSE))/10)</f>
        <v>12798</v>
      </c>
    </row>
    <row r="20" spans="1:84" x14ac:dyDescent="0.15">
      <c r="A20" s="25">
        <v>19</v>
      </c>
      <c r="B20" s="28" t="s">
        <v>523</v>
      </c>
      <c r="C20" s="27">
        <v>1</v>
      </c>
      <c r="D20" s="28" t="s">
        <v>523</v>
      </c>
      <c r="E20" s="29" t="s">
        <v>552</v>
      </c>
      <c r="F20" s="118"/>
      <c r="G20" s="120"/>
      <c r="H20" s="121"/>
      <c r="I20" s="30" t="s">
        <v>51</v>
      </c>
      <c r="J20" s="104" t="s">
        <v>587</v>
      </c>
      <c r="K20" s="31">
        <v>9028</v>
      </c>
      <c r="L20" s="25">
        <v>10</v>
      </c>
      <c r="M20" s="25"/>
      <c r="N20" s="59">
        <f>VLOOKUP($A20,[1]英灵种类!$A:$AR,MATCH(N$1,[1]英灵种类!$A$6:$AR$6,0),FALSE)</f>
        <v>1</v>
      </c>
      <c r="O20" s="118">
        <f>VLOOKUP($A20,[1]英灵种类!$A:$AR,MATCH(O$1,[1]英灵种类!$A$6:$AR$6,0),FALSE)</f>
        <v>79368</v>
      </c>
      <c r="P20" s="118">
        <f>VLOOKUP($A20,[1]英灵种类!$A:$AR,MATCH(P$1,[1]英灵种类!$A$6:$AR$6,0),FALSE)</f>
        <v>1634</v>
      </c>
      <c r="Q20" s="59" t="str">
        <f>VLOOKUP($A20,[1]英灵种类!$A:$AR,MATCH(Q$1,[1]英灵种类!$A$6:$AR$6,0),FALSE)</f>
        <v>101,0|102,0|103,0|104,0|106,0|109,596|110,86|112,341|113,341|115,0|116,171</v>
      </c>
      <c r="R20" s="59">
        <f>VLOOKUP($A20,[1]英灵种类!$A:$AR,MATCH(R$1,[1]英灵种类!$A$6:$AR$6,0),FALSE)</f>
        <v>38375</v>
      </c>
      <c r="S20" s="21">
        <v>6</v>
      </c>
      <c r="T20" s="32">
        <v>10</v>
      </c>
      <c r="U20" s="83">
        <v>319</v>
      </c>
      <c r="V20" s="123">
        <v>0.82500000000000007</v>
      </c>
      <c r="W20" s="124" t="s">
        <v>486</v>
      </c>
      <c r="X20" s="125" t="s">
        <v>161</v>
      </c>
      <c r="Y20" s="118">
        <f>VLOOKUP($A20,[1]英灵种类!$A:$AR,MATCH(Y$1,[1]英灵种类!$A$6:$AR$6,0),FALSE)</f>
        <v>1192</v>
      </c>
      <c r="Z20" s="118">
        <f>VLOOKUP($A20,[1]英灵种类!$A:$AR,MATCH(Z$1,[1]英灵种类!$A$6:$AR$6,0),FALSE)</f>
        <v>171</v>
      </c>
      <c r="AA20" s="118">
        <f>VLOOKUP($A20,[1]英灵种类!$A:$AR,MATCH(AA$1,[1]英灵种类!$A$6:$AR$6,0),FALSE)</f>
        <v>6808</v>
      </c>
      <c r="AB20" s="118">
        <f>VLOOKUP($A20,[1]英灵种类!$A:$AR,MATCH(AB$1,[1]英灵种类!$A$6:$AR$6,0),FALSE)</f>
        <v>0</v>
      </c>
      <c r="AC20" s="118">
        <f>VLOOKUP($A20,[1]英灵种类!$A:$AR,MATCH(AC$1,[1]英灵种类!$A$6:$AR$6,0),FALSE)</f>
        <v>35</v>
      </c>
      <c r="AD20" s="118">
        <f>VLOOKUP($A20,[1]英灵种类!$A:$AR,MATCH(AD$1,[1]英灵种类!$A$6:$AR$6,0),FALSE)</f>
        <v>14</v>
      </c>
      <c r="AE20" s="118">
        <f>VLOOKUP($A20,[1]英灵种类!$A:$AR,MATCH(AE$1,[1]英灵种类!$A$6:$AR$6,0),FALSE)</f>
        <v>409</v>
      </c>
      <c r="AF20" s="118">
        <f>VLOOKUP($A20,[1]英灵种类!$A:$AR,MATCH(AF$1,[1]英灵种类!$A$6:$AR$6,0),FALSE)</f>
        <v>0</v>
      </c>
      <c r="AG20" s="118">
        <f>VLOOKUP($A20,[1]英灵种类!$A:$AR,MATCH(AG$1,[1]英灵种类!$A$6:$AR$6,0),FALSE)</f>
        <v>0</v>
      </c>
      <c r="AH20" s="118">
        <f>VLOOKUP($A20,[1]英灵种类!$A:$AR,MATCH(AH$1,[1]英灵种类!$A$6:$AR$6,0),FALSE)</f>
        <v>0</v>
      </c>
      <c r="AI20" s="118">
        <f>VLOOKUP($A20,[1]英灵种类!$A:$AR,MATCH(AI$1,[1]英灵种类!$A$6:$AR$6,0),FALSE)</f>
        <v>0</v>
      </c>
      <c r="AJ20" s="118">
        <f>VLOOKUP($A20,[1]英灵种类!$A:$AR,MATCH(AJ$1,[1]英灵种类!$A$6:$AR$6,0),FALSE)</f>
        <v>0</v>
      </c>
      <c r="AK20" s="118">
        <f>VLOOKUP($A20,[1]英灵种类!$A:$AR,MATCH(AK$1,[1]英灵种类!$A$6:$AR$6,0),FALSE)</f>
        <v>0</v>
      </c>
      <c r="AL20" s="118">
        <f>VLOOKUP($A20,[1]英灵种类!$A:$AR,MATCH(AL$1,[1]英灵种类!$A$6:$AR$6,0),FALSE)</f>
        <v>86</v>
      </c>
      <c r="AM20" s="118">
        <f>VLOOKUP($A20,[1]英灵种类!$A:$AR,MATCH(AM$1,[1]英灵种类!$A$6:$AR$6,0),FALSE)</f>
        <v>171</v>
      </c>
      <c r="AN20" s="118">
        <f>VLOOKUP($A20,[1]英灵种类!$A:$AR,MATCH(AN$1,[1]英灵种类!$A$6:$AR$6,0),FALSE)</f>
        <v>0</v>
      </c>
      <c r="AO20" s="118">
        <f>VLOOKUP($A20,[1]英灵种类!$A:$AR,MATCH(AO$1,[1]英灵种类!$A$6:$AR$6,0),FALSE)</f>
        <v>171</v>
      </c>
      <c r="AP20" s="118">
        <f>VLOOKUP($A20,[1]英灵种类!$A:$AR,MATCH(AP$1,[1]英灵种类!$A$6:$AR$6,0),FALSE)</f>
        <v>171</v>
      </c>
      <c r="AQ20" s="118">
        <f>VLOOKUP($A20,[1]英灵种类!$A:$AR,MATCH(AQ$1,[1]英灵种类!$A$6:$AR$6,0),FALSE)</f>
        <v>171</v>
      </c>
      <c r="AR20" s="118">
        <f>VLOOKUP($A20,[1]英灵种类!$A:$AR,MATCH(AR$1,[1]英灵种类!$A$6:$AR$6,0),FALSE)</f>
        <v>86</v>
      </c>
      <c r="AS20" s="118">
        <f>VLOOKUP($A20,[1]英灵种类!$A:$AR,MATCH(AS$1,[1]英灵种类!$A$6:$AR$6,0),FALSE)</f>
        <v>86</v>
      </c>
      <c r="AT20" s="118">
        <f>VLOOKUP($A20,[1]英灵种类!$A:$AR,MATCH(AT$1,[1]英灵种类!$A$6:$AR$6,0),FALSE)</f>
        <v>171</v>
      </c>
      <c r="AU20" s="118">
        <f>VLOOKUP($A20,[1]英灵种类!$A:$AR,MATCH(AU$1,[1]英灵种类!$A$6:$AR$6,0),FALSE)</f>
        <v>1702</v>
      </c>
      <c r="AV20" s="118">
        <f>VLOOKUP($A20,[1]英灵种类!$A:$AR,MATCH(AV$1,[1]英灵种类!$A$6:$AR$6,0),FALSE)</f>
        <v>86</v>
      </c>
      <c r="AW20" s="118">
        <f>VLOOKUP($A20,[1]英灵种类!$A:$AR,MATCH(AW$1,[1]英灵种类!$A$6:$AR$6,0),FALSE)</f>
        <v>0</v>
      </c>
      <c r="AX20" s="118">
        <f>VLOOKUP($A20,[1]英灵种类!$A:$AR,MATCH(AX$1,[1]英灵种类!$A$6:$AR$6,0),FALSE)</f>
        <v>0</v>
      </c>
      <c r="AY20" s="118">
        <f>VLOOKUP($A20,[1]英灵种类!$A:$AR,MATCH(AY$1,[1]英灵种类!$A$6:$AR$6,0),FALSE)</f>
        <v>100</v>
      </c>
      <c r="AZ20" s="118">
        <v>0</v>
      </c>
      <c r="BA20" s="118">
        <v>0</v>
      </c>
      <c r="BB20" s="118">
        <v>0</v>
      </c>
      <c r="BC20" s="26">
        <v>4</v>
      </c>
      <c r="BD20" s="21">
        <f>VLOOKUP($A20,[1]英灵种类!$A:$AR,MATCH(BD$1,[1]英灵种类!$A$6:$AR$6,0),FALSE)</f>
        <v>5</v>
      </c>
      <c r="BE20" s="26">
        <v>1.4</v>
      </c>
      <c r="BF20" s="118">
        <v>99999</v>
      </c>
      <c r="BG20" s="118">
        <v>1</v>
      </c>
      <c r="BH20" s="118">
        <v>10000</v>
      </c>
      <c r="BI20" s="118">
        <v>10000</v>
      </c>
      <c r="BJ20" s="26" t="s">
        <v>389</v>
      </c>
      <c r="BK20" s="33" t="s">
        <v>265</v>
      </c>
      <c r="BL20" s="33" t="s">
        <v>204</v>
      </c>
      <c r="BM20" s="25" t="s">
        <v>113</v>
      </c>
      <c r="BN20" s="25" t="s">
        <v>285</v>
      </c>
      <c r="BO20" s="25" t="s">
        <v>285</v>
      </c>
      <c r="BP20" s="25" t="s">
        <v>285</v>
      </c>
      <c r="BQ20" s="25" t="s">
        <v>285</v>
      </c>
      <c r="BR20" s="26">
        <v>0</v>
      </c>
      <c r="BS20" s="25" t="s">
        <v>285</v>
      </c>
      <c r="BT20" s="25" t="s">
        <v>204</v>
      </c>
      <c r="BU20" s="25" t="s">
        <v>204</v>
      </c>
      <c r="BV20" s="34" t="str">
        <f t="shared" si="1"/>
        <v>[FFaa00]c_b_0077[-]</v>
      </c>
      <c r="BW20" s="118" t="str">
        <f>VLOOKUP($A20,[1]英灵种类!$A:$AR,MATCH(BW$1,[1]英灵种类!$A$6:$AR$6,0),FALSE)</f>
        <v>101,1227|102,185|103,86|104,7217|106,171|109,171|110,171|112,86|113,86|115,1702|116,86</v>
      </c>
      <c r="BX20" s="59">
        <f>VLOOKUP($A20,[1]英灵种类!$A:$AR,MATCH(BX$1,[1]英灵种类!$A$6:$AR$6,0),FALSE)</f>
        <v>14</v>
      </c>
      <c r="BY20" s="118">
        <f t="shared" si="2"/>
        <v>81002</v>
      </c>
      <c r="CA20" s="24">
        <f>O20+P20*89+R20*6*[2]英灵!$U$6</f>
        <v>1145794</v>
      </c>
      <c r="CB20" s="24">
        <f t="shared" si="0"/>
        <v>1145794</v>
      </c>
      <c r="CC20" s="24">
        <f>INDEX([3]ItemConfig!$BB:$BB,MATCH(K20,[3]ItemConfig!$A:$A,0))*IF(J20="",0,1)*IF(C20=1,520,IF(C20=2,500,450))</f>
        <v>0</v>
      </c>
      <c r="CD20" s="24">
        <f>INT((O20+P20+R20*C20*VLOOKUP(C20,[2]英灵!$T$1:$U$6,2,FALSE))/10)</f>
        <v>11937</v>
      </c>
    </row>
    <row r="21" spans="1:84" x14ac:dyDescent="0.15">
      <c r="A21" s="26">
        <v>20</v>
      </c>
      <c r="B21" s="25" t="s">
        <v>524</v>
      </c>
      <c r="C21" s="27">
        <v>1</v>
      </c>
      <c r="D21" s="25" t="s">
        <v>524</v>
      </c>
      <c r="E21" s="29" t="s">
        <v>553</v>
      </c>
      <c r="F21" s="118"/>
      <c r="G21" s="120"/>
      <c r="H21" s="121"/>
      <c r="I21" s="30" t="s">
        <v>51</v>
      </c>
      <c r="J21" s="104" t="s">
        <v>588</v>
      </c>
      <c r="K21" s="36">
        <v>9029</v>
      </c>
      <c r="L21" s="25">
        <v>10</v>
      </c>
      <c r="M21" s="25"/>
      <c r="N21" s="59">
        <f>VLOOKUP($A21,[1]英灵种类!$A:$AR,MATCH(N$1,[1]英灵种类!$A$6:$AR$6,0),FALSE)</f>
        <v>2</v>
      </c>
      <c r="O21" s="118">
        <f>VLOOKUP($A21,[1]英灵种类!$A:$AR,MATCH(O$1,[1]英灵种类!$A$6:$AR$6,0),FALSE)</f>
        <v>69747</v>
      </c>
      <c r="P21" s="118">
        <f>VLOOKUP($A21,[1]英灵种类!$A:$AR,MATCH(P$1,[1]英灵种类!$A$6:$AR$6,0),FALSE)</f>
        <v>1410</v>
      </c>
      <c r="Q21" s="59" t="str">
        <f>VLOOKUP($A21,[1]英灵种类!$A:$AR,MATCH(Q$1,[1]英灵种类!$A$6:$AR$6,0),FALSE)</f>
        <v>101,0|102,0|103,0|104,0|106,0|109,525|110,75|112,300|113,300|115,0|116,150</v>
      </c>
      <c r="R21" s="59">
        <f>VLOOKUP($A21,[1]英灵种类!$A:$AR,MATCH(R$1,[1]英灵种类!$A$6:$AR$6,0),FALSE)</f>
        <v>33750</v>
      </c>
      <c r="S21" s="21">
        <v>6</v>
      </c>
      <c r="T21" s="32">
        <v>10</v>
      </c>
      <c r="U21" s="83">
        <v>320</v>
      </c>
      <c r="V21" s="123">
        <v>0.82500000000000007</v>
      </c>
      <c r="W21" s="124" t="s">
        <v>295</v>
      </c>
      <c r="X21" s="125" t="s">
        <v>161</v>
      </c>
      <c r="Y21" s="118">
        <f>VLOOKUP($A21,[1]英灵种类!$A:$AR,MATCH(Y$1,[1]英灵种类!$A$6:$AR$6,0),FALSE)</f>
        <v>1050</v>
      </c>
      <c r="Z21" s="118">
        <f>VLOOKUP($A21,[1]英灵种类!$A:$AR,MATCH(Z$1,[1]英灵种类!$A$6:$AR$6,0),FALSE)</f>
        <v>150</v>
      </c>
      <c r="AA21" s="118">
        <f>VLOOKUP($A21,[1]英灵种类!$A:$AR,MATCH(AA$1,[1]英灵种类!$A$6:$AR$6,0),FALSE)</f>
        <v>5997</v>
      </c>
      <c r="AB21" s="118">
        <f>VLOOKUP($A21,[1]英灵种类!$A:$AR,MATCH(AB$1,[1]英灵种类!$A$6:$AR$6,0),FALSE)</f>
        <v>0</v>
      </c>
      <c r="AC21" s="118">
        <f>VLOOKUP($A21,[1]英灵种类!$A:$AR,MATCH(AC$1,[1]英灵种类!$A$6:$AR$6,0),FALSE)</f>
        <v>30</v>
      </c>
      <c r="AD21" s="118">
        <f>VLOOKUP($A21,[1]英灵种类!$A:$AR,MATCH(AD$1,[1]英灵种类!$A$6:$AR$6,0),FALSE)</f>
        <v>12</v>
      </c>
      <c r="AE21" s="118">
        <f>VLOOKUP($A21,[1]英灵种类!$A:$AR,MATCH(AE$1,[1]英灵种类!$A$6:$AR$6,0),FALSE)</f>
        <v>360</v>
      </c>
      <c r="AF21" s="118">
        <f>VLOOKUP($A21,[1]英灵种类!$A:$AR,MATCH(AF$1,[1]英灵种类!$A$6:$AR$6,0),FALSE)</f>
        <v>0</v>
      </c>
      <c r="AG21" s="118">
        <f>VLOOKUP($A21,[1]英灵种类!$A:$AR,MATCH(AG$1,[1]英灵种类!$A$6:$AR$6,0),FALSE)</f>
        <v>0</v>
      </c>
      <c r="AH21" s="118">
        <f>VLOOKUP($A21,[1]英灵种类!$A:$AR,MATCH(AH$1,[1]英灵种类!$A$6:$AR$6,0),FALSE)</f>
        <v>0</v>
      </c>
      <c r="AI21" s="118">
        <f>VLOOKUP($A21,[1]英灵种类!$A:$AR,MATCH(AI$1,[1]英灵种类!$A$6:$AR$6,0),FALSE)</f>
        <v>0</v>
      </c>
      <c r="AJ21" s="118">
        <f>VLOOKUP($A21,[1]英灵种类!$A:$AR,MATCH(AJ$1,[1]英灵种类!$A$6:$AR$6,0),FALSE)</f>
        <v>0</v>
      </c>
      <c r="AK21" s="118">
        <f>VLOOKUP($A21,[1]英灵种类!$A:$AR,MATCH(AK$1,[1]英灵种类!$A$6:$AR$6,0),FALSE)</f>
        <v>0</v>
      </c>
      <c r="AL21" s="118">
        <f>VLOOKUP($A21,[1]英灵种类!$A:$AR,MATCH(AL$1,[1]英灵种类!$A$6:$AR$6,0),FALSE)</f>
        <v>75</v>
      </c>
      <c r="AM21" s="118">
        <f>VLOOKUP($A21,[1]英灵种类!$A:$AR,MATCH(AM$1,[1]英灵种类!$A$6:$AR$6,0),FALSE)</f>
        <v>150</v>
      </c>
      <c r="AN21" s="118">
        <f>VLOOKUP($A21,[1]英灵种类!$A:$AR,MATCH(AN$1,[1]英灵种类!$A$6:$AR$6,0),FALSE)</f>
        <v>0</v>
      </c>
      <c r="AO21" s="118">
        <f>VLOOKUP($A21,[1]英灵种类!$A:$AR,MATCH(AO$1,[1]英灵种类!$A$6:$AR$6,0),FALSE)</f>
        <v>150</v>
      </c>
      <c r="AP21" s="118">
        <f>VLOOKUP($A21,[1]英灵种类!$A:$AR,MATCH(AP$1,[1]英灵种类!$A$6:$AR$6,0),FALSE)</f>
        <v>150</v>
      </c>
      <c r="AQ21" s="118">
        <f>VLOOKUP($A21,[1]英灵种类!$A:$AR,MATCH(AQ$1,[1]英灵种类!$A$6:$AR$6,0),FALSE)</f>
        <v>150</v>
      </c>
      <c r="AR21" s="118">
        <f>VLOOKUP($A21,[1]英灵种类!$A:$AR,MATCH(AR$1,[1]英灵种类!$A$6:$AR$6,0),FALSE)</f>
        <v>75</v>
      </c>
      <c r="AS21" s="118">
        <f>VLOOKUP($A21,[1]英灵种类!$A:$AR,MATCH(AS$1,[1]英灵种类!$A$6:$AR$6,0),FALSE)</f>
        <v>75</v>
      </c>
      <c r="AT21" s="118">
        <f>VLOOKUP($A21,[1]英灵种类!$A:$AR,MATCH(AT$1,[1]英灵种类!$A$6:$AR$6,0),FALSE)</f>
        <v>150</v>
      </c>
      <c r="AU21" s="118">
        <f>VLOOKUP($A21,[1]英灵种类!$A:$AR,MATCH(AU$1,[1]英灵种类!$A$6:$AR$6,0),FALSE)</f>
        <v>1500</v>
      </c>
      <c r="AV21" s="118">
        <f>VLOOKUP($A21,[1]英灵种类!$A:$AR,MATCH(AV$1,[1]英灵种类!$A$6:$AR$6,0),FALSE)</f>
        <v>75</v>
      </c>
      <c r="AW21" s="118">
        <f>VLOOKUP($A21,[1]英灵种类!$A:$AR,MATCH(AW$1,[1]英灵种类!$A$6:$AR$6,0),FALSE)</f>
        <v>0</v>
      </c>
      <c r="AX21" s="118">
        <f>VLOOKUP($A21,[1]英灵种类!$A:$AR,MATCH(AX$1,[1]英灵种类!$A$6:$AR$6,0),FALSE)</f>
        <v>0</v>
      </c>
      <c r="AY21" s="118">
        <f>VLOOKUP($A21,[1]英灵种类!$A:$AR,MATCH(AY$1,[1]英灵种类!$A$6:$AR$6,0),FALSE)</f>
        <v>100</v>
      </c>
      <c r="AZ21" s="118">
        <v>0</v>
      </c>
      <c r="BA21" s="118">
        <v>0</v>
      </c>
      <c r="BB21" s="118">
        <v>0</v>
      </c>
      <c r="BC21" s="26">
        <v>3</v>
      </c>
      <c r="BD21" s="21">
        <f>VLOOKUP($A21,[1]英灵种类!$A:$AR,MATCH(BD$1,[1]英灵种类!$A$6:$AR$6,0),FALSE)</f>
        <v>5</v>
      </c>
      <c r="BE21" s="26">
        <v>1.2349999999999999</v>
      </c>
      <c r="BF21" s="118">
        <v>99999</v>
      </c>
      <c r="BG21" s="118">
        <v>1</v>
      </c>
      <c r="BH21" s="118">
        <v>10000</v>
      </c>
      <c r="BI21" s="118">
        <v>10000</v>
      </c>
      <c r="BJ21" s="26" t="s">
        <v>390</v>
      </c>
      <c r="BK21" s="33" t="s">
        <v>265</v>
      </c>
      <c r="BL21" s="33" t="s">
        <v>204</v>
      </c>
      <c r="BM21" s="25" t="s">
        <v>113</v>
      </c>
      <c r="BN21" s="25" t="s">
        <v>285</v>
      </c>
      <c r="BO21" s="25" t="s">
        <v>285</v>
      </c>
      <c r="BP21" s="25" t="s">
        <v>285</v>
      </c>
      <c r="BQ21" s="25" t="s">
        <v>285</v>
      </c>
      <c r="BR21" s="26">
        <v>0</v>
      </c>
      <c r="BS21" s="25" t="s">
        <v>285</v>
      </c>
      <c r="BT21" s="25" t="s">
        <v>204</v>
      </c>
      <c r="BU21" s="25" t="s">
        <v>204</v>
      </c>
      <c r="BV21" s="34" t="str">
        <f t="shared" si="1"/>
        <v>[FFaa00]c_b_0073[-]</v>
      </c>
      <c r="BW21" s="118" t="str">
        <f>VLOOKUP($A21,[1]英灵种类!$A:$AR,MATCH(BW$1,[1]英灵种类!$A$6:$AR$6,0),FALSE)</f>
        <v>101,1080|102,162|103,75|104,6357|106,150|109,150|110,150|112,75|113,75|115,1500|116,75</v>
      </c>
      <c r="BX21" s="59">
        <f>VLOOKUP($A21,[1]英灵种类!$A:$AR,MATCH(BX$1,[1]英灵种类!$A$6:$AR$6,0),FALSE)</f>
        <v>20</v>
      </c>
      <c r="BY21" s="118">
        <f t="shared" si="2"/>
        <v>71157</v>
      </c>
      <c r="CA21" s="24">
        <f>O21+P21*89+R21*6*[2]英灵!$U$6</f>
        <v>1005237</v>
      </c>
      <c r="CB21" s="24">
        <f t="shared" si="0"/>
        <v>1005237</v>
      </c>
      <c r="CC21" s="24">
        <f>INDEX([3]ItemConfig!$BB:$BB,MATCH(K21,[3]ItemConfig!$A:$A,0))*IF(J21="",0,1)*IF(C21=1,520,IF(C21=2,500,450))</f>
        <v>0</v>
      </c>
      <c r="CD21" s="24">
        <f>INT((O21+P21+R21*C21*VLOOKUP(C21,[2]英灵!$T$1:$U$6,2,FALSE))/10)</f>
        <v>10490</v>
      </c>
    </row>
    <row r="22" spans="1:84" x14ac:dyDescent="0.15">
      <c r="A22" s="25">
        <v>21</v>
      </c>
      <c r="B22" s="28" t="s">
        <v>525</v>
      </c>
      <c r="C22" s="27">
        <v>1</v>
      </c>
      <c r="D22" s="28" t="s">
        <v>525</v>
      </c>
      <c r="E22" s="29" t="s">
        <v>554</v>
      </c>
      <c r="F22" s="118"/>
      <c r="G22" s="120"/>
      <c r="H22" s="121"/>
      <c r="I22" s="30" t="s">
        <v>51</v>
      </c>
      <c r="J22" s="104" t="s">
        <v>589</v>
      </c>
      <c r="K22" s="36">
        <v>9030</v>
      </c>
      <c r="L22" s="25">
        <v>10</v>
      </c>
      <c r="M22" s="25"/>
      <c r="N22" s="59">
        <f>VLOOKUP($A22,[1]英灵种类!$A:$AR,MATCH(N$1,[1]英灵种类!$A$6:$AR$6,0),FALSE)</f>
        <v>3</v>
      </c>
      <c r="O22" s="118">
        <f>VLOOKUP($A22,[1]英灵种类!$A:$AR,MATCH(O$1,[1]英灵种类!$A$6:$AR$6,0),FALSE)</f>
        <v>85068</v>
      </c>
      <c r="P22" s="118">
        <f>VLOOKUP($A22,[1]英灵种类!$A:$AR,MATCH(P$1,[1]英灵种类!$A$6:$AR$6,0),FALSE)</f>
        <v>1739</v>
      </c>
      <c r="Q22" s="59" t="str">
        <f>VLOOKUP($A22,[1]英灵种类!$A:$AR,MATCH(Q$1,[1]英灵种类!$A$6:$AR$6,0),FALSE)</f>
        <v>101,0|102,0|103,0|104,0|106,0|109,640|110,92|112,366|113,366|115,0|116,183</v>
      </c>
      <c r="R22" s="59">
        <f>VLOOKUP($A22,[1]英灵种类!$A:$AR,MATCH(R$1,[1]英灵种类!$A$6:$AR$6,0),FALSE)</f>
        <v>41175</v>
      </c>
      <c r="S22" s="21">
        <v>8</v>
      </c>
      <c r="T22" s="32">
        <v>10</v>
      </c>
      <c r="U22" s="83">
        <v>321</v>
      </c>
      <c r="V22" s="123">
        <v>0.82500000000000007</v>
      </c>
      <c r="W22" s="124" t="s">
        <v>294</v>
      </c>
      <c r="X22" s="125" t="s">
        <v>161</v>
      </c>
      <c r="Y22" s="118">
        <f>VLOOKUP($A22,[1]英灵种类!$A:$AR,MATCH(Y$1,[1]英灵种类!$A$6:$AR$6,0),FALSE)</f>
        <v>1279</v>
      </c>
      <c r="Z22" s="118">
        <f>VLOOKUP($A22,[1]英灵种类!$A:$AR,MATCH(Z$1,[1]英灵种类!$A$6:$AR$6,0),FALSE)</f>
        <v>183</v>
      </c>
      <c r="AA22" s="118">
        <f>VLOOKUP($A22,[1]英灵种类!$A:$AR,MATCH(AA$1,[1]英灵种类!$A$6:$AR$6,0),FALSE)</f>
        <v>7308</v>
      </c>
      <c r="AB22" s="118">
        <f>VLOOKUP($A22,[1]英灵种类!$A:$AR,MATCH(AB$1,[1]英灵种类!$A$6:$AR$6,0),FALSE)</f>
        <v>0</v>
      </c>
      <c r="AC22" s="118">
        <f>VLOOKUP($A22,[1]英灵种类!$A:$AR,MATCH(AC$1,[1]英灵种类!$A$6:$AR$6,0),FALSE)</f>
        <v>37</v>
      </c>
      <c r="AD22" s="118">
        <f>VLOOKUP($A22,[1]英灵种类!$A:$AR,MATCH(AD$1,[1]英灵种类!$A$6:$AR$6,0),FALSE)</f>
        <v>15</v>
      </c>
      <c r="AE22" s="118">
        <f>VLOOKUP($A22,[1]英灵种类!$A:$AR,MATCH(AE$1,[1]英灵种类!$A$6:$AR$6,0),FALSE)</f>
        <v>439</v>
      </c>
      <c r="AF22" s="118">
        <f>VLOOKUP($A22,[1]英灵种类!$A:$AR,MATCH(AF$1,[1]英灵种类!$A$6:$AR$6,0),FALSE)</f>
        <v>0</v>
      </c>
      <c r="AG22" s="118">
        <f>VLOOKUP($A22,[1]英灵种类!$A:$AR,MATCH(AG$1,[1]英灵种类!$A$6:$AR$6,0),FALSE)</f>
        <v>0</v>
      </c>
      <c r="AH22" s="118">
        <f>VLOOKUP($A22,[1]英灵种类!$A:$AR,MATCH(AH$1,[1]英灵种类!$A$6:$AR$6,0),FALSE)</f>
        <v>0</v>
      </c>
      <c r="AI22" s="118">
        <f>VLOOKUP($A22,[1]英灵种类!$A:$AR,MATCH(AI$1,[1]英灵种类!$A$6:$AR$6,0),FALSE)</f>
        <v>0</v>
      </c>
      <c r="AJ22" s="118">
        <f>VLOOKUP($A22,[1]英灵种类!$A:$AR,MATCH(AJ$1,[1]英灵种类!$A$6:$AR$6,0),FALSE)</f>
        <v>0</v>
      </c>
      <c r="AK22" s="118">
        <f>VLOOKUP($A22,[1]英灵种类!$A:$AR,MATCH(AK$1,[1]英灵种类!$A$6:$AR$6,0),FALSE)</f>
        <v>0</v>
      </c>
      <c r="AL22" s="118">
        <f>VLOOKUP($A22,[1]英灵种类!$A:$AR,MATCH(AL$1,[1]英灵种类!$A$6:$AR$6,0),FALSE)</f>
        <v>92</v>
      </c>
      <c r="AM22" s="118">
        <f>VLOOKUP($A22,[1]英灵种类!$A:$AR,MATCH(AM$1,[1]英灵种类!$A$6:$AR$6,0),FALSE)</f>
        <v>183</v>
      </c>
      <c r="AN22" s="118">
        <f>VLOOKUP($A22,[1]英灵种类!$A:$AR,MATCH(AN$1,[1]英灵种类!$A$6:$AR$6,0),FALSE)</f>
        <v>0</v>
      </c>
      <c r="AO22" s="118">
        <f>VLOOKUP($A22,[1]英灵种类!$A:$AR,MATCH(AO$1,[1]英灵种类!$A$6:$AR$6,0),FALSE)</f>
        <v>183</v>
      </c>
      <c r="AP22" s="118">
        <f>VLOOKUP($A22,[1]英灵种类!$A:$AR,MATCH(AP$1,[1]英灵种类!$A$6:$AR$6,0),FALSE)</f>
        <v>183</v>
      </c>
      <c r="AQ22" s="118">
        <f>VLOOKUP($A22,[1]英灵种类!$A:$AR,MATCH(AQ$1,[1]英灵种类!$A$6:$AR$6,0),FALSE)</f>
        <v>183</v>
      </c>
      <c r="AR22" s="118">
        <f>VLOOKUP($A22,[1]英灵种类!$A:$AR,MATCH(AR$1,[1]英灵种类!$A$6:$AR$6,0),FALSE)</f>
        <v>92</v>
      </c>
      <c r="AS22" s="118">
        <f>VLOOKUP($A22,[1]英灵种类!$A:$AR,MATCH(AS$1,[1]英灵种类!$A$6:$AR$6,0),FALSE)</f>
        <v>92</v>
      </c>
      <c r="AT22" s="118">
        <f>VLOOKUP($A22,[1]英灵种类!$A:$AR,MATCH(AT$1,[1]英灵种类!$A$6:$AR$6,0),FALSE)</f>
        <v>183</v>
      </c>
      <c r="AU22" s="118">
        <f>VLOOKUP($A22,[1]英灵种类!$A:$AR,MATCH(AU$1,[1]英灵种类!$A$6:$AR$6,0),FALSE)</f>
        <v>1827</v>
      </c>
      <c r="AV22" s="118">
        <f>VLOOKUP($A22,[1]英灵种类!$A:$AR,MATCH(AV$1,[1]英灵种类!$A$6:$AR$6,0),FALSE)</f>
        <v>92</v>
      </c>
      <c r="AW22" s="118">
        <f>VLOOKUP($A22,[1]英灵种类!$A:$AR,MATCH(AW$1,[1]英灵种类!$A$6:$AR$6,0),FALSE)</f>
        <v>0</v>
      </c>
      <c r="AX22" s="118">
        <f>VLOOKUP($A22,[1]英灵种类!$A:$AR,MATCH(AX$1,[1]英灵种类!$A$6:$AR$6,0),FALSE)</f>
        <v>0</v>
      </c>
      <c r="AY22" s="118">
        <f>VLOOKUP($A22,[1]英灵种类!$A:$AR,MATCH(AY$1,[1]英灵种类!$A$6:$AR$6,0),FALSE)</f>
        <v>100</v>
      </c>
      <c r="AZ22" s="118">
        <v>0</v>
      </c>
      <c r="BA22" s="118">
        <v>0</v>
      </c>
      <c r="BB22" s="118">
        <v>0</v>
      </c>
      <c r="BC22" s="26">
        <v>3</v>
      </c>
      <c r="BD22" s="21">
        <f>VLOOKUP($A22,[1]英灵种类!$A:$AR,MATCH(BD$1,[1]英灵种类!$A$6:$AR$6,0),FALSE)</f>
        <v>6</v>
      </c>
      <c r="BE22" s="26">
        <v>1.1399999999999999</v>
      </c>
      <c r="BF22" s="118">
        <v>99999</v>
      </c>
      <c r="BG22" s="118">
        <v>1</v>
      </c>
      <c r="BH22" s="118">
        <v>10000</v>
      </c>
      <c r="BI22" s="118">
        <v>10000</v>
      </c>
      <c r="BJ22" s="26" t="s">
        <v>391</v>
      </c>
      <c r="BK22" s="33" t="s">
        <v>265</v>
      </c>
      <c r="BL22" s="33" t="s">
        <v>204</v>
      </c>
      <c r="BM22" s="25" t="s">
        <v>113</v>
      </c>
      <c r="BN22" s="25" t="s">
        <v>285</v>
      </c>
      <c r="BO22" s="25" t="s">
        <v>285</v>
      </c>
      <c r="BP22" s="25" t="s">
        <v>285</v>
      </c>
      <c r="BQ22" s="25" t="s">
        <v>285</v>
      </c>
      <c r="BR22" s="26">
        <v>0</v>
      </c>
      <c r="BS22" s="25" t="s">
        <v>285</v>
      </c>
      <c r="BT22" s="25" t="s">
        <v>204</v>
      </c>
      <c r="BU22" s="25" t="s">
        <v>204</v>
      </c>
      <c r="BV22" s="34" t="str">
        <f t="shared" si="1"/>
        <v>[ff3322]c_b_0071[-]</v>
      </c>
      <c r="BW22" s="118" t="str">
        <f>VLOOKUP($A22,[1]英灵种类!$A:$AR,MATCH(BW$1,[1]英灵种类!$A$6:$AR$6,0),FALSE)</f>
        <v>101,1316|102,198|103,92|104,7747|106,183|109,183|110,183|112,92|113,92|115,1827|116,92</v>
      </c>
      <c r="BX22" s="59">
        <f>VLOOKUP($A22,[1]英灵种类!$A:$AR,MATCH(BX$1,[1]英灵种类!$A$6:$AR$6,0),FALSE)</f>
        <v>10</v>
      </c>
      <c r="BY22" s="118">
        <f t="shared" si="2"/>
        <v>86807</v>
      </c>
      <c r="CA22" s="24">
        <f>O22+P22*89+R22*6*[2]英灵!$U$6</f>
        <v>1228039</v>
      </c>
      <c r="CB22" s="24">
        <f t="shared" si="0"/>
        <v>1228039</v>
      </c>
      <c r="CC22" s="24">
        <f>INDEX([3]ItemConfig!$BB:$BB,MATCH(K22,[3]ItemConfig!$A:$A,0))*IF(J22="",0,1)*IF(C22=1,520,IF(C22=2,500,450))</f>
        <v>0</v>
      </c>
      <c r="CD22" s="24">
        <f>INT((O22+P22+R22*C22*VLOOKUP(C22,[2]英灵!$T$1:$U$6,2,FALSE))/10)</f>
        <v>12798</v>
      </c>
    </row>
    <row r="23" spans="1:84" x14ac:dyDescent="0.15">
      <c r="A23" s="26">
        <v>22</v>
      </c>
      <c r="B23" s="25" t="s">
        <v>526</v>
      </c>
      <c r="C23" s="27">
        <v>1</v>
      </c>
      <c r="D23" s="25" t="s">
        <v>526</v>
      </c>
      <c r="E23" s="29" t="s">
        <v>555</v>
      </c>
      <c r="F23" s="118"/>
      <c r="G23" s="120"/>
      <c r="H23" s="120"/>
      <c r="I23" s="30" t="s">
        <v>218</v>
      </c>
      <c r="J23" s="104" t="s">
        <v>590</v>
      </c>
      <c r="K23" s="31">
        <v>9031</v>
      </c>
      <c r="L23" s="25">
        <v>10</v>
      </c>
      <c r="M23" s="25"/>
      <c r="N23" s="59">
        <f>VLOOKUP($A23,[1]英灵种类!$A:$AR,MATCH(N$1,[1]英灵种类!$A$6:$AR$6,0),FALSE)</f>
        <v>1</v>
      </c>
      <c r="O23" s="118">
        <f>VLOOKUP($A23,[1]英灵种类!$A:$AR,MATCH(O$1,[1]英灵种类!$A$6:$AR$6,0),FALSE)</f>
        <v>79368</v>
      </c>
      <c r="P23" s="118">
        <f>VLOOKUP($A23,[1]英灵种类!$A:$AR,MATCH(P$1,[1]英灵种类!$A$6:$AR$6,0),FALSE)</f>
        <v>1634</v>
      </c>
      <c r="Q23" s="59" t="str">
        <f>VLOOKUP($A23,[1]英灵种类!$A:$AR,MATCH(Q$1,[1]英灵种类!$A$6:$AR$6,0),FALSE)</f>
        <v>101,0|102,0|103,0|104,0|106,0|109,596|110,86|112,341|113,341|115,0|116,171</v>
      </c>
      <c r="R23" s="59">
        <f>VLOOKUP($A23,[1]英灵种类!$A:$AR,MATCH(R$1,[1]英灵种类!$A$6:$AR$6,0),FALSE)</f>
        <v>38375</v>
      </c>
      <c r="S23" s="21">
        <v>6</v>
      </c>
      <c r="T23" s="32">
        <v>10</v>
      </c>
      <c r="U23" s="83">
        <v>322</v>
      </c>
      <c r="V23" s="123">
        <v>0.82500000000000007</v>
      </c>
      <c r="W23" s="124" t="s">
        <v>296</v>
      </c>
      <c r="X23" s="125" t="s">
        <v>161</v>
      </c>
      <c r="Y23" s="118">
        <f>VLOOKUP($A23,[1]英灵种类!$A:$AR,MATCH(Y$1,[1]英灵种类!$A$6:$AR$6,0),FALSE)</f>
        <v>1192</v>
      </c>
      <c r="Z23" s="118">
        <f>VLOOKUP($A23,[1]英灵种类!$A:$AR,MATCH(Z$1,[1]英灵种类!$A$6:$AR$6,0),FALSE)</f>
        <v>171</v>
      </c>
      <c r="AA23" s="118">
        <f>VLOOKUP($A23,[1]英灵种类!$A:$AR,MATCH(AA$1,[1]英灵种类!$A$6:$AR$6,0),FALSE)</f>
        <v>6808</v>
      </c>
      <c r="AB23" s="118">
        <f>VLOOKUP($A23,[1]英灵种类!$A:$AR,MATCH(AB$1,[1]英灵种类!$A$6:$AR$6,0),FALSE)</f>
        <v>0</v>
      </c>
      <c r="AC23" s="118">
        <f>VLOOKUP($A23,[1]英灵种类!$A:$AR,MATCH(AC$1,[1]英灵种类!$A$6:$AR$6,0),FALSE)</f>
        <v>35</v>
      </c>
      <c r="AD23" s="118">
        <f>VLOOKUP($A23,[1]英灵种类!$A:$AR,MATCH(AD$1,[1]英灵种类!$A$6:$AR$6,0),FALSE)</f>
        <v>14</v>
      </c>
      <c r="AE23" s="118">
        <f>VLOOKUP($A23,[1]英灵种类!$A:$AR,MATCH(AE$1,[1]英灵种类!$A$6:$AR$6,0),FALSE)</f>
        <v>409</v>
      </c>
      <c r="AF23" s="118">
        <f>VLOOKUP($A23,[1]英灵种类!$A:$AR,MATCH(AF$1,[1]英灵种类!$A$6:$AR$6,0),FALSE)</f>
        <v>0</v>
      </c>
      <c r="AG23" s="118">
        <f>VLOOKUP($A23,[1]英灵种类!$A:$AR,MATCH(AG$1,[1]英灵种类!$A$6:$AR$6,0),FALSE)</f>
        <v>0</v>
      </c>
      <c r="AH23" s="118">
        <f>VLOOKUP($A23,[1]英灵种类!$A:$AR,MATCH(AH$1,[1]英灵种类!$A$6:$AR$6,0),FALSE)</f>
        <v>0</v>
      </c>
      <c r="AI23" s="118">
        <f>VLOOKUP($A23,[1]英灵种类!$A:$AR,MATCH(AI$1,[1]英灵种类!$A$6:$AR$6,0),FALSE)</f>
        <v>0</v>
      </c>
      <c r="AJ23" s="118">
        <f>VLOOKUP($A23,[1]英灵种类!$A:$AR,MATCH(AJ$1,[1]英灵种类!$A$6:$AR$6,0),FALSE)</f>
        <v>0</v>
      </c>
      <c r="AK23" s="118">
        <f>VLOOKUP($A23,[1]英灵种类!$A:$AR,MATCH(AK$1,[1]英灵种类!$A$6:$AR$6,0),FALSE)</f>
        <v>0</v>
      </c>
      <c r="AL23" s="118">
        <f>VLOOKUP($A23,[1]英灵种类!$A:$AR,MATCH(AL$1,[1]英灵种类!$A$6:$AR$6,0),FALSE)</f>
        <v>86</v>
      </c>
      <c r="AM23" s="118">
        <f>VLOOKUP($A23,[1]英灵种类!$A:$AR,MATCH(AM$1,[1]英灵种类!$A$6:$AR$6,0),FALSE)</f>
        <v>171</v>
      </c>
      <c r="AN23" s="118">
        <f>VLOOKUP($A23,[1]英灵种类!$A:$AR,MATCH(AN$1,[1]英灵种类!$A$6:$AR$6,0),FALSE)</f>
        <v>0</v>
      </c>
      <c r="AO23" s="118">
        <f>VLOOKUP($A23,[1]英灵种类!$A:$AR,MATCH(AO$1,[1]英灵种类!$A$6:$AR$6,0),FALSE)</f>
        <v>171</v>
      </c>
      <c r="AP23" s="118">
        <f>VLOOKUP($A23,[1]英灵种类!$A:$AR,MATCH(AP$1,[1]英灵种类!$A$6:$AR$6,0),FALSE)</f>
        <v>171</v>
      </c>
      <c r="AQ23" s="118">
        <f>VLOOKUP($A23,[1]英灵种类!$A:$AR,MATCH(AQ$1,[1]英灵种类!$A$6:$AR$6,0),FALSE)</f>
        <v>171</v>
      </c>
      <c r="AR23" s="118">
        <f>VLOOKUP($A23,[1]英灵种类!$A:$AR,MATCH(AR$1,[1]英灵种类!$A$6:$AR$6,0),FALSE)</f>
        <v>86</v>
      </c>
      <c r="AS23" s="118">
        <f>VLOOKUP($A23,[1]英灵种类!$A:$AR,MATCH(AS$1,[1]英灵种类!$A$6:$AR$6,0),FALSE)</f>
        <v>86</v>
      </c>
      <c r="AT23" s="118">
        <f>VLOOKUP($A23,[1]英灵种类!$A:$AR,MATCH(AT$1,[1]英灵种类!$A$6:$AR$6,0),FALSE)</f>
        <v>171</v>
      </c>
      <c r="AU23" s="118">
        <f>VLOOKUP($A23,[1]英灵种类!$A:$AR,MATCH(AU$1,[1]英灵种类!$A$6:$AR$6,0),FALSE)</f>
        <v>1702</v>
      </c>
      <c r="AV23" s="118">
        <f>VLOOKUP($A23,[1]英灵种类!$A:$AR,MATCH(AV$1,[1]英灵种类!$A$6:$AR$6,0),FALSE)</f>
        <v>86</v>
      </c>
      <c r="AW23" s="118">
        <f>VLOOKUP($A23,[1]英灵种类!$A:$AR,MATCH(AW$1,[1]英灵种类!$A$6:$AR$6,0),FALSE)</f>
        <v>0</v>
      </c>
      <c r="AX23" s="118">
        <f>VLOOKUP($A23,[1]英灵种类!$A:$AR,MATCH(AX$1,[1]英灵种类!$A$6:$AR$6,0),FALSE)</f>
        <v>0</v>
      </c>
      <c r="AY23" s="118">
        <f>VLOOKUP($A23,[1]英灵种类!$A:$AR,MATCH(AY$1,[1]英灵种类!$A$6:$AR$6,0),FALSE)</f>
        <v>100</v>
      </c>
      <c r="AZ23" s="118">
        <v>0</v>
      </c>
      <c r="BA23" s="118">
        <v>0</v>
      </c>
      <c r="BB23" s="118">
        <v>0</v>
      </c>
      <c r="BC23" s="26">
        <v>3</v>
      </c>
      <c r="BD23" s="21">
        <f>VLOOKUP($A23,[1]英灵种类!$A:$AR,MATCH(BD$1,[1]英灵种类!$A$6:$AR$6,0),FALSE)</f>
        <v>5</v>
      </c>
      <c r="BE23" s="26">
        <v>1.3299999999999998</v>
      </c>
      <c r="BF23" s="118">
        <v>99999</v>
      </c>
      <c r="BG23" s="118">
        <v>1</v>
      </c>
      <c r="BH23" s="118">
        <v>10000</v>
      </c>
      <c r="BI23" s="118">
        <v>10000</v>
      </c>
      <c r="BJ23" s="26" t="s">
        <v>392</v>
      </c>
      <c r="BK23" s="33" t="s">
        <v>112</v>
      </c>
      <c r="BL23" s="30" t="s">
        <v>204</v>
      </c>
      <c r="BM23" s="25" t="s">
        <v>113</v>
      </c>
      <c r="BN23" s="25" t="s">
        <v>213</v>
      </c>
      <c r="BO23" s="25" t="s">
        <v>285</v>
      </c>
      <c r="BP23" s="25" t="s">
        <v>213</v>
      </c>
      <c r="BQ23" s="25" t="s">
        <v>213</v>
      </c>
      <c r="BR23" s="26">
        <v>0</v>
      </c>
      <c r="BS23" s="25" t="s">
        <v>213</v>
      </c>
      <c r="BT23" s="25" t="s">
        <v>204</v>
      </c>
      <c r="BU23" s="25" t="s">
        <v>204</v>
      </c>
      <c r="BV23" s="34" t="str">
        <f t="shared" si="1"/>
        <v>[FFaa00]c_b_0068[-]</v>
      </c>
      <c r="BW23" s="118" t="str">
        <f>VLOOKUP($A23,[1]英灵种类!$A:$AR,MATCH(BW$1,[1]英灵种类!$A$6:$AR$6,0),FALSE)</f>
        <v>101,1227|102,185|103,86|104,7217|106,171|109,171|110,171|112,86|113,86|115,1702|116,86</v>
      </c>
      <c r="BX23" s="59">
        <f>VLOOKUP($A23,[1]英灵种类!$A:$AR,MATCH(BX$1,[1]英灵种类!$A$6:$AR$6,0),FALSE)</f>
        <v>14</v>
      </c>
      <c r="BY23" s="118">
        <f t="shared" si="2"/>
        <v>81002</v>
      </c>
      <c r="CA23" s="24">
        <f>O23+P23*89+R23*6*[2]英灵!$U$6</f>
        <v>1145794</v>
      </c>
      <c r="CB23" s="24">
        <f t="shared" si="0"/>
        <v>1145794</v>
      </c>
      <c r="CC23" s="24">
        <f>INDEX([3]ItemConfig!$BB:$BB,MATCH(K23,[3]ItemConfig!$A:$A,0))*IF(J23="",0,1)*IF(C23=1,520,IF(C23=2,500,450))</f>
        <v>0</v>
      </c>
      <c r="CD23" s="24">
        <f>INT((O23+P23+R23*C23*VLOOKUP(C23,[2]英灵!$T$1:$U$6,2,FALSE))/10)</f>
        <v>11937</v>
      </c>
    </row>
    <row r="24" spans="1:84" x14ac:dyDescent="0.15">
      <c r="A24" s="25">
        <v>23</v>
      </c>
      <c r="B24" s="28" t="s">
        <v>527</v>
      </c>
      <c r="C24" s="27">
        <v>1</v>
      </c>
      <c r="D24" s="28" t="s">
        <v>527</v>
      </c>
      <c r="E24" s="29" t="s">
        <v>556</v>
      </c>
      <c r="F24" s="118"/>
      <c r="G24" s="120"/>
      <c r="H24" s="120"/>
      <c r="I24" s="30" t="s">
        <v>218</v>
      </c>
      <c r="J24" s="104" t="s">
        <v>591</v>
      </c>
      <c r="K24" s="31">
        <v>9034</v>
      </c>
      <c r="L24" s="26">
        <v>10</v>
      </c>
      <c r="M24" s="25"/>
      <c r="N24" s="59">
        <f>VLOOKUP($A24,[1]英灵种类!$A:$AR,MATCH(N$1,[1]英灵种类!$A$6:$AR$6,0),FALSE)</f>
        <v>3</v>
      </c>
      <c r="O24" s="118">
        <f>VLOOKUP($A24,[1]英灵种类!$A:$AR,MATCH(O$1,[1]英灵种类!$A$6:$AR$6,0),FALSE)</f>
        <v>79368</v>
      </c>
      <c r="P24" s="118">
        <f>VLOOKUP($A24,[1]英灵种类!$A:$AR,MATCH(P$1,[1]英灵种类!$A$6:$AR$6,0),FALSE)</f>
        <v>1634</v>
      </c>
      <c r="Q24" s="59" t="str">
        <f>VLOOKUP($A24,[1]英灵种类!$A:$AR,MATCH(Q$1,[1]英灵种类!$A$6:$AR$6,0),FALSE)</f>
        <v>101,0|102,0|103,0|104,0|106,0|109,596|110,86|112,341|113,341|115,0|116,171</v>
      </c>
      <c r="R24" s="59">
        <f>VLOOKUP($A24,[1]英灵种类!$A:$AR,MATCH(R$1,[1]英灵种类!$A$6:$AR$6,0),FALSE)</f>
        <v>38375</v>
      </c>
      <c r="S24" s="21">
        <v>6</v>
      </c>
      <c r="T24" s="32">
        <v>10</v>
      </c>
      <c r="U24" s="83">
        <v>323</v>
      </c>
      <c r="V24" s="123">
        <v>0.82500000000000007</v>
      </c>
      <c r="W24" s="124" t="s">
        <v>484</v>
      </c>
      <c r="X24" s="125" t="s">
        <v>161</v>
      </c>
      <c r="Y24" s="118">
        <f>VLOOKUP($A24,[1]英灵种类!$A:$AR,MATCH(Y$1,[1]英灵种类!$A$6:$AR$6,0),FALSE)</f>
        <v>1192</v>
      </c>
      <c r="Z24" s="118">
        <f>VLOOKUP($A24,[1]英灵种类!$A:$AR,MATCH(Z$1,[1]英灵种类!$A$6:$AR$6,0),FALSE)</f>
        <v>171</v>
      </c>
      <c r="AA24" s="118">
        <f>VLOOKUP($A24,[1]英灵种类!$A:$AR,MATCH(AA$1,[1]英灵种类!$A$6:$AR$6,0),FALSE)</f>
        <v>6808</v>
      </c>
      <c r="AB24" s="118">
        <f>VLOOKUP($A24,[1]英灵种类!$A:$AR,MATCH(AB$1,[1]英灵种类!$A$6:$AR$6,0),FALSE)</f>
        <v>0</v>
      </c>
      <c r="AC24" s="118">
        <f>VLOOKUP($A24,[1]英灵种类!$A:$AR,MATCH(AC$1,[1]英灵种类!$A$6:$AR$6,0),FALSE)</f>
        <v>35</v>
      </c>
      <c r="AD24" s="118">
        <f>VLOOKUP($A24,[1]英灵种类!$A:$AR,MATCH(AD$1,[1]英灵种类!$A$6:$AR$6,0),FALSE)</f>
        <v>14</v>
      </c>
      <c r="AE24" s="118">
        <f>VLOOKUP($A24,[1]英灵种类!$A:$AR,MATCH(AE$1,[1]英灵种类!$A$6:$AR$6,0),FALSE)</f>
        <v>409</v>
      </c>
      <c r="AF24" s="118">
        <f>VLOOKUP($A24,[1]英灵种类!$A:$AR,MATCH(AF$1,[1]英灵种类!$A$6:$AR$6,0),FALSE)</f>
        <v>0</v>
      </c>
      <c r="AG24" s="118">
        <f>VLOOKUP($A24,[1]英灵种类!$A:$AR,MATCH(AG$1,[1]英灵种类!$A$6:$AR$6,0),FALSE)</f>
        <v>0</v>
      </c>
      <c r="AH24" s="118">
        <f>VLOOKUP($A24,[1]英灵种类!$A:$AR,MATCH(AH$1,[1]英灵种类!$A$6:$AR$6,0),FALSE)</f>
        <v>0</v>
      </c>
      <c r="AI24" s="118">
        <f>VLOOKUP($A24,[1]英灵种类!$A:$AR,MATCH(AI$1,[1]英灵种类!$A$6:$AR$6,0),FALSE)</f>
        <v>0</v>
      </c>
      <c r="AJ24" s="118">
        <f>VLOOKUP($A24,[1]英灵种类!$A:$AR,MATCH(AJ$1,[1]英灵种类!$A$6:$AR$6,0),FALSE)</f>
        <v>0</v>
      </c>
      <c r="AK24" s="118">
        <f>VLOOKUP($A24,[1]英灵种类!$A:$AR,MATCH(AK$1,[1]英灵种类!$A$6:$AR$6,0),FALSE)</f>
        <v>0</v>
      </c>
      <c r="AL24" s="118">
        <f>VLOOKUP($A24,[1]英灵种类!$A:$AR,MATCH(AL$1,[1]英灵种类!$A$6:$AR$6,0),FALSE)</f>
        <v>86</v>
      </c>
      <c r="AM24" s="118">
        <f>VLOOKUP($A24,[1]英灵种类!$A:$AR,MATCH(AM$1,[1]英灵种类!$A$6:$AR$6,0),FALSE)</f>
        <v>171</v>
      </c>
      <c r="AN24" s="118">
        <f>VLOOKUP($A24,[1]英灵种类!$A:$AR,MATCH(AN$1,[1]英灵种类!$A$6:$AR$6,0),FALSE)</f>
        <v>0</v>
      </c>
      <c r="AO24" s="118">
        <f>VLOOKUP($A24,[1]英灵种类!$A:$AR,MATCH(AO$1,[1]英灵种类!$A$6:$AR$6,0),FALSE)</f>
        <v>171</v>
      </c>
      <c r="AP24" s="118">
        <f>VLOOKUP($A24,[1]英灵种类!$A:$AR,MATCH(AP$1,[1]英灵种类!$A$6:$AR$6,0),FALSE)</f>
        <v>171</v>
      </c>
      <c r="AQ24" s="118">
        <f>VLOOKUP($A24,[1]英灵种类!$A:$AR,MATCH(AQ$1,[1]英灵种类!$A$6:$AR$6,0),FALSE)</f>
        <v>171</v>
      </c>
      <c r="AR24" s="118">
        <f>VLOOKUP($A24,[1]英灵种类!$A:$AR,MATCH(AR$1,[1]英灵种类!$A$6:$AR$6,0),FALSE)</f>
        <v>86</v>
      </c>
      <c r="AS24" s="118">
        <f>VLOOKUP($A24,[1]英灵种类!$A:$AR,MATCH(AS$1,[1]英灵种类!$A$6:$AR$6,0),FALSE)</f>
        <v>86</v>
      </c>
      <c r="AT24" s="118">
        <f>VLOOKUP($A24,[1]英灵种类!$A:$AR,MATCH(AT$1,[1]英灵种类!$A$6:$AR$6,0),FALSE)</f>
        <v>171</v>
      </c>
      <c r="AU24" s="118">
        <f>VLOOKUP($A24,[1]英灵种类!$A:$AR,MATCH(AU$1,[1]英灵种类!$A$6:$AR$6,0),FALSE)</f>
        <v>1702</v>
      </c>
      <c r="AV24" s="118">
        <f>VLOOKUP($A24,[1]英灵种类!$A:$AR,MATCH(AV$1,[1]英灵种类!$A$6:$AR$6,0),FALSE)</f>
        <v>86</v>
      </c>
      <c r="AW24" s="118">
        <f>VLOOKUP($A24,[1]英灵种类!$A:$AR,MATCH(AW$1,[1]英灵种类!$A$6:$AR$6,0),FALSE)</f>
        <v>0</v>
      </c>
      <c r="AX24" s="118">
        <f>VLOOKUP($A24,[1]英灵种类!$A:$AR,MATCH(AX$1,[1]英灵种类!$A$6:$AR$6,0),FALSE)</f>
        <v>0</v>
      </c>
      <c r="AY24" s="118">
        <f>VLOOKUP($A24,[1]英灵种类!$A:$AR,MATCH(AY$1,[1]英灵种类!$A$6:$AR$6,0),FALSE)</f>
        <v>100</v>
      </c>
      <c r="AZ24" s="118">
        <v>0</v>
      </c>
      <c r="BA24" s="118">
        <v>0</v>
      </c>
      <c r="BB24" s="118">
        <v>0</v>
      </c>
      <c r="BC24" s="26">
        <v>3.5</v>
      </c>
      <c r="BD24" s="21">
        <f>VLOOKUP($A24,[1]英灵种类!$A:$AR,MATCH(BD$1,[1]英灵种类!$A$6:$AR$6,0),FALSE)</f>
        <v>5</v>
      </c>
      <c r="BE24" s="26">
        <v>1.3299999999999998</v>
      </c>
      <c r="BF24" s="118">
        <v>99999</v>
      </c>
      <c r="BG24" s="118">
        <v>1</v>
      </c>
      <c r="BH24" s="118">
        <v>10000</v>
      </c>
      <c r="BI24" s="118">
        <v>10000</v>
      </c>
      <c r="BJ24" s="26" t="s">
        <v>393</v>
      </c>
      <c r="BK24" s="33" t="s">
        <v>112</v>
      </c>
      <c r="BL24" s="30" t="s">
        <v>204</v>
      </c>
      <c r="BM24" s="25" t="s">
        <v>113</v>
      </c>
      <c r="BN24" s="25" t="s">
        <v>213</v>
      </c>
      <c r="BO24" s="25" t="s">
        <v>285</v>
      </c>
      <c r="BP24" s="25" t="s">
        <v>213</v>
      </c>
      <c r="BQ24" s="25" t="s">
        <v>213</v>
      </c>
      <c r="BR24" s="26">
        <v>0</v>
      </c>
      <c r="BS24" s="25" t="s">
        <v>213</v>
      </c>
      <c r="BT24" s="25" t="s">
        <v>204</v>
      </c>
      <c r="BU24" s="25" t="s">
        <v>204</v>
      </c>
      <c r="BV24" s="34" t="str">
        <f t="shared" si="1"/>
        <v>[FFaa00]c_b_0061[-]</v>
      </c>
      <c r="BW24" s="118" t="str">
        <f>VLOOKUP($A24,[1]英灵种类!$A:$AR,MATCH(BW$1,[1]英灵种类!$A$6:$AR$6,0),FALSE)</f>
        <v>101,1227|102,185|103,86|104,7217|106,171|109,171|110,171|112,86|113,86|115,1702|116,86</v>
      </c>
      <c r="BX24" s="59">
        <f>VLOOKUP($A24,[1]英灵种类!$A:$AR,MATCH(BX$1,[1]英灵种类!$A$6:$AR$6,0),FALSE)</f>
        <v>14</v>
      </c>
      <c r="BY24" s="118">
        <f t="shared" si="2"/>
        <v>81002</v>
      </c>
      <c r="CA24" s="24">
        <f>O24+P24*89+R24*6*[2]英灵!$U$6</f>
        <v>1145794</v>
      </c>
      <c r="CB24" s="24">
        <f t="shared" si="0"/>
        <v>1145794</v>
      </c>
      <c r="CC24" s="24">
        <f>INDEX([3]ItemConfig!$BB:$BB,MATCH(K24,[3]ItemConfig!$A:$A,0))*IF(J24="",0,1)*IF(C24=1,520,IF(C24=2,500,450))</f>
        <v>0</v>
      </c>
      <c r="CD24" s="24">
        <f>INT((O24+P24+R24*C24*VLOOKUP(C24,[2]英灵!$T$1:$U$6,2,FALSE))/10)</f>
        <v>11937</v>
      </c>
    </row>
    <row r="25" spans="1:84" x14ac:dyDescent="0.15">
      <c r="A25" s="26">
        <v>24</v>
      </c>
      <c r="B25" s="25" t="s">
        <v>528</v>
      </c>
      <c r="C25" s="27">
        <v>1</v>
      </c>
      <c r="D25" s="25" t="s">
        <v>528</v>
      </c>
      <c r="E25" s="29" t="s">
        <v>557</v>
      </c>
      <c r="F25" s="118"/>
      <c r="G25" s="120"/>
      <c r="H25" s="120"/>
      <c r="I25" s="30" t="s">
        <v>218</v>
      </c>
      <c r="J25" s="104" t="s">
        <v>592</v>
      </c>
      <c r="K25" s="36">
        <v>9035</v>
      </c>
      <c r="L25" s="25">
        <v>10</v>
      </c>
      <c r="M25" s="25"/>
      <c r="N25" s="59">
        <f>VLOOKUP($A25,[1]英灵种类!$A:$AR,MATCH(N$1,[1]英灵种类!$A$6:$AR$6,0),FALSE)</f>
        <v>2</v>
      </c>
      <c r="O25" s="118">
        <f>VLOOKUP($A25,[1]英灵种类!$A:$AR,MATCH(O$1,[1]英灵种类!$A$6:$AR$6,0),FALSE)</f>
        <v>82158</v>
      </c>
      <c r="P25" s="118">
        <f>VLOOKUP($A25,[1]英灵种类!$A:$AR,MATCH(P$1,[1]英灵种类!$A$6:$AR$6,0),FALSE)</f>
        <v>1698</v>
      </c>
      <c r="Q25" s="59" t="str">
        <f>VLOOKUP($A25,[1]英灵种类!$A:$AR,MATCH(Q$1,[1]英灵种类!$A$6:$AR$6,0),FALSE)</f>
        <v>101,0|102,0|103,0|104,0|106,0|109,617|110,89|112,353|113,353|115,0|116,177</v>
      </c>
      <c r="R25" s="59">
        <f>VLOOKUP($A25,[1]英灵种类!$A:$AR,MATCH(R$1,[1]英灵种类!$A$6:$AR$6,0),FALSE)</f>
        <v>39725</v>
      </c>
      <c r="S25" s="21">
        <v>6</v>
      </c>
      <c r="T25" s="32">
        <v>10</v>
      </c>
      <c r="U25" s="83">
        <v>324</v>
      </c>
      <c r="V25" s="123">
        <v>0.82500000000000007</v>
      </c>
      <c r="W25" s="124" t="s">
        <v>483</v>
      </c>
      <c r="X25" s="125" t="s">
        <v>161</v>
      </c>
      <c r="Y25" s="118">
        <f>VLOOKUP($A25,[1]英灵种类!$A:$AR,MATCH(Y$1,[1]英灵种类!$A$6:$AR$6,0),FALSE)</f>
        <v>1234</v>
      </c>
      <c r="Z25" s="118">
        <f>VLOOKUP($A25,[1]英灵种类!$A:$AR,MATCH(Z$1,[1]英灵种类!$A$6:$AR$6,0),FALSE)</f>
        <v>177</v>
      </c>
      <c r="AA25" s="118">
        <f>VLOOKUP($A25,[1]英灵种类!$A:$AR,MATCH(AA$1,[1]英灵种类!$A$6:$AR$6,0),FALSE)</f>
        <v>7048</v>
      </c>
      <c r="AB25" s="118">
        <f>VLOOKUP($A25,[1]英灵种类!$A:$AR,MATCH(AB$1,[1]英灵种类!$A$6:$AR$6,0),FALSE)</f>
        <v>0</v>
      </c>
      <c r="AC25" s="118">
        <f>VLOOKUP($A25,[1]英灵种类!$A:$AR,MATCH(AC$1,[1]英灵种类!$A$6:$AR$6,0),FALSE)</f>
        <v>36</v>
      </c>
      <c r="AD25" s="118">
        <f>VLOOKUP($A25,[1]英灵种类!$A:$AR,MATCH(AD$1,[1]英灵种类!$A$6:$AR$6,0),FALSE)</f>
        <v>15</v>
      </c>
      <c r="AE25" s="118">
        <f>VLOOKUP($A25,[1]英灵种类!$A:$AR,MATCH(AE$1,[1]英灵种类!$A$6:$AR$6,0),FALSE)</f>
        <v>423</v>
      </c>
      <c r="AF25" s="118">
        <f>VLOOKUP($A25,[1]英灵种类!$A:$AR,MATCH(AF$1,[1]英灵种类!$A$6:$AR$6,0),FALSE)</f>
        <v>0</v>
      </c>
      <c r="AG25" s="118">
        <f>VLOOKUP($A25,[1]英灵种类!$A:$AR,MATCH(AG$1,[1]英灵种类!$A$6:$AR$6,0),FALSE)</f>
        <v>0</v>
      </c>
      <c r="AH25" s="118">
        <f>VLOOKUP($A25,[1]英灵种类!$A:$AR,MATCH(AH$1,[1]英灵种类!$A$6:$AR$6,0),FALSE)</f>
        <v>0</v>
      </c>
      <c r="AI25" s="118">
        <f>VLOOKUP($A25,[1]英灵种类!$A:$AR,MATCH(AI$1,[1]英灵种类!$A$6:$AR$6,0),FALSE)</f>
        <v>0</v>
      </c>
      <c r="AJ25" s="118">
        <f>VLOOKUP($A25,[1]英灵种类!$A:$AR,MATCH(AJ$1,[1]英灵种类!$A$6:$AR$6,0),FALSE)</f>
        <v>0</v>
      </c>
      <c r="AK25" s="118">
        <f>VLOOKUP($A25,[1]英灵种类!$A:$AR,MATCH(AK$1,[1]英灵种类!$A$6:$AR$6,0),FALSE)</f>
        <v>0</v>
      </c>
      <c r="AL25" s="118">
        <f>VLOOKUP($A25,[1]英灵种类!$A:$AR,MATCH(AL$1,[1]英灵种类!$A$6:$AR$6,0),FALSE)</f>
        <v>89</v>
      </c>
      <c r="AM25" s="118">
        <f>VLOOKUP($A25,[1]英灵种类!$A:$AR,MATCH(AM$1,[1]英灵种类!$A$6:$AR$6,0),FALSE)</f>
        <v>177</v>
      </c>
      <c r="AN25" s="118">
        <f>VLOOKUP($A25,[1]英灵种类!$A:$AR,MATCH(AN$1,[1]英灵种类!$A$6:$AR$6,0),FALSE)</f>
        <v>0</v>
      </c>
      <c r="AO25" s="118">
        <f>VLOOKUP($A25,[1]英灵种类!$A:$AR,MATCH(AO$1,[1]英灵种类!$A$6:$AR$6,0),FALSE)</f>
        <v>177</v>
      </c>
      <c r="AP25" s="118">
        <f>VLOOKUP($A25,[1]英灵种类!$A:$AR,MATCH(AP$1,[1]英灵种类!$A$6:$AR$6,0),FALSE)</f>
        <v>177</v>
      </c>
      <c r="AQ25" s="118">
        <f>VLOOKUP($A25,[1]英灵种类!$A:$AR,MATCH(AQ$1,[1]英灵种类!$A$6:$AR$6,0),FALSE)</f>
        <v>177</v>
      </c>
      <c r="AR25" s="118">
        <f>VLOOKUP($A25,[1]英灵种类!$A:$AR,MATCH(AR$1,[1]英灵种类!$A$6:$AR$6,0),FALSE)</f>
        <v>89</v>
      </c>
      <c r="AS25" s="118">
        <f>VLOOKUP($A25,[1]英灵种类!$A:$AR,MATCH(AS$1,[1]英灵种类!$A$6:$AR$6,0),FALSE)</f>
        <v>89</v>
      </c>
      <c r="AT25" s="118">
        <f>VLOOKUP($A25,[1]英灵种类!$A:$AR,MATCH(AT$1,[1]英灵种类!$A$6:$AR$6,0),FALSE)</f>
        <v>177</v>
      </c>
      <c r="AU25" s="118">
        <f>VLOOKUP($A25,[1]英灵种类!$A:$AR,MATCH(AU$1,[1]英灵种类!$A$6:$AR$6,0),FALSE)</f>
        <v>1762</v>
      </c>
      <c r="AV25" s="118">
        <f>VLOOKUP($A25,[1]英灵种类!$A:$AR,MATCH(AV$1,[1]英灵种类!$A$6:$AR$6,0),FALSE)</f>
        <v>89</v>
      </c>
      <c r="AW25" s="118">
        <f>VLOOKUP($A25,[1]英灵种类!$A:$AR,MATCH(AW$1,[1]英灵种类!$A$6:$AR$6,0),FALSE)</f>
        <v>0</v>
      </c>
      <c r="AX25" s="118">
        <f>VLOOKUP($A25,[1]英灵种类!$A:$AR,MATCH(AX$1,[1]英灵种类!$A$6:$AR$6,0),FALSE)</f>
        <v>0</v>
      </c>
      <c r="AY25" s="118">
        <f>VLOOKUP($A25,[1]英灵种类!$A:$AR,MATCH(AY$1,[1]英灵种类!$A$6:$AR$6,0),FALSE)</f>
        <v>100</v>
      </c>
      <c r="AZ25" s="118">
        <v>0</v>
      </c>
      <c r="BA25" s="118">
        <v>0</v>
      </c>
      <c r="BB25" s="118">
        <v>0</v>
      </c>
      <c r="BC25" s="26">
        <v>4</v>
      </c>
      <c r="BD25" s="21">
        <f>VLOOKUP($A25,[1]英灵种类!$A:$AR,MATCH(BD$1,[1]英灵种类!$A$6:$AR$6,0),FALSE)</f>
        <v>6</v>
      </c>
      <c r="BE25" s="26">
        <v>1.3299999999999998</v>
      </c>
      <c r="BF25" s="118">
        <v>99999</v>
      </c>
      <c r="BG25" s="118">
        <v>1</v>
      </c>
      <c r="BH25" s="118">
        <v>10000</v>
      </c>
      <c r="BI25" s="118">
        <v>10000</v>
      </c>
      <c r="BJ25" s="26" t="s">
        <v>394</v>
      </c>
      <c r="BK25" s="33" t="s">
        <v>112</v>
      </c>
      <c r="BL25" s="30" t="s">
        <v>204</v>
      </c>
      <c r="BM25" s="25" t="s">
        <v>113</v>
      </c>
      <c r="BN25" s="25" t="s">
        <v>213</v>
      </c>
      <c r="BO25" s="25" t="s">
        <v>285</v>
      </c>
      <c r="BP25" s="25" t="s">
        <v>213</v>
      </c>
      <c r="BQ25" s="25" t="s">
        <v>213</v>
      </c>
      <c r="BR25" s="26">
        <v>0</v>
      </c>
      <c r="BS25" s="25" t="s">
        <v>213</v>
      </c>
      <c r="BT25" s="25" t="s">
        <v>204</v>
      </c>
      <c r="BU25" s="25" t="s">
        <v>204</v>
      </c>
      <c r="BV25" s="34" t="str">
        <f t="shared" si="1"/>
        <v>[ff3322]c_b_0062[-]</v>
      </c>
      <c r="BW25" s="118" t="str">
        <f>VLOOKUP($A25,[1]英灵种类!$A:$AR,MATCH(BW$1,[1]英灵种类!$A$6:$AR$6,0),FALSE)</f>
        <v>101,1270|102,192|103,89|104,7471|106,177|109,177|110,177|112,89|113,89|115,1762|116,89</v>
      </c>
      <c r="BX25" s="59">
        <f>VLOOKUP($A25,[1]英灵种类!$A:$AR,MATCH(BX$1,[1]英灵种类!$A$6:$AR$6,0),FALSE)</f>
        <v>12</v>
      </c>
      <c r="BY25" s="118">
        <f t="shared" si="2"/>
        <v>83856</v>
      </c>
      <c r="CA25" s="24">
        <f>O25+P25*89+R25*6*[2]英灵!$U$6</f>
        <v>1186680</v>
      </c>
      <c r="CB25" s="24">
        <f t="shared" si="0"/>
        <v>1186680</v>
      </c>
      <c r="CC25" s="24">
        <f>INDEX([3]ItemConfig!$BB:$BB,MATCH(K25,[3]ItemConfig!$A:$A,0))*IF(J25="",0,1)*IF(C25=1,520,IF(C25=2,500,450))</f>
        <v>0</v>
      </c>
      <c r="CD25" s="24">
        <f>INT((O25+P25+R25*C25*VLOOKUP(C25,[2]英灵!$T$1:$U$6,2,FALSE))/10)</f>
        <v>12358</v>
      </c>
    </row>
    <row r="26" spans="1:84" x14ac:dyDescent="0.15">
      <c r="A26" s="25">
        <v>25</v>
      </c>
      <c r="B26" s="28" t="s">
        <v>529</v>
      </c>
      <c r="C26" s="27">
        <v>1</v>
      </c>
      <c r="D26" s="28" t="s">
        <v>529</v>
      </c>
      <c r="E26" s="29" t="s">
        <v>558</v>
      </c>
      <c r="F26" s="118"/>
      <c r="G26" s="120"/>
      <c r="H26" s="120"/>
      <c r="I26" s="30" t="s">
        <v>218</v>
      </c>
      <c r="J26" s="104" t="s">
        <v>593</v>
      </c>
      <c r="K26" s="36">
        <v>9036</v>
      </c>
      <c r="L26" s="25">
        <v>10</v>
      </c>
      <c r="M26" s="25"/>
      <c r="N26" s="59">
        <f>VLOOKUP($A26,[1]英灵种类!$A:$AR,MATCH(N$1,[1]英灵种类!$A$6:$AR$6,0),FALSE)</f>
        <v>1</v>
      </c>
      <c r="O26" s="118">
        <f>VLOOKUP($A26,[1]英灵种类!$A:$AR,MATCH(O$1,[1]英灵种类!$A$6:$AR$6,0),FALSE)</f>
        <v>65538</v>
      </c>
      <c r="P26" s="118">
        <f>VLOOKUP($A26,[1]英灵种类!$A:$AR,MATCH(P$1,[1]英灵种类!$A$6:$AR$6,0),FALSE)</f>
        <v>1363</v>
      </c>
      <c r="Q26" s="59" t="str">
        <f>VLOOKUP($A26,[1]英灵种类!$A:$AR,MATCH(Q$1,[1]英灵种类!$A$6:$AR$6,0),FALSE)</f>
        <v>101,0|102,0|103,0|104,0|106,0|109,493|110,71|112,282|113,282|115,0|116,141</v>
      </c>
      <c r="R26" s="59">
        <f>VLOOKUP($A26,[1]英灵种类!$A:$AR,MATCH(R$1,[1]英灵种类!$A$6:$AR$6,0),FALSE)</f>
        <v>31725</v>
      </c>
      <c r="S26" s="21">
        <v>6</v>
      </c>
      <c r="T26" s="32">
        <v>10</v>
      </c>
      <c r="U26" s="83">
        <v>325</v>
      </c>
      <c r="V26" s="123">
        <v>0.82500000000000007</v>
      </c>
      <c r="W26" s="124" t="s">
        <v>297</v>
      </c>
      <c r="X26" s="125" t="s">
        <v>161</v>
      </c>
      <c r="Y26" s="118">
        <f>VLOOKUP($A26,[1]英灵种类!$A:$AR,MATCH(Y$1,[1]英灵种类!$A$6:$AR$6,0),FALSE)</f>
        <v>985</v>
      </c>
      <c r="Z26" s="118">
        <f>VLOOKUP($A26,[1]英灵种类!$A:$AR,MATCH(Z$1,[1]英灵种类!$A$6:$AR$6,0),FALSE)</f>
        <v>141</v>
      </c>
      <c r="AA26" s="118">
        <f>VLOOKUP($A26,[1]英灵种类!$A:$AR,MATCH(AA$1,[1]英灵种类!$A$6:$AR$6,0),FALSE)</f>
        <v>5628</v>
      </c>
      <c r="AB26" s="118">
        <f>VLOOKUP($A26,[1]英灵种类!$A:$AR,MATCH(AB$1,[1]英灵种类!$A$6:$AR$6,0),FALSE)</f>
        <v>0</v>
      </c>
      <c r="AC26" s="118">
        <f>VLOOKUP($A26,[1]英灵种类!$A:$AR,MATCH(AC$1,[1]英灵种类!$A$6:$AR$6,0),FALSE)</f>
        <v>29</v>
      </c>
      <c r="AD26" s="118">
        <f>VLOOKUP($A26,[1]英灵种类!$A:$AR,MATCH(AD$1,[1]英灵种类!$A$6:$AR$6,0),FALSE)</f>
        <v>12</v>
      </c>
      <c r="AE26" s="118">
        <f>VLOOKUP($A26,[1]英灵种类!$A:$AR,MATCH(AE$1,[1]英灵种类!$A$6:$AR$6,0),FALSE)</f>
        <v>338</v>
      </c>
      <c r="AF26" s="118">
        <f>VLOOKUP($A26,[1]英灵种类!$A:$AR,MATCH(AF$1,[1]英灵种类!$A$6:$AR$6,0),FALSE)</f>
        <v>0</v>
      </c>
      <c r="AG26" s="118">
        <f>VLOOKUP($A26,[1]英灵种类!$A:$AR,MATCH(AG$1,[1]英灵种类!$A$6:$AR$6,0),FALSE)</f>
        <v>0</v>
      </c>
      <c r="AH26" s="118">
        <f>VLOOKUP($A26,[1]英灵种类!$A:$AR,MATCH(AH$1,[1]英灵种类!$A$6:$AR$6,0),FALSE)</f>
        <v>0</v>
      </c>
      <c r="AI26" s="118">
        <f>VLOOKUP($A26,[1]英灵种类!$A:$AR,MATCH(AI$1,[1]英灵种类!$A$6:$AR$6,0),FALSE)</f>
        <v>0</v>
      </c>
      <c r="AJ26" s="118">
        <f>VLOOKUP($A26,[1]英灵种类!$A:$AR,MATCH(AJ$1,[1]英灵种类!$A$6:$AR$6,0),FALSE)</f>
        <v>0</v>
      </c>
      <c r="AK26" s="118">
        <f>VLOOKUP($A26,[1]英灵种类!$A:$AR,MATCH(AK$1,[1]英灵种类!$A$6:$AR$6,0),FALSE)</f>
        <v>0</v>
      </c>
      <c r="AL26" s="118">
        <f>VLOOKUP($A26,[1]英灵种类!$A:$AR,MATCH(AL$1,[1]英灵种类!$A$6:$AR$6,0),FALSE)</f>
        <v>71</v>
      </c>
      <c r="AM26" s="118">
        <f>VLOOKUP($A26,[1]英灵种类!$A:$AR,MATCH(AM$1,[1]英灵种类!$A$6:$AR$6,0),FALSE)</f>
        <v>141</v>
      </c>
      <c r="AN26" s="118">
        <f>VLOOKUP($A26,[1]英灵种类!$A:$AR,MATCH(AN$1,[1]英灵种类!$A$6:$AR$6,0),FALSE)</f>
        <v>0</v>
      </c>
      <c r="AO26" s="118">
        <f>VLOOKUP($A26,[1]英灵种类!$A:$AR,MATCH(AO$1,[1]英灵种类!$A$6:$AR$6,0),FALSE)</f>
        <v>141</v>
      </c>
      <c r="AP26" s="118">
        <f>VLOOKUP($A26,[1]英灵种类!$A:$AR,MATCH(AP$1,[1]英灵种类!$A$6:$AR$6,0),FALSE)</f>
        <v>141</v>
      </c>
      <c r="AQ26" s="118">
        <f>VLOOKUP($A26,[1]英灵种类!$A:$AR,MATCH(AQ$1,[1]英灵种类!$A$6:$AR$6,0),FALSE)</f>
        <v>141</v>
      </c>
      <c r="AR26" s="118">
        <f>VLOOKUP($A26,[1]英灵种类!$A:$AR,MATCH(AR$1,[1]英灵种类!$A$6:$AR$6,0),FALSE)</f>
        <v>71</v>
      </c>
      <c r="AS26" s="118">
        <f>VLOOKUP($A26,[1]英灵种类!$A:$AR,MATCH(AS$1,[1]英灵种类!$A$6:$AR$6,0),FALSE)</f>
        <v>71</v>
      </c>
      <c r="AT26" s="118">
        <f>VLOOKUP($A26,[1]英灵种类!$A:$AR,MATCH(AT$1,[1]英灵种类!$A$6:$AR$6,0),FALSE)</f>
        <v>141</v>
      </c>
      <c r="AU26" s="118">
        <f>VLOOKUP($A26,[1]英灵种类!$A:$AR,MATCH(AU$1,[1]英灵种类!$A$6:$AR$6,0),FALSE)</f>
        <v>1407</v>
      </c>
      <c r="AV26" s="118">
        <f>VLOOKUP($A26,[1]英灵种类!$A:$AR,MATCH(AV$1,[1]英灵种类!$A$6:$AR$6,0),FALSE)</f>
        <v>71</v>
      </c>
      <c r="AW26" s="118">
        <f>VLOOKUP($A26,[1]英灵种类!$A:$AR,MATCH(AW$1,[1]英灵种类!$A$6:$AR$6,0),FALSE)</f>
        <v>0</v>
      </c>
      <c r="AX26" s="118">
        <f>VLOOKUP($A26,[1]英灵种类!$A:$AR,MATCH(AX$1,[1]英灵种类!$A$6:$AR$6,0),FALSE)</f>
        <v>0</v>
      </c>
      <c r="AY26" s="118">
        <f>VLOOKUP($A26,[1]英灵种类!$A:$AR,MATCH(AY$1,[1]英灵种类!$A$6:$AR$6,0),FALSE)</f>
        <v>100</v>
      </c>
      <c r="AZ26" s="118">
        <v>0</v>
      </c>
      <c r="BA26" s="118">
        <v>0</v>
      </c>
      <c r="BB26" s="118">
        <v>0</v>
      </c>
      <c r="BC26" s="26">
        <v>3.5</v>
      </c>
      <c r="BD26" s="21">
        <f>VLOOKUP($A26,[1]英灵种类!$A:$AR,MATCH(BD$1,[1]英灵种类!$A$6:$AR$6,0),FALSE)</f>
        <v>4</v>
      </c>
      <c r="BE26" s="26">
        <v>1.3</v>
      </c>
      <c r="BF26" s="118">
        <v>99999</v>
      </c>
      <c r="BG26" s="118">
        <v>1</v>
      </c>
      <c r="BH26" s="118">
        <v>10000</v>
      </c>
      <c r="BI26" s="118">
        <v>10000</v>
      </c>
      <c r="BJ26" s="26" t="s">
        <v>395</v>
      </c>
      <c r="BK26" s="33" t="s">
        <v>112</v>
      </c>
      <c r="BL26" s="30" t="s">
        <v>204</v>
      </c>
      <c r="BM26" s="25" t="s">
        <v>113</v>
      </c>
      <c r="BN26" s="25" t="s">
        <v>213</v>
      </c>
      <c r="BO26" s="25" t="s">
        <v>285</v>
      </c>
      <c r="BP26" s="25" t="s">
        <v>213</v>
      </c>
      <c r="BQ26" s="25" t="s">
        <v>213</v>
      </c>
      <c r="BR26" s="26">
        <v>0</v>
      </c>
      <c r="BS26" s="25" t="s">
        <v>213</v>
      </c>
      <c r="BT26" s="25" t="s">
        <v>204</v>
      </c>
      <c r="BU26" s="25" t="s">
        <v>204</v>
      </c>
      <c r="BV26" s="34" t="str">
        <f t="shared" si="1"/>
        <v>[aa66ff]c_b_0065[-]</v>
      </c>
      <c r="BW26" s="118" t="str">
        <f>VLOOKUP($A26,[1]英灵种类!$A:$AR,MATCH(BW$1,[1]英灵种类!$A$6:$AR$6,0),FALSE)</f>
        <v>101,1014|102,153|103,71|104,5966|106,141|109,141|110,141|112,71|113,71|115,1407|116,71</v>
      </c>
      <c r="BX26" s="59">
        <f>VLOOKUP($A26,[1]英灵种类!$A:$AR,MATCH(BX$1,[1]英灵种类!$A$6:$AR$6,0),FALSE)</f>
        <v>24</v>
      </c>
      <c r="BY26" s="118">
        <f t="shared" si="2"/>
        <v>66901</v>
      </c>
      <c r="CA26" s="24">
        <f>O26+P26*89+R26*6*[2]英灵!$U$6</f>
        <v>948245</v>
      </c>
      <c r="CB26" s="24">
        <f t="shared" si="0"/>
        <v>948245</v>
      </c>
      <c r="CC26" s="24">
        <f>INDEX([3]ItemConfig!$BB:$BB,MATCH(K26,[3]ItemConfig!$A:$A,0))*IF(J26="",0,1)*IF(C26=1,520,IF(C26=2,500,450))</f>
        <v>0</v>
      </c>
      <c r="CD26" s="24">
        <f>INT((O26+P26+R26*C26*VLOOKUP(C26,[2]英灵!$T$1:$U$6,2,FALSE))/10)</f>
        <v>9862</v>
      </c>
    </row>
    <row r="27" spans="1:84" x14ac:dyDescent="0.15">
      <c r="A27" s="26">
        <v>26</v>
      </c>
      <c r="B27" s="30" t="s">
        <v>381</v>
      </c>
      <c r="C27" s="27">
        <v>1</v>
      </c>
      <c r="D27" s="30" t="s">
        <v>381</v>
      </c>
      <c r="E27" s="29" t="s">
        <v>559</v>
      </c>
      <c r="F27" s="118"/>
      <c r="G27" s="120"/>
      <c r="H27" s="121"/>
      <c r="I27" s="30" t="s">
        <v>219</v>
      </c>
      <c r="J27" s="104" t="s">
        <v>594</v>
      </c>
      <c r="K27" s="36">
        <v>9002</v>
      </c>
      <c r="L27" s="25">
        <v>10</v>
      </c>
      <c r="M27" s="25"/>
      <c r="N27" s="59">
        <f>VLOOKUP($A27,[1]英灵种类!$A:$AR,MATCH(N$1,[1]英灵种类!$A$6:$AR$6,0),FALSE)</f>
        <v>2</v>
      </c>
      <c r="O27" s="118">
        <f>VLOOKUP($A27,[1]英灵种类!$A:$AR,MATCH(O$1,[1]英灵种类!$A$6:$AR$6,0),FALSE)</f>
        <v>91873</v>
      </c>
      <c r="P27" s="118">
        <f>VLOOKUP($A27,[1]英灵种类!$A:$AR,MATCH(P$1,[1]英灵种类!$A$6:$AR$6,0),FALSE)</f>
        <v>1874</v>
      </c>
      <c r="Q27" s="59" t="str">
        <f>VLOOKUP($A27,[1]英灵种类!$A:$AR,MATCH(Q$1,[1]英灵种类!$A$6:$AR$6,0),FALSE)</f>
        <v>101,0|102,0|103,0|104,0|106,0|109,691|110,99|112,395|113,395|115,0|116,198</v>
      </c>
      <c r="R27" s="59">
        <f>VLOOKUP($A27,[1]英灵种类!$A:$AR,MATCH(R$1,[1]英灵种类!$A$6:$AR$6,0),FALSE)</f>
        <v>44450</v>
      </c>
      <c r="S27" s="21">
        <v>8</v>
      </c>
      <c r="T27" s="32">
        <v>10</v>
      </c>
      <c r="U27" s="83">
        <v>326</v>
      </c>
      <c r="V27" s="125">
        <v>1</v>
      </c>
      <c r="W27" s="124" t="s">
        <v>477</v>
      </c>
      <c r="X27" s="125" t="s">
        <v>161</v>
      </c>
      <c r="Y27" s="118">
        <f>VLOOKUP($A27,[1]英灵种类!$A:$AR,MATCH(Y$1,[1]英灵种类!$A$6:$AR$6,0),FALSE)</f>
        <v>1381</v>
      </c>
      <c r="Z27" s="118">
        <f>VLOOKUP($A27,[1]英灵种类!$A:$AR,MATCH(Z$1,[1]英灵种类!$A$6:$AR$6,0),FALSE)</f>
        <v>198</v>
      </c>
      <c r="AA27" s="118">
        <f>VLOOKUP($A27,[1]英灵种类!$A:$AR,MATCH(AA$1,[1]英灵种类!$A$6:$AR$6,0),FALSE)</f>
        <v>7888</v>
      </c>
      <c r="AB27" s="118">
        <f>VLOOKUP($A27,[1]英灵种类!$A:$AR,MATCH(AB$1,[1]英灵种类!$A$6:$AR$6,0),FALSE)</f>
        <v>0</v>
      </c>
      <c r="AC27" s="118">
        <f>VLOOKUP($A27,[1]英灵种类!$A:$AR,MATCH(AC$1,[1]英灵种类!$A$6:$AR$6,0),FALSE)</f>
        <v>40</v>
      </c>
      <c r="AD27" s="118">
        <f>VLOOKUP($A27,[1]英灵种类!$A:$AR,MATCH(AD$1,[1]英灵种类!$A$6:$AR$6,0),FALSE)</f>
        <v>16</v>
      </c>
      <c r="AE27" s="118">
        <f>VLOOKUP($A27,[1]英灵种类!$A:$AR,MATCH(AE$1,[1]英灵种类!$A$6:$AR$6,0),FALSE)</f>
        <v>474</v>
      </c>
      <c r="AF27" s="118">
        <f>VLOOKUP($A27,[1]英灵种类!$A:$AR,MATCH(AF$1,[1]英灵种类!$A$6:$AR$6,0),FALSE)</f>
        <v>0</v>
      </c>
      <c r="AG27" s="118">
        <f>VLOOKUP($A27,[1]英灵种类!$A:$AR,MATCH(AG$1,[1]英灵种类!$A$6:$AR$6,0),FALSE)</f>
        <v>0</v>
      </c>
      <c r="AH27" s="118">
        <f>VLOOKUP($A27,[1]英灵种类!$A:$AR,MATCH(AH$1,[1]英灵种类!$A$6:$AR$6,0),FALSE)</f>
        <v>0</v>
      </c>
      <c r="AI27" s="118">
        <f>VLOOKUP($A27,[1]英灵种类!$A:$AR,MATCH(AI$1,[1]英灵种类!$A$6:$AR$6,0),FALSE)</f>
        <v>0</v>
      </c>
      <c r="AJ27" s="118">
        <f>VLOOKUP($A27,[1]英灵种类!$A:$AR,MATCH(AJ$1,[1]英灵种类!$A$6:$AR$6,0),FALSE)</f>
        <v>0</v>
      </c>
      <c r="AK27" s="118">
        <f>VLOOKUP($A27,[1]英灵种类!$A:$AR,MATCH(AK$1,[1]英灵种类!$A$6:$AR$6,0),FALSE)</f>
        <v>0</v>
      </c>
      <c r="AL27" s="118">
        <f>VLOOKUP($A27,[1]英灵种类!$A:$AR,MATCH(AL$1,[1]英灵种类!$A$6:$AR$6,0),FALSE)</f>
        <v>99</v>
      </c>
      <c r="AM27" s="118">
        <f>VLOOKUP($A27,[1]英灵种类!$A:$AR,MATCH(AM$1,[1]英灵种类!$A$6:$AR$6,0),FALSE)</f>
        <v>198</v>
      </c>
      <c r="AN27" s="118">
        <f>VLOOKUP($A27,[1]英灵种类!$A:$AR,MATCH(AN$1,[1]英灵种类!$A$6:$AR$6,0),FALSE)</f>
        <v>0</v>
      </c>
      <c r="AO27" s="118">
        <f>VLOOKUP($A27,[1]英灵种类!$A:$AR,MATCH(AO$1,[1]英灵种类!$A$6:$AR$6,0),FALSE)</f>
        <v>198</v>
      </c>
      <c r="AP27" s="118">
        <f>VLOOKUP($A27,[1]英灵种类!$A:$AR,MATCH(AP$1,[1]英灵种类!$A$6:$AR$6,0),FALSE)</f>
        <v>198</v>
      </c>
      <c r="AQ27" s="118">
        <f>VLOOKUP($A27,[1]英灵种类!$A:$AR,MATCH(AQ$1,[1]英灵种类!$A$6:$AR$6,0),FALSE)</f>
        <v>198</v>
      </c>
      <c r="AR27" s="118">
        <f>VLOOKUP($A27,[1]英灵种类!$A:$AR,MATCH(AR$1,[1]英灵种类!$A$6:$AR$6,0),FALSE)</f>
        <v>99</v>
      </c>
      <c r="AS27" s="118">
        <f>VLOOKUP($A27,[1]英灵种类!$A:$AR,MATCH(AS$1,[1]英灵种类!$A$6:$AR$6,0),FALSE)</f>
        <v>99</v>
      </c>
      <c r="AT27" s="118">
        <f>VLOOKUP($A27,[1]英灵种类!$A:$AR,MATCH(AT$1,[1]英灵种类!$A$6:$AR$6,0),FALSE)</f>
        <v>198</v>
      </c>
      <c r="AU27" s="118">
        <f>VLOOKUP($A27,[1]英灵种类!$A:$AR,MATCH(AU$1,[1]英灵种类!$A$6:$AR$6,0),FALSE)</f>
        <v>1972</v>
      </c>
      <c r="AV27" s="118">
        <f>VLOOKUP($A27,[1]英灵种类!$A:$AR,MATCH(AV$1,[1]英灵种类!$A$6:$AR$6,0),FALSE)</f>
        <v>99</v>
      </c>
      <c r="AW27" s="118">
        <f>VLOOKUP($A27,[1]英灵种类!$A:$AR,MATCH(AW$1,[1]英灵种类!$A$6:$AR$6,0),FALSE)</f>
        <v>0</v>
      </c>
      <c r="AX27" s="118">
        <f>VLOOKUP($A27,[1]英灵种类!$A:$AR,MATCH(AX$1,[1]英灵种类!$A$6:$AR$6,0),FALSE)</f>
        <v>0</v>
      </c>
      <c r="AY27" s="118">
        <f>VLOOKUP($A27,[1]英灵种类!$A:$AR,MATCH(AY$1,[1]英灵种类!$A$6:$AR$6,0),FALSE)</f>
        <v>100</v>
      </c>
      <c r="AZ27" s="118">
        <v>0</v>
      </c>
      <c r="BA27" s="118">
        <v>0</v>
      </c>
      <c r="BB27" s="118">
        <v>0</v>
      </c>
      <c r="BC27" s="90">
        <v>2.5</v>
      </c>
      <c r="BD27" s="21">
        <f>VLOOKUP($A27,[1]英灵种类!$A:$AR,MATCH(BD$1,[1]英灵种类!$A$6:$AR$6,0),FALSE)</f>
        <v>6</v>
      </c>
      <c r="BE27" s="26">
        <v>1</v>
      </c>
      <c r="BF27" s="118">
        <v>99999</v>
      </c>
      <c r="BG27" s="120">
        <v>1</v>
      </c>
      <c r="BH27" s="118">
        <v>10000</v>
      </c>
      <c r="BI27" s="118">
        <v>10000</v>
      </c>
      <c r="BJ27" s="26" t="s">
        <v>412</v>
      </c>
      <c r="BK27" s="33" t="s">
        <v>112</v>
      </c>
      <c r="BL27" s="30" t="s">
        <v>204</v>
      </c>
      <c r="BM27" s="25" t="s">
        <v>113</v>
      </c>
      <c r="BN27" s="25" t="s">
        <v>213</v>
      </c>
      <c r="BO27" s="25" t="s">
        <v>285</v>
      </c>
      <c r="BP27" s="25" t="s">
        <v>213</v>
      </c>
      <c r="BQ27" s="25" t="s">
        <v>213</v>
      </c>
      <c r="BR27" s="26">
        <v>0</v>
      </c>
      <c r="BS27" s="25" t="s">
        <v>213</v>
      </c>
      <c r="BT27" s="25" t="s">
        <v>204</v>
      </c>
      <c r="BU27" s="25" t="s">
        <v>204</v>
      </c>
      <c r="BV27" s="34" t="str">
        <f t="shared" si="1"/>
        <v>[ff3322]c_b_0003[-]</v>
      </c>
      <c r="BW27" s="118" t="str">
        <f>VLOOKUP($A27,[1]英灵种类!$A:$AR,MATCH(BW$1,[1]英灵种类!$A$6:$AR$6,0),FALSE)</f>
        <v>101,1421|102,214|103,99|104,8362|106,198|109,198|110,198|112,99|113,99|115,1972|116,99</v>
      </c>
      <c r="BX27" s="59">
        <f>VLOOKUP($A27,[1]英灵种类!$A:$AR,MATCH(BX$1,[1]英灵种类!$A$6:$AR$6,0),FALSE)</f>
        <v>3</v>
      </c>
      <c r="BY27" s="118">
        <f t="shared" si="2"/>
        <v>93747</v>
      </c>
      <c r="CA27" s="24">
        <f>O27+P27*89+R27*6*[2]英灵!$U$6</f>
        <v>1325459</v>
      </c>
      <c r="CB27" s="24">
        <f t="shared" si="0"/>
        <v>1325459</v>
      </c>
      <c r="CC27" s="24">
        <f>INDEX([3]ItemConfig!$BB:$BB,MATCH(K27,[3]ItemConfig!$A:$A,0))*IF(J27="",0,1)*IF(C27=1,520,IF(C27=2,500,450))</f>
        <v>0</v>
      </c>
      <c r="CD27" s="24">
        <f>INT((O27+P27+R27*C27*VLOOKUP(C27,[2]英灵!$T$1:$U$6,2,FALSE))/10)</f>
        <v>13819</v>
      </c>
      <c r="CE27" s="35">
        <v>6</v>
      </c>
      <c r="CF27" s="35">
        <f>COUNTIF(BD:BD,CE27)</f>
        <v>13</v>
      </c>
    </row>
    <row r="28" spans="1:84" x14ac:dyDescent="0.15">
      <c r="A28" s="25">
        <v>27</v>
      </c>
      <c r="B28" s="30" t="s">
        <v>388</v>
      </c>
      <c r="C28" s="27">
        <v>1</v>
      </c>
      <c r="D28" s="30" t="s">
        <v>388</v>
      </c>
      <c r="E28" s="29" t="s">
        <v>560</v>
      </c>
      <c r="F28" s="118"/>
      <c r="G28" s="120"/>
      <c r="H28" s="121"/>
      <c r="I28" s="30" t="s">
        <v>219</v>
      </c>
      <c r="J28" s="104" t="s">
        <v>595</v>
      </c>
      <c r="K28" s="36">
        <v>9003</v>
      </c>
      <c r="L28" s="25">
        <v>10</v>
      </c>
      <c r="M28" s="25"/>
      <c r="N28" s="59">
        <f>VLOOKUP($A28,[1]英灵种类!$A:$AR,MATCH(N$1,[1]英灵种类!$A$6:$AR$6,0),FALSE)</f>
        <v>2</v>
      </c>
      <c r="O28" s="118">
        <f>VLOOKUP($A28,[1]英灵种类!$A:$AR,MATCH(O$1,[1]英灵种类!$A$6:$AR$6,0),FALSE)</f>
        <v>95593</v>
      </c>
      <c r="P28" s="118">
        <f>VLOOKUP($A28,[1]英灵种类!$A:$AR,MATCH(P$1,[1]英灵种类!$A$6:$AR$6,0),FALSE)</f>
        <v>1968</v>
      </c>
      <c r="Q28" s="59" t="str">
        <f>VLOOKUP($A28,[1]英灵种类!$A:$AR,MATCH(Q$1,[1]英灵种类!$A$6:$AR$6,0),FALSE)</f>
        <v>101,0|102,0|103,0|104,0|106,0|109,719|110,103|112,411|113,411|115,0|116,206</v>
      </c>
      <c r="R28" s="59">
        <f>VLOOKUP($A28,[1]英灵种类!$A:$AR,MATCH(R$1,[1]英灵种类!$A$6:$AR$6,0),FALSE)</f>
        <v>46250</v>
      </c>
      <c r="S28" s="21">
        <v>8</v>
      </c>
      <c r="T28" s="32">
        <v>10</v>
      </c>
      <c r="U28" s="83">
        <v>327</v>
      </c>
      <c r="V28" s="125">
        <v>1</v>
      </c>
      <c r="W28" s="124" t="s">
        <v>477</v>
      </c>
      <c r="X28" s="125" t="s">
        <v>161</v>
      </c>
      <c r="Y28" s="118">
        <f>VLOOKUP($A28,[1]英灵种类!$A:$AR,MATCH(Y$1,[1]英灵种类!$A$6:$AR$6,0),FALSE)</f>
        <v>1437</v>
      </c>
      <c r="Z28" s="118">
        <f>VLOOKUP($A28,[1]英灵种类!$A:$AR,MATCH(Z$1,[1]英灵种类!$A$6:$AR$6,0),FALSE)</f>
        <v>206</v>
      </c>
      <c r="AA28" s="118">
        <f>VLOOKUP($A28,[1]英灵种类!$A:$AR,MATCH(AA$1,[1]英灵种类!$A$6:$AR$6,0),FALSE)</f>
        <v>8208</v>
      </c>
      <c r="AB28" s="118">
        <f>VLOOKUP($A28,[1]英灵种类!$A:$AR,MATCH(AB$1,[1]英灵种类!$A$6:$AR$6,0),FALSE)</f>
        <v>0</v>
      </c>
      <c r="AC28" s="118">
        <f>VLOOKUP($A28,[1]英灵种类!$A:$AR,MATCH(AC$1,[1]英灵种类!$A$6:$AR$6,0),FALSE)</f>
        <v>42</v>
      </c>
      <c r="AD28" s="118">
        <f>VLOOKUP($A28,[1]英灵种类!$A:$AR,MATCH(AD$1,[1]英灵种类!$A$6:$AR$6,0),FALSE)</f>
        <v>17</v>
      </c>
      <c r="AE28" s="118">
        <f>VLOOKUP($A28,[1]英灵种类!$A:$AR,MATCH(AE$1,[1]英灵种类!$A$6:$AR$6,0),FALSE)</f>
        <v>493</v>
      </c>
      <c r="AF28" s="118">
        <f>VLOOKUP($A28,[1]英灵种类!$A:$AR,MATCH(AF$1,[1]英灵种类!$A$6:$AR$6,0),FALSE)</f>
        <v>0</v>
      </c>
      <c r="AG28" s="118">
        <f>VLOOKUP($A28,[1]英灵种类!$A:$AR,MATCH(AG$1,[1]英灵种类!$A$6:$AR$6,0),FALSE)</f>
        <v>0</v>
      </c>
      <c r="AH28" s="118">
        <f>VLOOKUP($A28,[1]英灵种类!$A:$AR,MATCH(AH$1,[1]英灵种类!$A$6:$AR$6,0),FALSE)</f>
        <v>0</v>
      </c>
      <c r="AI28" s="118">
        <f>VLOOKUP($A28,[1]英灵种类!$A:$AR,MATCH(AI$1,[1]英灵种类!$A$6:$AR$6,0),FALSE)</f>
        <v>0</v>
      </c>
      <c r="AJ28" s="118">
        <f>VLOOKUP($A28,[1]英灵种类!$A:$AR,MATCH(AJ$1,[1]英灵种类!$A$6:$AR$6,0),FALSE)</f>
        <v>0</v>
      </c>
      <c r="AK28" s="118">
        <f>VLOOKUP($A28,[1]英灵种类!$A:$AR,MATCH(AK$1,[1]英灵种类!$A$6:$AR$6,0),FALSE)</f>
        <v>0</v>
      </c>
      <c r="AL28" s="118">
        <f>VLOOKUP($A28,[1]英灵种类!$A:$AR,MATCH(AL$1,[1]英灵种类!$A$6:$AR$6,0),FALSE)</f>
        <v>103</v>
      </c>
      <c r="AM28" s="118">
        <f>VLOOKUP($A28,[1]英灵种类!$A:$AR,MATCH(AM$1,[1]英灵种类!$A$6:$AR$6,0),FALSE)</f>
        <v>206</v>
      </c>
      <c r="AN28" s="118">
        <f>VLOOKUP($A28,[1]英灵种类!$A:$AR,MATCH(AN$1,[1]英灵种类!$A$6:$AR$6,0),FALSE)</f>
        <v>0</v>
      </c>
      <c r="AO28" s="118">
        <f>VLOOKUP($A28,[1]英灵种类!$A:$AR,MATCH(AO$1,[1]英灵种类!$A$6:$AR$6,0),FALSE)</f>
        <v>206</v>
      </c>
      <c r="AP28" s="118">
        <f>VLOOKUP($A28,[1]英灵种类!$A:$AR,MATCH(AP$1,[1]英灵种类!$A$6:$AR$6,0),FALSE)</f>
        <v>206</v>
      </c>
      <c r="AQ28" s="118">
        <f>VLOOKUP($A28,[1]英灵种类!$A:$AR,MATCH(AQ$1,[1]英灵种类!$A$6:$AR$6,0),FALSE)</f>
        <v>206</v>
      </c>
      <c r="AR28" s="118">
        <f>VLOOKUP($A28,[1]英灵种类!$A:$AR,MATCH(AR$1,[1]英灵种类!$A$6:$AR$6,0),FALSE)</f>
        <v>103</v>
      </c>
      <c r="AS28" s="118">
        <f>VLOOKUP($A28,[1]英灵种类!$A:$AR,MATCH(AS$1,[1]英灵种类!$A$6:$AR$6,0),FALSE)</f>
        <v>103</v>
      </c>
      <c r="AT28" s="118">
        <f>VLOOKUP($A28,[1]英灵种类!$A:$AR,MATCH(AT$1,[1]英灵种类!$A$6:$AR$6,0),FALSE)</f>
        <v>206</v>
      </c>
      <c r="AU28" s="118">
        <f>VLOOKUP($A28,[1]英灵种类!$A:$AR,MATCH(AU$1,[1]英灵种类!$A$6:$AR$6,0),FALSE)</f>
        <v>2052</v>
      </c>
      <c r="AV28" s="118">
        <f>VLOOKUP($A28,[1]英灵种类!$A:$AR,MATCH(AV$1,[1]英灵种类!$A$6:$AR$6,0),FALSE)</f>
        <v>103</v>
      </c>
      <c r="AW28" s="118">
        <f>VLOOKUP($A28,[1]英灵种类!$A:$AR,MATCH(AW$1,[1]英灵种类!$A$6:$AR$6,0),FALSE)</f>
        <v>0</v>
      </c>
      <c r="AX28" s="118">
        <f>VLOOKUP($A28,[1]英灵种类!$A:$AR,MATCH(AX$1,[1]英灵种类!$A$6:$AR$6,0),FALSE)</f>
        <v>0</v>
      </c>
      <c r="AY28" s="118">
        <f>VLOOKUP($A28,[1]英灵种类!$A:$AR,MATCH(AY$1,[1]英灵种类!$A$6:$AR$6,0),FALSE)</f>
        <v>100</v>
      </c>
      <c r="AZ28" s="118">
        <v>0</v>
      </c>
      <c r="BA28" s="118">
        <v>0</v>
      </c>
      <c r="BB28" s="118">
        <v>0</v>
      </c>
      <c r="BC28" s="90">
        <v>2.5</v>
      </c>
      <c r="BD28" s="21">
        <f>VLOOKUP($A28,[1]英灵种类!$A:$AR,MATCH(BD$1,[1]英灵种类!$A$6:$AR$6,0),FALSE)</f>
        <v>6</v>
      </c>
      <c r="BE28" s="26">
        <v>1</v>
      </c>
      <c r="BF28" s="118">
        <v>99999</v>
      </c>
      <c r="BG28" s="120">
        <v>1</v>
      </c>
      <c r="BH28" s="118">
        <v>10000</v>
      </c>
      <c r="BI28" s="118">
        <v>10000</v>
      </c>
      <c r="BJ28" s="26" t="s">
        <v>413</v>
      </c>
      <c r="BK28" s="33" t="s">
        <v>112</v>
      </c>
      <c r="BL28" s="33" t="s">
        <v>204</v>
      </c>
      <c r="BM28" s="25" t="s">
        <v>113</v>
      </c>
      <c r="BN28" s="25" t="s">
        <v>213</v>
      </c>
      <c r="BO28" s="25" t="s">
        <v>285</v>
      </c>
      <c r="BP28" s="25" t="s">
        <v>213</v>
      </c>
      <c r="BQ28" s="25" t="s">
        <v>213</v>
      </c>
      <c r="BR28" s="26">
        <v>0</v>
      </c>
      <c r="BS28" s="25" t="s">
        <v>213</v>
      </c>
      <c r="BT28" s="25" t="s">
        <v>204</v>
      </c>
      <c r="BU28" s="25" t="s">
        <v>204</v>
      </c>
      <c r="BV28" s="34" t="str">
        <f t="shared" si="1"/>
        <v>[ff3322]c_m_0014[-]</v>
      </c>
      <c r="BW28" s="118" t="str">
        <f>VLOOKUP($A28,[1]英灵种类!$A:$AR,MATCH(BW$1,[1]英灵种类!$A$6:$AR$6,0),FALSE)</f>
        <v>101,1479|102,223|103,103|104,8701|106,206|109,206|110,206|112,103|113,103|115,2052|116,103</v>
      </c>
      <c r="BX28" s="59">
        <f>VLOOKUP($A28,[1]英灵种类!$A:$AR,MATCH(BX$1,[1]英灵种类!$A$6:$AR$6,0),FALSE)</f>
        <v>2</v>
      </c>
      <c r="BY28" s="118">
        <f t="shared" si="2"/>
        <v>97561</v>
      </c>
      <c r="CA28" s="24">
        <f>O28+P28*89+R28*6*[2]英灵!$U$6</f>
        <v>1380745</v>
      </c>
      <c r="CB28" s="24">
        <f t="shared" si="0"/>
        <v>1380745</v>
      </c>
      <c r="CC28" s="24">
        <f>INDEX([3]ItemConfig!$BB:$BB,MATCH(K28,[3]ItemConfig!$A:$A,0))*IF(J28="",0,1)*IF(C28=1,520,IF(C28=2,500,450))</f>
        <v>0</v>
      </c>
      <c r="CD28" s="24">
        <f>INT((O28+P28+R28*C28*VLOOKUP(C28,[2]英灵!$T$1:$U$6,2,FALSE))/10)</f>
        <v>14381</v>
      </c>
    </row>
    <row r="29" spans="1:84" x14ac:dyDescent="0.15">
      <c r="A29" s="26">
        <v>28</v>
      </c>
      <c r="B29" s="30" t="s">
        <v>390</v>
      </c>
      <c r="C29" s="27">
        <v>1</v>
      </c>
      <c r="D29" s="30" t="s">
        <v>390</v>
      </c>
      <c r="E29" s="29" t="s">
        <v>561</v>
      </c>
      <c r="F29" s="118"/>
      <c r="G29" s="120"/>
      <c r="H29" s="121"/>
      <c r="I29" s="30" t="s">
        <v>370</v>
      </c>
      <c r="J29" s="104" t="s">
        <v>596</v>
      </c>
      <c r="K29" s="36">
        <v>9005</v>
      </c>
      <c r="L29" s="25">
        <v>10</v>
      </c>
      <c r="M29" s="25"/>
      <c r="N29" s="59">
        <f>VLOOKUP($A29,[1]英灵种类!$A:$AR,MATCH(N$1,[1]英灵种类!$A$6:$AR$6,0),FALSE)</f>
        <v>3</v>
      </c>
      <c r="O29" s="118">
        <f>VLOOKUP($A29,[1]英灵种类!$A:$AR,MATCH(O$1,[1]英灵种类!$A$6:$AR$6,0),FALSE)</f>
        <v>91873</v>
      </c>
      <c r="P29" s="118">
        <f>VLOOKUP($A29,[1]英灵种类!$A:$AR,MATCH(P$1,[1]英灵种类!$A$6:$AR$6,0),FALSE)</f>
        <v>1874</v>
      </c>
      <c r="Q29" s="59" t="str">
        <f>VLOOKUP($A29,[1]英灵种类!$A:$AR,MATCH(Q$1,[1]英灵种类!$A$6:$AR$6,0),FALSE)</f>
        <v>101,0|102,0|103,0|104,0|106,0|109,691|110,99|112,395|113,395|115,0|116,198</v>
      </c>
      <c r="R29" s="59">
        <f>VLOOKUP($A29,[1]英灵种类!$A:$AR,MATCH(R$1,[1]英灵种类!$A$6:$AR$6,0),FALSE)</f>
        <v>44450</v>
      </c>
      <c r="S29" s="21">
        <v>8</v>
      </c>
      <c r="T29" s="32">
        <v>10</v>
      </c>
      <c r="U29" s="83">
        <v>328</v>
      </c>
      <c r="V29" s="125">
        <v>1</v>
      </c>
      <c r="W29" s="124" t="s">
        <v>421</v>
      </c>
      <c r="X29" s="125" t="s">
        <v>161</v>
      </c>
      <c r="Y29" s="118">
        <f>VLOOKUP($A29,[1]英灵种类!$A:$AR,MATCH(Y$1,[1]英灵种类!$A$6:$AR$6,0),FALSE)</f>
        <v>1381</v>
      </c>
      <c r="Z29" s="118">
        <f>VLOOKUP($A29,[1]英灵种类!$A:$AR,MATCH(Z$1,[1]英灵种类!$A$6:$AR$6,0),FALSE)</f>
        <v>198</v>
      </c>
      <c r="AA29" s="118">
        <f>VLOOKUP($A29,[1]英灵种类!$A:$AR,MATCH(AA$1,[1]英灵种类!$A$6:$AR$6,0),FALSE)</f>
        <v>7888</v>
      </c>
      <c r="AB29" s="118">
        <f>VLOOKUP($A29,[1]英灵种类!$A:$AR,MATCH(AB$1,[1]英灵种类!$A$6:$AR$6,0),FALSE)</f>
        <v>0</v>
      </c>
      <c r="AC29" s="118">
        <f>VLOOKUP($A29,[1]英灵种类!$A:$AR,MATCH(AC$1,[1]英灵种类!$A$6:$AR$6,0),FALSE)</f>
        <v>40</v>
      </c>
      <c r="AD29" s="118">
        <f>VLOOKUP($A29,[1]英灵种类!$A:$AR,MATCH(AD$1,[1]英灵种类!$A$6:$AR$6,0),FALSE)</f>
        <v>16</v>
      </c>
      <c r="AE29" s="118">
        <f>VLOOKUP($A29,[1]英灵种类!$A:$AR,MATCH(AE$1,[1]英灵种类!$A$6:$AR$6,0),FALSE)</f>
        <v>474</v>
      </c>
      <c r="AF29" s="118">
        <f>VLOOKUP($A29,[1]英灵种类!$A:$AR,MATCH(AF$1,[1]英灵种类!$A$6:$AR$6,0),FALSE)</f>
        <v>0</v>
      </c>
      <c r="AG29" s="118">
        <f>VLOOKUP($A29,[1]英灵种类!$A:$AR,MATCH(AG$1,[1]英灵种类!$A$6:$AR$6,0),FALSE)</f>
        <v>0</v>
      </c>
      <c r="AH29" s="118">
        <f>VLOOKUP($A29,[1]英灵种类!$A:$AR,MATCH(AH$1,[1]英灵种类!$A$6:$AR$6,0),FALSE)</f>
        <v>0</v>
      </c>
      <c r="AI29" s="118">
        <f>VLOOKUP($A29,[1]英灵种类!$A:$AR,MATCH(AI$1,[1]英灵种类!$A$6:$AR$6,0),FALSE)</f>
        <v>0</v>
      </c>
      <c r="AJ29" s="118">
        <f>VLOOKUP($A29,[1]英灵种类!$A:$AR,MATCH(AJ$1,[1]英灵种类!$A$6:$AR$6,0),FALSE)</f>
        <v>0</v>
      </c>
      <c r="AK29" s="118">
        <f>VLOOKUP($A29,[1]英灵种类!$A:$AR,MATCH(AK$1,[1]英灵种类!$A$6:$AR$6,0),FALSE)</f>
        <v>0</v>
      </c>
      <c r="AL29" s="118">
        <f>VLOOKUP($A29,[1]英灵种类!$A:$AR,MATCH(AL$1,[1]英灵种类!$A$6:$AR$6,0),FALSE)</f>
        <v>99</v>
      </c>
      <c r="AM29" s="118">
        <f>VLOOKUP($A29,[1]英灵种类!$A:$AR,MATCH(AM$1,[1]英灵种类!$A$6:$AR$6,0),FALSE)</f>
        <v>198</v>
      </c>
      <c r="AN29" s="118">
        <f>VLOOKUP($A29,[1]英灵种类!$A:$AR,MATCH(AN$1,[1]英灵种类!$A$6:$AR$6,0),FALSE)</f>
        <v>0</v>
      </c>
      <c r="AO29" s="118">
        <f>VLOOKUP($A29,[1]英灵种类!$A:$AR,MATCH(AO$1,[1]英灵种类!$A$6:$AR$6,0),FALSE)</f>
        <v>198</v>
      </c>
      <c r="AP29" s="118">
        <f>VLOOKUP($A29,[1]英灵种类!$A:$AR,MATCH(AP$1,[1]英灵种类!$A$6:$AR$6,0),FALSE)</f>
        <v>198</v>
      </c>
      <c r="AQ29" s="118">
        <f>VLOOKUP($A29,[1]英灵种类!$A:$AR,MATCH(AQ$1,[1]英灵种类!$A$6:$AR$6,0),FALSE)</f>
        <v>198</v>
      </c>
      <c r="AR29" s="118">
        <f>VLOOKUP($A29,[1]英灵种类!$A:$AR,MATCH(AR$1,[1]英灵种类!$A$6:$AR$6,0),FALSE)</f>
        <v>99</v>
      </c>
      <c r="AS29" s="118">
        <f>VLOOKUP($A29,[1]英灵种类!$A:$AR,MATCH(AS$1,[1]英灵种类!$A$6:$AR$6,0),FALSE)</f>
        <v>99</v>
      </c>
      <c r="AT29" s="118">
        <f>VLOOKUP($A29,[1]英灵种类!$A:$AR,MATCH(AT$1,[1]英灵种类!$A$6:$AR$6,0),FALSE)</f>
        <v>198</v>
      </c>
      <c r="AU29" s="118">
        <f>VLOOKUP($A29,[1]英灵种类!$A:$AR,MATCH(AU$1,[1]英灵种类!$A$6:$AR$6,0),FALSE)</f>
        <v>1972</v>
      </c>
      <c r="AV29" s="118">
        <f>VLOOKUP($A29,[1]英灵种类!$A:$AR,MATCH(AV$1,[1]英灵种类!$A$6:$AR$6,0),FALSE)</f>
        <v>99</v>
      </c>
      <c r="AW29" s="118">
        <f>VLOOKUP($A29,[1]英灵种类!$A:$AR,MATCH(AW$1,[1]英灵种类!$A$6:$AR$6,0),FALSE)</f>
        <v>0</v>
      </c>
      <c r="AX29" s="118">
        <f>VLOOKUP($A29,[1]英灵种类!$A:$AR,MATCH(AX$1,[1]英灵种类!$A$6:$AR$6,0),FALSE)</f>
        <v>0</v>
      </c>
      <c r="AY29" s="118">
        <f>VLOOKUP($A29,[1]英灵种类!$A:$AR,MATCH(AY$1,[1]英灵种类!$A$6:$AR$6,0),FALSE)</f>
        <v>100</v>
      </c>
      <c r="AZ29" s="118">
        <v>0</v>
      </c>
      <c r="BA29" s="118">
        <v>0</v>
      </c>
      <c r="BB29" s="118">
        <v>0</v>
      </c>
      <c r="BC29" s="26">
        <v>2.5</v>
      </c>
      <c r="BD29" s="21">
        <f>VLOOKUP($A29,[1]英灵种类!$A:$AR,MATCH(BD$1,[1]英灵种类!$A$6:$AR$6,0),FALSE)</f>
        <v>6</v>
      </c>
      <c r="BE29" s="26">
        <v>1</v>
      </c>
      <c r="BF29" s="118">
        <v>99999</v>
      </c>
      <c r="BG29" s="120">
        <v>1</v>
      </c>
      <c r="BH29" s="118">
        <v>10000</v>
      </c>
      <c r="BI29" s="118">
        <v>10000</v>
      </c>
      <c r="BJ29" s="26" t="s">
        <v>414</v>
      </c>
      <c r="BK29" s="33" t="s">
        <v>112</v>
      </c>
      <c r="BL29" s="30" t="s">
        <v>204</v>
      </c>
      <c r="BM29" s="25" t="s">
        <v>113</v>
      </c>
      <c r="BN29" s="25" t="s">
        <v>213</v>
      </c>
      <c r="BO29" s="25" t="s">
        <v>285</v>
      </c>
      <c r="BP29" s="25" t="s">
        <v>213</v>
      </c>
      <c r="BQ29" s="25" t="s">
        <v>213</v>
      </c>
      <c r="BR29" s="26">
        <v>0</v>
      </c>
      <c r="BS29" s="25" t="s">
        <v>213</v>
      </c>
      <c r="BT29" s="25" t="s">
        <v>204</v>
      </c>
      <c r="BU29" s="25" t="s">
        <v>476</v>
      </c>
      <c r="BV29" s="34" t="str">
        <f t="shared" si="1"/>
        <v>[ff3322]c_b_0023[-]</v>
      </c>
      <c r="BW29" s="118" t="str">
        <f>VLOOKUP($A29,[1]英灵种类!$A:$AR,MATCH(BW$1,[1]英灵种类!$A$6:$AR$6,0),FALSE)</f>
        <v>101,1421|102,214|103,99|104,8362|106,198|109,198|110,198|112,99|113,99|115,1972|116,99</v>
      </c>
      <c r="BX29" s="59">
        <f>VLOOKUP($A29,[1]英灵种类!$A:$AR,MATCH(BX$1,[1]英灵种类!$A$6:$AR$6,0),FALSE)</f>
        <v>3</v>
      </c>
      <c r="BY29" s="118">
        <f t="shared" si="2"/>
        <v>93747</v>
      </c>
      <c r="CA29" s="24">
        <f>O29+P29*89+R29*6*[2]英灵!$U$6</f>
        <v>1325459</v>
      </c>
      <c r="CB29" s="24">
        <f t="shared" si="0"/>
        <v>1325459</v>
      </c>
      <c r="CC29" s="24">
        <f>INDEX([3]ItemConfig!$BB:$BB,MATCH(K29,[3]ItemConfig!$A:$A,0))*IF(J29="",0,1)*IF(C29=1,520,IF(C29=2,500,450))</f>
        <v>0</v>
      </c>
      <c r="CD29" s="24">
        <f>INT((O29+P29+R29*C29*VLOOKUP(C29,[2]英灵!$T$1:$U$6,2,FALSE))/10)</f>
        <v>13819</v>
      </c>
      <c r="CE29" s="35">
        <v>1</v>
      </c>
      <c r="CF29" s="35">
        <f>COUNTIF(N$2:N$26,CE29)</f>
        <v>9</v>
      </c>
    </row>
    <row r="30" spans="1:84" x14ac:dyDescent="0.15">
      <c r="A30" s="25">
        <v>29</v>
      </c>
      <c r="B30" s="30" t="s">
        <v>396</v>
      </c>
      <c r="C30" s="27">
        <v>1</v>
      </c>
      <c r="D30" s="30" t="s">
        <v>396</v>
      </c>
      <c r="E30" s="29" t="s">
        <v>562</v>
      </c>
      <c r="F30" s="118"/>
      <c r="G30" s="120"/>
      <c r="H30" s="121"/>
      <c r="I30" s="30" t="s">
        <v>219</v>
      </c>
      <c r="J30" s="104" t="s">
        <v>597</v>
      </c>
      <c r="K30" s="36">
        <v>9006</v>
      </c>
      <c r="L30" s="25">
        <v>10</v>
      </c>
      <c r="M30" s="25"/>
      <c r="N30" s="59">
        <f>VLOOKUP($A30,[1]英灵种类!$A:$AR,MATCH(N$1,[1]英灵种类!$A$6:$AR$6,0),FALSE)</f>
        <v>1</v>
      </c>
      <c r="O30" s="118">
        <f>VLOOKUP($A30,[1]英灵种类!$A:$AR,MATCH(O$1,[1]英灵种类!$A$6:$AR$6,0),FALSE)</f>
        <v>91873</v>
      </c>
      <c r="P30" s="118">
        <f>VLOOKUP($A30,[1]英灵种类!$A:$AR,MATCH(P$1,[1]英灵种类!$A$6:$AR$6,0),FALSE)</f>
        <v>1874</v>
      </c>
      <c r="Q30" s="59" t="str">
        <f>VLOOKUP($A30,[1]英灵种类!$A:$AR,MATCH(Q$1,[1]英灵种类!$A$6:$AR$6,0),FALSE)</f>
        <v>101,0|102,0|103,0|104,0|106,0|109,691|110,99|112,395|113,395|115,0|116,198</v>
      </c>
      <c r="R30" s="59">
        <f>VLOOKUP($A30,[1]英灵种类!$A:$AR,MATCH(R$1,[1]英灵种类!$A$6:$AR$6,0),FALSE)</f>
        <v>44450</v>
      </c>
      <c r="S30" s="21">
        <v>6</v>
      </c>
      <c r="T30" s="32">
        <v>10</v>
      </c>
      <c r="U30" s="83">
        <v>329</v>
      </c>
      <c r="V30" s="125">
        <v>1</v>
      </c>
      <c r="W30" s="124" t="s">
        <v>287</v>
      </c>
      <c r="X30" s="125" t="s">
        <v>161</v>
      </c>
      <c r="Y30" s="118">
        <f>VLOOKUP($A30,[1]英灵种类!$A:$AR,MATCH(Y$1,[1]英灵种类!$A$6:$AR$6,0),FALSE)</f>
        <v>1381</v>
      </c>
      <c r="Z30" s="118">
        <f>VLOOKUP($A30,[1]英灵种类!$A:$AR,MATCH(Z$1,[1]英灵种类!$A$6:$AR$6,0),FALSE)</f>
        <v>198</v>
      </c>
      <c r="AA30" s="118">
        <f>VLOOKUP($A30,[1]英灵种类!$A:$AR,MATCH(AA$1,[1]英灵种类!$A$6:$AR$6,0),FALSE)</f>
        <v>7888</v>
      </c>
      <c r="AB30" s="118">
        <f>VLOOKUP($A30,[1]英灵种类!$A:$AR,MATCH(AB$1,[1]英灵种类!$A$6:$AR$6,0),FALSE)</f>
        <v>0</v>
      </c>
      <c r="AC30" s="118">
        <f>VLOOKUP($A30,[1]英灵种类!$A:$AR,MATCH(AC$1,[1]英灵种类!$A$6:$AR$6,0),FALSE)</f>
        <v>40</v>
      </c>
      <c r="AD30" s="118">
        <f>VLOOKUP($A30,[1]英灵种类!$A:$AR,MATCH(AD$1,[1]英灵种类!$A$6:$AR$6,0),FALSE)</f>
        <v>16</v>
      </c>
      <c r="AE30" s="118">
        <f>VLOOKUP($A30,[1]英灵种类!$A:$AR,MATCH(AE$1,[1]英灵种类!$A$6:$AR$6,0),FALSE)</f>
        <v>474</v>
      </c>
      <c r="AF30" s="118">
        <f>VLOOKUP($A30,[1]英灵种类!$A:$AR,MATCH(AF$1,[1]英灵种类!$A$6:$AR$6,0),FALSE)</f>
        <v>0</v>
      </c>
      <c r="AG30" s="118">
        <f>VLOOKUP($A30,[1]英灵种类!$A:$AR,MATCH(AG$1,[1]英灵种类!$A$6:$AR$6,0),FALSE)</f>
        <v>0</v>
      </c>
      <c r="AH30" s="118">
        <f>VLOOKUP($A30,[1]英灵种类!$A:$AR,MATCH(AH$1,[1]英灵种类!$A$6:$AR$6,0),FALSE)</f>
        <v>0</v>
      </c>
      <c r="AI30" s="118">
        <f>VLOOKUP($A30,[1]英灵种类!$A:$AR,MATCH(AI$1,[1]英灵种类!$A$6:$AR$6,0),FALSE)</f>
        <v>0</v>
      </c>
      <c r="AJ30" s="118">
        <f>VLOOKUP($A30,[1]英灵种类!$A:$AR,MATCH(AJ$1,[1]英灵种类!$A$6:$AR$6,0),FALSE)</f>
        <v>0</v>
      </c>
      <c r="AK30" s="118">
        <f>VLOOKUP($A30,[1]英灵种类!$A:$AR,MATCH(AK$1,[1]英灵种类!$A$6:$AR$6,0),FALSE)</f>
        <v>0</v>
      </c>
      <c r="AL30" s="118">
        <f>VLOOKUP($A30,[1]英灵种类!$A:$AR,MATCH(AL$1,[1]英灵种类!$A$6:$AR$6,0),FALSE)</f>
        <v>99</v>
      </c>
      <c r="AM30" s="118">
        <f>VLOOKUP($A30,[1]英灵种类!$A:$AR,MATCH(AM$1,[1]英灵种类!$A$6:$AR$6,0),FALSE)</f>
        <v>198</v>
      </c>
      <c r="AN30" s="118">
        <f>VLOOKUP($A30,[1]英灵种类!$A:$AR,MATCH(AN$1,[1]英灵种类!$A$6:$AR$6,0),FALSE)</f>
        <v>0</v>
      </c>
      <c r="AO30" s="118">
        <f>VLOOKUP($A30,[1]英灵种类!$A:$AR,MATCH(AO$1,[1]英灵种类!$A$6:$AR$6,0),FALSE)</f>
        <v>198</v>
      </c>
      <c r="AP30" s="118">
        <f>VLOOKUP($A30,[1]英灵种类!$A:$AR,MATCH(AP$1,[1]英灵种类!$A$6:$AR$6,0),FALSE)</f>
        <v>198</v>
      </c>
      <c r="AQ30" s="118">
        <f>VLOOKUP($A30,[1]英灵种类!$A:$AR,MATCH(AQ$1,[1]英灵种类!$A$6:$AR$6,0),FALSE)</f>
        <v>198</v>
      </c>
      <c r="AR30" s="118">
        <f>VLOOKUP($A30,[1]英灵种类!$A:$AR,MATCH(AR$1,[1]英灵种类!$A$6:$AR$6,0),FALSE)</f>
        <v>99</v>
      </c>
      <c r="AS30" s="118">
        <f>VLOOKUP($A30,[1]英灵种类!$A:$AR,MATCH(AS$1,[1]英灵种类!$A$6:$AR$6,0),FALSE)</f>
        <v>99</v>
      </c>
      <c r="AT30" s="118">
        <f>VLOOKUP($A30,[1]英灵种类!$A:$AR,MATCH(AT$1,[1]英灵种类!$A$6:$AR$6,0),FALSE)</f>
        <v>198</v>
      </c>
      <c r="AU30" s="118">
        <f>VLOOKUP($A30,[1]英灵种类!$A:$AR,MATCH(AU$1,[1]英灵种类!$A$6:$AR$6,0),FALSE)</f>
        <v>1972</v>
      </c>
      <c r="AV30" s="118">
        <f>VLOOKUP($A30,[1]英灵种类!$A:$AR,MATCH(AV$1,[1]英灵种类!$A$6:$AR$6,0),FALSE)</f>
        <v>99</v>
      </c>
      <c r="AW30" s="118">
        <f>VLOOKUP($A30,[1]英灵种类!$A:$AR,MATCH(AW$1,[1]英灵种类!$A$6:$AR$6,0),FALSE)</f>
        <v>0</v>
      </c>
      <c r="AX30" s="118">
        <f>VLOOKUP($A30,[1]英灵种类!$A:$AR,MATCH(AX$1,[1]英灵种类!$A$6:$AR$6,0),FALSE)</f>
        <v>0</v>
      </c>
      <c r="AY30" s="118">
        <f>VLOOKUP($A30,[1]英灵种类!$A:$AR,MATCH(AY$1,[1]英灵种类!$A$6:$AR$6,0),FALSE)</f>
        <v>100</v>
      </c>
      <c r="AZ30" s="118">
        <v>0</v>
      </c>
      <c r="BA30" s="118">
        <v>0</v>
      </c>
      <c r="BB30" s="118">
        <v>0</v>
      </c>
      <c r="BC30" s="89">
        <v>2.5</v>
      </c>
      <c r="BD30" s="21">
        <f>VLOOKUP($A30,[1]英灵种类!$A:$AR,MATCH(BD$1,[1]英灵种类!$A$6:$AR$6,0),FALSE)</f>
        <v>6</v>
      </c>
      <c r="BE30" s="26">
        <v>1</v>
      </c>
      <c r="BF30" s="118">
        <v>99999</v>
      </c>
      <c r="BG30" s="120">
        <v>1</v>
      </c>
      <c r="BH30" s="118">
        <v>10000</v>
      </c>
      <c r="BI30" s="118">
        <v>10000</v>
      </c>
      <c r="BJ30" s="26" t="s">
        <v>415</v>
      </c>
      <c r="BK30" s="33" t="s">
        <v>112</v>
      </c>
      <c r="BL30" s="33" t="s">
        <v>204</v>
      </c>
      <c r="BM30" s="25" t="s">
        <v>113</v>
      </c>
      <c r="BN30" s="25" t="s">
        <v>213</v>
      </c>
      <c r="BO30" s="25" t="s">
        <v>285</v>
      </c>
      <c r="BP30" s="25" t="s">
        <v>213</v>
      </c>
      <c r="BQ30" s="25" t="s">
        <v>213</v>
      </c>
      <c r="BR30" s="26">
        <v>0</v>
      </c>
      <c r="BS30" s="25" t="s">
        <v>213</v>
      </c>
      <c r="BT30" s="25" t="s">
        <v>204</v>
      </c>
      <c r="BU30" s="25" t="s">
        <v>204</v>
      </c>
      <c r="BV30" s="34" t="str">
        <f t="shared" si="1"/>
        <v>[ff3322]c_b_0020[-]</v>
      </c>
      <c r="BW30" s="118" t="str">
        <f>VLOOKUP($A30,[1]英灵种类!$A:$AR,MATCH(BW$1,[1]英灵种类!$A$6:$AR$6,0),FALSE)</f>
        <v>101,1421|102,214|103,99|104,8362|106,198|109,198|110,198|112,99|113,99|115,1972|116,99</v>
      </c>
      <c r="BX30" s="59">
        <f>VLOOKUP($A30,[1]英灵种类!$A:$AR,MATCH(BX$1,[1]英灵种类!$A$6:$AR$6,0),FALSE)</f>
        <v>3</v>
      </c>
      <c r="BY30" s="118">
        <f t="shared" si="2"/>
        <v>93747</v>
      </c>
      <c r="CA30" s="24">
        <f>O30+P30*89+R30*6*[2]英灵!$U$6</f>
        <v>1325459</v>
      </c>
      <c r="CB30" s="24">
        <f t="shared" si="0"/>
        <v>1325459</v>
      </c>
      <c r="CC30" s="24">
        <f>INDEX([3]ItemConfig!$BB:$BB,MATCH(K30,[3]ItemConfig!$A:$A,0))*IF(J30="",0,1)*IF(C30=1,520,IF(C30=2,500,450))</f>
        <v>0</v>
      </c>
      <c r="CD30" s="24">
        <f>INT((O30+P30+R30*C30*VLOOKUP(C30,[2]英灵!$T$1:$U$6,2,FALSE))/10)</f>
        <v>13819</v>
      </c>
      <c r="CE30" s="35">
        <v>2</v>
      </c>
      <c r="CF30" s="35">
        <f>COUNTIF(N$2:N$26,CE30)</f>
        <v>9</v>
      </c>
    </row>
    <row r="31" spans="1:84" x14ac:dyDescent="0.15">
      <c r="A31" s="26">
        <v>30</v>
      </c>
      <c r="B31" s="30" t="s">
        <v>530</v>
      </c>
      <c r="C31" s="27">
        <v>1</v>
      </c>
      <c r="D31" s="30" t="s">
        <v>530</v>
      </c>
      <c r="E31" s="29" t="s">
        <v>563</v>
      </c>
      <c r="F31" s="118"/>
      <c r="G31" s="120"/>
      <c r="H31" s="121"/>
      <c r="I31" s="30" t="s">
        <v>51</v>
      </c>
      <c r="J31" s="104" t="s">
        <v>598</v>
      </c>
      <c r="K31" s="31">
        <v>9007</v>
      </c>
      <c r="L31" s="25">
        <v>10</v>
      </c>
      <c r="M31" s="25"/>
      <c r="N31" s="59">
        <f>VLOOKUP($A31,[1]英灵种类!$A:$AR,MATCH(N$1,[1]英灵种类!$A$6:$AR$6,0),FALSE)</f>
        <v>3</v>
      </c>
      <c r="O31" s="118">
        <f>VLOOKUP($A31,[1]英灵种类!$A:$AR,MATCH(O$1,[1]英灵种类!$A$6:$AR$6,0),FALSE)</f>
        <v>91873</v>
      </c>
      <c r="P31" s="118">
        <f>VLOOKUP($A31,[1]英灵种类!$A:$AR,MATCH(P$1,[1]英灵种类!$A$6:$AR$6,0),FALSE)</f>
        <v>1874</v>
      </c>
      <c r="Q31" s="59" t="str">
        <f>VLOOKUP($A31,[1]英灵种类!$A:$AR,MATCH(Q$1,[1]英灵种类!$A$6:$AR$6,0),FALSE)</f>
        <v>101,0|102,0|103,0|104,0|106,0|109,691|110,99|112,395|113,395|115,0|116,198</v>
      </c>
      <c r="R31" s="59">
        <f>VLOOKUP($A31,[1]英灵种类!$A:$AR,MATCH(R$1,[1]英灵种类!$A$6:$AR$6,0),FALSE)</f>
        <v>44450</v>
      </c>
      <c r="S31" s="21">
        <v>8</v>
      </c>
      <c r="T31" s="32">
        <v>10</v>
      </c>
      <c r="U31" s="83">
        <v>330</v>
      </c>
      <c r="V31" s="125">
        <v>1</v>
      </c>
      <c r="W31" s="124" t="s">
        <v>420</v>
      </c>
      <c r="X31" s="125" t="s">
        <v>161</v>
      </c>
      <c r="Y31" s="118">
        <f>VLOOKUP($A31,[1]英灵种类!$A:$AR,MATCH(Y$1,[1]英灵种类!$A$6:$AR$6,0),FALSE)</f>
        <v>1381</v>
      </c>
      <c r="Z31" s="118">
        <f>VLOOKUP($A31,[1]英灵种类!$A:$AR,MATCH(Z$1,[1]英灵种类!$A$6:$AR$6,0),FALSE)</f>
        <v>198</v>
      </c>
      <c r="AA31" s="118">
        <f>VLOOKUP($A31,[1]英灵种类!$A:$AR,MATCH(AA$1,[1]英灵种类!$A$6:$AR$6,0),FALSE)</f>
        <v>7888</v>
      </c>
      <c r="AB31" s="118">
        <f>VLOOKUP($A31,[1]英灵种类!$A:$AR,MATCH(AB$1,[1]英灵种类!$A$6:$AR$6,0),FALSE)</f>
        <v>0</v>
      </c>
      <c r="AC31" s="118">
        <f>VLOOKUP($A31,[1]英灵种类!$A:$AR,MATCH(AC$1,[1]英灵种类!$A$6:$AR$6,0),FALSE)</f>
        <v>40</v>
      </c>
      <c r="AD31" s="118">
        <f>VLOOKUP($A31,[1]英灵种类!$A:$AR,MATCH(AD$1,[1]英灵种类!$A$6:$AR$6,0),FALSE)</f>
        <v>16</v>
      </c>
      <c r="AE31" s="118">
        <f>VLOOKUP($A31,[1]英灵种类!$A:$AR,MATCH(AE$1,[1]英灵种类!$A$6:$AR$6,0),FALSE)</f>
        <v>474</v>
      </c>
      <c r="AF31" s="118">
        <f>VLOOKUP($A31,[1]英灵种类!$A:$AR,MATCH(AF$1,[1]英灵种类!$A$6:$AR$6,0),FALSE)</f>
        <v>0</v>
      </c>
      <c r="AG31" s="118">
        <f>VLOOKUP($A31,[1]英灵种类!$A:$AR,MATCH(AG$1,[1]英灵种类!$A$6:$AR$6,0),FALSE)</f>
        <v>0</v>
      </c>
      <c r="AH31" s="118">
        <f>VLOOKUP($A31,[1]英灵种类!$A:$AR,MATCH(AH$1,[1]英灵种类!$A$6:$AR$6,0),FALSE)</f>
        <v>0</v>
      </c>
      <c r="AI31" s="118">
        <f>VLOOKUP($A31,[1]英灵种类!$A:$AR,MATCH(AI$1,[1]英灵种类!$A$6:$AR$6,0),FALSE)</f>
        <v>0</v>
      </c>
      <c r="AJ31" s="118">
        <f>VLOOKUP($A31,[1]英灵种类!$A:$AR,MATCH(AJ$1,[1]英灵种类!$A$6:$AR$6,0),FALSE)</f>
        <v>0</v>
      </c>
      <c r="AK31" s="118">
        <f>VLOOKUP($A31,[1]英灵种类!$A:$AR,MATCH(AK$1,[1]英灵种类!$A$6:$AR$6,0),FALSE)</f>
        <v>0</v>
      </c>
      <c r="AL31" s="118">
        <f>VLOOKUP($A31,[1]英灵种类!$A:$AR,MATCH(AL$1,[1]英灵种类!$A$6:$AR$6,0),FALSE)</f>
        <v>99</v>
      </c>
      <c r="AM31" s="118">
        <f>VLOOKUP($A31,[1]英灵种类!$A:$AR,MATCH(AM$1,[1]英灵种类!$A$6:$AR$6,0),FALSE)</f>
        <v>198</v>
      </c>
      <c r="AN31" s="118">
        <f>VLOOKUP($A31,[1]英灵种类!$A:$AR,MATCH(AN$1,[1]英灵种类!$A$6:$AR$6,0),FALSE)</f>
        <v>0</v>
      </c>
      <c r="AO31" s="118">
        <f>VLOOKUP($A31,[1]英灵种类!$A:$AR,MATCH(AO$1,[1]英灵种类!$A$6:$AR$6,0),FALSE)</f>
        <v>198</v>
      </c>
      <c r="AP31" s="118">
        <f>VLOOKUP($A31,[1]英灵种类!$A:$AR,MATCH(AP$1,[1]英灵种类!$A$6:$AR$6,0),FALSE)</f>
        <v>198</v>
      </c>
      <c r="AQ31" s="118">
        <f>VLOOKUP($A31,[1]英灵种类!$A:$AR,MATCH(AQ$1,[1]英灵种类!$A$6:$AR$6,0),FALSE)</f>
        <v>198</v>
      </c>
      <c r="AR31" s="118">
        <f>VLOOKUP($A31,[1]英灵种类!$A:$AR,MATCH(AR$1,[1]英灵种类!$A$6:$AR$6,0),FALSE)</f>
        <v>99</v>
      </c>
      <c r="AS31" s="118">
        <f>VLOOKUP($A31,[1]英灵种类!$A:$AR,MATCH(AS$1,[1]英灵种类!$A$6:$AR$6,0),FALSE)</f>
        <v>99</v>
      </c>
      <c r="AT31" s="118">
        <f>VLOOKUP($A31,[1]英灵种类!$A:$AR,MATCH(AT$1,[1]英灵种类!$A$6:$AR$6,0),FALSE)</f>
        <v>198</v>
      </c>
      <c r="AU31" s="118">
        <f>VLOOKUP($A31,[1]英灵种类!$A:$AR,MATCH(AU$1,[1]英灵种类!$A$6:$AR$6,0),FALSE)</f>
        <v>1972</v>
      </c>
      <c r="AV31" s="118">
        <f>VLOOKUP($A31,[1]英灵种类!$A:$AR,MATCH(AV$1,[1]英灵种类!$A$6:$AR$6,0),FALSE)</f>
        <v>99</v>
      </c>
      <c r="AW31" s="118">
        <f>VLOOKUP($A31,[1]英灵种类!$A:$AR,MATCH(AW$1,[1]英灵种类!$A$6:$AR$6,0),FALSE)</f>
        <v>0</v>
      </c>
      <c r="AX31" s="118">
        <f>VLOOKUP($A31,[1]英灵种类!$A:$AR,MATCH(AX$1,[1]英灵种类!$A$6:$AR$6,0),FALSE)</f>
        <v>0</v>
      </c>
      <c r="AY31" s="118">
        <f>VLOOKUP($A31,[1]英灵种类!$A:$AR,MATCH(AY$1,[1]英灵种类!$A$6:$AR$6,0),FALSE)</f>
        <v>100</v>
      </c>
      <c r="AZ31" s="118">
        <v>0</v>
      </c>
      <c r="BA31" s="118">
        <v>0</v>
      </c>
      <c r="BB31" s="118">
        <v>0</v>
      </c>
      <c r="BC31" s="26">
        <v>2.5</v>
      </c>
      <c r="BD31" s="21">
        <f>VLOOKUP($A31,[1]英灵种类!$A:$AR,MATCH(BD$1,[1]英灵种类!$A$6:$AR$6,0),FALSE)</f>
        <v>6</v>
      </c>
      <c r="BE31" s="26">
        <v>1</v>
      </c>
      <c r="BF31" s="118">
        <v>99999</v>
      </c>
      <c r="BG31" s="120">
        <v>1</v>
      </c>
      <c r="BH31" s="118">
        <v>10000</v>
      </c>
      <c r="BI31" s="118">
        <v>10000</v>
      </c>
      <c r="BJ31" s="26" t="s">
        <v>416</v>
      </c>
      <c r="BK31" s="33" t="s">
        <v>112</v>
      </c>
      <c r="BL31" s="33" t="s">
        <v>204</v>
      </c>
      <c r="BM31" s="25" t="s">
        <v>113</v>
      </c>
      <c r="BN31" s="25" t="s">
        <v>213</v>
      </c>
      <c r="BO31" s="25" t="s">
        <v>285</v>
      </c>
      <c r="BP31" s="25" t="s">
        <v>213</v>
      </c>
      <c r="BQ31" s="25" t="s">
        <v>213</v>
      </c>
      <c r="BR31" s="26">
        <v>0</v>
      </c>
      <c r="BS31" s="25" t="s">
        <v>213</v>
      </c>
      <c r="BT31" s="25" t="s">
        <v>204</v>
      </c>
      <c r="BU31" s="25" t="s">
        <v>476</v>
      </c>
      <c r="BV31" s="34" t="str">
        <f t="shared" si="1"/>
        <v>[ff3322]c_b_0066[-]</v>
      </c>
      <c r="BW31" s="118" t="str">
        <f>VLOOKUP($A31,[1]英灵种类!$A:$AR,MATCH(BW$1,[1]英灵种类!$A$6:$AR$6,0),FALSE)</f>
        <v>101,1421|102,214|103,99|104,8362|106,198|109,198|110,198|112,99|113,99|115,1972|116,99</v>
      </c>
      <c r="BX31" s="59">
        <f>VLOOKUP($A31,[1]英灵种类!$A:$AR,MATCH(BX$1,[1]英灵种类!$A$6:$AR$6,0),FALSE)</f>
        <v>3</v>
      </c>
      <c r="BY31" s="118">
        <f t="shared" si="2"/>
        <v>93747</v>
      </c>
      <c r="CA31" s="24">
        <f>O31+P31*89+R31*6*[2]英灵!$U$6</f>
        <v>1325459</v>
      </c>
      <c r="CB31" s="24">
        <f t="shared" si="0"/>
        <v>1325459</v>
      </c>
      <c r="CC31" s="24">
        <f>INDEX([3]ItemConfig!$BB:$BB,MATCH(K31,[3]ItemConfig!$A:$A,0))*IF(J31="",0,1)*IF(C31=1,520,IF(C31=2,500,450))</f>
        <v>0</v>
      </c>
      <c r="CD31" s="24">
        <f>INT((O31+P31+R31*C31*VLOOKUP(C31,[2]英灵!$T$1:$U$6,2,FALSE))/10)</f>
        <v>13819</v>
      </c>
      <c r="CE31" s="35">
        <v>3</v>
      </c>
      <c r="CF31" s="35">
        <f>COUNTIF(N$2:N$26,CE31)</f>
        <v>7</v>
      </c>
    </row>
    <row r="32" spans="1:84" x14ac:dyDescent="0.15">
      <c r="A32" s="25">
        <v>31</v>
      </c>
      <c r="B32" s="33" t="s">
        <v>531</v>
      </c>
      <c r="C32" s="38">
        <v>1</v>
      </c>
      <c r="D32" s="33" t="s">
        <v>531</v>
      </c>
      <c r="E32" s="29" t="s">
        <v>564</v>
      </c>
      <c r="F32" s="118"/>
      <c r="G32" s="120"/>
      <c r="H32" s="121"/>
      <c r="I32" s="30" t="s">
        <v>51</v>
      </c>
      <c r="J32" s="104" t="s">
        <v>599</v>
      </c>
      <c r="K32" s="31">
        <v>9016</v>
      </c>
      <c r="L32" s="25">
        <v>10</v>
      </c>
      <c r="M32" s="25"/>
      <c r="N32" s="59">
        <f>VLOOKUP($A32,[1]英灵种类!$A:$AR,MATCH(N$1,[1]英灵种类!$A$6:$AR$6,0),FALSE)</f>
        <v>1</v>
      </c>
      <c r="O32" s="118">
        <f>VLOOKUP($A32,[1]英灵种类!$A:$AR,MATCH(O$1,[1]英灵种类!$A$6:$AR$6,0),FALSE)</f>
        <v>99433</v>
      </c>
      <c r="P32" s="118">
        <f>VLOOKUP($A32,[1]英灵种类!$A:$AR,MATCH(P$1,[1]英灵种类!$A$6:$AR$6,0),FALSE)</f>
        <v>2038</v>
      </c>
      <c r="Q32" s="59" t="str">
        <f>VLOOKUP($A32,[1]英灵种类!$A:$AR,MATCH(Q$1,[1]英灵种类!$A$6:$AR$6,0),FALSE)</f>
        <v>101,0|102,0|103,0|104,0|106,0|109,748|110,107|112,428|113,428|115,0|116,214</v>
      </c>
      <c r="R32" s="59">
        <f>VLOOKUP($A32,[1]英灵种类!$A:$AR,MATCH(R$1,[1]英灵种类!$A$6:$AR$6,0),FALSE)</f>
        <v>48125</v>
      </c>
      <c r="S32" s="21">
        <v>8</v>
      </c>
      <c r="T32" s="32">
        <v>10</v>
      </c>
      <c r="U32" s="83">
        <v>331</v>
      </c>
      <c r="V32" s="125">
        <v>1</v>
      </c>
      <c r="W32" s="124" t="s">
        <v>290</v>
      </c>
      <c r="X32" s="125" t="s">
        <v>161</v>
      </c>
      <c r="Y32" s="118">
        <f>VLOOKUP($A32,[1]英灵种类!$A:$AR,MATCH(Y$1,[1]英灵种类!$A$6:$AR$6,0),FALSE)</f>
        <v>1496</v>
      </c>
      <c r="Z32" s="118">
        <f>VLOOKUP($A32,[1]英灵种类!$A:$AR,MATCH(Z$1,[1]英灵种类!$A$6:$AR$6,0),FALSE)</f>
        <v>214</v>
      </c>
      <c r="AA32" s="118">
        <f>VLOOKUP($A32,[1]英灵种类!$A:$AR,MATCH(AA$1,[1]英灵种类!$A$6:$AR$6,0),FALSE)</f>
        <v>8548</v>
      </c>
      <c r="AB32" s="118">
        <f>VLOOKUP($A32,[1]英灵种类!$A:$AR,MATCH(AB$1,[1]英灵种类!$A$6:$AR$6,0),FALSE)</f>
        <v>0</v>
      </c>
      <c r="AC32" s="118">
        <f>VLOOKUP($A32,[1]英灵种类!$A:$AR,MATCH(AC$1,[1]英灵种类!$A$6:$AR$6,0),FALSE)</f>
        <v>43</v>
      </c>
      <c r="AD32" s="118">
        <f>VLOOKUP($A32,[1]英灵种类!$A:$AR,MATCH(AD$1,[1]英灵种类!$A$6:$AR$6,0),FALSE)</f>
        <v>18</v>
      </c>
      <c r="AE32" s="118">
        <f>VLOOKUP($A32,[1]英灵种类!$A:$AR,MATCH(AE$1,[1]英灵种类!$A$6:$AR$6,0),FALSE)</f>
        <v>513</v>
      </c>
      <c r="AF32" s="118">
        <f>VLOOKUP($A32,[1]英灵种类!$A:$AR,MATCH(AF$1,[1]英灵种类!$A$6:$AR$6,0),FALSE)</f>
        <v>0</v>
      </c>
      <c r="AG32" s="118">
        <f>VLOOKUP($A32,[1]英灵种类!$A:$AR,MATCH(AG$1,[1]英灵种类!$A$6:$AR$6,0),FALSE)</f>
        <v>0</v>
      </c>
      <c r="AH32" s="118">
        <f>VLOOKUP($A32,[1]英灵种类!$A:$AR,MATCH(AH$1,[1]英灵种类!$A$6:$AR$6,0),FALSE)</f>
        <v>0</v>
      </c>
      <c r="AI32" s="118">
        <f>VLOOKUP($A32,[1]英灵种类!$A:$AR,MATCH(AI$1,[1]英灵种类!$A$6:$AR$6,0),FALSE)</f>
        <v>0</v>
      </c>
      <c r="AJ32" s="118">
        <f>VLOOKUP($A32,[1]英灵种类!$A:$AR,MATCH(AJ$1,[1]英灵种类!$A$6:$AR$6,0),FALSE)</f>
        <v>0</v>
      </c>
      <c r="AK32" s="118">
        <f>VLOOKUP($A32,[1]英灵种类!$A:$AR,MATCH(AK$1,[1]英灵种类!$A$6:$AR$6,0),FALSE)</f>
        <v>0</v>
      </c>
      <c r="AL32" s="118">
        <f>VLOOKUP($A32,[1]英灵种类!$A:$AR,MATCH(AL$1,[1]英灵种类!$A$6:$AR$6,0),FALSE)</f>
        <v>107</v>
      </c>
      <c r="AM32" s="118">
        <f>VLOOKUP($A32,[1]英灵种类!$A:$AR,MATCH(AM$1,[1]英灵种类!$A$6:$AR$6,0),FALSE)</f>
        <v>214</v>
      </c>
      <c r="AN32" s="118">
        <f>VLOOKUP($A32,[1]英灵种类!$A:$AR,MATCH(AN$1,[1]英灵种类!$A$6:$AR$6,0),FALSE)</f>
        <v>0</v>
      </c>
      <c r="AO32" s="118">
        <f>VLOOKUP($A32,[1]英灵种类!$A:$AR,MATCH(AO$1,[1]英灵种类!$A$6:$AR$6,0),FALSE)</f>
        <v>214</v>
      </c>
      <c r="AP32" s="118">
        <f>VLOOKUP($A32,[1]英灵种类!$A:$AR,MATCH(AP$1,[1]英灵种类!$A$6:$AR$6,0),FALSE)</f>
        <v>214</v>
      </c>
      <c r="AQ32" s="118">
        <f>VLOOKUP($A32,[1]英灵种类!$A:$AR,MATCH(AQ$1,[1]英灵种类!$A$6:$AR$6,0),FALSE)</f>
        <v>214</v>
      </c>
      <c r="AR32" s="118">
        <f>VLOOKUP($A32,[1]英灵种类!$A:$AR,MATCH(AR$1,[1]英灵种类!$A$6:$AR$6,0),FALSE)</f>
        <v>107</v>
      </c>
      <c r="AS32" s="118">
        <f>VLOOKUP($A32,[1]英灵种类!$A:$AR,MATCH(AS$1,[1]英灵种类!$A$6:$AR$6,0),FALSE)</f>
        <v>107</v>
      </c>
      <c r="AT32" s="118">
        <f>VLOOKUP($A32,[1]英灵种类!$A:$AR,MATCH(AT$1,[1]英灵种类!$A$6:$AR$6,0),FALSE)</f>
        <v>214</v>
      </c>
      <c r="AU32" s="118">
        <f>VLOOKUP($A32,[1]英灵种类!$A:$AR,MATCH(AU$1,[1]英灵种类!$A$6:$AR$6,0),FALSE)</f>
        <v>2137</v>
      </c>
      <c r="AV32" s="118">
        <f>VLOOKUP($A32,[1]英灵种类!$A:$AR,MATCH(AV$1,[1]英灵种类!$A$6:$AR$6,0),FALSE)</f>
        <v>107</v>
      </c>
      <c r="AW32" s="118">
        <f>VLOOKUP($A32,[1]英灵种类!$A:$AR,MATCH(AW$1,[1]英灵种类!$A$6:$AR$6,0),FALSE)</f>
        <v>0</v>
      </c>
      <c r="AX32" s="118">
        <f>VLOOKUP($A32,[1]英灵种类!$A:$AR,MATCH(AX$1,[1]英灵种类!$A$6:$AR$6,0),FALSE)</f>
        <v>0</v>
      </c>
      <c r="AY32" s="118">
        <f>VLOOKUP($A32,[1]英灵种类!$A:$AR,MATCH(AY$1,[1]英灵种类!$A$6:$AR$6,0),FALSE)</f>
        <v>100</v>
      </c>
      <c r="AZ32" s="118">
        <v>0</v>
      </c>
      <c r="BA32" s="118">
        <v>0</v>
      </c>
      <c r="BB32" s="118">
        <v>0</v>
      </c>
      <c r="BC32" s="89">
        <v>2.5</v>
      </c>
      <c r="BD32" s="21">
        <f>VLOOKUP($A32,[1]英灵种类!$A:$AR,MATCH(BD$1,[1]英灵种类!$A$6:$AR$6,0),FALSE)</f>
        <v>6</v>
      </c>
      <c r="BE32" s="26">
        <v>1</v>
      </c>
      <c r="BF32" s="118">
        <v>99999</v>
      </c>
      <c r="BG32" s="120">
        <v>1</v>
      </c>
      <c r="BH32" s="118">
        <v>10000</v>
      </c>
      <c r="BI32" s="118">
        <v>10000</v>
      </c>
      <c r="BJ32" s="26" t="s">
        <v>422</v>
      </c>
      <c r="BK32" s="33" t="s">
        <v>112</v>
      </c>
      <c r="BL32" s="30" t="s">
        <v>204</v>
      </c>
      <c r="BM32" s="25" t="s">
        <v>113</v>
      </c>
      <c r="BN32" s="25" t="s">
        <v>213</v>
      </c>
      <c r="BO32" s="25" t="s">
        <v>285</v>
      </c>
      <c r="BP32" s="25" t="s">
        <v>213</v>
      </c>
      <c r="BQ32" s="25" t="s">
        <v>213</v>
      </c>
      <c r="BR32" s="26">
        <v>0</v>
      </c>
      <c r="BS32" s="25" t="s">
        <v>213</v>
      </c>
      <c r="BT32" s="25" t="s">
        <v>204</v>
      </c>
      <c r="BU32" s="25" t="s">
        <v>204</v>
      </c>
      <c r="BV32" s="34" t="str">
        <f t="shared" si="1"/>
        <v>[ff3322]c_b_0070[-]</v>
      </c>
      <c r="BW32" s="118" t="str">
        <f>VLOOKUP($A32,[1]英灵种类!$A:$AR,MATCH(BW$1,[1]英灵种类!$A$6:$AR$6,0),FALSE)</f>
        <v>101,1539|102,232|103,107|104,9061|106,214|109,214|110,214|112,107|113,107|115,2137|116,107</v>
      </c>
      <c r="BX32" s="59">
        <f>VLOOKUP($A32,[1]英灵种类!$A:$AR,MATCH(BX$1,[1]英灵种类!$A$6:$AR$6,0),FALSE)</f>
        <v>1</v>
      </c>
      <c r="BY32" s="118">
        <f t="shared" si="2"/>
        <v>101471</v>
      </c>
      <c r="CA32" s="24">
        <f>O32+P32*89+R32*6*[2]英灵!$U$6</f>
        <v>1435815</v>
      </c>
      <c r="CB32" s="24">
        <f t="shared" si="0"/>
        <v>1435815</v>
      </c>
      <c r="CC32" s="24">
        <f>INDEX([3]ItemConfig!$BB:$BB,MATCH(K32,[3]ItemConfig!$A:$A,0))*IF(J32="",0,1)*IF(C32=1,520,IF(C32=2,500,450))</f>
        <v>0</v>
      </c>
      <c r="CD32" s="24">
        <f>INT((O32+P32+R32*C32*VLOOKUP(C32,[2]英灵!$T$1:$U$6,2,FALSE))/10)</f>
        <v>14959</v>
      </c>
    </row>
    <row r="33" spans="1:82" x14ac:dyDescent="0.15">
      <c r="A33" s="26">
        <v>32</v>
      </c>
      <c r="B33" s="25" t="s">
        <v>371</v>
      </c>
      <c r="C33" s="27">
        <v>1</v>
      </c>
      <c r="D33" s="25" t="s">
        <v>371</v>
      </c>
      <c r="E33" s="29" t="s">
        <v>565</v>
      </c>
      <c r="F33" s="118"/>
      <c r="G33" s="120"/>
      <c r="H33" s="120"/>
      <c r="I33" s="102" t="s">
        <v>218</v>
      </c>
      <c r="J33" s="104" t="s">
        <v>600</v>
      </c>
      <c r="K33" s="36">
        <v>9020</v>
      </c>
      <c r="L33" s="25">
        <v>10</v>
      </c>
      <c r="M33" s="25"/>
      <c r="N33" s="59">
        <f>VLOOKUP($A33,[1]英灵种类!$A:$AR,MATCH(N$1,[1]英灵种类!$A$6:$AR$6,0),FALSE)</f>
        <v>3</v>
      </c>
      <c r="O33" s="118">
        <f>VLOOKUP($A33,[1]英灵种类!$A:$AR,MATCH(O$1,[1]英灵种类!$A$6:$AR$6,0),FALSE)</f>
        <v>88273</v>
      </c>
      <c r="P33" s="118">
        <f>VLOOKUP($A33,[1]英灵种类!$A:$AR,MATCH(P$1,[1]英灵种类!$A$6:$AR$6,0),FALSE)</f>
        <v>1806</v>
      </c>
      <c r="Q33" s="59" t="str">
        <f>VLOOKUP($A33,[1]英灵种类!$A:$AR,MATCH(Q$1,[1]英灵种类!$A$6:$AR$6,0),FALSE)</f>
        <v>101,0|102,0|103,0|104,0|106,0|109,664|110,95|112,380|113,380|115,0|116,190</v>
      </c>
      <c r="R33" s="59">
        <f>VLOOKUP($A33,[1]英灵种类!$A:$AR,MATCH(R$1,[1]英灵种类!$A$6:$AR$6,0),FALSE)</f>
        <v>42725</v>
      </c>
      <c r="S33" s="21">
        <v>6</v>
      </c>
      <c r="T33" s="32">
        <v>10</v>
      </c>
      <c r="U33" s="83">
        <v>332</v>
      </c>
      <c r="V33" s="125">
        <v>1</v>
      </c>
      <c r="W33" s="124" t="s">
        <v>289</v>
      </c>
      <c r="X33" s="125" t="s">
        <v>161</v>
      </c>
      <c r="Y33" s="118">
        <f>VLOOKUP($A33,[1]英灵种类!$A:$AR,MATCH(Y$1,[1]英灵种类!$A$6:$AR$6,0),FALSE)</f>
        <v>1328</v>
      </c>
      <c r="Z33" s="118">
        <f>VLOOKUP($A33,[1]英灵种类!$A:$AR,MATCH(Z$1,[1]英灵种类!$A$6:$AR$6,0),FALSE)</f>
        <v>190</v>
      </c>
      <c r="AA33" s="118">
        <f>VLOOKUP($A33,[1]英灵种类!$A:$AR,MATCH(AA$1,[1]英灵种类!$A$6:$AR$6,0),FALSE)</f>
        <v>7588</v>
      </c>
      <c r="AB33" s="118">
        <f>VLOOKUP($A33,[1]英灵种类!$A:$AR,MATCH(AB$1,[1]英灵种类!$A$6:$AR$6,0),FALSE)</f>
        <v>0</v>
      </c>
      <c r="AC33" s="118">
        <f>VLOOKUP($A33,[1]英灵种类!$A:$AR,MATCH(AC$1,[1]英灵种类!$A$6:$AR$6,0),FALSE)</f>
        <v>38</v>
      </c>
      <c r="AD33" s="118">
        <f>VLOOKUP($A33,[1]英灵种类!$A:$AR,MATCH(AD$1,[1]英灵种类!$A$6:$AR$6,0),FALSE)</f>
        <v>16</v>
      </c>
      <c r="AE33" s="118">
        <f>VLOOKUP($A33,[1]英灵种类!$A:$AR,MATCH(AE$1,[1]英灵种类!$A$6:$AR$6,0),FALSE)</f>
        <v>456</v>
      </c>
      <c r="AF33" s="118">
        <f>VLOOKUP($A33,[1]英灵种类!$A:$AR,MATCH(AF$1,[1]英灵种类!$A$6:$AR$6,0),FALSE)</f>
        <v>0</v>
      </c>
      <c r="AG33" s="118">
        <f>VLOOKUP($A33,[1]英灵种类!$A:$AR,MATCH(AG$1,[1]英灵种类!$A$6:$AR$6,0),FALSE)</f>
        <v>0</v>
      </c>
      <c r="AH33" s="118">
        <f>VLOOKUP($A33,[1]英灵种类!$A:$AR,MATCH(AH$1,[1]英灵种类!$A$6:$AR$6,0),FALSE)</f>
        <v>0</v>
      </c>
      <c r="AI33" s="118">
        <f>VLOOKUP($A33,[1]英灵种类!$A:$AR,MATCH(AI$1,[1]英灵种类!$A$6:$AR$6,0),FALSE)</f>
        <v>0</v>
      </c>
      <c r="AJ33" s="118">
        <f>VLOOKUP($A33,[1]英灵种类!$A:$AR,MATCH(AJ$1,[1]英灵种类!$A$6:$AR$6,0),FALSE)</f>
        <v>0</v>
      </c>
      <c r="AK33" s="118">
        <f>VLOOKUP($A33,[1]英灵种类!$A:$AR,MATCH(AK$1,[1]英灵种类!$A$6:$AR$6,0),FALSE)</f>
        <v>0</v>
      </c>
      <c r="AL33" s="118">
        <f>VLOOKUP($A33,[1]英灵种类!$A:$AR,MATCH(AL$1,[1]英灵种类!$A$6:$AR$6,0),FALSE)</f>
        <v>95</v>
      </c>
      <c r="AM33" s="118">
        <f>VLOOKUP($A33,[1]英灵种类!$A:$AR,MATCH(AM$1,[1]英灵种类!$A$6:$AR$6,0),FALSE)</f>
        <v>190</v>
      </c>
      <c r="AN33" s="118">
        <f>VLOOKUP($A33,[1]英灵种类!$A:$AR,MATCH(AN$1,[1]英灵种类!$A$6:$AR$6,0),FALSE)</f>
        <v>0</v>
      </c>
      <c r="AO33" s="118">
        <f>VLOOKUP($A33,[1]英灵种类!$A:$AR,MATCH(AO$1,[1]英灵种类!$A$6:$AR$6,0),FALSE)</f>
        <v>190</v>
      </c>
      <c r="AP33" s="118">
        <f>VLOOKUP($A33,[1]英灵种类!$A:$AR,MATCH(AP$1,[1]英灵种类!$A$6:$AR$6,0),FALSE)</f>
        <v>190</v>
      </c>
      <c r="AQ33" s="118">
        <f>VLOOKUP($A33,[1]英灵种类!$A:$AR,MATCH(AQ$1,[1]英灵种类!$A$6:$AR$6,0),FALSE)</f>
        <v>190</v>
      </c>
      <c r="AR33" s="118">
        <f>VLOOKUP($A33,[1]英灵种类!$A:$AR,MATCH(AR$1,[1]英灵种类!$A$6:$AR$6,0),FALSE)</f>
        <v>95</v>
      </c>
      <c r="AS33" s="118">
        <f>VLOOKUP($A33,[1]英灵种类!$A:$AR,MATCH(AS$1,[1]英灵种类!$A$6:$AR$6,0),FALSE)</f>
        <v>95</v>
      </c>
      <c r="AT33" s="118">
        <f>VLOOKUP($A33,[1]英灵种类!$A:$AR,MATCH(AT$1,[1]英灵种类!$A$6:$AR$6,0),FALSE)</f>
        <v>190</v>
      </c>
      <c r="AU33" s="118">
        <f>VLOOKUP($A33,[1]英灵种类!$A:$AR,MATCH(AU$1,[1]英灵种类!$A$6:$AR$6,0),FALSE)</f>
        <v>1897</v>
      </c>
      <c r="AV33" s="118">
        <f>VLOOKUP($A33,[1]英灵种类!$A:$AR,MATCH(AV$1,[1]英灵种类!$A$6:$AR$6,0),FALSE)</f>
        <v>95</v>
      </c>
      <c r="AW33" s="118">
        <f>VLOOKUP($A33,[1]英灵种类!$A:$AR,MATCH(AW$1,[1]英灵种类!$A$6:$AR$6,0),FALSE)</f>
        <v>0</v>
      </c>
      <c r="AX33" s="118">
        <f>VLOOKUP($A33,[1]英灵种类!$A:$AR,MATCH(AX$1,[1]英灵种类!$A$6:$AR$6,0),FALSE)</f>
        <v>0</v>
      </c>
      <c r="AY33" s="118">
        <f>VLOOKUP($A33,[1]英灵种类!$A:$AR,MATCH(AY$1,[1]英灵种类!$A$6:$AR$6,0),FALSE)</f>
        <v>100</v>
      </c>
      <c r="AZ33" s="118">
        <v>0</v>
      </c>
      <c r="BA33" s="118">
        <v>0</v>
      </c>
      <c r="BB33" s="118">
        <v>0</v>
      </c>
      <c r="BC33" s="26">
        <v>2.5</v>
      </c>
      <c r="BD33" s="21">
        <f>VLOOKUP($A33,[1]英灵种类!$A:$AR,MATCH(BD$1,[1]英灵种类!$A$6:$AR$6,0),FALSE)</f>
        <v>6</v>
      </c>
      <c r="BE33" s="26">
        <v>1</v>
      </c>
      <c r="BF33" s="118">
        <v>99999</v>
      </c>
      <c r="BG33" s="120">
        <v>1</v>
      </c>
      <c r="BH33" s="118">
        <v>10000</v>
      </c>
      <c r="BI33" s="118">
        <v>10000</v>
      </c>
      <c r="BJ33" s="26" t="s">
        <v>505</v>
      </c>
      <c r="BK33" s="33" t="s">
        <v>112</v>
      </c>
      <c r="BL33" s="30" t="s">
        <v>204</v>
      </c>
      <c r="BM33" s="25" t="s">
        <v>113</v>
      </c>
      <c r="BN33" s="25" t="s">
        <v>213</v>
      </c>
      <c r="BO33" s="25" t="s">
        <v>285</v>
      </c>
      <c r="BP33" s="25" t="s">
        <v>213</v>
      </c>
      <c r="BQ33" s="25" t="s">
        <v>213</v>
      </c>
      <c r="BR33" s="26">
        <v>0</v>
      </c>
      <c r="BS33" s="25" t="s">
        <v>213</v>
      </c>
      <c r="BT33" s="25" t="s">
        <v>204</v>
      </c>
      <c r="BU33" s="25" t="s">
        <v>204</v>
      </c>
      <c r="BV33" s="34" t="str">
        <f t="shared" si="1"/>
        <v>[ff3322]c_b_0013[-]</v>
      </c>
      <c r="BW33" s="118" t="str">
        <f>VLOOKUP($A33,[1]英灵种类!$A:$AR,MATCH(BW$1,[1]英灵种类!$A$6:$AR$6,0),FALSE)</f>
        <v>101,1366|102,206|103,95|104,8044|106,190|109,190|110,190|112,95|113,95|115,1897|116,95</v>
      </c>
      <c r="BX33" s="59">
        <f>VLOOKUP($A33,[1]英灵种类!$A:$AR,MATCH(BX$1,[1]英灵种类!$A$6:$AR$6,0),FALSE)</f>
        <v>7</v>
      </c>
      <c r="BY33" s="118">
        <f t="shared" si="2"/>
        <v>90079</v>
      </c>
      <c r="CA33" s="24">
        <f>O33+P33*89+R33*6*[2]英灵!$U$6</f>
        <v>1274407</v>
      </c>
      <c r="CB33" s="24">
        <f t="shared" si="0"/>
        <v>1274407</v>
      </c>
      <c r="CC33" s="24">
        <f>INDEX([3]ItemConfig!$BB:$BB,MATCH(K33,[3]ItemConfig!$A:$A,0))*IF(J33="",0,1)*IF(C33=1,520,IF(C33=2,500,450))</f>
        <v>0</v>
      </c>
      <c r="CD33" s="24">
        <f>INT((O33+P33+R33*C33*VLOOKUP(C33,[2]英灵!$T$1:$U$6,2,FALSE))/10)</f>
        <v>13280</v>
      </c>
    </row>
    <row r="34" spans="1:82" x14ac:dyDescent="0.15">
      <c r="A34" s="25">
        <v>33</v>
      </c>
      <c r="B34" s="25" t="s">
        <v>532</v>
      </c>
      <c r="C34" s="27">
        <v>1</v>
      </c>
      <c r="D34" s="25" t="s">
        <v>532</v>
      </c>
      <c r="E34" s="29" t="s">
        <v>566</v>
      </c>
      <c r="F34" s="118"/>
      <c r="G34" s="120"/>
      <c r="H34" s="120"/>
      <c r="I34" s="30" t="s">
        <v>218</v>
      </c>
      <c r="J34" s="104" t="s">
        <v>601</v>
      </c>
      <c r="K34" s="36">
        <v>9021</v>
      </c>
      <c r="L34" s="25">
        <v>10</v>
      </c>
      <c r="M34" s="25"/>
      <c r="N34" s="59">
        <f>VLOOKUP($A34,[1]英灵种类!$A:$AR,MATCH(N$1,[1]英灵种类!$A$6:$AR$6,0),FALSE)</f>
        <v>2</v>
      </c>
      <c r="O34" s="118">
        <f>VLOOKUP($A34,[1]英灵种类!$A:$AR,MATCH(O$1,[1]英灵种类!$A$6:$AR$6,0),FALSE)</f>
        <v>57658</v>
      </c>
      <c r="P34" s="118">
        <f>VLOOKUP($A34,[1]英灵种类!$A:$AR,MATCH(P$1,[1]英灵种类!$A$6:$AR$6,0),FALSE)</f>
        <v>1173</v>
      </c>
      <c r="Q34" s="59" t="str">
        <f>VLOOKUP($A34,[1]英灵种类!$A:$AR,MATCH(Q$1,[1]英灵种类!$A$6:$AR$6,0),FALSE)</f>
        <v>101,0|102,0|103,0|104,0|106,0|109,434|110,62|112,248|113,248|115,0|116,124</v>
      </c>
      <c r="R34" s="59">
        <f>VLOOKUP($A34,[1]英灵种类!$A:$AR,MATCH(R$1,[1]英灵种类!$A$6:$AR$6,0),FALSE)</f>
        <v>27900</v>
      </c>
      <c r="S34" s="21">
        <v>6</v>
      </c>
      <c r="T34" s="32">
        <v>10</v>
      </c>
      <c r="U34" s="83">
        <v>333</v>
      </c>
      <c r="V34" s="125">
        <v>1</v>
      </c>
      <c r="W34" s="124" t="s">
        <v>290</v>
      </c>
      <c r="X34" s="125" t="s">
        <v>161</v>
      </c>
      <c r="Y34" s="118">
        <f>VLOOKUP($A34,[1]英灵种类!$A:$AR,MATCH(Y$1,[1]英灵种类!$A$6:$AR$6,0),FALSE)</f>
        <v>868</v>
      </c>
      <c r="Z34" s="118">
        <f>VLOOKUP($A34,[1]英灵种类!$A:$AR,MATCH(Z$1,[1]英灵种类!$A$6:$AR$6,0),FALSE)</f>
        <v>124</v>
      </c>
      <c r="AA34" s="118">
        <f>VLOOKUP($A34,[1]英灵种类!$A:$AR,MATCH(AA$1,[1]英灵种类!$A$6:$AR$6,0),FALSE)</f>
        <v>4958</v>
      </c>
      <c r="AB34" s="118">
        <f>VLOOKUP($A34,[1]英灵种类!$A:$AR,MATCH(AB$1,[1]英灵种类!$A$6:$AR$6,0),FALSE)</f>
        <v>0</v>
      </c>
      <c r="AC34" s="118">
        <f>VLOOKUP($A34,[1]英灵种类!$A:$AR,MATCH(AC$1,[1]英灵种类!$A$6:$AR$6,0),FALSE)</f>
        <v>25</v>
      </c>
      <c r="AD34" s="118">
        <f>VLOOKUP($A34,[1]英灵种类!$A:$AR,MATCH(AD$1,[1]英灵种类!$A$6:$AR$6,0),FALSE)</f>
        <v>10</v>
      </c>
      <c r="AE34" s="118">
        <f>VLOOKUP($A34,[1]英灵种类!$A:$AR,MATCH(AE$1,[1]英灵种类!$A$6:$AR$6,0),FALSE)</f>
        <v>298</v>
      </c>
      <c r="AF34" s="118">
        <f>VLOOKUP($A34,[1]英灵种类!$A:$AR,MATCH(AF$1,[1]英灵种类!$A$6:$AR$6,0),FALSE)</f>
        <v>0</v>
      </c>
      <c r="AG34" s="118">
        <f>VLOOKUP($A34,[1]英灵种类!$A:$AR,MATCH(AG$1,[1]英灵种类!$A$6:$AR$6,0),FALSE)</f>
        <v>0</v>
      </c>
      <c r="AH34" s="118">
        <f>VLOOKUP($A34,[1]英灵种类!$A:$AR,MATCH(AH$1,[1]英灵种类!$A$6:$AR$6,0),FALSE)</f>
        <v>0</v>
      </c>
      <c r="AI34" s="118">
        <f>VLOOKUP($A34,[1]英灵种类!$A:$AR,MATCH(AI$1,[1]英灵种类!$A$6:$AR$6,0),FALSE)</f>
        <v>0</v>
      </c>
      <c r="AJ34" s="118">
        <f>VLOOKUP($A34,[1]英灵种类!$A:$AR,MATCH(AJ$1,[1]英灵种类!$A$6:$AR$6,0),FALSE)</f>
        <v>0</v>
      </c>
      <c r="AK34" s="118">
        <f>VLOOKUP($A34,[1]英灵种类!$A:$AR,MATCH(AK$1,[1]英灵种类!$A$6:$AR$6,0),FALSE)</f>
        <v>0</v>
      </c>
      <c r="AL34" s="118">
        <f>VLOOKUP($A34,[1]英灵种类!$A:$AR,MATCH(AL$1,[1]英灵种类!$A$6:$AR$6,0),FALSE)</f>
        <v>62</v>
      </c>
      <c r="AM34" s="118">
        <f>VLOOKUP($A34,[1]英灵种类!$A:$AR,MATCH(AM$1,[1]英灵种类!$A$6:$AR$6,0),FALSE)</f>
        <v>124</v>
      </c>
      <c r="AN34" s="118">
        <f>VLOOKUP($A34,[1]英灵种类!$A:$AR,MATCH(AN$1,[1]英灵种类!$A$6:$AR$6,0),FALSE)</f>
        <v>0</v>
      </c>
      <c r="AO34" s="118">
        <f>VLOOKUP($A34,[1]英灵种类!$A:$AR,MATCH(AO$1,[1]英灵种类!$A$6:$AR$6,0),FALSE)</f>
        <v>124</v>
      </c>
      <c r="AP34" s="118">
        <f>VLOOKUP($A34,[1]英灵种类!$A:$AR,MATCH(AP$1,[1]英灵种类!$A$6:$AR$6,0),FALSE)</f>
        <v>124</v>
      </c>
      <c r="AQ34" s="118">
        <f>VLOOKUP($A34,[1]英灵种类!$A:$AR,MATCH(AQ$1,[1]英灵种类!$A$6:$AR$6,0),FALSE)</f>
        <v>124</v>
      </c>
      <c r="AR34" s="118">
        <f>VLOOKUP($A34,[1]英灵种类!$A:$AR,MATCH(AR$1,[1]英灵种类!$A$6:$AR$6,0),FALSE)</f>
        <v>62</v>
      </c>
      <c r="AS34" s="118">
        <f>VLOOKUP($A34,[1]英灵种类!$A:$AR,MATCH(AS$1,[1]英灵种类!$A$6:$AR$6,0),FALSE)</f>
        <v>62</v>
      </c>
      <c r="AT34" s="118">
        <f>VLOOKUP($A34,[1]英灵种类!$A:$AR,MATCH(AT$1,[1]英灵种类!$A$6:$AR$6,0),FALSE)</f>
        <v>124</v>
      </c>
      <c r="AU34" s="118">
        <f>VLOOKUP($A34,[1]英灵种类!$A:$AR,MATCH(AU$1,[1]英灵种类!$A$6:$AR$6,0),FALSE)</f>
        <v>1240</v>
      </c>
      <c r="AV34" s="118">
        <f>VLOOKUP($A34,[1]英灵种类!$A:$AR,MATCH(AV$1,[1]英灵种类!$A$6:$AR$6,0),FALSE)</f>
        <v>62</v>
      </c>
      <c r="AW34" s="118">
        <f>VLOOKUP($A34,[1]英灵种类!$A:$AR,MATCH(AW$1,[1]英灵种类!$A$6:$AR$6,0),FALSE)</f>
        <v>0</v>
      </c>
      <c r="AX34" s="118">
        <f>VLOOKUP($A34,[1]英灵种类!$A:$AR,MATCH(AX$1,[1]英灵种类!$A$6:$AR$6,0),FALSE)</f>
        <v>0</v>
      </c>
      <c r="AY34" s="118">
        <f>VLOOKUP($A34,[1]英灵种类!$A:$AR,MATCH(AY$1,[1]英灵种类!$A$6:$AR$6,0),FALSE)</f>
        <v>100</v>
      </c>
      <c r="AZ34" s="118">
        <v>0</v>
      </c>
      <c r="BA34" s="118">
        <v>0</v>
      </c>
      <c r="BB34" s="118">
        <v>0</v>
      </c>
      <c r="BC34" s="26">
        <v>2.5</v>
      </c>
      <c r="BD34" s="21">
        <f>VLOOKUP($A34,[1]英灵种类!$A:$AR,MATCH(BD$1,[1]英灵种类!$A$6:$AR$6,0),FALSE)</f>
        <v>4</v>
      </c>
      <c r="BE34" s="26">
        <v>1</v>
      </c>
      <c r="BF34" s="118">
        <v>99999</v>
      </c>
      <c r="BG34" s="120">
        <v>1</v>
      </c>
      <c r="BH34" s="118">
        <v>10000</v>
      </c>
      <c r="BI34" s="118">
        <v>10000</v>
      </c>
      <c r="BJ34" s="26" t="s">
        <v>397</v>
      </c>
      <c r="BK34" s="33" t="s">
        <v>112</v>
      </c>
      <c r="BL34" s="30" t="s">
        <v>204</v>
      </c>
      <c r="BM34" s="25" t="s">
        <v>113</v>
      </c>
      <c r="BN34" s="25" t="s">
        <v>213</v>
      </c>
      <c r="BO34" s="25" t="s">
        <v>285</v>
      </c>
      <c r="BP34" s="25" t="s">
        <v>213</v>
      </c>
      <c r="BQ34" s="25" t="s">
        <v>213</v>
      </c>
      <c r="BR34" s="26">
        <v>0</v>
      </c>
      <c r="BS34" s="25" t="s">
        <v>213</v>
      </c>
      <c r="BT34" s="25" t="s">
        <v>204</v>
      </c>
      <c r="BU34" s="25" t="s">
        <v>204</v>
      </c>
      <c r="BV34" s="34" t="str">
        <f t="shared" si="1"/>
        <v>[aa66ff]c_b_0016[-]</v>
      </c>
      <c r="BW34" s="118" t="str">
        <f>VLOOKUP($A34,[1]英灵种类!$A:$AR,MATCH(BW$1,[1]英灵种类!$A$6:$AR$6,0),FALSE)</f>
        <v>101,893|102,134|103,62|104,5256|106,124|109,124|110,124|112,62|113,62|115,1240|116,62</v>
      </c>
      <c r="BX34" s="59">
        <f>VLOOKUP($A34,[1]英灵种类!$A:$AR,MATCH(BX$1,[1]英灵种类!$A$6:$AR$6,0),FALSE)</f>
        <v>30</v>
      </c>
      <c r="BY34" s="118">
        <f t="shared" si="2"/>
        <v>58831</v>
      </c>
      <c r="CA34" s="24">
        <f>O34+P34*89+R34*6*[2]英灵!$U$6</f>
        <v>831655</v>
      </c>
      <c r="CB34" s="24">
        <f t="shared" ref="CB34:CB36" si="3">BZ34+CA34</f>
        <v>831655</v>
      </c>
      <c r="CC34" s="24">
        <f>INDEX([3]ItemConfig!$BB:$BB,MATCH(K34,[3]ItemConfig!$A:$A,0))*IF(J34="",0,1)*IF(C34=1,520,IF(C34=2,500,450))</f>
        <v>0</v>
      </c>
      <c r="CD34" s="24">
        <f>INT((O34+P34+R34*C34*VLOOKUP(C34,[2]英灵!$T$1:$U$6,2,FALSE))/10)</f>
        <v>8673</v>
      </c>
    </row>
    <row r="35" spans="1:82" x14ac:dyDescent="0.15">
      <c r="A35" s="26">
        <v>34</v>
      </c>
      <c r="B35" s="33" t="s">
        <v>533</v>
      </c>
      <c r="C35" s="27">
        <v>1</v>
      </c>
      <c r="D35" s="33" t="s">
        <v>533</v>
      </c>
      <c r="E35" s="29" t="s">
        <v>567</v>
      </c>
      <c r="F35" s="118"/>
      <c r="G35" s="120"/>
      <c r="H35" s="121"/>
      <c r="I35" s="30" t="s">
        <v>281</v>
      </c>
      <c r="J35" s="104" t="s">
        <v>602</v>
      </c>
      <c r="K35" s="31">
        <v>9025</v>
      </c>
      <c r="L35" s="25">
        <v>10</v>
      </c>
      <c r="M35" s="25"/>
      <c r="N35" s="59">
        <f>VLOOKUP($A35,[1]英灵种类!$A:$AR,MATCH(N$1,[1]英灵种类!$A$6:$AR$6,0),FALSE)</f>
        <v>3</v>
      </c>
      <c r="O35" s="118">
        <f>VLOOKUP($A35,[1]英灵种类!$A:$AR,MATCH(O$1,[1]英灵种类!$A$6:$AR$6,0),FALSE)</f>
        <v>61662</v>
      </c>
      <c r="P35" s="118">
        <f>VLOOKUP($A35,[1]英灵种类!$A:$AR,MATCH(P$1,[1]英灵种类!$A$6:$AR$6,0),FALSE)</f>
        <v>1267</v>
      </c>
      <c r="Q35" s="59" t="str">
        <f>VLOOKUP($A35,[1]英灵种类!$A:$AR,MATCH(Q$1,[1]英灵种类!$A$6:$AR$6,0),FALSE)</f>
        <v>101,0|102,0|103,0|104,0|106,0|109,463|110,67|112,265|113,265|115,0|116,133</v>
      </c>
      <c r="R35" s="59">
        <f>VLOOKUP($A35,[1]英灵种类!$A:$AR,MATCH(R$1,[1]英灵种类!$A$6:$AR$6,0),FALSE)</f>
        <v>29825</v>
      </c>
      <c r="S35" s="21">
        <v>8</v>
      </c>
      <c r="T35" s="32">
        <v>10</v>
      </c>
      <c r="U35" s="83">
        <v>334</v>
      </c>
      <c r="V35" s="125">
        <v>1</v>
      </c>
      <c r="W35" s="124" t="s">
        <v>291</v>
      </c>
      <c r="X35" s="125" t="s">
        <v>161</v>
      </c>
      <c r="Y35" s="118">
        <f>VLOOKUP($A35,[1]英灵种类!$A:$AR,MATCH(Y$1,[1]英灵种类!$A$6:$AR$6,0),FALSE)</f>
        <v>925</v>
      </c>
      <c r="Z35" s="118">
        <f>VLOOKUP($A35,[1]英灵种类!$A:$AR,MATCH(Z$1,[1]英灵种类!$A$6:$AR$6,0),FALSE)</f>
        <v>133</v>
      </c>
      <c r="AA35" s="118">
        <f>VLOOKUP($A35,[1]英灵种类!$A:$AR,MATCH(AA$1,[1]英灵种类!$A$6:$AR$6,0),FALSE)</f>
        <v>5282</v>
      </c>
      <c r="AB35" s="118">
        <f>VLOOKUP($A35,[1]英灵种类!$A:$AR,MATCH(AB$1,[1]英灵种类!$A$6:$AR$6,0),FALSE)</f>
        <v>0</v>
      </c>
      <c r="AC35" s="118">
        <f>VLOOKUP($A35,[1]英灵种类!$A:$AR,MATCH(AC$1,[1]英灵种类!$A$6:$AR$6,0),FALSE)</f>
        <v>27</v>
      </c>
      <c r="AD35" s="118">
        <f>VLOOKUP($A35,[1]英灵种类!$A:$AR,MATCH(AD$1,[1]英灵种类!$A$6:$AR$6,0),FALSE)</f>
        <v>11</v>
      </c>
      <c r="AE35" s="118">
        <f>VLOOKUP($A35,[1]英灵种类!$A:$AR,MATCH(AE$1,[1]英灵种类!$A$6:$AR$6,0),FALSE)</f>
        <v>317</v>
      </c>
      <c r="AF35" s="118">
        <f>VLOOKUP($A35,[1]英灵种类!$A:$AR,MATCH(AF$1,[1]英灵种类!$A$6:$AR$6,0),FALSE)</f>
        <v>0</v>
      </c>
      <c r="AG35" s="118">
        <f>VLOOKUP($A35,[1]英灵种类!$A:$AR,MATCH(AG$1,[1]英灵种类!$A$6:$AR$6,0),FALSE)</f>
        <v>0</v>
      </c>
      <c r="AH35" s="118">
        <f>VLOOKUP($A35,[1]英灵种类!$A:$AR,MATCH(AH$1,[1]英灵种类!$A$6:$AR$6,0),FALSE)</f>
        <v>0</v>
      </c>
      <c r="AI35" s="118">
        <f>VLOOKUP($A35,[1]英灵种类!$A:$AR,MATCH(AI$1,[1]英灵种类!$A$6:$AR$6,0),FALSE)</f>
        <v>0</v>
      </c>
      <c r="AJ35" s="118">
        <f>VLOOKUP($A35,[1]英灵种类!$A:$AR,MATCH(AJ$1,[1]英灵种类!$A$6:$AR$6,0),FALSE)</f>
        <v>0</v>
      </c>
      <c r="AK35" s="118">
        <f>VLOOKUP($A35,[1]英灵种类!$A:$AR,MATCH(AK$1,[1]英灵种类!$A$6:$AR$6,0),FALSE)</f>
        <v>0</v>
      </c>
      <c r="AL35" s="118">
        <f>VLOOKUP($A35,[1]英灵种类!$A:$AR,MATCH(AL$1,[1]英灵种类!$A$6:$AR$6,0),FALSE)</f>
        <v>67</v>
      </c>
      <c r="AM35" s="118">
        <f>VLOOKUP($A35,[1]英灵种类!$A:$AR,MATCH(AM$1,[1]英灵种类!$A$6:$AR$6,0),FALSE)</f>
        <v>133</v>
      </c>
      <c r="AN35" s="118">
        <f>VLOOKUP($A35,[1]英灵种类!$A:$AR,MATCH(AN$1,[1]英灵种类!$A$6:$AR$6,0),FALSE)</f>
        <v>0</v>
      </c>
      <c r="AO35" s="118">
        <f>VLOOKUP($A35,[1]英灵种类!$A:$AR,MATCH(AO$1,[1]英灵种类!$A$6:$AR$6,0),FALSE)</f>
        <v>133</v>
      </c>
      <c r="AP35" s="118">
        <f>VLOOKUP($A35,[1]英灵种类!$A:$AR,MATCH(AP$1,[1]英灵种类!$A$6:$AR$6,0),FALSE)</f>
        <v>133</v>
      </c>
      <c r="AQ35" s="118">
        <f>VLOOKUP($A35,[1]英灵种类!$A:$AR,MATCH(AQ$1,[1]英灵种类!$A$6:$AR$6,0),FALSE)</f>
        <v>133</v>
      </c>
      <c r="AR35" s="118">
        <f>VLOOKUP($A35,[1]英灵种类!$A:$AR,MATCH(AR$1,[1]英灵种类!$A$6:$AR$6,0),FALSE)</f>
        <v>67</v>
      </c>
      <c r="AS35" s="118">
        <f>VLOOKUP($A35,[1]英灵种类!$A:$AR,MATCH(AS$1,[1]英灵种类!$A$6:$AR$6,0),FALSE)</f>
        <v>67</v>
      </c>
      <c r="AT35" s="118">
        <f>VLOOKUP($A35,[1]英灵种类!$A:$AR,MATCH(AT$1,[1]英灵种类!$A$6:$AR$6,0),FALSE)</f>
        <v>133</v>
      </c>
      <c r="AU35" s="118">
        <f>VLOOKUP($A35,[1]英灵种类!$A:$AR,MATCH(AU$1,[1]英灵种类!$A$6:$AR$6,0),FALSE)</f>
        <v>1321</v>
      </c>
      <c r="AV35" s="118">
        <f>VLOOKUP($A35,[1]英灵种类!$A:$AR,MATCH(AV$1,[1]英灵种类!$A$6:$AR$6,0),FALSE)</f>
        <v>67</v>
      </c>
      <c r="AW35" s="118">
        <f>VLOOKUP($A35,[1]英灵种类!$A:$AR,MATCH(AW$1,[1]英灵种类!$A$6:$AR$6,0),FALSE)</f>
        <v>0</v>
      </c>
      <c r="AX35" s="118">
        <f>VLOOKUP($A35,[1]英灵种类!$A:$AR,MATCH(AX$1,[1]英灵种类!$A$6:$AR$6,0),FALSE)</f>
        <v>0</v>
      </c>
      <c r="AY35" s="118">
        <f>VLOOKUP($A35,[1]英灵种类!$A:$AR,MATCH(AY$1,[1]英灵种类!$A$6:$AR$6,0),FALSE)</f>
        <v>100</v>
      </c>
      <c r="AZ35" s="118">
        <v>0</v>
      </c>
      <c r="BA35" s="118">
        <v>0</v>
      </c>
      <c r="BB35" s="118">
        <v>0</v>
      </c>
      <c r="BC35" s="26">
        <v>3</v>
      </c>
      <c r="BD35" s="21">
        <f>VLOOKUP($A35,[1]英灵种类!$A:$AR,MATCH(BD$1,[1]英灵种类!$A$6:$AR$6,0),FALSE)</f>
        <v>4</v>
      </c>
      <c r="BE35" s="26">
        <v>1</v>
      </c>
      <c r="BF35" s="118">
        <v>99999</v>
      </c>
      <c r="BG35" s="120">
        <v>1</v>
      </c>
      <c r="BH35" s="118">
        <v>10000</v>
      </c>
      <c r="BI35" s="118">
        <v>10000</v>
      </c>
      <c r="BJ35" s="26" t="s">
        <v>398</v>
      </c>
      <c r="BK35" s="33" t="s">
        <v>112</v>
      </c>
      <c r="BL35" s="33" t="s">
        <v>204</v>
      </c>
      <c r="BM35" s="25" t="s">
        <v>113</v>
      </c>
      <c r="BN35" s="25" t="s">
        <v>213</v>
      </c>
      <c r="BO35" s="25" t="s">
        <v>285</v>
      </c>
      <c r="BP35" s="25" t="s">
        <v>213</v>
      </c>
      <c r="BQ35" s="25" t="s">
        <v>213</v>
      </c>
      <c r="BR35" s="26">
        <v>0</v>
      </c>
      <c r="BS35" s="25" t="s">
        <v>213</v>
      </c>
      <c r="BT35" s="25" t="s">
        <v>204</v>
      </c>
      <c r="BU35" s="25" t="s">
        <v>204</v>
      </c>
      <c r="BV35" s="34" t="str">
        <f t="shared" si="1"/>
        <v>[aa66ff]c_b_0063[-]</v>
      </c>
      <c r="BW35" s="118" t="str">
        <f>VLOOKUP($A35,[1]英灵种类!$A:$AR,MATCH(BW$1,[1]英灵种类!$A$6:$AR$6,0),FALSE)</f>
        <v>101,952|102,144|103,67|104,5599|106,133|109,133|110,133|112,67|113,67|115,1321|116,67</v>
      </c>
      <c r="BX35" s="59">
        <f>VLOOKUP($A35,[1]英灵种类!$A:$AR,MATCH(BX$1,[1]英灵种类!$A$6:$AR$6,0),FALSE)</f>
        <v>28</v>
      </c>
      <c r="BY35" s="118">
        <f t="shared" si="2"/>
        <v>62929</v>
      </c>
      <c r="CA35" s="24">
        <f>O35+P35*89+R35*6*[2]英灵!$U$6</f>
        <v>890225</v>
      </c>
      <c r="CB35" s="24">
        <f t="shared" si="3"/>
        <v>890225</v>
      </c>
      <c r="CC35" s="24">
        <f>INDEX([3]ItemConfig!$BB:$BB,MATCH(K35,[3]ItemConfig!$A:$A,0))*IF(J35="",0,1)*IF(C35=1,520,IF(C35=2,500,450))</f>
        <v>0</v>
      </c>
      <c r="CD35" s="24">
        <f>INT((O35+P35+R35*C35*VLOOKUP(C35,[2]英灵!$T$1:$U$6,2,FALSE))/10)</f>
        <v>9275</v>
      </c>
    </row>
    <row r="36" spans="1:82" x14ac:dyDescent="0.15">
      <c r="A36" s="25">
        <v>35</v>
      </c>
      <c r="B36" s="37" t="s">
        <v>383</v>
      </c>
      <c r="C36" s="27">
        <v>1</v>
      </c>
      <c r="D36" s="37" t="s">
        <v>383</v>
      </c>
      <c r="E36" s="29" t="s">
        <v>568</v>
      </c>
      <c r="F36" s="118"/>
      <c r="G36" s="120"/>
      <c r="H36" s="122"/>
      <c r="I36" s="30" t="s">
        <v>218</v>
      </c>
      <c r="J36" s="104" t="s">
        <v>603</v>
      </c>
      <c r="K36" s="36">
        <v>9032</v>
      </c>
      <c r="L36" s="25">
        <v>10</v>
      </c>
      <c r="M36" s="25"/>
      <c r="N36" s="59">
        <f>VLOOKUP($A36,[1]英灵种类!$A:$AR,MATCH(N$1,[1]英灵种类!$A$6:$AR$6,0),FALSE)</f>
        <v>3</v>
      </c>
      <c r="O36" s="118">
        <f>VLOOKUP($A36,[1]英灵种类!$A:$AR,MATCH(O$1,[1]英灵种类!$A$6:$AR$6,0),FALSE)</f>
        <v>50952</v>
      </c>
      <c r="P36" s="118">
        <f>VLOOKUP($A36,[1]英灵种类!$A:$AR,MATCH(P$1,[1]英灵种类!$A$6:$AR$6,0),FALSE)</f>
        <v>1037</v>
      </c>
      <c r="Q36" s="59" t="str">
        <f>VLOOKUP($A36,[1]英灵种类!$A:$AR,MATCH(Q$1,[1]英灵种类!$A$6:$AR$6,0),FALSE)</f>
        <v>101,0|102,0|103,0|104,0|106,0|109,383|110,55|112,219|113,219|115,0|116,110</v>
      </c>
      <c r="R36" s="59">
        <f>VLOOKUP($A36,[1]英灵种类!$A:$AR,MATCH(R$1,[1]英灵种类!$A$6:$AR$6,0),FALSE)</f>
        <v>24650</v>
      </c>
      <c r="S36" s="21">
        <v>6</v>
      </c>
      <c r="T36" s="32">
        <v>10</v>
      </c>
      <c r="U36" s="83">
        <v>335</v>
      </c>
      <c r="V36" s="125">
        <v>1</v>
      </c>
      <c r="W36" s="124" t="s">
        <v>288</v>
      </c>
      <c r="X36" s="125" t="s">
        <v>161</v>
      </c>
      <c r="Y36" s="118">
        <f>VLOOKUP($A36,[1]英灵种类!$A:$AR,MATCH(Y$1,[1]英灵种类!$A$6:$AR$6,0),FALSE)</f>
        <v>765</v>
      </c>
      <c r="Z36" s="118">
        <f>VLOOKUP($A36,[1]英灵种类!$A:$AR,MATCH(Z$1,[1]英灵种类!$A$6:$AR$6,0),FALSE)</f>
        <v>110</v>
      </c>
      <c r="AA36" s="118">
        <f>VLOOKUP($A36,[1]英灵种类!$A:$AR,MATCH(AA$1,[1]英灵种类!$A$6:$AR$6,0),FALSE)</f>
        <v>4367</v>
      </c>
      <c r="AB36" s="118">
        <f>VLOOKUP($A36,[1]英灵种类!$A:$AR,MATCH(AB$1,[1]英灵种类!$A$6:$AR$6,0),FALSE)</f>
        <v>0</v>
      </c>
      <c r="AC36" s="118">
        <f>VLOOKUP($A36,[1]英灵种类!$A:$AR,MATCH(AC$1,[1]英灵种类!$A$6:$AR$6,0),FALSE)</f>
        <v>22</v>
      </c>
      <c r="AD36" s="118">
        <f>VLOOKUP($A36,[1]英灵种类!$A:$AR,MATCH(AD$1,[1]英灵种类!$A$6:$AR$6,0),FALSE)</f>
        <v>9</v>
      </c>
      <c r="AE36" s="118">
        <f>VLOOKUP($A36,[1]英灵种类!$A:$AR,MATCH(AE$1,[1]英灵种类!$A$6:$AR$6,0),FALSE)</f>
        <v>262</v>
      </c>
      <c r="AF36" s="118">
        <f>VLOOKUP($A36,[1]英灵种类!$A:$AR,MATCH(AF$1,[1]英灵种类!$A$6:$AR$6,0),FALSE)</f>
        <v>0</v>
      </c>
      <c r="AG36" s="118">
        <f>VLOOKUP($A36,[1]英灵种类!$A:$AR,MATCH(AG$1,[1]英灵种类!$A$6:$AR$6,0),FALSE)</f>
        <v>0</v>
      </c>
      <c r="AH36" s="118">
        <f>VLOOKUP($A36,[1]英灵种类!$A:$AR,MATCH(AH$1,[1]英灵种类!$A$6:$AR$6,0),FALSE)</f>
        <v>0</v>
      </c>
      <c r="AI36" s="118">
        <f>VLOOKUP($A36,[1]英灵种类!$A:$AR,MATCH(AI$1,[1]英灵种类!$A$6:$AR$6,0),FALSE)</f>
        <v>0</v>
      </c>
      <c r="AJ36" s="118">
        <f>VLOOKUP($A36,[1]英灵种类!$A:$AR,MATCH(AJ$1,[1]英灵种类!$A$6:$AR$6,0),FALSE)</f>
        <v>0</v>
      </c>
      <c r="AK36" s="118">
        <f>VLOOKUP($A36,[1]英灵种类!$A:$AR,MATCH(AK$1,[1]英灵种类!$A$6:$AR$6,0),FALSE)</f>
        <v>0</v>
      </c>
      <c r="AL36" s="118">
        <f>VLOOKUP($A36,[1]英灵种类!$A:$AR,MATCH(AL$1,[1]英灵种类!$A$6:$AR$6,0),FALSE)</f>
        <v>55</v>
      </c>
      <c r="AM36" s="118">
        <f>VLOOKUP($A36,[1]英灵种类!$A:$AR,MATCH(AM$1,[1]英灵种类!$A$6:$AR$6,0),FALSE)</f>
        <v>110</v>
      </c>
      <c r="AN36" s="118">
        <f>VLOOKUP($A36,[1]英灵种类!$A:$AR,MATCH(AN$1,[1]英灵种类!$A$6:$AR$6,0),FALSE)</f>
        <v>0</v>
      </c>
      <c r="AO36" s="118">
        <f>VLOOKUP($A36,[1]英灵种类!$A:$AR,MATCH(AO$1,[1]英灵种类!$A$6:$AR$6,0),FALSE)</f>
        <v>110</v>
      </c>
      <c r="AP36" s="118">
        <f>VLOOKUP($A36,[1]英灵种类!$A:$AR,MATCH(AP$1,[1]英灵种类!$A$6:$AR$6,0),FALSE)</f>
        <v>110</v>
      </c>
      <c r="AQ36" s="118">
        <f>VLOOKUP($A36,[1]英灵种类!$A:$AR,MATCH(AQ$1,[1]英灵种类!$A$6:$AR$6,0),FALSE)</f>
        <v>110</v>
      </c>
      <c r="AR36" s="118">
        <f>VLOOKUP($A36,[1]英灵种类!$A:$AR,MATCH(AR$1,[1]英灵种类!$A$6:$AR$6,0),FALSE)</f>
        <v>55</v>
      </c>
      <c r="AS36" s="118">
        <f>VLOOKUP($A36,[1]英灵种类!$A:$AR,MATCH(AS$1,[1]英灵种类!$A$6:$AR$6,0),FALSE)</f>
        <v>55</v>
      </c>
      <c r="AT36" s="118">
        <f>VLOOKUP($A36,[1]英灵种类!$A:$AR,MATCH(AT$1,[1]英灵种类!$A$6:$AR$6,0),FALSE)</f>
        <v>110</v>
      </c>
      <c r="AU36" s="118">
        <f>VLOOKUP($A36,[1]英灵种类!$A:$AR,MATCH(AU$1,[1]英灵种类!$A$6:$AR$6,0),FALSE)</f>
        <v>1092</v>
      </c>
      <c r="AV36" s="118">
        <f>VLOOKUP($A36,[1]英灵种类!$A:$AR,MATCH(AV$1,[1]英灵种类!$A$6:$AR$6,0),FALSE)</f>
        <v>55</v>
      </c>
      <c r="AW36" s="118">
        <f>VLOOKUP($A36,[1]英灵种类!$A:$AR,MATCH(AW$1,[1]英灵种类!$A$6:$AR$6,0),FALSE)</f>
        <v>0</v>
      </c>
      <c r="AX36" s="118">
        <f>VLOOKUP($A36,[1]英灵种类!$A:$AR,MATCH(AX$1,[1]英灵种类!$A$6:$AR$6,0),FALSE)</f>
        <v>0</v>
      </c>
      <c r="AY36" s="118">
        <f>VLOOKUP($A36,[1]英灵种类!$A:$AR,MATCH(AY$1,[1]英灵种类!$A$6:$AR$6,0),FALSE)</f>
        <v>100</v>
      </c>
      <c r="AZ36" s="118">
        <v>0</v>
      </c>
      <c r="BA36" s="118">
        <v>0</v>
      </c>
      <c r="BB36" s="118">
        <v>0</v>
      </c>
      <c r="BC36" s="26">
        <v>3</v>
      </c>
      <c r="BD36" s="21">
        <f>VLOOKUP($A36,[1]英灵种类!$A:$AR,MATCH(BD$1,[1]英灵种类!$A$6:$AR$6,0),FALSE)</f>
        <v>3</v>
      </c>
      <c r="BE36" s="26">
        <v>1</v>
      </c>
      <c r="BF36" s="118">
        <v>99999</v>
      </c>
      <c r="BG36" s="120">
        <v>1</v>
      </c>
      <c r="BH36" s="118">
        <v>10000</v>
      </c>
      <c r="BI36" s="118">
        <v>10000</v>
      </c>
      <c r="BJ36" s="26" t="s">
        <v>399</v>
      </c>
      <c r="BK36" s="33" t="s">
        <v>112</v>
      </c>
      <c r="BL36" s="30" t="s">
        <v>204</v>
      </c>
      <c r="BM36" s="25" t="s">
        <v>113</v>
      </c>
      <c r="BN36" s="25" t="s">
        <v>213</v>
      </c>
      <c r="BO36" s="25" t="s">
        <v>285</v>
      </c>
      <c r="BP36" s="25" t="s">
        <v>213</v>
      </c>
      <c r="BQ36" s="25" t="s">
        <v>213</v>
      </c>
      <c r="BR36" s="26">
        <v>0</v>
      </c>
      <c r="BS36" s="25" t="s">
        <v>213</v>
      </c>
      <c r="BT36" s="25" t="s">
        <v>204</v>
      </c>
      <c r="BU36" s="25" t="s">
        <v>204</v>
      </c>
      <c r="BV36" s="34" t="str">
        <f t="shared" si="1"/>
        <v>[3366ff]c_m_0004[-]</v>
      </c>
      <c r="BW36" s="118" t="str">
        <f>VLOOKUP($A36,[1]英灵种类!$A:$AR,MATCH(BW$1,[1]英灵种类!$A$6:$AR$6,0),FALSE)</f>
        <v>101,787|102,119|103,55|104,4629|106,110|109,110|110,110|112,55|113,55|115,1092|116,55</v>
      </c>
      <c r="BX36" s="59">
        <f>VLOOKUP($A36,[1]英灵种类!$A:$AR,MATCH(BX$1,[1]英灵种类!$A$6:$AR$6,0),FALSE)</f>
        <v>32</v>
      </c>
      <c r="BY36" s="118">
        <f t="shared" si="2"/>
        <v>51989</v>
      </c>
      <c r="CA36" s="24">
        <f>O36+P36*89+R36*6*[2]英灵!$U$6</f>
        <v>734845</v>
      </c>
      <c r="CB36" s="24">
        <f t="shared" si="3"/>
        <v>734845</v>
      </c>
      <c r="CC36" s="24">
        <f>INDEX([3]ItemConfig!$BB:$BB,MATCH(K36,[3]ItemConfig!$A:$A,0))*IF(J36="",0,1)*IF(C36=1,520,IF(C36=2,500,450))</f>
        <v>0</v>
      </c>
      <c r="CD36" s="24">
        <f>INT((O36+P36+R36*C36*VLOOKUP(C36,[2]英灵!$T$1:$U$6,2,FALSE))/10)</f>
        <v>7663</v>
      </c>
    </row>
  </sheetData>
  <phoneticPr fontId="1" type="noConversion"/>
  <conditionalFormatting sqref="BD37:BD1048576 BD1 BD26:BD35 BD3:BD19">
    <cfRule type="cellIs" dxfId="31" priority="95" operator="equal">
      <formula>3</formula>
    </cfRule>
    <cfRule type="cellIs" dxfId="30" priority="96" operator="equal">
      <formula>4</formula>
    </cfRule>
    <cfRule type="cellIs" dxfId="29" priority="97" operator="equal">
      <formula>5</formula>
    </cfRule>
    <cfRule type="cellIs" dxfId="28" priority="98" operator="equal">
      <formula>6</formula>
    </cfRule>
  </conditionalFormatting>
  <conditionalFormatting sqref="BD20:BD21">
    <cfRule type="cellIs" dxfId="27" priority="89" operator="equal">
      <formula>3</formula>
    </cfRule>
    <cfRule type="cellIs" dxfId="26" priority="90" operator="equal">
      <formula>4</formula>
    </cfRule>
    <cfRule type="cellIs" dxfId="25" priority="91" operator="equal">
      <formula>5</formula>
    </cfRule>
    <cfRule type="cellIs" dxfId="24" priority="92" operator="equal">
      <formula>6</formula>
    </cfRule>
  </conditionalFormatting>
  <conditionalFormatting sqref="BD22">
    <cfRule type="cellIs" dxfId="23" priority="84" operator="equal">
      <formula>3</formula>
    </cfRule>
    <cfRule type="cellIs" dxfId="22" priority="85" operator="equal">
      <formula>4</formula>
    </cfRule>
    <cfRule type="cellIs" dxfId="21" priority="86" operator="equal">
      <formula>5</formula>
    </cfRule>
    <cfRule type="cellIs" dxfId="20" priority="87" operator="equal">
      <formula>6</formula>
    </cfRule>
  </conditionalFormatting>
  <conditionalFormatting sqref="BD23">
    <cfRule type="cellIs" dxfId="19" priority="79" operator="equal">
      <formula>3</formula>
    </cfRule>
    <cfRule type="cellIs" dxfId="18" priority="80" operator="equal">
      <formula>4</formula>
    </cfRule>
    <cfRule type="cellIs" dxfId="17" priority="81" operator="equal">
      <formula>5</formula>
    </cfRule>
    <cfRule type="cellIs" dxfId="16" priority="82" operator="equal">
      <formula>6</formula>
    </cfRule>
  </conditionalFormatting>
  <conditionalFormatting sqref="BD36">
    <cfRule type="cellIs" dxfId="15" priority="74" operator="equal">
      <formula>3</formula>
    </cfRule>
    <cfRule type="cellIs" dxfId="14" priority="75" operator="equal">
      <formula>4</formula>
    </cfRule>
    <cfRule type="cellIs" dxfId="13" priority="76" operator="equal">
      <formula>5</formula>
    </cfRule>
    <cfRule type="cellIs" dxfId="12" priority="77" operator="equal">
      <formula>6</formula>
    </cfRule>
  </conditionalFormatting>
  <conditionalFormatting sqref="BD24">
    <cfRule type="cellIs" dxfId="11" priority="59" operator="equal">
      <formula>3</formula>
    </cfRule>
    <cfRule type="cellIs" dxfId="10" priority="60" operator="equal">
      <formula>4</formula>
    </cfRule>
    <cfRule type="cellIs" dxfId="9" priority="61" operator="equal">
      <formula>5</formula>
    </cfRule>
    <cfRule type="cellIs" dxfId="8" priority="62" operator="equal">
      <formula>6</formula>
    </cfRule>
  </conditionalFormatting>
  <conditionalFormatting sqref="BD25">
    <cfRule type="cellIs" dxfId="7" priority="34" operator="equal">
      <formula>3</formula>
    </cfRule>
    <cfRule type="cellIs" dxfId="6" priority="35" operator="equal">
      <formula>4</formula>
    </cfRule>
    <cfRule type="cellIs" dxfId="5" priority="36" operator="equal">
      <formula>5</formula>
    </cfRule>
    <cfRule type="cellIs" dxfId="4" priority="37" operator="equal">
      <formula>6</formula>
    </cfRule>
  </conditionalFormatting>
  <conditionalFormatting sqref="BD2">
    <cfRule type="cellIs" dxfId="3" priority="1" operator="equal">
      <formula>3</formula>
    </cfRule>
    <cfRule type="cellIs" dxfId="2" priority="2" operator="equal">
      <formula>4</formula>
    </cfRule>
    <cfRule type="cellIs" dxfId="1" priority="3" operator="equal">
      <formula>5</formula>
    </cfRule>
    <cfRule type="cellIs" dxfId="0" priority="4" operator="equal">
      <formula>6</formula>
    </cfRule>
  </conditionalFormatting>
  <conditionalFormatting sqref="BY2:BY36">
    <cfRule type="dataBar" priority="1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{BEE3B819-6414-4588-AA68-912D01602B60}</x14:id>
        </ext>
      </extLst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riteCur">
                <anchor moveWithCells="1" sizeWithCells="1">
                  <from>
                    <xdr:col>0</xdr:col>
                    <xdr:colOff>66675</xdr:colOff>
                    <xdr:row>36</xdr:row>
                    <xdr:rowOff>142875</xdr:rowOff>
                  </from>
                  <to>
                    <xdr:col>1</xdr:col>
                    <xdr:colOff>600075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EE3B819-6414-4588-AA68-912D01602B6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BY2:BY36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>
      <selection activeCell="E29" sqref="E29"/>
    </sheetView>
  </sheetViews>
  <sheetFormatPr defaultRowHeight="13.5" x14ac:dyDescent="0.15"/>
  <cols>
    <col min="1" max="1" width="21.625" bestFit="1" customWidth="1"/>
    <col min="2" max="2" width="17.25" bestFit="1" customWidth="1"/>
    <col min="3" max="6" width="2.5" bestFit="1" customWidth="1"/>
    <col min="7" max="7" width="11.625" bestFit="1" customWidth="1"/>
  </cols>
  <sheetData>
    <row r="1" spans="1:7" x14ac:dyDescent="0.1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</row>
    <row r="2" spans="1:7" x14ac:dyDescent="0.15">
      <c r="A2" s="4" t="s">
        <v>114</v>
      </c>
      <c r="B2" s="4" t="s">
        <v>114</v>
      </c>
      <c r="C2" s="3"/>
      <c r="D2" s="3"/>
      <c r="E2" s="3"/>
      <c r="F2" s="3"/>
      <c r="G2" s="3" t="s">
        <v>3</v>
      </c>
    </row>
    <row r="3" spans="1:7" x14ac:dyDescent="0.15">
      <c r="A3" s="4" t="s">
        <v>110</v>
      </c>
      <c r="B3" s="4" t="s">
        <v>110</v>
      </c>
      <c r="C3" s="3"/>
      <c r="D3" s="3"/>
      <c r="E3" s="3"/>
      <c r="F3" s="3"/>
      <c r="G3" s="3" t="s">
        <v>3</v>
      </c>
    </row>
    <row r="4" spans="1:7" x14ac:dyDescent="0.15">
      <c r="A4" s="4" t="s">
        <v>114</v>
      </c>
      <c r="B4" s="3"/>
      <c r="C4" s="3"/>
      <c r="D4" s="3"/>
      <c r="E4" s="3"/>
      <c r="F4" s="3"/>
      <c r="G4" s="3" t="s">
        <v>117</v>
      </c>
    </row>
    <row r="5" spans="1:7" x14ac:dyDescent="0.15">
      <c r="A5" s="3" t="s">
        <v>115</v>
      </c>
      <c r="B5" s="3"/>
      <c r="C5" s="3"/>
      <c r="D5" s="3"/>
      <c r="E5" s="3"/>
      <c r="F5" s="3"/>
      <c r="G5" s="3" t="s">
        <v>4</v>
      </c>
    </row>
    <row r="6" spans="1:7" x14ac:dyDescent="0.15">
      <c r="A6" s="4" t="s">
        <v>114</v>
      </c>
      <c r="B6" s="3"/>
      <c r="C6" s="3"/>
      <c r="D6" s="3"/>
      <c r="E6" s="3"/>
      <c r="F6" s="3"/>
      <c r="G6" s="3" t="s">
        <v>8</v>
      </c>
    </row>
    <row r="7" spans="1:7" x14ac:dyDescent="0.15">
      <c r="A7" s="11" t="s">
        <v>116</v>
      </c>
      <c r="B7" s="11"/>
      <c r="C7" s="11"/>
      <c r="D7" s="11"/>
      <c r="E7" s="11"/>
      <c r="F7" s="11"/>
      <c r="G7" s="11" t="s">
        <v>32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401"/>
  <sheetViews>
    <sheetView workbookViewId="0">
      <pane ySplit="11" topLeftCell="A12" activePane="bottomLeft" state="frozenSplit"/>
      <selection pane="bottomLeft" sqref="A1:E5"/>
    </sheetView>
  </sheetViews>
  <sheetFormatPr defaultRowHeight="13.5" x14ac:dyDescent="0.15"/>
  <cols>
    <col min="1" max="1" width="7.375" style="2" bestFit="1" customWidth="1"/>
    <col min="2" max="2" width="11.625" style="2" bestFit="1" customWidth="1"/>
    <col min="3" max="5" width="13.25" style="2" bestFit="1" customWidth="1"/>
    <col min="6" max="8" width="9" style="2"/>
    <col min="9" max="9" width="13" style="2" bestFit="1" customWidth="1"/>
    <col min="10" max="10" width="9" style="2"/>
    <col min="11" max="13" width="6.375" style="2" bestFit="1" customWidth="1"/>
    <col min="14" max="14" width="4.75" style="2" bestFit="1" customWidth="1"/>
    <col min="15" max="23" width="8" style="2" bestFit="1" customWidth="1"/>
    <col min="24" max="24" width="6.375" style="2" bestFit="1" customWidth="1"/>
    <col min="25" max="29" width="8" style="2" bestFit="1" customWidth="1"/>
    <col min="30" max="16384" width="9" style="2"/>
  </cols>
  <sheetData>
    <row r="1" spans="1:29" x14ac:dyDescent="0.15">
      <c r="A1" s="40" t="s">
        <v>109</v>
      </c>
      <c r="B1" s="40" t="s">
        <v>280</v>
      </c>
      <c r="C1" s="127" t="s">
        <v>610</v>
      </c>
      <c r="D1" s="127" t="s">
        <v>611</v>
      </c>
      <c r="E1" s="127" t="s">
        <v>612</v>
      </c>
      <c r="G1" s="2" t="s">
        <v>506</v>
      </c>
      <c r="H1" s="2" t="s">
        <v>507</v>
      </c>
      <c r="I1" s="2" t="s">
        <v>508</v>
      </c>
      <c r="K1" s="130" t="s">
        <v>613</v>
      </c>
      <c r="L1" s="129" t="s">
        <v>614</v>
      </c>
      <c r="M1" s="130" t="s">
        <v>616</v>
      </c>
      <c r="N1" s="129" t="s">
        <v>617</v>
      </c>
      <c r="O1" s="129" t="s">
        <v>615</v>
      </c>
      <c r="P1" s="129" t="s">
        <v>618</v>
      </c>
      <c r="Q1" s="130" t="s">
        <v>619</v>
      </c>
      <c r="R1" s="129" t="s">
        <v>620</v>
      </c>
      <c r="S1" s="129" t="s">
        <v>621</v>
      </c>
      <c r="T1" s="130" t="s">
        <v>622</v>
      </c>
      <c r="U1" s="129" t="s">
        <v>623</v>
      </c>
      <c r="V1" s="130" t="s">
        <v>624</v>
      </c>
      <c r="W1" s="129" t="s">
        <v>625</v>
      </c>
      <c r="X1" s="129" t="s">
        <v>626</v>
      </c>
      <c r="Y1" s="130" t="s">
        <v>627</v>
      </c>
      <c r="Z1" s="129" t="s">
        <v>628</v>
      </c>
      <c r="AA1" s="129" t="s">
        <v>629</v>
      </c>
      <c r="AB1" s="130" t="s">
        <v>630</v>
      </c>
      <c r="AC1" s="129" t="s">
        <v>631</v>
      </c>
    </row>
    <row r="2" spans="1:29" x14ac:dyDescent="0.15">
      <c r="A2" s="17">
        <v>1</v>
      </c>
      <c r="B2" s="49">
        <v>1400</v>
      </c>
      <c r="C2" s="132" t="str">
        <f>CONCATENATE(K$2,",",K3,"|",L$2,",",L3,"|",M$2,",",M3*2,"|",X$2,",",X3)</f>
        <v>101,100|102,100|104,2000|115,100</v>
      </c>
      <c r="D2" s="132" t="str">
        <f>CONCATENATE(K$2,",",K3*2,"|",L$2,",",L3,"|",M$2,",",M3,"|",X$2,",",X3)</f>
        <v>101,200|102,100|104,1000|115,100</v>
      </c>
      <c r="E2" s="132" t="str">
        <f>CONCATENATE(K$2,",",K3,"|",L$2,",",L3*2,"|",M$2,",",M3,"|",X$2,",",X3)</f>
        <v>101,100|102,200|104,1000|115,100</v>
      </c>
      <c r="G2" s="2">
        <f>B2/$I$2</f>
        <v>2.8E-3</v>
      </c>
      <c r="H2" s="2">
        <f>G2</f>
        <v>2.8E-3</v>
      </c>
      <c r="I2" s="2">
        <v>500000</v>
      </c>
      <c r="K2" s="130">
        <v>101</v>
      </c>
      <c r="L2" s="129">
        <v>102</v>
      </c>
      <c r="M2" s="130">
        <v>104</v>
      </c>
      <c r="N2" s="129">
        <v>105</v>
      </c>
      <c r="O2" s="129">
        <v>103</v>
      </c>
      <c r="P2" s="129">
        <v>106</v>
      </c>
      <c r="Q2" s="130">
        <v>107</v>
      </c>
      <c r="R2" s="129">
        <v>108</v>
      </c>
      <c r="S2" s="129">
        <v>109</v>
      </c>
      <c r="T2" s="130">
        <v>110</v>
      </c>
      <c r="U2" s="129">
        <v>112</v>
      </c>
      <c r="V2" s="130">
        <v>113</v>
      </c>
      <c r="W2" s="129">
        <v>114</v>
      </c>
      <c r="X2" s="129">
        <v>115</v>
      </c>
      <c r="Y2" s="130">
        <v>116</v>
      </c>
      <c r="Z2" s="129">
        <v>117</v>
      </c>
      <c r="AA2" s="129">
        <v>118</v>
      </c>
      <c r="AB2" s="130">
        <v>119</v>
      </c>
      <c r="AC2" s="129">
        <v>120</v>
      </c>
    </row>
    <row r="3" spans="1:29" x14ac:dyDescent="0.15">
      <c r="A3" s="17">
        <v>2</v>
      </c>
      <c r="B3" s="49">
        <v>4200</v>
      </c>
      <c r="C3" s="132" t="str">
        <f t="shared" ref="C3:C66" si="0">CONCATENATE(K$2,",",K4,"|",L$2,",",L4,"|",M$2,",",M4*2,"|",X$2,",",X4)</f>
        <v>101,200|102,200|104,4000|115,200</v>
      </c>
      <c r="D3" s="132" t="str">
        <f t="shared" ref="D3:D66" si="1">CONCATENATE(K$2,",",K4*2,"|",L$2,",",L4,"|",M$2,",",M4,"|",X$2,",",X4)</f>
        <v>101,400|102,200|104,2000|115,200</v>
      </c>
      <c r="E3" s="132" t="str">
        <f t="shared" ref="E3:E66" si="2">CONCATENATE(K$2,",",K4,"|",L$2,",",L4*2,"|",M$2,",",M4,"|",X$2,",",X4)</f>
        <v>101,200|102,400|104,2000|115,200</v>
      </c>
      <c r="G3" s="2">
        <f>B3/$I$2</f>
        <v>8.3999999999999995E-3</v>
      </c>
      <c r="H3" s="2">
        <f>G3+H2</f>
        <v>1.12E-2</v>
      </c>
      <c r="K3" s="51">
        <v>100</v>
      </c>
      <c r="L3" s="51">
        <v>100</v>
      </c>
      <c r="M3" s="51">
        <v>1000</v>
      </c>
      <c r="X3" s="51">
        <v>100</v>
      </c>
    </row>
    <row r="4" spans="1:29" x14ac:dyDescent="0.15">
      <c r="A4" s="17">
        <v>3</v>
      </c>
      <c r="B4" s="49">
        <v>8120</v>
      </c>
      <c r="C4" s="132" t="str">
        <f t="shared" si="0"/>
        <v>101,300|102,300|104,6000|115,300</v>
      </c>
      <c r="D4" s="132" t="str">
        <f t="shared" si="1"/>
        <v>101,600|102,300|104,3000|115,300</v>
      </c>
      <c r="E4" s="132" t="str">
        <f t="shared" si="2"/>
        <v>101,300|102,600|104,3000|115,300</v>
      </c>
      <c r="G4" s="2">
        <f>B4/$I$2</f>
        <v>1.6240000000000001E-2</v>
      </c>
      <c r="H4" s="2">
        <f t="shared" ref="H4:H67" si="3">G4+H3</f>
        <v>2.7439999999999999E-2</v>
      </c>
      <c r="K4" s="51">
        <v>200</v>
      </c>
      <c r="L4" s="51">
        <v>200</v>
      </c>
      <c r="M4" s="51">
        <v>2000</v>
      </c>
      <c r="X4" s="51">
        <v>200</v>
      </c>
    </row>
    <row r="5" spans="1:29" x14ac:dyDescent="0.15">
      <c r="A5" s="17">
        <v>4</v>
      </c>
      <c r="B5" s="49">
        <v>12880</v>
      </c>
      <c r="C5" s="132" t="str">
        <f t="shared" si="0"/>
        <v>101,400|102,400|104,8000|115,400</v>
      </c>
      <c r="D5" s="132" t="str">
        <f t="shared" si="1"/>
        <v>101,800|102,400|104,4000|115,400</v>
      </c>
      <c r="E5" s="132" t="str">
        <f t="shared" si="2"/>
        <v>101,400|102,800|104,4000|115,400</v>
      </c>
      <c r="G5" s="2">
        <f>B5/$I$2</f>
        <v>2.5760000000000002E-2</v>
      </c>
      <c r="H5" s="2">
        <f t="shared" si="3"/>
        <v>5.3199999999999997E-2</v>
      </c>
      <c r="K5" s="51">
        <v>300</v>
      </c>
      <c r="L5" s="51">
        <v>300</v>
      </c>
      <c r="M5" s="51">
        <v>3000</v>
      </c>
      <c r="X5" s="51">
        <v>300</v>
      </c>
    </row>
    <row r="6" spans="1:29" x14ac:dyDescent="0.15">
      <c r="A6" s="17">
        <v>5</v>
      </c>
      <c r="B6" s="49">
        <v>18340</v>
      </c>
      <c r="C6" s="132" t="str">
        <f t="shared" si="0"/>
        <v>101,500|102,500|104,10000|115,500</v>
      </c>
      <c r="D6" s="132" t="str">
        <f t="shared" si="1"/>
        <v>101,1000|102,500|104,5000|115,500</v>
      </c>
      <c r="E6" s="132" t="str">
        <f t="shared" si="2"/>
        <v>101,500|102,1000|104,5000|115,500</v>
      </c>
      <c r="G6" s="2">
        <f>B6/$I$2</f>
        <v>3.6679999999999997E-2</v>
      </c>
      <c r="H6" s="2">
        <f t="shared" si="3"/>
        <v>8.9879999999999988E-2</v>
      </c>
      <c r="K6" s="51">
        <v>400</v>
      </c>
      <c r="L6" s="51">
        <v>400</v>
      </c>
      <c r="M6" s="51">
        <v>4000</v>
      </c>
      <c r="X6" s="51">
        <v>400</v>
      </c>
    </row>
    <row r="7" spans="1:29" x14ac:dyDescent="0.15">
      <c r="A7" s="17">
        <v>6</v>
      </c>
      <c r="B7" s="49">
        <v>24640</v>
      </c>
      <c r="C7" s="132" t="str">
        <f t="shared" si="0"/>
        <v>101,600|102,600|104,12000|115,600</v>
      </c>
      <c r="D7" s="132" t="str">
        <f t="shared" si="1"/>
        <v>101,1200|102,600|104,6000|115,600</v>
      </c>
      <c r="E7" s="132" t="str">
        <f t="shared" si="2"/>
        <v>101,600|102,1200|104,6000|115,600</v>
      </c>
      <c r="G7" s="2">
        <f>B7/$I$2</f>
        <v>4.9279999999999997E-2</v>
      </c>
      <c r="H7" s="2">
        <f t="shared" si="3"/>
        <v>0.13915999999999998</v>
      </c>
      <c r="K7" s="51">
        <v>500</v>
      </c>
      <c r="L7" s="51">
        <v>500</v>
      </c>
      <c r="M7" s="51">
        <v>5000</v>
      </c>
      <c r="X7" s="51">
        <v>500</v>
      </c>
    </row>
    <row r="8" spans="1:29" x14ac:dyDescent="0.15">
      <c r="A8" s="17">
        <v>7</v>
      </c>
      <c r="B8" s="49">
        <v>31500</v>
      </c>
      <c r="C8" s="132" t="str">
        <f t="shared" si="0"/>
        <v>101,700|102,700|104,14000|115,700</v>
      </c>
      <c r="D8" s="132" t="str">
        <f t="shared" si="1"/>
        <v>101,1400|102,700|104,7000|115,700</v>
      </c>
      <c r="E8" s="132" t="str">
        <f t="shared" si="2"/>
        <v>101,700|102,1400|104,7000|115,700</v>
      </c>
      <c r="G8" s="2">
        <f>B8/$I$2</f>
        <v>6.3E-2</v>
      </c>
      <c r="H8" s="2">
        <f t="shared" si="3"/>
        <v>0.20215999999999998</v>
      </c>
      <c r="K8" s="51">
        <v>600</v>
      </c>
      <c r="L8" s="51">
        <v>600</v>
      </c>
      <c r="M8" s="51">
        <v>6000</v>
      </c>
      <c r="X8" s="51">
        <v>600</v>
      </c>
    </row>
    <row r="9" spans="1:29" x14ac:dyDescent="0.15">
      <c r="A9" s="17">
        <v>8</v>
      </c>
      <c r="B9" s="49">
        <v>39060</v>
      </c>
      <c r="C9" s="132" t="str">
        <f t="shared" si="0"/>
        <v>101,800|102,800|104,16000|115,800</v>
      </c>
      <c r="D9" s="132" t="str">
        <f t="shared" si="1"/>
        <v>101,1600|102,800|104,8000|115,800</v>
      </c>
      <c r="E9" s="132" t="str">
        <f t="shared" si="2"/>
        <v>101,800|102,1600|104,8000|115,800</v>
      </c>
      <c r="G9" s="2">
        <f>B9/$I$2</f>
        <v>7.8119999999999995E-2</v>
      </c>
      <c r="H9" s="2">
        <f t="shared" si="3"/>
        <v>0.28027999999999997</v>
      </c>
      <c r="K9" s="51">
        <v>700</v>
      </c>
      <c r="L9" s="51">
        <v>700</v>
      </c>
      <c r="M9" s="51">
        <v>7000</v>
      </c>
      <c r="X9" s="51">
        <v>700</v>
      </c>
    </row>
    <row r="10" spans="1:29" x14ac:dyDescent="0.15">
      <c r="A10" s="17">
        <v>9</v>
      </c>
      <c r="B10" s="49">
        <v>47040</v>
      </c>
      <c r="C10" s="132" t="str">
        <f t="shared" si="0"/>
        <v>101,900|102,900|104,18000|115,900</v>
      </c>
      <c r="D10" s="132" t="str">
        <f t="shared" si="1"/>
        <v>101,1800|102,900|104,9000|115,900</v>
      </c>
      <c r="E10" s="132" t="str">
        <f t="shared" si="2"/>
        <v>101,900|102,1800|104,9000|115,900</v>
      </c>
      <c r="G10" s="2">
        <f>B10/$I$2</f>
        <v>9.4079999999999997E-2</v>
      </c>
      <c r="H10" s="2">
        <f t="shared" si="3"/>
        <v>0.37435999999999997</v>
      </c>
      <c r="K10" s="51">
        <v>800</v>
      </c>
      <c r="L10" s="51">
        <v>800</v>
      </c>
      <c r="M10" s="51">
        <v>8000</v>
      </c>
      <c r="X10" s="51">
        <v>800</v>
      </c>
    </row>
    <row r="11" spans="1:29" x14ac:dyDescent="0.15">
      <c r="A11" s="17">
        <v>10</v>
      </c>
      <c r="B11" s="49">
        <v>55720</v>
      </c>
      <c r="C11" s="132" t="str">
        <f t="shared" si="0"/>
        <v>101,1000|102,1000|104,20000|115,1000</v>
      </c>
      <c r="D11" s="132" t="str">
        <f t="shared" si="1"/>
        <v>101,2000|102,1000|104,10000|115,1000</v>
      </c>
      <c r="E11" s="132" t="str">
        <f t="shared" si="2"/>
        <v>101,1000|102,2000|104,10000|115,1000</v>
      </c>
      <c r="G11" s="2">
        <f>B11/$I$2</f>
        <v>0.11144</v>
      </c>
      <c r="H11" s="2">
        <f t="shared" si="3"/>
        <v>0.48579999999999995</v>
      </c>
      <c r="K11" s="51">
        <v>900</v>
      </c>
      <c r="L11" s="51">
        <v>900</v>
      </c>
      <c r="M11" s="51">
        <v>9000</v>
      </c>
      <c r="X11" s="51">
        <v>900</v>
      </c>
    </row>
    <row r="12" spans="1:29" x14ac:dyDescent="0.15">
      <c r="A12" s="17">
        <v>11</v>
      </c>
      <c r="B12" s="49">
        <v>64960</v>
      </c>
      <c r="C12" s="132" t="str">
        <f t="shared" si="0"/>
        <v>101,1100|102,1100|104,22000|115,1100</v>
      </c>
      <c r="D12" s="132" t="str">
        <f t="shared" si="1"/>
        <v>101,2200|102,1100|104,11000|115,1100</v>
      </c>
      <c r="E12" s="132" t="str">
        <f t="shared" si="2"/>
        <v>101,1100|102,2200|104,11000|115,1100</v>
      </c>
      <c r="G12" s="2">
        <f>B12/$I$2</f>
        <v>0.12992000000000001</v>
      </c>
      <c r="H12" s="2">
        <f t="shared" si="3"/>
        <v>0.61571999999999993</v>
      </c>
      <c r="K12" s="51">
        <v>1000</v>
      </c>
      <c r="L12" s="51">
        <v>1000</v>
      </c>
      <c r="M12" s="51">
        <v>10000</v>
      </c>
      <c r="X12" s="51">
        <v>1000</v>
      </c>
    </row>
    <row r="13" spans="1:29" x14ac:dyDescent="0.15">
      <c r="A13" s="17">
        <v>12</v>
      </c>
      <c r="B13" s="49">
        <v>74620</v>
      </c>
      <c r="C13" s="132" t="str">
        <f t="shared" si="0"/>
        <v>101,1200|102,1200|104,24000|115,1200</v>
      </c>
      <c r="D13" s="132" t="str">
        <f t="shared" si="1"/>
        <v>101,2400|102,1200|104,12000|115,1200</v>
      </c>
      <c r="E13" s="132" t="str">
        <f t="shared" si="2"/>
        <v>101,1200|102,2400|104,12000|115,1200</v>
      </c>
      <c r="G13" s="2">
        <f>B13/$I$2</f>
        <v>0.14924000000000001</v>
      </c>
      <c r="H13" s="2">
        <f t="shared" si="3"/>
        <v>0.76495999999999997</v>
      </c>
      <c r="K13" s="51">
        <v>1100</v>
      </c>
      <c r="L13" s="51">
        <v>1100</v>
      </c>
      <c r="M13" s="51">
        <v>11000</v>
      </c>
      <c r="X13" s="51">
        <v>1100</v>
      </c>
    </row>
    <row r="14" spans="1:29" x14ac:dyDescent="0.15">
      <c r="A14" s="17">
        <v>13</v>
      </c>
      <c r="B14" s="49">
        <v>84840</v>
      </c>
      <c r="C14" s="132" t="str">
        <f t="shared" si="0"/>
        <v>101,1300|102,1300|104,26000|115,1300</v>
      </c>
      <c r="D14" s="132" t="str">
        <f t="shared" si="1"/>
        <v>101,2600|102,1300|104,13000|115,1300</v>
      </c>
      <c r="E14" s="132" t="str">
        <f t="shared" si="2"/>
        <v>101,1300|102,2600|104,13000|115,1300</v>
      </c>
      <c r="G14" s="2">
        <f>B14/$I$2</f>
        <v>0.16968</v>
      </c>
      <c r="H14" s="2">
        <f t="shared" si="3"/>
        <v>0.93463999999999992</v>
      </c>
      <c r="K14" s="51">
        <v>1200</v>
      </c>
      <c r="L14" s="51">
        <v>1200</v>
      </c>
      <c r="M14" s="51">
        <v>12000</v>
      </c>
      <c r="X14" s="51">
        <v>1200</v>
      </c>
    </row>
    <row r="15" spans="1:29" x14ac:dyDescent="0.15">
      <c r="A15" s="17">
        <v>14</v>
      </c>
      <c r="B15" s="49">
        <v>95480</v>
      </c>
      <c r="C15" s="132" t="str">
        <f t="shared" si="0"/>
        <v>101,1400|102,1400|104,28000|115,1400</v>
      </c>
      <c r="D15" s="132" t="str">
        <f t="shared" si="1"/>
        <v>101,2800|102,1400|104,14000|115,1400</v>
      </c>
      <c r="E15" s="132" t="str">
        <f t="shared" si="2"/>
        <v>101,1400|102,2800|104,14000|115,1400</v>
      </c>
      <c r="G15" s="2">
        <f>B15/$I$2</f>
        <v>0.19095999999999999</v>
      </c>
      <c r="H15" s="2">
        <f t="shared" si="3"/>
        <v>1.1255999999999999</v>
      </c>
      <c r="K15" s="51">
        <v>1300</v>
      </c>
      <c r="L15" s="51">
        <v>1300</v>
      </c>
      <c r="M15" s="51">
        <v>13000</v>
      </c>
      <c r="X15" s="51">
        <v>1300</v>
      </c>
    </row>
    <row r="16" spans="1:29" x14ac:dyDescent="0.15">
      <c r="A16" s="17">
        <v>15</v>
      </c>
      <c r="B16" s="49">
        <v>106680</v>
      </c>
      <c r="C16" s="132" t="str">
        <f t="shared" si="0"/>
        <v>101,1500|102,1500|104,30000|115,1500</v>
      </c>
      <c r="D16" s="132" t="str">
        <f t="shared" si="1"/>
        <v>101,3000|102,1500|104,15000|115,1500</v>
      </c>
      <c r="E16" s="132" t="str">
        <f t="shared" si="2"/>
        <v>101,1500|102,3000|104,15000|115,1500</v>
      </c>
      <c r="G16" s="2">
        <f>B16/$I$2</f>
        <v>0.21335999999999999</v>
      </c>
      <c r="H16" s="2">
        <f t="shared" si="3"/>
        <v>1.3389599999999999</v>
      </c>
      <c r="K16" s="51">
        <v>1400</v>
      </c>
      <c r="L16" s="51">
        <v>1400</v>
      </c>
      <c r="M16" s="51">
        <v>14000</v>
      </c>
      <c r="X16" s="51">
        <v>1400</v>
      </c>
    </row>
    <row r="17" spans="1:24" x14ac:dyDescent="0.15">
      <c r="A17" s="17">
        <v>16</v>
      </c>
      <c r="B17" s="49">
        <v>118160</v>
      </c>
      <c r="C17" s="132" t="str">
        <f t="shared" si="0"/>
        <v>101,1600|102,1600|104,32000|115,1600</v>
      </c>
      <c r="D17" s="132" t="str">
        <f t="shared" si="1"/>
        <v>101,3200|102,1600|104,16000|115,1600</v>
      </c>
      <c r="E17" s="132" t="str">
        <f t="shared" si="2"/>
        <v>101,1600|102,3200|104,16000|115,1600</v>
      </c>
      <c r="G17" s="2">
        <f>B17/$I$2</f>
        <v>0.23632</v>
      </c>
      <c r="H17" s="2">
        <f t="shared" si="3"/>
        <v>1.57528</v>
      </c>
      <c r="K17" s="51">
        <v>1500</v>
      </c>
      <c r="L17" s="51">
        <v>1500</v>
      </c>
      <c r="M17" s="51">
        <v>15000</v>
      </c>
      <c r="X17" s="51">
        <v>1500</v>
      </c>
    </row>
    <row r="18" spans="1:24" x14ac:dyDescent="0.15">
      <c r="A18" s="17">
        <v>17</v>
      </c>
      <c r="B18" s="49">
        <v>130340</v>
      </c>
      <c r="C18" s="132" t="str">
        <f t="shared" si="0"/>
        <v>101,1700|102,1700|104,34000|115,1700</v>
      </c>
      <c r="D18" s="132" t="str">
        <f t="shared" si="1"/>
        <v>101,3400|102,1700|104,17000|115,1700</v>
      </c>
      <c r="E18" s="132" t="str">
        <f t="shared" si="2"/>
        <v>101,1700|102,3400|104,17000|115,1700</v>
      </c>
      <c r="G18" s="2">
        <f>B18/$I$2</f>
        <v>0.26068000000000002</v>
      </c>
      <c r="H18" s="2">
        <f t="shared" si="3"/>
        <v>1.83596</v>
      </c>
      <c r="K18" s="51">
        <v>1600</v>
      </c>
      <c r="L18" s="51">
        <v>1600</v>
      </c>
      <c r="M18" s="51">
        <v>16000</v>
      </c>
      <c r="N18" s="128"/>
      <c r="O18" s="131"/>
      <c r="X18" s="51">
        <v>1600</v>
      </c>
    </row>
    <row r="19" spans="1:24" x14ac:dyDescent="0.15">
      <c r="A19" s="17">
        <v>18</v>
      </c>
      <c r="B19" s="49">
        <v>142800</v>
      </c>
      <c r="C19" s="132" t="str">
        <f t="shared" si="0"/>
        <v>101,1800|102,1800|104,36000|115,1800</v>
      </c>
      <c r="D19" s="132" t="str">
        <f t="shared" si="1"/>
        <v>101,3600|102,1800|104,18000|115,1800</v>
      </c>
      <c r="E19" s="132" t="str">
        <f t="shared" si="2"/>
        <v>101,1800|102,3600|104,18000|115,1800</v>
      </c>
      <c r="G19" s="2">
        <f>B19/$I$2</f>
        <v>0.28560000000000002</v>
      </c>
      <c r="H19" s="2">
        <f t="shared" si="3"/>
        <v>2.1215600000000001</v>
      </c>
      <c r="K19" s="51">
        <v>1700</v>
      </c>
      <c r="L19" s="51">
        <v>1700</v>
      </c>
      <c r="M19" s="51">
        <v>17000</v>
      </c>
      <c r="N19" s="128"/>
      <c r="O19" s="131"/>
      <c r="X19" s="51">
        <v>1700</v>
      </c>
    </row>
    <row r="20" spans="1:24" x14ac:dyDescent="0.15">
      <c r="A20" s="17">
        <v>19</v>
      </c>
      <c r="B20" s="49">
        <v>155680</v>
      </c>
      <c r="C20" s="132" t="str">
        <f t="shared" si="0"/>
        <v>101,1900|102,1900|104,38000|115,1900</v>
      </c>
      <c r="D20" s="132" t="str">
        <f t="shared" si="1"/>
        <v>101,3800|102,1900|104,19000|115,1900</v>
      </c>
      <c r="E20" s="132" t="str">
        <f t="shared" si="2"/>
        <v>101,1900|102,3800|104,19000|115,1900</v>
      </c>
      <c r="G20" s="2">
        <f>B20/$I$2</f>
        <v>0.31136000000000003</v>
      </c>
      <c r="H20" s="2">
        <f t="shared" si="3"/>
        <v>2.4329200000000002</v>
      </c>
      <c r="K20" s="51">
        <v>1800</v>
      </c>
      <c r="L20" s="51">
        <v>1800</v>
      </c>
      <c r="M20" s="51">
        <v>18000</v>
      </c>
      <c r="N20" s="128"/>
      <c r="O20" s="131"/>
      <c r="X20" s="51">
        <v>1800</v>
      </c>
    </row>
    <row r="21" spans="1:24" x14ac:dyDescent="0.15">
      <c r="A21" s="17">
        <v>20</v>
      </c>
      <c r="B21" s="49">
        <v>168980</v>
      </c>
      <c r="C21" s="132" t="str">
        <f t="shared" si="0"/>
        <v>101,2000|102,2000|104,40000|115,2000</v>
      </c>
      <c r="D21" s="132" t="str">
        <f t="shared" si="1"/>
        <v>101,4000|102,2000|104,20000|115,2000</v>
      </c>
      <c r="E21" s="132" t="str">
        <f t="shared" si="2"/>
        <v>101,2000|102,4000|104,20000|115,2000</v>
      </c>
      <c r="G21" s="2">
        <f>B21/$I$2</f>
        <v>0.33795999999999998</v>
      </c>
      <c r="H21" s="2">
        <f t="shared" si="3"/>
        <v>2.77088</v>
      </c>
      <c r="K21" s="51">
        <v>1900</v>
      </c>
      <c r="L21" s="51">
        <v>1900</v>
      </c>
      <c r="M21" s="51">
        <v>19000</v>
      </c>
      <c r="N21" s="128"/>
      <c r="O21" s="131"/>
      <c r="X21" s="51">
        <v>1900</v>
      </c>
    </row>
    <row r="22" spans="1:24" x14ac:dyDescent="0.15">
      <c r="A22" s="17">
        <v>21</v>
      </c>
      <c r="B22" s="49">
        <v>182700</v>
      </c>
      <c r="C22" s="132" t="str">
        <f t="shared" si="0"/>
        <v>101,2100|102,2100|104,42000|115,2100</v>
      </c>
      <c r="D22" s="132" t="str">
        <f t="shared" si="1"/>
        <v>101,4200|102,2100|104,21000|115,2100</v>
      </c>
      <c r="E22" s="132" t="str">
        <f t="shared" si="2"/>
        <v>101,2100|102,4200|104,21000|115,2100</v>
      </c>
      <c r="G22" s="2">
        <f>B22/$I$2</f>
        <v>0.3654</v>
      </c>
      <c r="H22" s="2">
        <f t="shared" si="3"/>
        <v>3.1362800000000002</v>
      </c>
      <c r="K22" s="51">
        <v>2000</v>
      </c>
      <c r="L22" s="51">
        <v>2000</v>
      </c>
      <c r="M22" s="51">
        <v>20000</v>
      </c>
      <c r="N22" s="128"/>
      <c r="O22" s="131"/>
      <c r="X22" s="51">
        <v>2000</v>
      </c>
    </row>
    <row r="23" spans="1:24" x14ac:dyDescent="0.15">
      <c r="A23" s="17">
        <v>22</v>
      </c>
      <c r="B23" s="49">
        <v>196840</v>
      </c>
      <c r="C23" s="132" t="str">
        <f t="shared" si="0"/>
        <v>101,2200|102,2200|104,44000|115,2200</v>
      </c>
      <c r="D23" s="132" t="str">
        <f t="shared" si="1"/>
        <v>101,4400|102,2200|104,22000|115,2200</v>
      </c>
      <c r="E23" s="132" t="str">
        <f t="shared" si="2"/>
        <v>101,2200|102,4400|104,22000|115,2200</v>
      </c>
      <c r="G23" s="2">
        <f>B23/$I$2</f>
        <v>0.39367999999999997</v>
      </c>
      <c r="H23" s="2">
        <f t="shared" si="3"/>
        <v>3.52996</v>
      </c>
      <c r="K23" s="51">
        <v>2100</v>
      </c>
      <c r="L23" s="51">
        <v>2100</v>
      </c>
      <c r="M23" s="51">
        <v>21000</v>
      </c>
      <c r="N23" s="128"/>
      <c r="O23" s="131"/>
      <c r="X23" s="51">
        <v>2100</v>
      </c>
    </row>
    <row r="24" spans="1:24" x14ac:dyDescent="0.15">
      <c r="A24" s="17">
        <v>23</v>
      </c>
      <c r="B24" s="49">
        <v>211260</v>
      </c>
      <c r="C24" s="132" t="str">
        <f t="shared" si="0"/>
        <v>101,2300|102,2300|104,46000|115,2300</v>
      </c>
      <c r="D24" s="132" t="str">
        <f t="shared" si="1"/>
        <v>101,4600|102,2300|104,23000|115,2300</v>
      </c>
      <c r="E24" s="132" t="str">
        <f t="shared" si="2"/>
        <v>101,2300|102,4600|104,23000|115,2300</v>
      </c>
      <c r="G24" s="2">
        <f>B24/$I$2</f>
        <v>0.42252000000000001</v>
      </c>
      <c r="H24" s="2">
        <f t="shared" si="3"/>
        <v>3.95248</v>
      </c>
      <c r="K24" s="51">
        <v>2200</v>
      </c>
      <c r="L24" s="51">
        <v>2200</v>
      </c>
      <c r="M24" s="51">
        <v>22000</v>
      </c>
      <c r="N24" s="128"/>
      <c r="O24" s="131"/>
      <c r="X24" s="51">
        <v>2200</v>
      </c>
    </row>
    <row r="25" spans="1:24" x14ac:dyDescent="0.15">
      <c r="A25" s="17">
        <v>24</v>
      </c>
      <c r="B25" s="49">
        <v>226240</v>
      </c>
      <c r="C25" s="132" t="str">
        <f t="shared" si="0"/>
        <v>101,2400|102,2400|104,48000|115,2400</v>
      </c>
      <c r="D25" s="132" t="str">
        <f t="shared" si="1"/>
        <v>101,4800|102,2400|104,24000|115,2400</v>
      </c>
      <c r="E25" s="132" t="str">
        <f t="shared" si="2"/>
        <v>101,2400|102,4800|104,24000|115,2400</v>
      </c>
      <c r="G25" s="2">
        <f>B25/$I$2</f>
        <v>0.45247999999999999</v>
      </c>
      <c r="H25" s="2">
        <f t="shared" si="3"/>
        <v>4.40496</v>
      </c>
      <c r="K25" s="51">
        <v>2300</v>
      </c>
      <c r="L25" s="51">
        <v>2300</v>
      </c>
      <c r="M25" s="51">
        <v>23000</v>
      </c>
      <c r="N25" s="128"/>
      <c r="O25" s="131"/>
      <c r="X25" s="51">
        <v>2300</v>
      </c>
    </row>
    <row r="26" spans="1:24" x14ac:dyDescent="0.15">
      <c r="A26" s="17">
        <v>25</v>
      </c>
      <c r="B26" s="49">
        <v>241500</v>
      </c>
      <c r="C26" s="132" t="str">
        <f t="shared" si="0"/>
        <v>101,2500|102,2500|104,50000|115,2500</v>
      </c>
      <c r="D26" s="132" t="str">
        <f t="shared" si="1"/>
        <v>101,5000|102,2500|104,25000|115,2500</v>
      </c>
      <c r="E26" s="132" t="str">
        <f t="shared" si="2"/>
        <v>101,2500|102,5000|104,25000|115,2500</v>
      </c>
      <c r="G26" s="2">
        <f>B26/$I$2</f>
        <v>0.48299999999999998</v>
      </c>
      <c r="H26" s="2">
        <f t="shared" si="3"/>
        <v>4.8879599999999996</v>
      </c>
      <c r="K26" s="51">
        <v>2400</v>
      </c>
      <c r="L26" s="51">
        <v>2400</v>
      </c>
      <c r="M26" s="51">
        <v>24000</v>
      </c>
      <c r="N26" s="128"/>
      <c r="O26" s="131"/>
      <c r="X26" s="51">
        <v>2400</v>
      </c>
    </row>
    <row r="27" spans="1:24" x14ac:dyDescent="0.15">
      <c r="A27" s="17">
        <v>26</v>
      </c>
      <c r="B27" s="49">
        <v>257040</v>
      </c>
      <c r="C27" s="132" t="str">
        <f t="shared" si="0"/>
        <v>101,2600|102,2600|104,52000|115,2600</v>
      </c>
      <c r="D27" s="132" t="str">
        <f t="shared" si="1"/>
        <v>101,5200|102,2600|104,26000|115,2600</v>
      </c>
      <c r="E27" s="132" t="str">
        <f t="shared" si="2"/>
        <v>101,2600|102,5200|104,26000|115,2600</v>
      </c>
      <c r="G27" s="2">
        <f>B27/$I$2</f>
        <v>0.51407999999999998</v>
      </c>
      <c r="H27" s="2">
        <f t="shared" si="3"/>
        <v>5.4020399999999995</v>
      </c>
      <c r="K27" s="51">
        <v>2500</v>
      </c>
      <c r="L27" s="51">
        <v>2500</v>
      </c>
      <c r="M27" s="51">
        <v>25000</v>
      </c>
      <c r="N27" s="128"/>
      <c r="O27" s="131"/>
      <c r="X27" s="51">
        <v>2500</v>
      </c>
    </row>
    <row r="28" spans="1:24" x14ac:dyDescent="0.15">
      <c r="A28" s="17">
        <v>27</v>
      </c>
      <c r="B28" s="49">
        <v>273140</v>
      </c>
      <c r="C28" s="132" t="str">
        <f t="shared" si="0"/>
        <v>101,2700|102,2700|104,54000|115,2700</v>
      </c>
      <c r="D28" s="132" t="str">
        <f t="shared" si="1"/>
        <v>101,5400|102,2700|104,27000|115,2700</v>
      </c>
      <c r="E28" s="132" t="str">
        <f t="shared" si="2"/>
        <v>101,2700|102,5400|104,27000|115,2700</v>
      </c>
      <c r="G28" s="2">
        <f>B28/$I$2</f>
        <v>0.54627999999999999</v>
      </c>
      <c r="H28" s="2">
        <f t="shared" si="3"/>
        <v>5.9483199999999998</v>
      </c>
      <c r="K28" s="51">
        <v>2600</v>
      </c>
      <c r="L28" s="51">
        <v>2600</v>
      </c>
      <c r="M28" s="51">
        <v>26000</v>
      </c>
      <c r="N28" s="128"/>
      <c r="O28" s="131"/>
      <c r="X28" s="51">
        <v>2600</v>
      </c>
    </row>
    <row r="29" spans="1:24" x14ac:dyDescent="0.15">
      <c r="A29" s="17">
        <v>28</v>
      </c>
      <c r="B29" s="49">
        <v>289520</v>
      </c>
      <c r="C29" s="132" t="str">
        <f t="shared" si="0"/>
        <v>101,2800|102,2800|104,56000|115,2800</v>
      </c>
      <c r="D29" s="132" t="str">
        <f t="shared" si="1"/>
        <v>101,5600|102,2800|104,28000|115,2800</v>
      </c>
      <c r="E29" s="132" t="str">
        <f t="shared" si="2"/>
        <v>101,2800|102,5600|104,28000|115,2800</v>
      </c>
      <c r="G29" s="2">
        <f>B29/$I$2</f>
        <v>0.57904</v>
      </c>
      <c r="H29" s="2">
        <f t="shared" si="3"/>
        <v>6.5273599999999998</v>
      </c>
      <c r="K29" s="51">
        <v>2700</v>
      </c>
      <c r="L29" s="51">
        <v>2700</v>
      </c>
      <c r="M29" s="51">
        <v>27000</v>
      </c>
      <c r="N29" s="128"/>
      <c r="O29" s="131"/>
      <c r="X29" s="51">
        <v>2700</v>
      </c>
    </row>
    <row r="30" spans="1:24" x14ac:dyDescent="0.15">
      <c r="A30" s="17">
        <v>29</v>
      </c>
      <c r="B30" s="49">
        <v>306180</v>
      </c>
      <c r="C30" s="132" t="str">
        <f t="shared" si="0"/>
        <v>101,2900|102,2900|104,58000|115,2900</v>
      </c>
      <c r="D30" s="132" t="str">
        <f t="shared" si="1"/>
        <v>101,5800|102,2900|104,29000|115,2900</v>
      </c>
      <c r="E30" s="132" t="str">
        <f t="shared" si="2"/>
        <v>101,2900|102,5800|104,29000|115,2900</v>
      </c>
      <c r="G30" s="2">
        <f>B30/$I$2</f>
        <v>0.61236000000000002</v>
      </c>
      <c r="H30" s="2">
        <f t="shared" si="3"/>
        <v>7.1397199999999996</v>
      </c>
      <c r="K30" s="51">
        <v>2800</v>
      </c>
      <c r="L30" s="51">
        <v>2800</v>
      </c>
      <c r="M30" s="51">
        <v>28000</v>
      </c>
      <c r="N30" s="128"/>
      <c r="O30" s="131"/>
      <c r="X30" s="51">
        <v>2800</v>
      </c>
    </row>
    <row r="31" spans="1:24" x14ac:dyDescent="0.15">
      <c r="A31" s="17">
        <v>30</v>
      </c>
      <c r="B31" s="49">
        <v>323260</v>
      </c>
      <c r="C31" s="132" t="str">
        <f t="shared" si="0"/>
        <v>101,3000|102,3000|104,60000|115,3000</v>
      </c>
      <c r="D31" s="132" t="str">
        <f t="shared" si="1"/>
        <v>101,6000|102,3000|104,30000|115,3000</v>
      </c>
      <c r="E31" s="132" t="str">
        <f t="shared" si="2"/>
        <v>101,3000|102,6000|104,30000|115,3000</v>
      </c>
      <c r="G31" s="2">
        <f>B31/$I$2</f>
        <v>0.64651999999999998</v>
      </c>
      <c r="H31" s="2">
        <f t="shared" si="3"/>
        <v>7.7862399999999994</v>
      </c>
      <c r="K31" s="51">
        <v>2900</v>
      </c>
      <c r="L31" s="51">
        <v>2900</v>
      </c>
      <c r="M31" s="51">
        <v>29000</v>
      </c>
      <c r="N31" s="128"/>
      <c r="O31" s="131"/>
      <c r="X31" s="51">
        <v>2900</v>
      </c>
    </row>
    <row r="32" spans="1:24" x14ac:dyDescent="0.15">
      <c r="A32" s="17">
        <v>31</v>
      </c>
      <c r="B32" s="49">
        <v>340620</v>
      </c>
      <c r="C32" s="132" t="str">
        <f t="shared" si="0"/>
        <v>101,3100|102,3100|104,62000|115,3100</v>
      </c>
      <c r="D32" s="132" t="str">
        <f t="shared" si="1"/>
        <v>101,6200|102,3100|104,31000|115,3100</v>
      </c>
      <c r="E32" s="132" t="str">
        <f t="shared" si="2"/>
        <v>101,3100|102,6200|104,31000|115,3100</v>
      </c>
      <c r="G32" s="2">
        <f>B32/$I$2</f>
        <v>0.68123999999999996</v>
      </c>
      <c r="H32" s="2">
        <f t="shared" si="3"/>
        <v>8.4674800000000001</v>
      </c>
      <c r="K32" s="51">
        <v>3000</v>
      </c>
      <c r="L32" s="51">
        <v>3000</v>
      </c>
      <c r="M32" s="51">
        <v>30000</v>
      </c>
      <c r="N32" s="128"/>
      <c r="O32" s="131"/>
      <c r="X32" s="51">
        <v>3000</v>
      </c>
    </row>
    <row r="33" spans="1:24" x14ac:dyDescent="0.15">
      <c r="A33" s="17">
        <v>32</v>
      </c>
      <c r="B33" s="49">
        <v>358400</v>
      </c>
      <c r="C33" s="132" t="str">
        <f t="shared" si="0"/>
        <v>101,3200|102,3200|104,64000|115,3200</v>
      </c>
      <c r="D33" s="132" t="str">
        <f t="shared" si="1"/>
        <v>101,6400|102,3200|104,32000|115,3200</v>
      </c>
      <c r="E33" s="132" t="str">
        <f t="shared" si="2"/>
        <v>101,3200|102,6400|104,32000|115,3200</v>
      </c>
      <c r="G33" s="2">
        <f>B33/$I$2</f>
        <v>0.71679999999999999</v>
      </c>
      <c r="H33" s="2">
        <f t="shared" si="3"/>
        <v>9.1842799999999993</v>
      </c>
      <c r="K33" s="51">
        <v>3100</v>
      </c>
      <c r="L33" s="51">
        <v>3100</v>
      </c>
      <c r="M33" s="51">
        <v>31000</v>
      </c>
      <c r="N33" s="128"/>
      <c r="O33" s="131"/>
      <c r="X33" s="51">
        <v>3100</v>
      </c>
    </row>
    <row r="34" spans="1:24" x14ac:dyDescent="0.15">
      <c r="A34" s="17">
        <v>33</v>
      </c>
      <c r="B34" s="49">
        <v>376460</v>
      </c>
      <c r="C34" s="132" t="str">
        <f t="shared" si="0"/>
        <v>101,3300|102,3300|104,66000|115,3300</v>
      </c>
      <c r="D34" s="132" t="str">
        <f t="shared" si="1"/>
        <v>101,6600|102,3300|104,33000|115,3300</v>
      </c>
      <c r="E34" s="132" t="str">
        <f t="shared" si="2"/>
        <v>101,3300|102,6600|104,33000|115,3300</v>
      </c>
      <c r="G34" s="2">
        <f>B34/$I$2</f>
        <v>0.75292000000000003</v>
      </c>
      <c r="H34" s="2">
        <f t="shared" si="3"/>
        <v>9.9371999999999989</v>
      </c>
      <c r="K34" s="51">
        <v>3200</v>
      </c>
      <c r="L34" s="51">
        <v>3200</v>
      </c>
      <c r="M34" s="51">
        <v>32000</v>
      </c>
      <c r="N34" s="128"/>
      <c r="O34" s="131"/>
      <c r="X34" s="51">
        <v>3200</v>
      </c>
    </row>
    <row r="35" spans="1:24" x14ac:dyDescent="0.15">
      <c r="A35" s="17">
        <v>34</v>
      </c>
      <c r="B35" s="49">
        <v>394940</v>
      </c>
      <c r="C35" s="132" t="str">
        <f t="shared" si="0"/>
        <v>101,3400|102,3400|104,68000|115,3400</v>
      </c>
      <c r="D35" s="132" t="str">
        <f t="shared" si="1"/>
        <v>101,6800|102,3400|104,34000|115,3400</v>
      </c>
      <c r="E35" s="132" t="str">
        <f t="shared" si="2"/>
        <v>101,3400|102,6800|104,34000|115,3400</v>
      </c>
      <c r="G35" s="2">
        <f>B35/$I$2</f>
        <v>0.78988000000000003</v>
      </c>
      <c r="H35" s="2">
        <f t="shared" si="3"/>
        <v>10.727079999999999</v>
      </c>
      <c r="K35" s="51">
        <v>3300</v>
      </c>
      <c r="L35" s="51">
        <v>3300</v>
      </c>
      <c r="M35" s="51">
        <v>33000</v>
      </c>
      <c r="N35" s="128"/>
      <c r="O35" s="131"/>
      <c r="X35" s="51">
        <v>3300</v>
      </c>
    </row>
    <row r="36" spans="1:24" x14ac:dyDescent="0.15">
      <c r="A36" s="17">
        <v>35</v>
      </c>
      <c r="B36" s="49">
        <v>413700</v>
      </c>
      <c r="C36" s="132" t="str">
        <f t="shared" si="0"/>
        <v>101,3500|102,3500|104,70000|115,3500</v>
      </c>
      <c r="D36" s="132" t="str">
        <f t="shared" si="1"/>
        <v>101,7000|102,3500|104,35000|115,3500</v>
      </c>
      <c r="E36" s="132" t="str">
        <f t="shared" si="2"/>
        <v>101,3500|102,7000|104,35000|115,3500</v>
      </c>
      <c r="G36" s="2">
        <f>B36/$I$2</f>
        <v>0.82740000000000002</v>
      </c>
      <c r="H36" s="2">
        <f t="shared" si="3"/>
        <v>11.55448</v>
      </c>
      <c r="K36" s="51">
        <v>3400</v>
      </c>
      <c r="L36" s="51">
        <v>3400</v>
      </c>
      <c r="M36" s="51">
        <v>34000</v>
      </c>
      <c r="N36" s="128"/>
      <c r="O36" s="131"/>
      <c r="X36" s="51">
        <v>3400</v>
      </c>
    </row>
    <row r="37" spans="1:24" x14ac:dyDescent="0.15">
      <c r="A37" s="17">
        <v>36</v>
      </c>
      <c r="B37" s="49">
        <v>432740</v>
      </c>
      <c r="C37" s="132" t="str">
        <f t="shared" si="0"/>
        <v>101,3600|102,3600|104,72000|115,3600</v>
      </c>
      <c r="D37" s="132" t="str">
        <f t="shared" si="1"/>
        <v>101,7200|102,3600|104,36000|115,3600</v>
      </c>
      <c r="E37" s="132" t="str">
        <f t="shared" si="2"/>
        <v>101,3600|102,7200|104,36000|115,3600</v>
      </c>
      <c r="G37" s="2">
        <f>B37/$I$2</f>
        <v>0.86548000000000003</v>
      </c>
      <c r="H37" s="2">
        <f t="shared" si="3"/>
        <v>12.41996</v>
      </c>
      <c r="K37" s="51">
        <v>3500</v>
      </c>
      <c r="L37" s="51">
        <v>3500</v>
      </c>
      <c r="M37" s="51">
        <v>35000</v>
      </c>
      <c r="N37" s="128"/>
      <c r="O37" s="131"/>
      <c r="X37" s="51">
        <v>3500</v>
      </c>
    </row>
    <row r="38" spans="1:24" x14ac:dyDescent="0.15">
      <c r="A38" s="17">
        <v>37</v>
      </c>
      <c r="B38" s="49">
        <v>452060</v>
      </c>
      <c r="C38" s="132" t="str">
        <f t="shared" si="0"/>
        <v>101,3700|102,3700|104,74000|115,3700</v>
      </c>
      <c r="D38" s="132" t="str">
        <f t="shared" si="1"/>
        <v>101,7400|102,3700|104,37000|115,3700</v>
      </c>
      <c r="E38" s="132" t="str">
        <f t="shared" si="2"/>
        <v>101,3700|102,7400|104,37000|115,3700</v>
      </c>
      <c r="G38" s="2">
        <f>B38/$I$2</f>
        <v>0.90412000000000003</v>
      </c>
      <c r="H38" s="2">
        <f t="shared" si="3"/>
        <v>13.32408</v>
      </c>
      <c r="K38" s="51">
        <v>3600</v>
      </c>
      <c r="L38" s="51">
        <v>3600</v>
      </c>
      <c r="M38" s="51">
        <v>36000</v>
      </c>
      <c r="N38" s="128"/>
      <c r="O38" s="131"/>
      <c r="X38" s="51">
        <v>3600</v>
      </c>
    </row>
    <row r="39" spans="1:24" x14ac:dyDescent="0.15">
      <c r="A39" s="17">
        <v>38</v>
      </c>
      <c r="B39" s="49">
        <v>471800</v>
      </c>
      <c r="C39" s="132" t="str">
        <f t="shared" si="0"/>
        <v>101,3800|102,3800|104,76000|115,3800</v>
      </c>
      <c r="D39" s="132" t="str">
        <f t="shared" si="1"/>
        <v>101,7600|102,3800|104,38000|115,3800</v>
      </c>
      <c r="E39" s="132" t="str">
        <f t="shared" si="2"/>
        <v>101,3800|102,7600|104,38000|115,3800</v>
      </c>
      <c r="G39" s="2">
        <f>B39/$I$2</f>
        <v>0.94359999999999999</v>
      </c>
      <c r="H39" s="2">
        <f t="shared" si="3"/>
        <v>14.26768</v>
      </c>
      <c r="K39" s="51">
        <v>3700</v>
      </c>
      <c r="L39" s="51">
        <v>3700</v>
      </c>
      <c r="M39" s="51">
        <v>37000</v>
      </c>
      <c r="N39" s="128"/>
      <c r="O39" s="131"/>
      <c r="X39" s="51">
        <v>3700</v>
      </c>
    </row>
    <row r="40" spans="1:24" x14ac:dyDescent="0.15">
      <c r="A40" s="17">
        <v>39</v>
      </c>
      <c r="B40" s="49">
        <v>491820</v>
      </c>
      <c r="C40" s="132" t="str">
        <f t="shared" si="0"/>
        <v>101,3900|102,3900|104,78000|115,3900</v>
      </c>
      <c r="D40" s="132" t="str">
        <f t="shared" si="1"/>
        <v>101,7800|102,3900|104,39000|115,3900</v>
      </c>
      <c r="E40" s="132" t="str">
        <f t="shared" si="2"/>
        <v>101,3900|102,7800|104,39000|115,3900</v>
      </c>
      <c r="G40" s="2">
        <f>B40/$I$2</f>
        <v>0.98363999999999996</v>
      </c>
      <c r="H40" s="2">
        <f t="shared" si="3"/>
        <v>15.25132</v>
      </c>
      <c r="K40" s="51">
        <v>3800</v>
      </c>
      <c r="L40" s="51">
        <v>3800</v>
      </c>
      <c r="M40" s="51">
        <v>38000</v>
      </c>
      <c r="N40" s="128"/>
      <c r="O40" s="131"/>
      <c r="X40" s="51">
        <v>3800</v>
      </c>
    </row>
    <row r="41" spans="1:24" x14ac:dyDescent="0.15">
      <c r="A41" s="17">
        <v>40</v>
      </c>
      <c r="B41" s="49">
        <v>512120</v>
      </c>
      <c r="C41" s="132" t="str">
        <f t="shared" si="0"/>
        <v>101,4000|102,4000|104,80000|115,4000</v>
      </c>
      <c r="D41" s="132" t="str">
        <f t="shared" si="1"/>
        <v>101,8000|102,4000|104,40000|115,4000</v>
      </c>
      <c r="E41" s="132" t="str">
        <f t="shared" si="2"/>
        <v>101,4000|102,8000|104,40000|115,4000</v>
      </c>
      <c r="G41" s="2">
        <f>B41/$I$2</f>
        <v>1.02424</v>
      </c>
      <c r="H41" s="2">
        <f t="shared" si="3"/>
        <v>16.275559999999999</v>
      </c>
      <c r="K41" s="51">
        <v>3900</v>
      </c>
      <c r="L41" s="51">
        <v>3900</v>
      </c>
      <c r="M41" s="51">
        <v>39000</v>
      </c>
      <c r="N41" s="128"/>
      <c r="O41" s="131"/>
      <c r="X41" s="51">
        <v>3900</v>
      </c>
    </row>
    <row r="42" spans="1:24" x14ac:dyDescent="0.15">
      <c r="A42" s="17">
        <v>41</v>
      </c>
      <c r="B42" s="49">
        <v>532840</v>
      </c>
      <c r="C42" s="132" t="str">
        <f t="shared" si="0"/>
        <v>101,4100|102,4100|104,82000|115,4100</v>
      </c>
      <c r="D42" s="132" t="str">
        <f t="shared" si="1"/>
        <v>101,8200|102,4100|104,41000|115,4100</v>
      </c>
      <c r="E42" s="132" t="str">
        <f t="shared" si="2"/>
        <v>101,4100|102,8200|104,41000|115,4100</v>
      </c>
      <c r="G42" s="2">
        <f>B42/$I$2</f>
        <v>1.06568</v>
      </c>
      <c r="H42" s="2">
        <f t="shared" si="3"/>
        <v>17.341239999999999</v>
      </c>
      <c r="K42" s="51">
        <v>4000</v>
      </c>
      <c r="L42" s="51">
        <v>4000</v>
      </c>
      <c r="M42" s="51">
        <v>40000</v>
      </c>
      <c r="N42" s="128"/>
      <c r="O42" s="131"/>
      <c r="X42" s="51">
        <v>4000</v>
      </c>
    </row>
    <row r="43" spans="1:24" x14ac:dyDescent="0.15">
      <c r="A43" s="17">
        <v>42</v>
      </c>
      <c r="B43" s="49">
        <v>553700</v>
      </c>
      <c r="C43" s="132" t="str">
        <f t="shared" si="0"/>
        <v>101,4200|102,4200|104,84000|115,4200</v>
      </c>
      <c r="D43" s="132" t="str">
        <f t="shared" si="1"/>
        <v>101,8400|102,4200|104,42000|115,4200</v>
      </c>
      <c r="E43" s="132" t="str">
        <f t="shared" si="2"/>
        <v>101,4200|102,8400|104,42000|115,4200</v>
      </c>
      <c r="G43" s="2">
        <f>B43/$I$2</f>
        <v>1.1073999999999999</v>
      </c>
      <c r="H43" s="2">
        <f t="shared" si="3"/>
        <v>18.448639999999997</v>
      </c>
      <c r="K43" s="51">
        <v>4100</v>
      </c>
      <c r="L43" s="51">
        <v>4100</v>
      </c>
      <c r="M43" s="51">
        <v>41000</v>
      </c>
      <c r="N43" s="128"/>
      <c r="O43" s="131"/>
      <c r="X43" s="51">
        <v>4100</v>
      </c>
    </row>
    <row r="44" spans="1:24" x14ac:dyDescent="0.15">
      <c r="A44" s="17">
        <v>43</v>
      </c>
      <c r="B44" s="49">
        <v>574980</v>
      </c>
      <c r="C44" s="132" t="str">
        <f t="shared" si="0"/>
        <v>101,4300|102,4300|104,86000|115,4300</v>
      </c>
      <c r="D44" s="132" t="str">
        <f t="shared" si="1"/>
        <v>101,8600|102,4300|104,43000|115,4300</v>
      </c>
      <c r="E44" s="132" t="str">
        <f t="shared" si="2"/>
        <v>101,4300|102,8600|104,43000|115,4300</v>
      </c>
      <c r="G44" s="2">
        <f>B44/$I$2</f>
        <v>1.1499600000000001</v>
      </c>
      <c r="H44" s="2">
        <f t="shared" si="3"/>
        <v>19.598599999999998</v>
      </c>
      <c r="K44" s="51">
        <v>4200</v>
      </c>
      <c r="L44" s="51">
        <v>4200</v>
      </c>
      <c r="M44" s="51">
        <v>42000</v>
      </c>
      <c r="N44" s="128"/>
      <c r="O44" s="131"/>
      <c r="X44" s="51">
        <v>4200</v>
      </c>
    </row>
    <row r="45" spans="1:24" x14ac:dyDescent="0.15">
      <c r="A45" s="17">
        <v>44</v>
      </c>
      <c r="B45" s="49">
        <v>596540</v>
      </c>
      <c r="C45" s="132" t="str">
        <f t="shared" si="0"/>
        <v>101,4400|102,4400|104,88000|115,4400</v>
      </c>
      <c r="D45" s="132" t="str">
        <f t="shared" si="1"/>
        <v>101,8800|102,4400|104,44000|115,4400</v>
      </c>
      <c r="E45" s="132" t="str">
        <f t="shared" si="2"/>
        <v>101,4400|102,8800|104,44000|115,4400</v>
      </c>
      <c r="G45" s="2">
        <f>B45/$I$2</f>
        <v>1.1930799999999999</v>
      </c>
      <c r="H45" s="2">
        <f t="shared" si="3"/>
        <v>20.791679999999996</v>
      </c>
      <c r="K45" s="51">
        <v>4300</v>
      </c>
      <c r="L45" s="51">
        <v>4300</v>
      </c>
      <c r="M45" s="51">
        <v>43000</v>
      </c>
      <c r="N45" s="128"/>
      <c r="O45" s="131"/>
      <c r="X45" s="51">
        <v>4300</v>
      </c>
    </row>
    <row r="46" spans="1:24" x14ac:dyDescent="0.15">
      <c r="A46" s="17">
        <v>45</v>
      </c>
      <c r="B46" s="49">
        <v>618380</v>
      </c>
      <c r="C46" s="132" t="str">
        <f t="shared" si="0"/>
        <v>101,4500|102,4500|104,90000|115,4500</v>
      </c>
      <c r="D46" s="132" t="str">
        <f t="shared" si="1"/>
        <v>101,9000|102,4500|104,45000|115,4500</v>
      </c>
      <c r="E46" s="132" t="str">
        <f t="shared" si="2"/>
        <v>101,4500|102,9000|104,45000|115,4500</v>
      </c>
      <c r="G46" s="2">
        <f>B46/$I$2</f>
        <v>1.2367600000000001</v>
      </c>
      <c r="H46" s="2">
        <f t="shared" si="3"/>
        <v>22.028439999999996</v>
      </c>
      <c r="K46" s="51">
        <v>4400</v>
      </c>
      <c r="L46" s="51">
        <v>4400</v>
      </c>
      <c r="M46" s="51">
        <v>44000</v>
      </c>
      <c r="N46" s="128"/>
      <c r="O46" s="131"/>
      <c r="X46" s="51">
        <v>4400</v>
      </c>
    </row>
    <row r="47" spans="1:24" x14ac:dyDescent="0.15">
      <c r="A47" s="17">
        <v>46</v>
      </c>
      <c r="B47" s="49">
        <v>640500</v>
      </c>
      <c r="C47" s="132" t="str">
        <f t="shared" si="0"/>
        <v>101,4600|102,4600|104,92000|115,4600</v>
      </c>
      <c r="D47" s="132" t="str">
        <f t="shared" si="1"/>
        <v>101,9200|102,4600|104,46000|115,4600</v>
      </c>
      <c r="E47" s="132" t="str">
        <f t="shared" si="2"/>
        <v>101,4600|102,9200|104,46000|115,4600</v>
      </c>
      <c r="G47" s="2">
        <f>B47/$I$2</f>
        <v>1.2809999999999999</v>
      </c>
      <c r="H47" s="2">
        <f t="shared" si="3"/>
        <v>23.309439999999995</v>
      </c>
      <c r="K47" s="51">
        <v>4500</v>
      </c>
      <c r="L47" s="51">
        <v>4500</v>
      </c>
      <c r="M47" s="51">
        <v>45000</v>
      </c>
      <c r="N47" s="128"/>
      <c r="O47" s="131"/>
      <c r="X47" s="51">
        <v>4500</v>
      </c>
    </row>
    <row r="48" spans="1:24" x14ac:dyDescent="0.15">
      <c r="A48" s="17">
        <v>47</v>
      </c>
      <c r="B48" s="49">
        <v>662900</v>
      </c>
      <c r="C48" s="132" t="str">
        <f t="shared" si="0"/>
        <v>101,4700|102,4700|104,94000|115,4700</v>
      </c>
      <c r="D48" s="132" t="str">
        <f t="shared" si="1"/>
        <v>101,9400|102,4700|104,47000|115,4700</v>
      </c>
      <c r="E48" s="132" t="str">
        <f t="shared" si="2"/>
        <v>101,4700|102,9400|104,47000|115,4700</v>
      </c>
      <c r="G48" s="2">
        <f>B48/$I$2</f>
        <v>1.3258000000000001</v>
      </c>
      <c r="H48" s="2">
        <f t="shared" si="3"/>
        <v>24.635239999999996</v>
      </c>
      <c r="K48" s="51">
        <v>4600</v>
      </c>
      <c r="L48" s="51">
        <v>4600</v>
      </c>
      <c r="M48" s="51">
        <v>46000</v>
      </c>
      <c r="N48" s="128"/>
      <c r="O48" s="131"/>
      <c r="X48" s="51">
        <v>4600</v>
      </c>
    </row>
    <row r="49" spans="1:24" x14ac:dyDescent="0.15">
      <c r="A49" s="17">
        <v>48</v>
      </c>
      <c r="B49" s="49">
        <v>685720</v>
      </c>
      <c r="C49" s="132" t="str">
        <f t="shared" si="0"/>
        <v>101,4800|102,4800|104,96000|115,4800</v>
      </c>
      <c r="D49" s="132" t="str">
        <f t="shared" si="1"/>
        <v>101,9600|102,4800|104,48000|115,4800</v>
      </c>
      <c r="E49" s="132" t="str">
        <f t="shared" si="2"/>
        <v>101,4800|102,9600|104,48000|115,4800</v>
      </c>
      <c r="G49" s="2">
        <f>B49/$I$2</f>
        <v>1.37144</v>
      </c>
      <c r="H49" s="2">
        <f t="shared" si="3"/>
        <v>26.006679999999996</v>
      </c>
      <c r="K49" s="51">
        <v>4700</v>
      </c>
      <c r="L49" s="51">
        <v>4700</v>
      </c>
      <c r="M49" s="51">
        <v>47000</v>
      </c>
      <c r="N49" s="128"/>
      <c r="O49" s="131"/>
      <c r="X49" s="51">
        <v>4700</v>
      </c>
    </row>
    <row r="50" spans="1:24" x14ac:dyDescent="0.15">
      <c r="A50" s="17">
        <v>49</v>
      </c>
      <c r="B50" s="49">
        <v>708680</v>
      </c>
      <c r="C50" s="132" t="str">
        <f t="shared" si="0"/>
        <v>101,4900|102,4900|104,98000|115,4900</v>
      </c>
      <c r="D50" s="132" t="str">
        <f t="shared" si="1"/>
        <v>101,9800|102,4900|104,49000|115,4900</v>
      </c>
      <c r="E50" s="132" t="str">
        <f t="shared" si="2"/>
        <v>101,4900|102,9800|104,49000|115,4900</v>
      </c>
      <c r="G50" s="2">
        <f>B50/$I$2</f>
        <v>1.41736</v>
      </c>
      <c r="H50" s="2">
        <f t="shared" si="3"/>
        <v>27.424039999999994</v>
      </c>
      <c r="K50" s="51">
        <v>4800</v>
      </c>
      <c r="L50" s="51">
        <v>4800</v>
      </c>
      <c r="M50" s="51">
        <v>48000</v>
      </c>
      <c r="N50" s="128"/>
      <c r="O50" s="131"/>
      <c r="X50" s="51">
        <v>4800</v>
      </c>
    </row>
    <row r="51" spans="1:24" x14ac:dyDescent="0.15">
      <c r="A51" s="17">
        <v>50</v>
      </c>
      <c r="B51" s="49">
        <v>731920</v>
      </c>
      <c r="C51" s="132" t="str">
        <f t="shared" si="0"/>
        <v>101,5000|102,5000|104,100000|115,5000</v>
      </c>
      <c r="D51" s="132" t="str">
        <f t="shared" si="1"/>
        <v>101,10000|102,5000|104,50000|115,5000</v>
      </c>
      <c r="E51" s="132" t="str">
        <f t="shared" si="2"/>
        <v>101,5000|102,10000|104,50000|115,5000</v>
      </c>
      <c r="G51" s="2">
        <f>B51/$I$2</f>
        <v>1.46384</v>
      </c>
      <c r="H51" s="2">
        <f t="shared" si="3"/>
        <v>28.887879999999996</v>
      </c>
      <c r="K51" s="51">
        <v>4900</v>
      </c>
      <c r="L51" s="51">
        <v>4900</v>
      </c>
      <c r="M51" s="51">
        <v>49000</v>
      </c>
      <c r="N51" s="128"/>
      <c r="O51" s="131"/>
      <c r="X51" s="51">
        <v>4900</v>
      </c>
    </row>
    <row r="52" spans="1:24" x14ac:dyDescent="0.15">
      <c r="A52" s="17">
        <v>51</v>
      </c>
      <c r="B52" s="49">
        <v>733992</v>
      </c>
      <c r="C52" s="132" t="str">
        <f t="shared" si="0"/>
        <v>101,5100|102,5100|104,102000|115,5100</v>
      </c>
      <c r="D52" s="132" t="str">
        <f t="shared" si="1"/>
        <v>101,10200|102,5100|104,51000|115,5100</v>
      </c>
      <c r="E52" s="132" t="str">
        <f t="shared" si="2"/>
        <v>101,5100|102,10200|104,51000|115,5100</v>
      </c>
      <c r="G52" s="2">
        <f>B52/$I$2</f>
        <v>1.467984</v>
      </c>
      <c r="H52" s="2">
        <f t="shared" si="3"/>
        <v>30.355863999999997</v>
      </c>
      <c r="K52" s="51">
        <v>5000</v>
      </c>
      <c r="L52" s="51">
        <v>5000</v>
      </c>
      <c r="M52" s="51">
        <v>50000</v>
      </c>
      <c r="N52" s="128"/>
      <c r="O52" s="131"/>
      <c r="X52" s="51">
        <v>5000</v>
      </c>
    </row>
    <row r="53" spans="1:24" x14ac:dyDescent="0.15">
      <c r="A53" s="17">
        <v>52</v>
      </c>
      <c r="B53" s="49">
        <v>757112</v>
      </c>
      <c r="C53" s="132" t="str">
        <f t="shared" si="0"/>
        <v>101,5200|102,5200|104,104000|115,5200</v>
      </c>
      <c r="D53" s="132" t="str">
        <f t="shared" si="1"/>
        <v>101,10400|102,5200|104,52000|115,5200</v>
      </c>
      <c r="E53" s="132" t="str">
        <f t="shared" si="2"/>
        <v>101,5200|102,10400|104,52000|115,5200</v>
      </c>
      <c r="G53" s="2">
        <f>B53/$I$2</f>
        <v>1.514224</v>
      </c>
      <c r="H53" s="2">
        <f t="shared" si="3"/>
        <v>31.870087999999996</v>
      </c>
      <c r="K53" s="51">
        <v>5100</v>
      </c>
      <c r="L53" s="51">
        <v>5100</v>
      </c>
      <c r="M53" s="51">
        <v>51000</v>
      </c>
      <c r="N53" s="128"/>
      <c r="O53" s="131"/>
      <c r="X53" s="51">
        <v>5100</v>
      </c>
    </row>
    <row r="54" spans="1:24" x14ac:dyDescent="0.15">
      <c r="A54" s="17">
        <v>53</v>
      </c>
      <c r="B54" s="49">
        <v>780504</v>
      </c>
      <c r="C54" s="132" t="str">
        <f t="shared" si="0"/>
        <v>101,5300|102,5300|104,106000|115,5300</v>
      </c>
      <c r="D54" s="132" t="str">
        <f t="shared" si="1"/>
        <v>101,10600|102,5300|104,53000|115,5300</v>
      </c>
      <c r="E54" s="132" t="str">
        <f t="shared" si="2"/>
        <v>101,5300|102,10600|104,53000|115,5300</v>
      </c>
      <c r="G54" s="2">
        <f>B54/$I$2</f>
        <v>1.561008</v>
      </c>
      <c r="H54" s="2">
        <f t="shared" si="3"/>
        <v>33.431095999999997</v>
      </c>
      <c r="K54" s="51">
        <v>5200</v>
      </c>
      <c r="L54" s="51">
        <v>5200</v>
      </c>
      <c r="M54" s="51">
        <v>52000</v>
      </c>
      <c r="N54" s="128"/>
      <c r="O54" s="131"/>
      <c r="X54" s="51">
        <v>5200</v>
      </c>
    </row>
    <row r="55" spans="1:24" x14ac:dyDescent="0.15">
      <c r="A55" s="17">
        <v>54</v>
      </c>
      <c r="B55" s="49">
        <v>804168</v>
      </c>
      <c r="C55" s="132" t="str">
        <f t="shared" si="0"/>
        <v>101,5400|102,5400|104,108000|115,5400</v>
      </c>
      <c r="D55" s="132" t="str">
        <f t="shared" si="1"/>
        <v>101,10800|102,5400|104,54000|115,5400</v>
      </c>
      <c r="E55" s="132" t="str">
        <f t="shared" si="2"/>
        <v>101,5400|102,10800|104,54000|115,5400</v>
      </c>
      <c r="G55" s="2">
        <f>B55/$I$2</f>
        <v>1.608336</v>
      </c>
      <c r="H55" s="2">
        <f t="shared" si="3"/>
        <v>35.039431999999998</v>
      </c>
      <c r="K55" s="51">
        <v>5300</v>
      </c>
      <c r="L55" s="51">
        <v>5300</v>
      </c>
      <c r="M55" s="51">
        <v>53000</v>
      </c>
      <c r="N55" s="131"/>
      <c r="O55" s="131"/>
      <c r="X55" s="51">
        <v>5300</v>
      </c>
    </row>
    <row r="56" spans="1:24" x14ac:dyDescent="0.15">
      <c r="A56" s="17">
        <v>55</v>
      </c>
      <c r="B56" s="49">
        <v>828104</v>
      </c>
      <c r="C56" s="132" t="str">
        <f t="shared" si="0"/>
        <v>101,5500|102,5500|104,110000|115,5500</v>
      </c>
      <c r="D56" s="132" t="str">
        <f t="shared" si="1"/>
        <v>101,11000|102,5500|104,55000|115,5500</v>
      </c>
      <c r="E56" s="132" t="str">
        <f t="shared" si="2"/>
        <v>101,5500|102,11000|104,55000|115,5500</v>
      </c>
      <c r="G56" s="2">
        <f>B56/$I$2</f>
        <v>1.6562079999999999</v>
      </c>
      <c r="H56" s="2">
        <f t="shared" si="3"/>
        <v>36.695639999999997</v>
      </c>
      <c r="K56" s="51">
        <v>5400</v>
      </c>
      <c r="L56" s="51">
        <v>5400</v>
      </c>
      <c r="M56" s="51">
        <v>54000</v>
      </c>
      <c r="N56" s="131"/>
      <c r="O56" s="131"/>
      <c r="X56" s="51">
        <v>5400</v>
      </c>
    </row>
    <row r="57" spans="1:24" x14ac:dyDescent="0.15">
      <c r="A57" s="17">
        <v>56</v>
      </c>
      <c r="B57" s="49">
        <v>852448</v>
      </c>
      <c r="C57" s="132" t="str">
        <f t="shared" si="0"/>
        <v>101,5600|102,5600|104,112000|115,5600</v>
      </c>
      <c r="D57" s="132" t="str">
        <f t="shared" si="1"/>
        <v>101,11200|102,5600|104,56000|115,5600</v>
      </c>
      <c r="E57" s="132" t="str">
        <f t="shared" si="2"/>
        <v>101,5600|102,11200|104,56000|115,5600</v>
      </c>
      <c r="G57" s="2">
        <f>B57/$I$2</f>
        <v>1.704896</v>
      </c>
      <c r="H57" s="2">
        <f t="shared" si="3"/>
        <v>38.400535999999995</v>
      </c>
      <c r="K57" s="51">
        <v>5500</v>
      </c>
      <c r="L57" s="51">
        <v>5500</v>
      </c>
      <c r="M57" s="51">
        <v>55000</v>
      </c>
      <c r="N57" s="131"/>
      <c r="O57" s="131"/>
      <c r="X57" s="51">
        <v>5500</v>
      </c>
    </row>
    <row r="58" spans="1:24" x14ac:dyDescent="0.15">
      <c r="A58" s="17">
        <v>57</v>
      </c>
      <c r="B58" s="49">
        <v>876928</v>
      </c>
      <c r="C58" s="132" t="str">
        <f t="shared" si="0"/>
        <v>101,5700|102,5700|104,114000|115,5700</v>
      </c>
      <c r="D58" s="132" t="str">
        <f t="shared" si="1"/>
        <v>101,11400|102,5700|104,57000|115,5700</v>
      </c>
      <c r="E58" s="132" t="str">
        <f t="shared" si="2"/>
        <v>101,5700|102,11400|104,57000|115,5700</v>
      </c>
      <c r="G58" s="2">
        <f>B58/$I$2</f>
        <v>1.7538560000000001</v>
      </c>
      <c r="H58" s="2">
        <f t="shared" si="3"/>
        <v>40.154391999999994</v>
      </c>
      <c r="K58" s="51">
        <v>5600</v>
      </c>
      <c r="L58" s="51">
        <v>5600</v>
      </c>
      <c r="M58" s="51">
        <v>56000</v>
      </c>
      <c r="N58" s="131"/>
      <c r="O58" s="131"/>
      <c r="X58" s="51">
        <v>5600</v>
      </c>
    </row>
    <row r="59" spans="1:24" x14ac:dyDescent="0.15">
      <c r="A59" s="17">
        <v>58</v>
      </c>
      <c r="B59" s="49">
        <v>901680</v>
      </c>
      <c r="C59" s="132" t="str">
        <f t="shared" si="0"/>
        <v>101,5800|102,5800|104,116000|115,5800</v>
      </c>
      <c r="D59" s="132" t="str">
        <f t="shared" si="1"/>
        <v>101,11600|102,5800|104,58000|115,5800</v>
      </c>
      <c r="E59" s="132" t="str">
        <f t="shared" si="2"/>
        <v>101,5800|102,11600|104,58000|115,5800</v>
      </c>
      <c r="G59" s="2">
        <f>B59/$I$2</f>
        <v>1.8033600000000001</v>
      </c>
      <c r="H59" s="2">
        <f t="shared" si="3"/>
        <v>41.957751999999992</v>
      </c>
      <c r="K59" s="51">
        <v>5700</v>
      </c>
      <c r="L59" s="51">
        <v>5700</v>
      </c>
      <c r="M59" s="51">
        <v>57000</v>
      </c>
      <c r="N59" s="131"/>
      <c r="O59" s="131"/>
      <c r="X59" s="51">
        <v>5700</v>
      </c>
    </row>
    <row r="60" spans="1:24" x14ac:dyDescent="0.15">
      <c r="A60" s="17">
        <v>59</v>
      </c>
      <c r="B60" s="49">
        <v>926568</v>
      </c>
      <c r="C60" s="132" t="str">
        <f t="shared" si="0"/>
        <v>101,5900|102,5900|104,118000|115,5900</v>
      </c>
      <c r="D60" s="132" t="str">
        <f t="shared" si="1"/>
        <v>101,11800|102,5900|104,59000|115,5900</v>
      </c>
      <c r="E60" s="132" t="str">
        <f t="shared" si="2"/>
        <v>101,5900|102,11800|104,59000|115,5900</v>
      </c>
      <c r="G60" s="2">
        <f>B60/$I$2</f>
        <v>1.8531359999999999</v>
      </c>
      <c r="H60" s="2">
        <f t="shared" si="3"/>
        <v>43.810887999999991</v>
      </c>
      <c r="K60" s="51">
        <v>5800</v>
      </c>
      <c r="L60" s="51">
        <v>5800</v>
      </c>
      <c r="M60" s="51">
        <v>58000</v>
      </c>
      <c r="N60" s="131"/>
      <c r="O60" s="131"/>
      <c r="X60" s="51">
        <v>5800</v>
      </c>
    </row>
    <row r="61" spans="1:24" x14ac:dyDescent="0.15">
      <c r="A61" s="17">
        <v>60</v>
      </c>
      <c r="B61" s="49">
        <v>951864</v>
      </c>
      <c r="C61" s="132" t="str">
        <f t="shared" si="0"/>
        <v>101,6000|102,6000|104,120000|115,6000</v>
      </c>
      <c r="D61" s="132" t="str">
        <f t="shared" si="1"/>
        <v>101,12000|102,6000|104,60000|115,6000</v>
      </c>
      <c r="E61" s="132" t="str">
        <f t="shared" si="2"/>
        <v>101,6000|102,12000|104,60000|115,6000</v>
      </c>
      <c r="G61" s="2">
        <f>B61/$I$2</f>
        <v>1.9037280000000001</v>
      </c>
      <c r="H61" s="2">
        <f t="shared" si="3"/>
        <v>45.714615999999992</v>
      </c>
      <c r="K61" s="51">
        <v>5900</v>
      </c>
      <c r="L61" s="51">
        <v>5900</v>
      </c>
      <c r="M61" s="51">
        <v>59000</v>
      </c>
      <c r="N61" s="131"/>
      <c r="O61" s="131"/>
      <c r="X61" s="51">
        <v>5900</v>
      </c>
    </row>
    <row r="62" spans="1:24" x14ac:dyDescent="0.15">
      <c r="A62" s="17">
        <v>61</v>
      </c>
      <c r="B62" s="49">
        <v>977432</v>
      </c>
      <c r="C62" s="132" t="str">
        <f t="shared" si="0"/>
        <v>101,6100|102,6100|104,122000|115,6100</v>
      </c>
      <c r="D62" s="132" t="str">
        <f t="shared" si="1"/>
        <v>101,12200|102,6100|104,61000|115,6100</v>
      </c>
      <c r="E62" s="132" t="str">
        <f t="shared" si="2"/>
        <v>101,6100|102,12200|104,61000|115,6100</v>
      </c>
      <c r="G62" s="2">
        <f>B62/$I$2</f>
        <v>1.9548639999999999</v>
      </c>
      <c r="H62" s="2">
        <f t="shared" si="3"/>
        <v>47.669479999999993</v>
      </c>
      <c r="K62" s="51">
        <v>6000</v>
      </c>
      <c r="L62" s="51">
        <v>6000</v>
      </c>
      <c r="M62" s="51">
        <v>60000</v>
      </c>
      <c r="N62" s="131"/>
      <c r="O62" s="131"/>
      <c r="X62" s="51">
        <v>6000</v>
      </c>
    </row>
    <row r="63" spans="1:24" x14ac:dyDescent="0.15">
      <c r="A63" s="17">
        <v>62</v>
      </c>
      <c r="B63" s="49">
        <v>1003136</v>
      </c>
      <c r="C63" s="132" t="str">
        <f t="shared" si="0"/>
        <v>101,6200|102,6200|104,124000|115,6200</v>
      </c>
      <c r="D63" s="132" t="str">
        <f t="shared" si="1"/>
        <v>101,12400|102,6200|104,62000|115,6200</v>
      </c>
      <c r="E63" s="132" t="str">
        <f t="shared" si="2"/>
        <v>101,6200|102,12400|104,62000|115,6200</v>
      </c>
      <c r="G63" s="2">
        <f>B63/$I$2</f>
        <v>2.0062720000000001</v>
      </c>
      <c r="H63" s="2">
        <f t="shared" si="3"/>
        <v>49.675751999999996</v>
      </c>
      <c r="K63" s="51">
        <v>6100</v>
      </c>
      <c r="L63" s="51">
        <v>6100</v>
      </c>
      <c r="M63" s="51">
        <v>61000</v>
      </c>
      <c r="N63" s="131"/>
      <c r="O63" s="131"/>
      <c r="X63" s="51">
        <v>6100</v>
      </c>
    </row>
    <row r="64" spans="1:24" x14ac:dyDescent="0.15">
      <c r="A64" s="17">
        <v>63</v>
      </c>
      <c r="B64" s="49">
        <v>1029112</v>
      </c>
      <c r="C64" s="132" t="str">
        <f t="shared" si="0"/>
        <v>101,6300|102,6300|104,126000|115,6300</v>
      </c>
      <c r="D64" s="132" t="str">
        <f t="shared" si="1"/>
        <v>101,12600|102,6300|104,63000|115,6300</v>
      </c>
      <c r="E64" s="132" t="str">
        <f t="shared" si="2"/>
        <v>101,6300|102,12600|104,63000|115,6300</v>
      </c>
      <c r="G64" s="2">
        <f>B64/$I$2</f>
        <v>2.0582240000000001</v>
      </c>
      <c r="H64" s="2">
        <f t="shared" si="3"/>
        <v>51.733975999999998</v>
      </c>
      <c r="K64" s="51">
        <v>6200</v>
      </c>
      <c r="L64" s="51">
        <v>6200</v>
      </c>
      <c r="M64" s="51">
        <v>62000</v>
      </c>
      <c r="X64" s="51">
        <v>6200</v>
      </c>
    </row>
    <row r="65" spans="1:24" x14ac:dyDescent="0.15">
      <c r="A65" s="17">
        <v>64</v>
      </c>
      <c r="B65" s="49">
        <v>1055360</v>
      </c>
      <c r="C65" s="132" t="str">
        <f t="shared" si="0"/>
        <v>101,6400|102,6400|104,128000|115,6400</v>
      </c>
      <c r="D65" s="132" t="str">
        <f t="shared" si="1"/>
        <v>101,12800|102,6400|104,64000|115,6400</v>
      </c>
      <c r="E65" s="132" t="str">
        <f t="shared" si="2"/>
        <v>101,6400|102,12800|104,64000|115,6400</v>
      </c>
      <c r="G65" s="2">
        <f>B65/$I$2</f>
        <v>2.1107200000000002</v>
      </c>
      <c r="H65" s="2">
        <f t="shared" si="3"/>
        <v>53.844695999999999</v>
      </c>
      <c r="K65" s="51">
        <v>6300</v>
      </c>
      <c r="L65" s="51">
        <v>6300</v>
      </c>
      <c r="M65" s="51">
        <v>63000</v>
      </c>
      <c r="X65" s="51">
        <v>6300</v>
      </c>
    </row>
    <row r="66" spans="1:24" x14ac:dyDescent="0.15">
      <c r="A66" s="17">
        <v>65</v>
      </c>
      <c r="B66" s="49">
        <v>1081880</v>
      </c>
      <c r="C66" s="132" t="str">
        <f t="shared" si="0"/>
        <v>101,6500|102,6500|104,130000|115,6500</v>
      </c>
      <c r="D66" s="132" t="str">
        <f t="shared" si="1"/>
        <v>101,13000|102,6500|104,65000|115,6500</v>
      </c>
      <c r="E66" s="132" t="str">
        <f t="shared" si="2"/>
        <v>101,6500|102,13000|104,65000|115,6500</v>
      </c>
      <c r="G66" s="2">
        <f>B66/$I$2</f>
        <v>2.1637599999999999</v>
      </c>
      <c r="H66" s="2">
        <f t="shared" si="3"/>
        <v>56.008455999999995</v>
      </c>
      <c r="K66" s="51">
        <v>6400</v>
      </c>
      <c r="L66" s="51">
        <v>6400</v>
      </c>
      <c r="M66" s="51">
        <v>64000</v>
      </c>
      <c r="X66" s="51">
        <v>6400</v>
      </c>
    </row>
    <row r="67" spans="1:24" x14ac:dyDescent="0.15">
      <c r="A67" s="17">
        <v>66</v>
      </c>
      <c r="B67" s="49">
        <v>1108672</v>
      </c>
      <c r="C67" s="132" t="str">
        <f t="shared" ref="C67:C130" si="4">CONCATENATE(K$2,",",K68,"|",L$2,",",L68,"|",M$2,",",M68*2,"|",X$2,",",X68)</f>
        <v>101,6600|102,6600|104,132000|115,6600</v>
      </c>
      <c r="D67" s="132" t="str">
        <f t="shared" ref="D67:D130" si="5">CONCATENATE(K$2,",",K68*2,"|",L$2,",",L68,"|",M$2,",",M68,"|",X$2,",",X68)</f>
        <v>101,13200|102,6600|104,66000|115,6600</v>
      </c>
      <c r="E67" s="132" t="str">
        <f t="shared" ref="E67:E130" si="6">CONCATENATE(K$2,",",K68,"|",L$2,",",L68*2,"|",M$2,",",M68,"|",X$2,",",X68)</f>
        <v>101,6600|102,13200|104,66000|115,6600</v>
      </c>
      <c r="G67" s="2">
        <f>B67/$I$2</f>
        <v>2.2173440000000002</v>
      </c>
      <c r="H67" s="2">
        <f t="shared" si="3"/>
        <v>58.225799999999992</v>
      </c>
      <c r="K67" s="51">
        <v>6500</v>
      </c>
      <c r="L67" s="51">
        <v>6500</v>
      </c>
      <c r="M67" s="51">
        <v>65000</v>
      </c>
      <c r="X67" s="51">
        <v>6500</v>
      </c>
    </row>
    <row r="68" spans="1:24" x14ac:dyDescent="0.15">
      <c r="A68" s="17">
        <v>67</v>
      </c>
      <c r="B68" s="49">
        <v>1135736</v>
      </c>
      <c r="C68" s="132" t="str">
        <f t="shared" si="4"/>
        <v>101,6700|102,6700|104,134000|115,6700</v>
      </c>
      <c r="D68" s="132" t="str">
        <f t="shared" si="5"/>
        <v>101,13400|102,6700|104,67000|115,6700</v>
      </c>
      <c r="E68" s="132" t="str">
        <f t="shared" si="6"/>
        <v>101,6700|102,13400|104,67000|115,6700</v>
      </c>
      <c r="G68" s="2">
        <f>B68/$I$2</f>
        <v>2.2714720000000002</v>
      </c>
      <c r="H68" s="2">
        <f t="shared" ref="H68:H131" si="7">G68+H67</f>
        <v>60.497271999999995</v>
      </c>
      <c r="K68" s="51">
        <v>6600</v>
      </c>
      <c r="L68" s="51">
        <v>6600</v>
      </c>
      <c r="M68" s="51">
        <v>66000</v>
      </c>
      <c r="X68" s="51">
        <v>6600</v>
      </c>
    </row>
    <row r="69" spans="1:24" x14ac:dyDescent="0.15">
      <c r="A69" s="17">
        <v>68</v>
      </c>
      <c r="B69" s="49">
        <v>1162936</v>
      </c>
      <c r="C69" s="132" t="str">
        <f t="shared" si="4"/>
        <v>101,6800|102,6800|104,136000|115,6800</v>
      </c>
      <c r="D69" s="132" t="str">
        <f t="shared" si="5"/>
        <v>101,13600|102,6800|104,68000|115,6800</v>
      </c>
      <c r="E69" s="132" t="str">
        <f t="shared" si="6"/>
        <v>101,6800|102,13600|104,68000|115,6800</v>
      </c>
      <c r="G69" s="2">
        <f>B69/$I$2</f>
        <v>2.3258719999999999</v>
      </c>
      <c r="H69" s="2">
        <f t="shared" si="7"/>
        <v>62.823143999999992</v>
      </c>
      <c r="K69" s="51">
        <v>6700</v>
      </c>
      <c r="L69" s="51">
        <v>6700</v>
      </c>
      <c r="M69" s="51">
        <v>67000</v>
      </c>
      <c r="X69" s="51">
        <v>6700</v>
      </c>
    </row>
    <row r="70" spans="1:24" x14ac:dyDescent="0.15">
      <c r="A70" s="17">
        <v>69</v>
      </c>
      <c r="B70" s="49">
        <v>1190408</v>
      </c>
      <c r="C70" s="132" t="str">
        <f t="shared" si="4"/>
        <v>101,6900|102,6900|104,138000|115,6900</v>
      </c>
      <c r="D70" s="132" t="str">
        <f t="shared" si="5"/>
        <v>101,13800|102,6900|104,69000|115,6900</v>
      </c>
      <c r="E70" s="132" t="str">
        <f t="shared" si="6"/>
        <v>101,6900|102,13800|104,69000|115,6900</v>
      </c>
      <c r="G70" s="2">
        <f>B70/$I$2</f>
        <v>2.3808159999999998</v>
      </c>
      <c r="H70" s="2">
        <f t="shared" si="7"/>
        <v>65.203959999999995</v>
      </c>
      <c r="K70" s="51">
        <v>6800</v>
      </c>
      <c r="L70" s="51">
        <v>6800</v>
      </c>
      <c r="M70" s="51">
        <v>68000</v>
      </c>
      <c r="X70" s="51">
        <v>6800</v>
      </c>
    </row>
    <row r="71" spans="1:24" x14ac:dyDescent="0.15">
      <c r="A71" s="17">
        <v>70</v>
      </c>
      <c r="B71" s="49">
        <v>1218152</v>
      </c>
      <c r="C71" s="132" t="str">
        <f t="shared" si="4"/>
        <v>101,7000|102,7000|104,140000|115,7000</v>
      </c>
      <c r="D71" s="132" t="str">
        <f t="shared" si="5"/>
        <v>101,14000|102,7000|104,70000|115,7000</v>
      </c>
      <c r="E71" s="132" t="str">
        <f t="shared" si="6"/>
        <v>101,7000|102,14000|104,70000|115,7000</v>
      </c>
      <c r="G71" s="2">
        <f>B71/$I$2</f>
        <v>2.4363039999999998</v>
      </c>
      <c r="H71" s="2">
        <f t="shared" si="7"/>
        <v>67.640264000000002</v>
      </c>
      <c r="K71" s="51">
        <v>6900</v>
      </c>
      <c r="L71" s="51">
        <v>6900</v>
      </c>
      <c r="M71" s="51">
        <v>69000</v>
      </c>
      <c r="X71" s="51">
        <v>6900</v>
      </c>
    </row>
    <row r="72" spans="1:24" x14ac:dyDescent="0.15">
      <c r="A72" s="17">
        <v>71</v>
      </c>
      <c r="B72" s="49">
        <v>1246032</v>
      </c>
      <c r="C72" s="132" t="str">
        <f t="shared" si="4"/>
        <v>101,7100|102,7100|104,142000|115,7100</v>
      </c>
      <c r="D72" s="132" t="str">
        <f t="shared" si="5"/>
        <v>101,14200|102,7100|104,71000|115,7100</v>
      </c>
      <c r="E72" s="132" t="str">
        <f t="shared" si="6"/>
        <v>101,7100|102,14200|104,71000|115,7100</v>
      </c>
      <c r="G72" s="2">
        <f>B72/$I$2</f>
        <v>2.4920640000000001</v>
      </c>
      <c r="H72" s="2">
        <f t="shared" si="7"/>
        <v>70.132328000000001</v>
      </c>
      <c r="K72" s="51">
        <v>7000</v>
      </c>
      <c r="L72" s="51">
        <v>7000</v>
      </c>
      <c r="M72" s="51">
        <v>70000</v>
      </c>
      <c r="X72" s="51">
        <v>7000</v>
      </c>
    </row>
    <row r="73" spans="1:24" x14ac:dyDescent="0.15">
      <c r="A73" s="17">
        <v>72</v>
      </c>
      <c r="B73" s="49">
        <v>1274320</v>
      </c>
      <c r="C73" s="132" t="str">
        <f t="shared" si="4"/>
        <v>101,7200|102,7200|104,144000|115,7200</v>
      </c>
      <c r="D73" s="132" t="str">
        <f t="shared" si="5"/>
        <v>101,14400|102,7200|104,72000|115,7200</v>
      </c>
      <c r="E73" s="132" t="str">
        <f t="shared" si="6"/>
        <v>101,7200|102,14400|104,72000|115,7200</v>
      </c>
      <c r="G73" s="2">
        <f>B73/$I$2</f>
        <v>2.5486399999999998</v>
      </c>
      <c r="H73" s="2">
        <f t="shared" si="7"/>
        <v>72.680968000000007</v>
      </c>
      <c r="K73" s="51">
        <v>7100</v>
      </c>
      <c r="L73" s="51">
        <v>7100</v>
      </c>
      <c r="M73" s="51">
        <v>71000</v>
      </c>
      <c r="X73" s="51">
        <v>7100</v>
      </c>
    </row>
    <row r="74" spans="1:24" x14ac:dyDescent="0.15">
      <c r="A74" s="17">
        <v>73</v>
      </c>
      <c r="B74" s="49">
        <v>1302744</v>
      </c>
      <c r="C74" s="132" t="str">
        <f t="shared" si="4"/>
        <v>101,7300|102,7300|104,146000|115,7300</v>
      </c>
      <c r="D74" s="132" t="str">
        <f t="shared" si="5"/>
        <v>101,14600|102,7300|104,73000|115,7300</v>
      </c>
      <c r="E74" s="132" t="str">
        <f t="shared" si="6"/>
        <v>101,7300|102,14600|104,73000|115,7300</v>
      </c>
      <c r="G74" s="2">
        <f>B74/$I$2</f>
        <v>2.6054879999999998</v>
      </c>
      <c r="H74" s="2">
        <f t="shared" si="7"/>
        <v>75.286456000000001</v>
      </c>
      <c r="K74" s="51">
        <v>7200</v>
      </c>
      <c r="L74" s="51">
        <v>7200</v>
      </c>
      <c r="M74" s="51">
        <v>72000</v>
      </c>
      <c r="X74" s="51">
        <v>7200</v>
      </c>
    </row>
    <row r="75" spans="1:24" x14ac:dyDescent="0.15">
      <c r="A75" s="17">
        <v>74</v>
      </c>
      <c r="B75" s="49">
        <v>1331440</v>
      </c>
      <c r="C75" s="132" t="str">
        <f t="shared" si="4"/>
        <v>101,7400|102,7400|104,148000|115,7400</v>
      </c>
      <c r="D75" s="132" t="str">
        <f t="shared" si="5"/>
        <v>101,14800|102,7400|104,74000|115,7400</v>
      </c>
      <c r="E75" s="132" t="str">
        <f t="shared" si="6"/>
        <v>101,7400|102,14800|104,74000|115,7400</v>
      </c>
      <c r="G75" s="2">
        <f>B75/$I$2</f>
        <v>2.6628799999999999</v>
      </c>
      <c r="H75" s="2">
        <f t="shared" si="7"/>
        <v>77.949336000000002</v>
      </c>
      <c r="K75" s="51">
        <v>7300</v>
      </c>
      <c r="L75" s="51">
        <v>7300</v>
      </c>
      <c r="M75" s="51">
        <v>73000</v>
      </c>
      <c r="X75" s="51">
        <v>7300</v>
      </c>
    </row>
    <row r="76" spans="1:24" x14ac:dyDescent="0.15">
      <c r="A76" s="17">
        <v>75</v>
      </c>
      <c r="B76" s="49">
        <v>1360272</v>
      </c>
      <c r="C76" s="132" t="str">
        <f t="shared" si="4"/>
        <v>101,7500|102,7500|104,150000|115,7500</v>
      </c>
      <c r="D76" s="132" t="str">
        <f t="shared" si="5"/>
        <v>101,15000|102,7500|104,75000|115,7500</v>
      </c>
      <c r="E76" s="132" t="str">
        <f t="shared" si="6"/>
        <v>101,7500|102,15000|104,75000|115,7500</v>
      </c>
      <c r="G76" s="2">
        <f>B76/$I$2</f>
        <v>2.7205439999999999</v>
      </c>
      <c r="H76" s="2">
        <f t="shared" si="7"/>
        <v>80.669880000000006</v>
      </c>
      <c r="K76" s="51">
        <v>7400</v>
      </c>
      <c r="L76" s="51">
        <v>7400</v>
      </c>
      <c r="M76" s="51">
        <v>74000</v>
      </c>
      <c r="X76" s="51">
        <v>7400</v>
      </c>
    </row>
    <row r="77" spans="1:24" x14ac:dyDescent="0.15">
      <c r="A77" s="17">
        <v>76</v>
      </c>
      <c r="B77" s="49">
        <v>1389376</v>
      </c>
      <c r="C77" s="132" t="str">
        <f t="shared" si="4"/>
        <v>101,7600|102,7600|104,152000|115,7600</v>
      </c>
      <c r="D77" s="132" t="str">
        <f t="shared" si="5"/>
        <v>101,15200|102,7600|104,76000|115,7600</v>
      </c>
      <c r="E77" s="132" t="str">
        <f t="shared" si="6"/>
        <v>101,7600|102,15200|104,76000|115,7600</v>
      </c>
      <c r="G77" s="2">
        <f>B77/$I$2</f>
        <v>2.7787519999999999</v>
      </c>
      <c r="H77" s="2">
        <f t="shared" si="7"/>
        <v>83.448632000000003</v>
      </c>
      <c r="K77" s="51">
        <v>7500</v>
      </c>
      <c r="L77" s="51">
        <v>7500</v>
      </c>
      <c r="M77" s="51">
        <v>75000</v>
      </c>
      <c r="X77" s="51">
        <v>7500</v>
      </c>
    </row>
    <row r="78" spans="1:24" x14ac:dyDescent="0.15">
      <c r="A78" s="17">
        <v>77</v>
      </c>
      <c r="B78" s="49">
        <v>1418752</v>
      </c>
      <c r="C78" s="132" t="str">
        <f t="shared" si="4"/>
        <v>101,7700|102,7700|104,154000|115,7700</v>
      </c>
      <c r="D78" s="132" t="str">
        <f t="shared" si="5"/>
        <v>101,15400|102,7700|104,77000|115,7700</v>
      </c>
      <c r="E78" s="132" t="str">
        <f t="shared" si="6"/>
        <v>101,7700|102,15400|104,77000|115,7700</v>
      </c>
      <c r="G78" s="2">
        <f>B78/$I$2</f>
        <v>2.837504</v>
      </c>
      <c r="H78" s="2">
        <f t="shared" si="7"/>
        <v>86.286135999999999</v>
      </c>
      <c r="K78" s="51">
        <v>7600</v>
      </c>
      <c r="L78" s="51">
        <v>7600</v>
      </c>
      <c r="M78" s="51">
        <v>76000</v>
      </c>
      <c r="X78" s="51">
        <v>7600</v>
      </c>
    </row>
    <row r="79" spans="1:24" x14ac:dyDescent="0.15">
      <c r="A79" s="17">
        <v>78</v>
      </c>
      <c r="B79" s="49">
        <v>1448400</v>
      </c>
      <c r="C79" s="132" t="str">
        <f t="shared" si="4"/>
        <v>101,7800|102,7800|104,156000|115,7800</v>
      </c>
      <c r="D79" s="132" t="str">
        <f t="shared" si="5"/>
        <v>101,15600|102,7800|104,78000|115,7800</v>
      </c>
      <c r="E79" s="132" t="str">
        <f t="shared" si="6"/>
        <v>101,7800|102,15600|104,78000|115,7800</v>
      </c>
      <c r="G79" s="2">
        <f>B79/$I$2</f>
        <v>2.8967999999999998</v>
      </c>
      <c r="H79" s="2">
        <f t="shared" si="7"/>
        <v>89.182935999999998</v>
      </c>
      <c r="K79" s="51">
        <v>7700</v>
      </c>
      <c r="L79" s="51">
        <v>7700</v>
      </c>
      <c r="M79" s="51">
        <v>77000</v>
      </c>
      <c r="X79" s="51">
        <v>7700</v>
      </c>
    </row>
    <row r="80" spans="1:24" x14ac:dyDescent="0.15">
      <c r="A80" s="17">
        <v>79</v>
      </c>
      <c r="B80" s="49">
        <v>1478184</v>
      </c>
      <c r="C80" s="132" t="str">
        <f t="shared" si="4"/>
        <v>101,7900|102,7900|104,158000|115,7900</v>
      </c>
      <c r="D80" s="132" t="str">
        <f t="shared" si="5"/>
        <v>101,15800|102,7900|104,79000|115,7900</v>
      </c>
      <c r="E80" s="132" t="str">
        <f t="shared" si="6"/>
        <v>101,7900|102,15800|104,79000|115,7900</v>
      </c>
      <c r="G80" s="2">
        <f>B80/$I$2</f>
        <v>2.9563679999999999</v>
      </c>
      <c r="H80" s="2">
        <f t="shared" si="7"/>
        <v>92.139303999999996</v>
      </c>
      <c r="K80" s="51">
        <v>7800</v>
      </c>
      <c r="L80" s="51">
        <v>7800</v>
      </c>
      <c r="M80" s="51">
        <v>78000</v>
      </c>
      <c r="X80" s="51">
        <v>7800</v>
      </c>
    </row>
    <row r="81" spans="1:24" x14ac:dyDescent="0.15">
      <c r="A81" s="17">
        <v>80</v>
      </c>
      <c r="B81" s="49">
        <v>1508240</v>
      </c>
      <c r="C81" s="132" t="str">
        <f t="shared" si="4"/>
        <v>101,8000|102,8000|104,160000|115,8000</v>
      </c>
      <c r="D81" s="132" t="str">
        <f t="shared" si="5"/>
        <v>101,16000|102,8000|104,80000|115,8000</v>
      </c>
      <c r="E81" s="132" t="str">
        <f t="shared" si="6"/>
        <v>101,8000|102,16000|104,80000|115,8000</v>
      </c>
      <c r="G81" s="2">
        <f>B81/$I$2</f>
        <v>3.0164800000000001</v>
      </c>
      <c r="H81" s="2">
        <f t="shared" si="7"/>
        <v>95.155783999999997</v>
      </c>
      <c r="K81" s="51">
        <v>7900</v>
      </c>
      <c r="L81" s="51">
        <v>7900</v>
      </c>
      <c r="M81" s="51">
        <v>79000</v>
      </c>
      <c r="X81" s="51">
        <v>7900</v>
      </c>
    </row>
    <row r="82" spans="1:24" x14ac:dyDescent="0.15">
      <c r="A82" s="17">
        <v>81</v>
      </c>
      <c r="B82" s="49">
        <v>1538568</v>
      </c>
      <c r="C82" s="132" t="str">
        <f t="shared" si="4"/>
        <v>101,8100|102,8100|104,162000|115,8100</v>
      </c>
      <c r="D82" s="132" t="str">
        <f t="shared" si="5"/>
        <v>101,16200|102,8100|104,81000|115,8100</v>
      </c>
      <c r="E82" s="132" t="str">
        <f t="shared" si="6"/>
        <v>101,8100|102,16200|104,81000|115,8100</v>
      </c>
      <c r="G82" s="2">
        <f>B82/$I$2</f>
        <v>3.0771359999999999</v>
      </c>
      <c r="H82" s="2">
        <f t="shared" si="7"/>
        <v>98.232919999999993</v>
      </c>
      <c r="K82" s="51">
        <v>8000</v>
      </c>
      <c r="L82" s="51">
        <v>8000</v>
      </c>
      <c r="M82" s="51">
        <v>80000</v>
      </c>
      <c r="X82" s="51">
        <v>8000</v>
      </c>
    </row>
    <row r="83" spans="1:24" x14ac:dyDescent="0.15">
      <c r="A83" s="17">
        <v>82</v>
      </c>
      <c r="B83" s="49">
        <v>1569032</v>
      </c>
      <c r="C83" s="132" t="str">
        <f t="shared" si="4"/>
        <v>101,8200|102,8200|104,164000|115,8200</v>
      </c>
      <c r="D83" s="132" t="str">
        <f t="shared" si="5"/>
        <v>101,16400|102,8200|104,82000|115,8200</v>
      </c>
      <c r="E83" s="132" t="str">
        <f t="shared" si="6"/>
        <v>101,8200|102,16400|104,82000|115,8200</v>
      </c>
      <c r="G83" s="2">
        <f>B83/$I$2</f>
        <v>3.138064</v>
      </c>
      <c r="H83" s="2">
        <f t="shared" si="7"/>
        <v>101.37098399999999</v>
      </c>
      <c r="K83" s="51">
        <v>8100</v>
      </c>
      <c r="L83" s="51">
        <v>8100</v>
      </c>
      <c r="M83" s="51">
        <v>81000</v>
      </c>
      <c r="X83" s="51">
        <v>8100</v>
      </c>
    </row>
    <row r="84" spans="1:24" x14ac:dyDescent="0.15">
      <c r="A84" s="17">
        <v>83</v>
      </c>
      <c r="B84" s="49">
        <v>1599768</v>
      </c>
      <c r="C84" s="132" t="str">
        <f t="shared" si="4"/>
        <v>101,8300|102,8300|104,166000|115,8300</v>
      </c>
      <c r="D84" s="132" t="str">
        <f t="shared" si="5"/>
        <v>101,16600|102,8300|104,83000|115,8300</v>
      </c>
      <c r="E84" s="132" t="str">
        <f t="shared" si="6"/>
        <v>101,8300|102,16600|104,83000|115,8300</v>
      </c>
      <c r="G84" s="2">
        <f>B84/$I$2</f>
        <v>3.1995360000000002</v>
      </c>
      <c r="H84" s="2">
        <f t="shared" si="7"/>
        <v>104.57051999999999</v>
      </c>
      <c r="K84" s="51">
        <v>8200</v>
      </c>
      <c r="L84" s="51">
        <v>8200</v>
      </c>
      <c r="M84" s="51">
        <v>82000</v>
      </c>
      <c r="X84" s="51">
        <v>8200</v>
      </c>
    </row>
    <row r="85" spans="1:24" x14ac:dyDescent="0.15">
      <c r="A85" s="17">
        <v>84</v>
      </c>
      <c r="B85" s="49">
        <v>1630776</v>
      </c>
      <c r="C85" s="132" t="str">
        <f t="shared" si="4"/>
        <v>101,8400|102,8400|104,168000|115,8400</v>
      </c>
      <c r="D85" s="132" t="str">
        <f t="shared" si="5"/>
        <v>101,16800|102,8400|104,84000|115,8400</v>
      </c>
      <c r="E85" s="132" t="str">
        <f t="shared" si="6"/>
        <v>101,8400|102,16800|104,84000|115,8400</v>
      </c>
      <c r="G85" s="2">
        <f>B85/$I$2</f>
        <v>3.261552</v>
      </c>
      <c r="H85" s="2">
        <f t="shared" si="7"/>
        <v>107.83207199999998</v>
      </c>
      <c r="K85" s="51">
        <v>8300</v>
      </c>
      <c r="L85" s="51">
        <v>8300</v>
      </c>
      <c r="M85" s="51">
        <v>83000</v>
      </c>
      <c r="X85" s="51">
        <v>8300</v>
      </c>
    </row>
    <row r="86" spans="1:24" x14ac:dyDescent="0.15">
      <c r="A86" s="17">
        <v>85</v>
      </c>
      <c r="B86" s="49">
        <v>1661920</v>
      </c>
      <c r="C86" s="132" t="str">
        <f t="shared" si="4"/>
        <v>101,8500|102,8500|104,170000|115,8500</v>
      </c>
      <c r="D86" s="132" t="str">
        <f t="shared" si="5"/>
        <v>101,17000|102,8500|104,85000|115,8500</v>
      </c>
      <c r="E86" s="132" t="str">
        <f t="shared" si="6"/>
        <v>101,8500|102,17000|104,85000|115,8500</v>
      </c>
      <c r="G86" s="2">
        <f>B86/$I$2</f>
        <v>3.3238400000000001</v>
      </c>
      <c r="H86" s="2">
        <f t="shared" si="7"/>
        <v>111.15591199999999</v>
      </c>
      <c r="K86" s="51">
        <v>8400</v>
      </c>
      <c r="L86" s="51">
        <v>8400</v>
      </c>
      <c r="M86" s="51">
        <v>84000</v>
      </c>
      <c r="X86" s="51">
        <v>8400</v>
      </c>
    </row>
    <row r="87" spans="1:24" x14ac:dyDescent="0.15">
      <c r="A87" s="17">
        <v>86</v>
      </c>
      <c r="B87" s="49">
        <v>1693336</v>
      </c>
      <c r="C87" s="132" t="str">
        <f t="shared" si="4"/>
        <v>101,8600|102,8600|104,172000|115,8600</v>
      </c>
      <c r="D87" s="132" t="str">
        <f t="shared" si="5"/>
        <v>101,17200|102,8600|104,86000|115,8600</v>
      </c>
      <c r="E87" s="132" t="str">
        <f t="shared" si="6"/>
        <v>101,8600|102,17200|104,86000|115,8600</v>
      </c>
      <c r="G87" s="2">
        <f>B87/$I$2</f>
        <v>3.3866719999999999</v>
      </c>
      <c r="H87" s="2">
        <f t="shared" si="7"/>
        <v>114.54258399999999</v>
      </c>
      <c r="K87" s="51">
        <v>8500</v>
      </c>
      <c r="L87" s="51">
        <v>8500</v>
      </c>
      <c r="M87" s="51">
        <v>85000</v>
      </c>
      <c r="X87" s="51">
        <v>8500</v>
      </c>
    </row>
    <row r="88" spans="1:24" x14ac:dyDescent="0.15">
      <c r="A88" s="17">
        <v>87</v>
      </c>
      <c r="B88" s="49">
        <v>1724888</v>
      </c>
      <c r="C88" s="132" t="str">
        <f t="shared" si="4"/>
        <v>101,8700|102,8700|104,174000|115,8700</v>
      </c>
      <c r="D88" s="132" t="str">
        <f t="shared" si="5"/>
        <v>101,17400|102,8700|104,87000|115,8700</v>
      </c>
      <c r="E88" s="132" t="str">
        <f t="shared" si="6"/>
        <v>101,8700|102,17400|104,87000|115,8700</v>
      </c>
      <c r="G88" s="2">
        <f>B88/$I$2</f>
        <v>3.449776</v>
      </c>
      <c r="H88" s="2">
        <f t="shared" si="7"/>
        <v>117.99235999999999</v>
      </c>
      <c r="K88" s="51">
        <v>8600</v>
      </c>
      <c r="L88" s="51">
        <v>8600</v>
      </c>
      <c r="M88" s="51">
        <v>86000</v>
      </c>
      <c r="X88" s="51">
        <v>8600</v>
      </c>
    </row>
    <row r="89" spans="1:24" x14ac:dyDescent="0.15">
      <c r="A89" s="17">
        <v>88</v>
      </c>
      <c r="B89" s="49">
        <v>1756712</v>
      </c>
      <c r="C89" s="132" t="str">
        <f t="shared" si="4"/>
        <v>101,8800|102,8800|104,176000|115,8800</v>
      </c>
      <c r="D89" s="132" t="str">
        <f t="shared" si="5"/>
        <v>101,17600|102,8800|104,88000|115,8800</v>
      </c>
      <c r="E89" s="132" t="str">
        <f t="shared" si="6"/>
        <v>101,8800|102,17600|104,88000|115,8800</v>
      </c>
      <c r="G89" s="2">
        <f>B89/$I$2</f>
        <v>3.5134240000000001</v>
      </c>
      <c r="H89" s="2">
        <f t="shared" si="7"/>
        <v>121.50578399999999</v>
      </c>
      <c r="K89" s="51">
        <v>8700</v>
      </c>
      <c r="L89" s="51">
        <v>8700</v>
      </c>
      <c r="M89" s="51">
        <v>87000</v>
      </c>
      <c r="X89" s="51">
        <v>8700</v>
      </c>
    </row>
    <row r="90" spans="1:24" x14ac:dyDescent="0.15">
      <c r="A90" s="17">
        <v>89</v>
      </c>
      <c r="B90" s="49">
        <v>1788808</v>
      </c>
      <c r="C90" s="132" t="str">
        <f t="shared" si="4"/>
        <v>101,8900|102,8900|104,178000|115,8900</v>
      </c>
      <c r="D90" s="132" t="str">
        <f t="shared" si="5"/>
        <v>101,17800|102,8900|104,89000|115,8900</v>
      </c>
      <c r="E90" s="132" t="str">
        <f t="shared" si="6"/>
        <v>101,8900|102,17800|104,89000|115,8900</v>
      </c>
      <c r="G90" s="2">
        <f>B90/$I$2</f>
        <v>3.5776159999999999</v>
      </c>
      <c r="H90" s="2">
        <f t="shared" si="7"/>
        <v>125.0834</v>
      </c>
      <c r="K90" s="51">
        <v>8800</v>
      </c>
      <c r="L90" s="51">
        <v>8800</v>
      </c>
      <c r="M90" s="51">
        <v>88000</v>
      </c>
      <c r="X90" s="51">
        <v>8800</v>
      </c>
    </row>
    <row r="91" spans="1:24" x14ac:dyDescent="0.15">
      <c r="A91" s="17">
        <v>90</v>
      </c>
      <c r="B91" s="49">
        <v>1821040</v>
      </c>
      <c r="C91" s="132" t="str">
        <f t="shared" si="4"/>
        <v>101,9000|102,9000|104,180000|115,9000</v>
      </c>
      <c r="D91" s="132" t="str">
        <f t="shared" si="5"/>
        <v>101,18000|102,9000|104,90000|115,9000</v>
      </c>
      <c r="E91" s="132" t="str">
        <f t="shared" si="6"/>
        <v>101,9000|102,18000|104,90000|115,9000</v>
      </c>
      <c r="G91" s="2">
        <f>B91/$I$2</f>
        <v>3.64208</v>
      </c>
      <c r="H91" s="2">
        <f t="shared" si="7"/>
        <v>128.72548</v>
      </c>
      <c r="K91" s="51">
        <v>8900</v>
      </c>
      <c r="L91" s="51">
        <v>8900</v>
      </c>
      <c r="M91" s="51">
        <v>89000</v>
      </c>
      <c r="X91" s="51">
        <v>8900</v>
      </c>
    </row>
    <row r="92" spans="1:24" x14ac:dyDescent="0.15">
      <c r="A92" s="17">
        <v>91</v>
      </c>
      <c r="B92" s="49">
        <v>1853544</v>
      </c>
      <c r="C92" s="132" t="str">
        <f t="shared" si="4"/>
        <v>101,9100|102,9100|104,182000|115,9100</v>
      </c>
      <c r="D92" s="132" t="str">
        <f t="shared" si="5"/>
        <v>101,18200|102,9100|104,91000|115,9100</v>
      </c>
      <c r="E92" s="132" t="str">
        <f t="shared" si="6"/>
        <v>101,9100|102,18200|104,91000|115,9100</v>
      </c>
      <c r="G92" s="2">
        <f>B92/$I$2</f>
        <v>3.7070880000000002</v>
      </c>
      <c r="H92" s="2">
        <f t="shared" si="7"/>
        <v>132.432568</v>
      </c>
      <c r="K92" s="51">
        <v>9000</v>
      </c>
      <c r="L92" s="51">
        <v>9000</v>
      </c>
      <c r="M92" s="51">
        <v>90000</v>
      </c>
      <c r="X92" s="51">
        <v>9000</v>
      </c>
    </row>
    <row r="93" spans="1:24" x14ac:dyDescent="0.15">
      <c r="A93" s="17">
        <v>92</v>
      </c>
      <c r="B93" s="49">
        <v>1886184</v>
      </c>
      <c r="C93" s="132" t="str">
        <f t="shared" si="4"/>
        <v>101,9200|102,9200|104,184000|115,9200</v>
      </c>
      <c r="D93" s="132" t="str">
        <f t="shared" si="5"/>
        <v>101,18400|102,9200|104,92000|115,9200</v>
      </c>
      <c r="E93" s="132" t="str">
        <f t="shared" si="6"/>
        <v>101,9200|102,18400|104,92000|115,9200</v>
      </c>
      <c r="G93" s="2">
        <f>B93/$I$2</f>
        <v>3.7723680000000002</v>
      </c>
      <c r="H93" s="2">
        <f t="shared" si="7"/>
        <v>136.204936</v>
      </c>
      <c r="K93" s="51">
        <v>9100</v>
      </c>
      <c r="L93" s="51">
        <v>9100</v>
      </c>
      <c r="M93" s="51">
        <v>91000</v>
      </c>
      <c r="X93" s="51">
        <v>9100</v>
      </c>
    </row>
    <row r="94" spans="1:24" x14ac:dyDescent="0.15">
      <c r="A94" s="17">
        <v>93</v>
      </c>
      <c r="B94" s="49">
        <v>1919096</v>
      </c>
      <c r="C94" s="132" t="str">
        <f t="shared" si="4"/>
        <v>101,9300|102,9300|104,186000|115,9300</v>
      </c>
      <c r="D94" s="132" t="str">
        <f t="shared" si="5"/>
        <v>101,18600|102,9300|104,93000|115,9300</v>
      </c>
      <c r="E94" s="132" t="str">
        <f t="shared" si="6"/>
        <v>101,9300|102,18600|104,93000|115,9300</v>
      </c>
      <c r="G94" s="2">
        <f>B94/$I$2</f>
        <v>3.8381919999999998</v>
      </c>
      <c r="H94" s="2">
        <f t="shared" si="7"/>
        <v>140.043128</v>
      </c>
      <c r="K94" s="51">
        <v>9200</v>
      </c>
      <c r="L94" s="51">
        <v>9200</v>
      </c>
      <c r="M94" s="51">
        <v>92000</v>
      </c>
      <c r="X94" s="51">
        <v>9200</v>
      </c>
    </row>
    <row r="95" spans="1:24" x14ac:dyDescent="0.15">
      <c r="A95" s="17">
        <v>94</v>
      </c>
      <c r="B95" s="49">
        <v>1952280</v>
      </c>
      <c r="C95" s="132" t="str">
        <f t="shared" si="4"/>
        <v>101,9400|102,9400|104,188000|115,9400</v>
      </c>
      <c r="D95" s="132" t="str">
        <f t="shared" si="5"/>
        <v>101,18800|102,9400|104,94000|115,9400</v>
      </c>
      <c r="E95" s="132" t="str">
        <f t="shared" si="6"/>
        <v>101,9400|102,18800|104,94000|115,9400</v>
      </c>
      <c r="G95" s="2">
        <f>B95/$I$2</f>
        <v>3.90456</v>
      </c>
      <c r="H95" s="2">
        <f t="shared" si="7"/>
        <v>143.947688</v>
      </c>
      <c r="K95" s="51">
        <v>9300</v>
      </c>
      <c r="L95" s="51">
        <v>9300</v>
      </c>
      <c r="M95" s="51">
        <v>93000</v>
      </c>
      <c r="X95" s="51">
        <v>9300</v>
      </c>
    </row>
    <row r="96" spans="1:24" x14ac:dyDescent="0.15">
      <c r="A96" s="17">
        <v>95</v>
      </c>
      <c r="B96" s="49">
        <v>1985600</v>
      </c>
      <c r="C96" s="132" t="str">
        <f t="shared" si="4"/>
        <v>101,9500|102,9500|104,190000|115,9500</v>
      </c>
      <c r="D96" s="132" t="str">
        <f t="shared" si="5"/>
        <v>101,19000|102,9500|104,95000|115,9500</v>
      </c>
      <c r="E96" s="132" t="str">
        <f t="shared" si="6"/>
        <v>101,9500|102,19000|104,95000|115,9500</v>
      </c>
      <c r="G96" s="2">
        <f>B96/$I$2</f>
        <v>3.9712000000000001</v>
      </c>
      <c r="H96" s="2">
        <f t="shared" si="7"/>
        <v>147.91888800000001</v>
      </c>
      <c r="K96" s="51">
        <v>9400</v>
      </c>
      <c r="L96" s="51">
        <v>9400</v>
      </c>
      <c r="M96" s="51">
        <v>94000</v>
      </c>
      <c r="X96" s="51">
        <v>9400</v>
      </c>
    </row>
    <row r="97" spans="1:24" x14ac:dyDescent="0.15">
      <c r="A97" s="17">
        <v>96</v>
      </c>
      <c r="B97" s="49">
        <v>2019192</v>
      </c>
      <c r="C97" s="132" t="str">
        <f t="shared" si="4"/>
        <v>101,9600|102,9600|104,192000|115,9600</v>
      </c>
      <c r="D97" s="132" t="str">
        <f t="shared" si="5"/>
        <v>101,19200|102,9600|104,96000|115,9600</v>
      </c>
      <c r="E97" s="132" t="str">
        <f t="shared" si="6"/>
        <v>101,9600|102,19200|104,96000|115,9600</v>
      </c>
      <c r="G97" s="2">
        <f>B97/$I$2</f>
        <v>4.0383839999999998</v>
      </c>
      <c r="H97" s="2">
        <f t="shared" si="7"/>
        <v>151.95727200000002</v>
      </c>
      <c r="K97" s="51">
        <v>9500</v>
      </c>
      <c r="L97" s="51">
        <v>9500</v>
      </c>
      <c r="M97" s="51">
        <v>95000</v>
      </c>
      <c r="X97" s="51">
        <v>9500</v>
      </c>
    </row>
    <row r="98" spans="1:24" x14ac:dyDescent="0.15">
      <c r="A98" s="17">
        <v>97</v>
      </c>
      <c r="B98" s="49">
        <v>2052920</v>
      </c>
      <c r="C98" s="132" t="str">
        <f t="shared" si="4"/>
        <v>101,9700|102,9700|104,194000|115,9700</v>
      </c>
      <c r="D98" s="132" t="str">
        <f t="shared" si="5"/>
        <v>101,19400|102,9700|104,97000|115,9700</v>
      </c>
      <c r="E98" s="132" t="str">
        <f t="shared" si="6"/>
        <v>101,9700|102,19400|104,97000|115,9700</v>
      </c>
      <c r="G98" s="2">
        <f>B98/$I$2</f>
        <v>4.1058399999999997</v>
      </c>
      <c r="H98" s="2">
        <f t="shared" si="7"/>
        <v>156.06311200000002</v>
      </c>
      <c r="K98" s="51">
        <v>9600</v>
      </c>
      <c r="L98" s="51">
        <v>9600</v>
      </c>
      <c r="M98" s="51">
        <v>96000</v>
      </c>
      <c r="X98" s="51">
        <v>9600</v>
      </c>
    </row>
    <row r="99" spans="1:24" x14ac:dyDescent="0.15">
      <c r="A99" s="17">
        <v>98</v>
      </c>
      <c r="B99" s="49">
        <v>2086920</v>
      </c>
      <c r="C99" s="132" t="str">
        <f t="shared" si="4"/>
        <v>101,9800|102,9800|104,196000|115,9800</v>
      </c>
      <c r="D99" s="132" t="str">
        <f t="shared" si="5"/>
        <v>101,19600|102,9800|104,98000|115,9800</v>
      </c>
      <c r="E99" s="132" t="str">
        <f t="shared" si="6"/>
        <v>101,9800|102,19600|104,98000|115,9800</v>
      </c>
      <c r="G99" s="2">
        <f>B99/$I$2</f>
        <v>4.1738400000000002</v>
      </c>
      <c r="H99" s="2">
        <f t="shared" si="7"/>
        <v>160.23695200000003</v>
      </c>
      <c r="K99" s="51">
        <v>9700</v>
      </c>
      <c r="L99" s="51">
        <v>9700</v>
      </c>
      <c r="M99" s="51">
        <v>97000</v>
      </c>
      <c r="X99" s="51">
        <v>9700</v>
      </c>
    </row>
    <row r="100" spans="1:24" x14ac:dyDescent="0.15">
      <c r="A100" s="17">
        <v>99</v>
      </c>
      <c r="B100" s="49">
        <v>2121056</v>
      </c>
      <c r="C100" s="132" t="str">
        <f t="shared" si="4"/>
        <v>101,9900|102,9900|104,198000|115,9900</v>
      </c>
      <c r="D100" s="132" t="str">
        <f t="shared" si="5"/>
        <v>101,19800|102,9900|104,99000|115,9900</v>
      </c>
      <c r="E100" s="132" t="str">
        <f t="shared" si="6"/>
        <v>101,9900|102,19800|104,99000|115,9900</v>
      </c>
      <c r="G100" s="2">
        <f>B100/$I$2</f>
        <v>4.2421119999999997</v>
      </c>
      <c r="H100" s="2">
        <f t="shared" si="7"/>
        <v>164.47906400000002</v>
      </c>
      <c r="K100" s="51">
        <v>9800</v>
      </c>
      <c r="L100" s="51">
        <v>9800</v>
      </c>
      <c r="M100" s="51">
        <v>98000</v>
      </c>
      <c r="X100" s="51">
        <v>9800</v>
      </c>
    </row>
    <row r="101" spans="1:24" x14ac:dyDescent="0.15">
      <c r="A101" s="17">
        <v>100</v>
      </c>
      <c r="B101" s="49">
        <v>2155464</v>
      </c>
      <c r="C101" s="132" t="str">
        <f t="shared" si="4"/>
        <v>101,10000|102,10000|104,200000|115,10000</v>
      </c>
      <c r="D101" s="132" t="str">
        <f t="shared" si="5"/>
        <v>101,20000|102,10000|104,100000|115,10000</v>
      </c>
      <c r="E101" s="132" t="str">
        <f t="shared" si="6"/>
        <v>101,10000|102,20000|104,100000|115,10000</v>
      </c>
      <c r="G101" s="2">
        <f>B101/$I$2</f>
        <v>4.3109279999999996</v>
      </c>
      <c r="H101" s="2">
        <f t="shared" si="7"/>
        <v>168.78999200000001</v>
      </c>
      <c r="K101" s="51">
        <v>9900</v>
      </c>
      <c r="L101" s="51">
        <v>9900</v>
      </c>
      <c r="M101" s="51">
        <v>99000</v>
      </c>
      <c r="X101" s="51">
        <v>9900</v>
      </c>
    </row>
    <row r="102" spans="1:24" x14ac:dyDescent="0.15">
      <c r="A102" s="17">
        <v>101</v>
      </c>
      <c r="B102" s="49">
        <v>2125596</v>
      </c>
      <c r="C102" s="132" t="str">
        <f t="shared" si="4"/>
        <v>101,10100|102,10100|104,202000|115,10100</v>
      </c>
      <c r="D102" s="132" t="str">
        <f t="shared" si="5"/>
        <v>101,20200|102,10100|104,101000|115,10100</v>
      </c>
      <c r="E102" s="132" t="str">
        <f t="shared" si="6"/>
        <v>101,10100|102,20200|104,101000|115,10100</v>
      </c>
      <c r="G102" s="2">
        <f>B102/$I$2</f>
        <v>4.2511919999999996</v>
      </c>
      <c r="H102" s="2">
        <f t="shared" si="7"/>
        <v>173.04118400000002</v>
      </c>
      <c r="K102" s="51">
        <v>10000</v>
      </c>
      <c r="L102" s="51">
        <v>10000</v>
      </c>
      <c r="M102" s="51">
        <v>100000</v>
      </c>
      <c r="X102" s="51">
        <v>10000</v>
      </c>
    </row>
    <row r="103" spans="1:24" x14ac:dyDescent="0.15">
      <c r="A103" s="17">
        <v>102</v>
      </c>
      <c r="B103" s="49">
        <v>2159388</v>
      </c>
      <c r="C103" s="132" t="str">
        <f t="shared" si="4"/>
        <v>101,10200|102,10200|104,204000|115,10200</v>
      </c>
      <c r="D103" s="132" t="str">
        <f t="shared" si="5"/>
        <v>101,20400|102,10200|104,102000|115,10200</v>
      </c>
      <c r="E103" s="132" t="str">
        <f t="shared" si="6"/>
        <v>101,10200|102,20400|104,102000|115,10200</v>
      </c>
      <c r="G103" s="2">
        <f>B103/$I$2</f>
        <v>4.3187759999999997</v>
      </c>
      <c r="H103" s="2">
        <f t="shared" si="7"/>
        <v>177.35996</v>
      </c>
      <c r="K103" s="51">
        <v>10100</v>
      </c>
      <c r="L103" s="51">
        <v>10100</v>
      </c>
      <c r="M103" s="51">
        <v>101000</v>
      </c>
      <c r="X103" s="51">
        <v>10100</v>
      </c>
    </row>
    <row r="104" spans="1:24" x14ac:dyDescent="0.15">
      <c r="A104" s="17">
        <v>103</v>
      </c>
      <c r="B104" s="49">
        <v>2193444</v>
      </c>
      <c r="C104" s="132" t="str">
        <f t="shared" si="4"/>
        <v>101,10300|102,10300|104,206000|115,10300</v>
      </c>
      <c r="D104" s="132" t="str">
        <f t="shared" si="5"/>
        <v>101,20600|102,10300|104,103000|115,10300</v>
      </c>
      <c r="E104" s="132" t="str">
        <f t="shared" si="6"/>
        <v>101,10300|102,20600|104,103000|115,10300</v>
      </c>
      <c r="G104" s="2">
        <f>B104/$I$2</f>
        <v>4.3868879999999999</v>
      </c>
      <c r="H104" s="2">
        <f t="shared" si="7"/>
        <v>181.746848</v>
      </c>
      <c r="K104" s="51">
        <v>10200</v>
      </c>
      <c r="L104" s="51">
        <v>10200</v>
      </c>
      <c r="M104" s="51">
        <v>102000</v>
      </c>
      <c r="X104" s="51">
        <v>10200</v>
      </c>
    </row>
    <row r="105" spans="1:24" x14ac:dyDescent="0.15">
      <c r="A105" s="17">
        <v>104</v>
      </c>
      <c r="B105" s="49">
        <v>2227500</v>
      </c>
      <c r="C105" s="132" t="str">
        <f t="shared" si="4"/>
        <v>101,10400|102,10400|104,208000|115,10400</v>
      </c>
      <c r="D105" s="132" t="str">
        <f t="shared" si="5"/>
        <v>101,20800|102,10400|104,104000|115,10400</v>
      </c>
      <c r="E105" s="132" t="str">
        <f t="shared" si="6"/>
        <v>101,10400|102,20800|104,104000|115,10400</v>
      </c>
      <c r="G105" s="2">
        <f>B105/$I$2</f>
        <v>4.4550000000000001</v>
      </c>
      <c r="H105" s="2">
        <f t="shared" si="7"/>
        <v>186.20184800000001</v>
      </c>
      <c r="K105" s="51">
        <v>10300</v>
      </c>
      <c r="L105" s="51">
        <v>10300</v>
      </c>
      <c r="M105" s="51">
        <v>103000</v>
      </c>
      <c r="X105" s="51">
        <v>10300</v>
      </c>
    </row>
    <row r="106" spans="1:24" x14ac:dyDescent="0.15">
      <c r="A106" s="17">
        <v>105</v>
      </c>
      <c r="B106" s="49">
        <v>2261952</v>
      </c>
      <c r="C106" s="132" t="str">
        <f t="shared" si="4"/>
        <v>101,10500|102,10500|104,210000|115,10500</v>
      </c>
      <c r="D106" s="132" t="str">
        <f t="shared" si="5"/>
        <v>101,21000|102,10500|104,105000|115,10500</v>
      </c>
      <c r="E106" s="132" t="str">
        <f t="shared" si="6"/>
        <v>101,10500|102,21000|104,105000|115,10500</v>
      </c>
      <c r="G106" s="2">
        <f>B106/$I$2</f>
        <v>4.5239039999999999</v>
      </c>
      <c r="H106" s="2">
        <f t="shared" si="7"/>
        <v>190.725752</v>
      </c>
      <c r="K106" s="51">
        <v>10400</v>
      </c>
      <c r="L106" s="51">
        <v>10400</v>
      </c>
      <c r="M106" s="51">
        <v>104000</v>
      </c>
      <c r="X106" s="51">
        <v>10400</v>
      </c>
    </row>
    <row r="107" spans="1:24" x14ac:dyDescent="0.15">
      <c r="A107" s="17">
        <v>106</v>
      </c>
      <c r="B107" s="49">
        <v>2297196</v>
      </c>
      <c r="C107" s="132" t="str">
        <f t="shared" si="4"/>
        <v>101,10600|102,10600|104,212000|115,10600</v>
      </c>
      <c r="D107" s="132" t="str">
        <f t="shared" si="5"/>
        <v>101,21200|102,10600|104,106000|115,10600</v>
      </c>
      <c r="E107" s="132" t="str">
        <f t="shared" si="6"/>
        <v>101,10600|102,21200|104,106000|115,10600</v>
      </c>
      <c r="G107" s="2">
        <f>B107/$I$2</f>
        <v>4.594392</v>
      </c>
      <c r="H107" s="2">
        <f t="shared" si="7"/>
        <v>195.320144</v>
      </c>
      <c r="K107" s="51">
        <v>10500</v>
      </c>
      <c r="L107" s="51">
        <v>10500</v>
      </c>
      <c r="M107" s="51">
        <v>105000</v>
      </c>
      <c r="X107" s="51">
        <v>10500</v>
      </c>
    </row>
    <row r="108" spans="1:24" x14ac:dyDescent="0.15">
      <c r="A108" s="17">
        <v>107</v>
      </c>
      <c r="B108" s="49">
        <v>2333496</v>
      </c>
      <c r="C108" s="132" t="str">
        <f t="shared" si="4"/>
        <v>101,10700|102,10700|104,214000|115,10700</v>
      </c>
      <c r="D108" s="132" t="str">
        <f t="shared" si="5"/>
        <v>101,21400|102,10700|104,107000|115,10700</v>
      </c>
      <c r="E108" s="132" t="str">
        <f t="shared" si="6"/>
        <v>101,10700|102,21400|104,107000|115,10700</v>
      </c>
      <c r="G108" s="2">
        <f>B108/$I$2</f>
        <v>4.6669919999999996</v>
      </c>
      <c r="H108" s="2">
        <f t="shared" si="7"/>
        <v>199.98713599999999</v>
      </c>
      <c r="K108" s="51">
        <v>10600</v>
      </c>
      <c r="L108" s="51">
        <v>10600</v>
      </c>
      <c r="M108" s="51">
        <v>106000</v>
      </c>
      <c r="X108" s="51">
        <v>10600</v>
      </c>
    </row>
    <row r="109" spans="1:24" x14ac:dyDescent="0.15">
      <c r="A109" s="17">
        <v>108</v>
      </c>
      <c r="B109" s="49">
        <v>2371380</v>
      </c>
      <c r="C109" s="132" t="str">
        <f t="shared" si="4"/>
        <v>101,10800|102,10800|104,216000|115,10800</v>
      </c>
      <c r="D109" s="132" t="str">
        <f t="shared" si="5"/>
        <v>101,21600|102,10800|104,108000|115,10800</v>
      </c>
      <c r="E109" s="132" t="str">
        <f t="shared" si="6"/>
        <v>101,10800|102,21600|104,108000|115,10800</v>
      </c>
      <c r="G109" s="2">
        <f>B109/$I$2</f>
        <v>4.7427599999999996</v>
      </c>
      <c r="H109" s="2">
        <f t="shared" si="7"/>
        <v>204.729896</v>
      </c>
      <c r="K109" s="51">
        <v>10700</v>
      </c>
      <c r="L109" s="51">
        <v>10700</v>
      </c>
      <c r="M109" s="51">
        <v>107000</v>
      </c>
      <c r="X109" s="51">
        <v>10700</v>
      </c>
    </row>
    <row r="110" spans="1:24" x14ac:dyDescent="0.15">
      <c r="A110" s="17">
        <v>109</v>
      </c>
      <c r="B110" s="49">
        <v>2411244</v>
      </c>
      <c r="C110" s="132" t="str">
        <f t="shared" si="4"/>
        <v>101,10900|102,10900|104,218000|115,10900</v>
      </c>
      <c r="D110" s="132" t="str">
        <f t="shared" si="5"/>
        <v>101,21800|102,10900|104,109000|115,10900</v>
      </c>
      <c r="E110" s="132" t="str">
        <f t="shared" si="6"/>
        <v>101,10900|102,21800|104,109000|115,10900</v>
      </c>
      <c r="G110" s="2">
        <f>B110/$I$2</f>
        <v>4.8224879999999999</v>
      </c>
      <c r="H110" s="2">
        <f t="shared" si="7"/>
        <v>209.55238399999999</v>
      </c>
      <c r="K110" s="51">
        <v>10800</v>
      </c>
      <c r="L110" s="51">
        <v>10800</v>
      </c>
      <c r="M110" s="51">
        <v>108000</v>
      </c>
      <c r="X110" s="51">
        <v>10800</v>
      </c>
    </row>
    <row r="111" spans="1:24" x14ac:dyDescent="0.15">
      <c r="A111" s="17">
        <v>110</v>
      </c>
      <c r="B111" s="49">
        <v>2453352</v>
      </c>
      <c r="C111" s="132" t="str">
        <f t="shared" si="4"/>
        <v>101,11000|102,11000|104,220000|115,11000</v>
      </c>
      <c r="D111" s="132" t="str">
        <f t="shared" si="5"/>
        <v>101,22000|102,11000|104,110000|115,11000</v>
      </c>
      <c r="E111" s="132" t="str">
        <f t="shared" si="6"/>
        <v>101,11000|102,22000|104,110000|115,11000</v>
      </c>
      <c r="G111" s="2">
        <f>B111/$I$2</f>
        <v>4.9067040000000004</v>
      </c>
      <c r="H111" s="2">
        <f t="shared" si="7"/>
        <v>214.45908799999998</v>
      </c>
      <c r="K111" s="51">
        <v>10900</v>
      </c>
      <c r="L111" s="51">
        <v>10900</v>
      </c>
      <c r="M111" s="51">
        <v>109000</v>
      </c>
      <c r="X111" s="51">
        <v>10900</v>
      </c>
    </row>
    <row r="112" spans="1:24" x14ac:dyDescent="0.15">
      <c r="A112" s="17">
        <v>111</v>
      </c>
      <c r="B112" s="49">
        <v>2498364</v>
      </c>
      <c r="C112" s="132" t="str">
        <f t="shared" si="4"/>
        <v>101,11100|102,11100|104,222000|115,11100</v>
      </c>
      <c r="D112" s="132" t="str">
        <f t="shared" si="5"/>
        <v>101,22200|102,11100|104,111000|115,11100</v>
      </c>
      <c r="E112" s="132" t="str">
        <f t="shared" si="6"/>
        <v>101,11100|102,22200|104,111000|115,11100</v>
      </c>
      <c r="G112" s="2">
        <f>B112/$I$2</f>
        <v>4.9967280000000001</v>
      </c>
      <c r="H112" s="2">
        <f t="shared" si="7"/>
        <v>219.45581599999997</v>
      </c>
      <c r="K112" s="51">
        <v>11000</v>
      </c>
      <c r="L112" s="51">
        <v>11000</v>
      </c>
      <c r="M112" s="51">
        <v>110000</v>
      </c>
      <c r="X112" s="51">
        <v>11000</v>
      </c>
    </row>
    <row r="113" spans="1:24" x14ac:dyDescent="0.15">
      <c r="A113" s="17">
        <v>112</v>
      </c>
      <c r="B113" s="49">
        <v>2546412</v>
      </c>
      <c r="C113" s="132" t="str">
        <f t="shared" si="4"/>
        <v>101,11200|102,11200|104,224000|115,11200</v>
      </c>
      <c r="D113" s="132" t="str">
        <f t="shared" si="5"/>
        <v>101,22400|102,11200|104,112000|115,11200</v>
      </c>
      <c r="E113" s="132" t="str">
        <f t="shared" si="6"/>
        <v>101,11200|102,22400|104,112000|115,11200</v>
      </c>
      <c r="G113" s="2">
        <f>B113/$I$2</f>
        <v>5.0928240000000002</v>
      </c>
      <c r="H113" s="2">
        <f t="shared" si="7"/>
        <v>224.54863999999998</v>
      </c>
      <c r="K113" s="51">
        <v>11100</v>
      </c>
      <c r="L113" s="51">
        <v>11100</v>
      </c>
      <c r="M113" s="51">
        <v>111000</v>
      </c>
      <c r="X113" s="51">
        <v>11100</v>
      </c>
    </row>
    <row r="114" spans="1:24" x14ac:dyDescent="0.15">
      <c r="A114" s="17">
        <v>113</v>
      </c>
      <c r="B114" s="49">
        <v>2598024</v>
      </c>
      <c r="C114" s="132" t="str">
        <f t="shared" si="4"/>
        <v>101,11300|102,11300|104,226000|115,11300</v>
      </c>
      <c r="D114" s="132" t="str">
        <f t="shared" si="5"/>
        <v>101,22600|102,11300|104,113000|115,11300</v>
      </c>
      <c r="E114" s="132" t="str">
        <f t="shared" si="6"/>
        <v>101,11300|102,22600|104,113000|115,11300</v>
      </c>
      <c r="G114" s="2">
        <f>B114/$I$2</f>
        <v>5.1960480000000002</v>
      </c>
      <c r="H114" s="2">
        <f t="shared" si="7"/>
        <v>229.74468799999997</v>
      </c>
      <c r="K114" s="51">
        <v>11200</v>
      </c>
      <c r="L114" s="51">
        <v>11200</v>
      </c>
      <c r="M114" s="51">
        <v>112000</v>
      </c>
      <c r="X114" s="51">
        <v>11200</v>
      </c>
    </row>
    <row r="115" spans="1:24" x14ac:dyDescent="0.15">
      <c r="A115" s="17">
        <v>114</v>
      </c>
      <c r="B115" s="49">
        <v>2653464</v>
      </c>
      <c r="C115" s="132" t="str">
        <f t="shared" si="4"/>
        <v>101,11400|102,11400|104,228000|115,11400</v>
      </c>
      <c r="D115" s="132" t="str">
        <f t="shared" si="5"/>
        <v>101,22800|102,11400|104,114000|115,11400</v>
      </c>
      <c r="E115" s="132" t="str">
        <f t="shared" si="6"/>
        <v>101,11400|102,22800|104,114000|115,11400</v>
      </c>
      <c r="G115" s="2">
        <f>B115/$I$2</f>
        <v>5.3069280000000001</v>
      </c>
      <c r="H115" s="2">
        <f t="shared" si="7"/>
        <v>235.05161599999997</v>
      </c>
      <c r="K115" s="51">
        <v>11300</v>
      </c>
      <c r="L115" s="51">
        <v>11300</v>
      </c>
      <c r="M115" s="51">
        <v>113000</v>
      </c>
      <c r="X115" s="51">
        <v>11300</v>
      </c>
    </row>
    <row r="116" spans="1:24" x14ac:dyDescent="0.15">
      <c r="A116" s="17">
        <v>115</v>
      </c>
      <c r="B116" s="49">
        <v>2713128</v>
      </c>
      <c r="C116" s="132" t="str">
        <f t="shared" si="4"/>
        <v>101,11500|102,11500|104,230000|115,11500</v>
      </c>
      <c r="D116" s="132" t="str">
        <f t="shared" si="5"/>
        <v>101,23000|102,11500|104,115000|115,11500</v>
      </c>
      <c r="E116" s="132" t="str">
        <f t="shared" si="6"/>
        <v>101,11500|102,23000|104,115000|115,11500</v>
      </c>
      <c r="G116" s="2">
        <f>B116/$I$2</f>
        <v>5.4262560000000004</v>
      </c>
      <c r="H116" s="2">
        <f t="shared" si="7"/>
        <v>240.47787199999996</v>
      </c>
      <c r="K116" s="51">
        <v>11400</v>
      </c>
      <c r="L116" s="51">
        <v>11400</v>
      </c>
      <c r="M116" s="51">
        <v>114000</v>
      </c>
      <c r="X116" s="51">
        <v>11400</v>
      </c>
    </row>
    <row r="117" spans="1:24" x14ac:dyDescent="0.15">
      <c r="A117" s="17">
        <v>116</v>
      </c>
      <c r="B117" s="49">
        <v>2777412</v>
      </c>
      <c r="C117" s="132" t="str">
        <f t="shared" si="4"/>
        <v>101,11600|102,11600|104,232000|115,11600</v>
      </c>
      <c r="D117" s="132" t="str">
        <f t="shared" si="5"/>
        <v>101,23200|102,11600|104,116000|115,11600</v>
      </c>
      <c r="E117" s="132" t="str">
        <f t="shared" si="6"/>
        <v>101,11600|102,23200|104,116000|115,11600</v>
      </c>
      <c r="G117" s="2">
        <f>B117/$I$2</f>
        <v>5.554824</v>
      </c>
      <c r="H117" s="2">
        <f t="shared" si="7"/>
        <v>246.03269599999996</v>
      </c>
      <c r="K117" s="51">
        <v>11500</v>
      </c>
      <c r="L117" s="51">
        <v>11500</v>
      </c>
      <c r="M117" s="51">
        <v>115000</v>
      </c>
      <c r="X117" s="51">
        <v>11500</v>
      </c>
    </row>
    <row r="118" spans="1:24" x14ac:dyDescent="0.15">
      <c r="A118" s="17">
        <v>117</v>
      </c>
      <c r="B118" s="49">
        <v>2846580</v>
      </c>
      <c r="C118" s="132" t="str">
        <f t="shared" si="4"/>
        <v>101,11700|102,11700|104,234000|115,11700</v>
      </c>
      <c r="D118" s="132" t="str">
        <f t="shared" si="5"/>
        <v>101,23400|102,11700|104,117000|115,11700</v>
      </c>
      <c r="E118" s="132" t="str">
        <f t="shared" si="6"/>
        <v>101,11700|102,23400|104,117000|115,11700</v>
      </c>
      <c r="G118" s="2">
        <f>B118/$I$2</f>
        <v>5.6931599999999998</v>
      </c>
      <c r="H118" s="2">
        <f t="shared" si="7"/>
        <v>251.72585599999996</v>
      </c>
      <c r="K118" s="51">
        <v>11600</v>
      </c>
      <c r="L118" s="51">
        <v>11600</v>
      </c>
      <c r="M118" s="51">
        <v>116000</v>
      </c>
      <c r="X118" s="51">
        <v>11600</v>
      </c>
    </row>
    <row r="119" spans="1:24" x14ac:dyDescent="0.15">
      <c r="A119" s="17">
        <v>118</v>
      </c>
      <c r="B119" s="49">
        <v>2921160</v>
      </c>
      <c r="C119" s="132" t="str">
        <f t="shared" si="4"/>
        <v>101,11800|102,11800|104,236000|115,11800</v>
      </c>
      <c r="D119" s="132" t="str">
        <f t="shared" si="5"/>
        <v>101,23600|102,11800|104,118000|115,11800</v>
      </c>
      <c r="E119" s="132" t="str">
        <f t="shared" si="6"/>
        <v>101,11800|102,23600|104,118000|115,11800</v>
      </c>
      <c r="G119" s="2">
        <f>B119/$I$2</f>
        <v>5.84232</v>
      </c>
      <c r="H119" s="2">
        <f t="shared" si="7"/>
        <v>257.56817599999994</v>
      </c>
      <c r="K119" s="51">
        <v>11700</v>
      </c>
      <c r="L119" s="51">
        <v>11700</v>
      </c>
      <c r="M119" s="51">
        <v>117000</v>
      </c>
      <c r="X119" s="51">
        <v>11700</v>
      </c>
    </row>
    <row r="120" spans="1:24" x14ac:dyDescent="0.15">
      <c r="A120" s="17">
        <v>119</v>
      </c>
      <c r="B120" s="49">
        <v>3001284</v>
      </c>
      <c r="C120" s="132" t="str">
        <f t="shared" si="4"/>
        <v>101,11900|102,11900|104,238000|115,11900</v>
      </c>
      <c r="D120" s="132" t="str">
        <f t="shared" si="5"/>
        <v>101,23800|102,11900|104,119000|115,11900</v>
      </c>
      <c r="E120" s="132" t="str">
        <f t="shared" si="6"/>
        <v>101,11900|102,23800|104,119000|115,11900</v>
      </c>
      <c r="G120" s="2">
        <f>B120/$I$2</f>
        <v>6.0025680000000001</v>
      </c>
      <c r="H120" s="2">
        <f t="shared" si="7"/>
        <v>263.57074399999993</v>
      </c>
      <c r="K120" s="51">
        <v>11800</v>
      </c>
      <c r="L120" s="51">
        <v>11800</v>
      </c>
      <c r="M120" s="51">
        <v>118000</v>
      </c>
      <c r="X120" s="51">
        <v>11800</v>
      </c>
    </row>
    <row r="121" spans="1:24" x14ac:dyDescent="0.15">
      <c r="A121" s="17">
        <v>120</v>
      </c>
      <c r="B121" s="49">
        <v>3087480</v>
      </c>
      <c r="C121" s="132" t="str">
        <f t="shared" si="4"/>
        <v>101,12000|102,12000|104,240000|115,12000</v>
      </c>
      <c r="D121" s="132" t="str">
        <f t="shared" si="5"/>
        <v>101,24000|102,12000|104,120000|115,12000</v>
      </c>
      <c r="E121" s="132" t="str">
        <f t="shared" si="6"/>
        <v>101,12000|102,24000|104,120000|115,12000</v>
      </c>
      <c r="G121" s="2">
        <f>B121/$I$2</f>
        <v>6.1749599999999996</v>
      </c>
      <c r="H121" s="2">
        <f t="shared" si="7"/>
        <v>269.74570399999993</v>
      </c>
      <c r="K121" s="51">
        <v>11900</v>
      </c>
      <c r="L121" s="51">
        <v>11900</v>
      </c>
      <c r="M121" s="51">
        <v>119000</v>
      </c>
      <c r="X121" s="51">
        <v>11900</v>
      </c>
    </row>
    <row r="122" spans="1:24" x14ac:dyDescent="0.15">
      <c r="A122" s="17">
        <v>121</v>
      </c>
      <c r="B122" s="49">
        <v>3180012</v>
      </c>
      <c r="C122" s="132" t="str">
        <f t="shared" si="4"/>
        <v>101,12100|102,12100|104,242000|115,12100</v>
      </c>
      <c r="D122" s="132" t="str">
        <f t="shared" si="5"/>
        <v>101,24200|102,12100|104,121000|115,12100</v>
      </c>
      <c r="E122" s="132" t="str">
        <f t="shared" si="6"/>
        <v>101,12100|102,24200|104,121000|115,12100</v>
      </c>
      <c r="G122" s="2">
        <f>B122/$I$2</f>
        <v>6.3600240000000001</v>
      </c>
      <c r="H122" s="2">
        <f t="shared" si="7"/>
        <v>276.10572799999994</v>
      </c>
      <c r="K122" s="51">
        <v>12000</v>
      </c>
      <c r="L122" s="51">
        <v>12000</v>
      </c>
      <c r="M122" s="51">
        <v>120000</v>
      </c>
      <c r="X122" s="51">
        <v>12000</v>
      </c>
    </row>
    <row r="123" spans="1:24" x14ac:dyDescent="0.15">
      <c r="A123" s="17">
        <v>122</v>
      </c>
      <c r="B123" s="49">
        <v>3279408</v>
      </c>
      <c r="C123" s="132" t="str">
        <f t="shared" si="4"/>
        <v>101,12200|102,12200|104,244000|115,12200</v>
      </c>
      <c r="D123" s="132" t="str">
        <f t="shared" si="5"/>
        <v>101,24400|102,12200|104,122000|115,12200</v>
      </c>
      <c r="E123" s="132" t="str">
        <f t="shared" si="6"/>
        <v>101,12200|102,24400|104,122000|115,12200</v>
      </c>
      <c r="G123" s="2">
        <f>B123/$I$2</f>
        <v>6.5588160000000002</v>
      </c>
      <c r="H123" s="2">
        <f t="shared" si="7"/>
        <v>282.66454399999992</v>
      </c>
      <c r="K123" s="51">
        <v>12100</v>
      </c>
      <c r="L123" s="51">
        <v>12100</v>
      </c>
      <c r="M123" s="51">
        <v>121000</v>
      </c>
      <c r="X123" s="51">
        <v>12100</v>
      </c>
    </row>
    <row r="124" spans="1:24" x14ac:dyDescent="0.15">
      <c r="A124" s="17">
        <v>123</v>
      </c>
      <c r="B124" s="49">
        <v>3385668</v>
      </c>
      <c r="C124" s="132" t="str">
        <f t="shared" si="4"/>
        <v>101,12300|102,12300|104,246000|115,12300</v>
      </c>
      <c r="D124" s="132" t="str">
        <f t="shared" si="5"/>
        <v>101,24600|102,12300|104,123000|115,12300</v>
      </c>
      <c r="E124" s="132" t="str">
        <f t="shared" si="6"/>
        <v>101,12300|102,24600|104,123000|115,12300</v>
      </c>
      <c r="G124" s="2">
        <f>B124/$I$2</f>
        <v>6.7713359999999998</v>
      </c>
      <c r="H124" s="2">
        <f t="shared" si="7"/>
        <v>289.43587999999994</v>
      </c>
      <c r="K124" s="51">
        <v>12200</v>
      </c>
      <c r="L124" s="51">
        <v>12200</v>
      </c>
      <c r="M124" s="51">
        <v>122000</v>
      </c>
      <c r="X124" s="51">
        <v>12200</v>
      </c>
    </row>
    <row r="125" spans="1:24" x14ac:dyDescent="0.15">
      <c r="A125" s="17">
        <v>124</v>
      </c>
      <c r="B125" s="49">
        <v>3499452</v>
      </c>
      <c r="C125" s="132" t="str">
        <f t="shared" si="4"/>
        <v>101,12400|102,12400|104,248000|115,12400</v>
      </c>
      <c r="D125" s="132" t="str">
        <f t="shared" si="5"/>
        <v>101,24800|102,12400|104,124000|115,12400</v>
      </c>
      <c r="E125" s="132" t="str">
        <f t="shared" si="6"/>
        <v>101,12400|102,24800|104,124000|115,12400</v>
      </c>
      <c r="G125" s="2">
        <f>B125/$I$2</f>
        <v>6.9989039999999996</v>
      </c>
      <c r="H125" s="2">
        <f t="shared" si="7"/>
        <v>296.43478399999992</v>
      </c>
      <c r="K125" s="51">
        <v>12300</v>
      </c>
      <c r="L125" s="51">
        <v>12300</v>
      </c>
      <c r="M125" s="51">
        <v>123000</v>
      </c>
      <c r="X125" s="51">
        <v>12300</v>
      </c>
    </row>
    <row r="126" spans="1:24" x14ac:dyDescent="0.15">
      <c r="A126" s="17">
        <v>125</v>
      </c>
      <c r="B126" s="49">
        <v>3620892</v>
      </c>
      <c r="C126" s="132" t="str">
        <f t="shared" si="4"/>
        <v>101,12500|102,12500|104,250000|115,12500</v>
      </c>
      <c r="D126" s="132" t="str">
        <f t="shared" si="5"/>
        <v>101,25000|102,12500|104,125000|115,12500</v>
      </c>
      <c r="E126" s="132" t="str">
        <f t="shared" si="6"/>
        <v>101,12500|102,25000|104,125000|115,12500</v>
      </c>
      <c r="G126" s="2">
        <f>B126/$I$2</f>
        <v>7.241784</v>
      </c>
      <c r="H126" s="2">
        <f t="shared" si="7"/>
        <v>303.67656799999992</v>
      </c>
      <c r="K126" s="51">
        <v>12400</v>
      </c>
      <c r="L126" s="51">
        <v>12400</v>
      </c>
      <c r="M126" s="51">
        <v>124000</v>
      </c>
      <c r="X126" s="51">
        <v>12400</v>
      </c>
    </row>
    <row r="127" spans="1:24" x14ac:dyDescent="0.15">
      <c r="A127" s="17">
        <v>126</v>
      </c>
      <c r="B127" s="49">
        <v>3750384</v>
      </c>
      <c r="C127" s="132" t="str">
        <f t="shared" si="4"/>
        <v>101,12600|102,12600|104,252000|115,12600</v>
      </c>
      <c r="D127" s="132" t="str">
        <f t="shared" si="5"/>
        <v>101,25200|102,12600|104,126000|115,12600</v>
      </c>
      <c r="E127" s="132" t="str">
        <f t="shared" si="6"/>
        <v>101,12600|102,25200|104,126000|115,12600</v>
      </c>
      <c r="G127" s="2">
        <f>B127/$I$2</f>
        <v>7.5007679999999999</v>
      </c>
      <c r="H127" s="2">
        <f t="shared" si="7"/>
        <v>311.17733599999991</v>
      </c>
      <c r="K127" s="51">
        <v>12500</v>
      </c>
      <c r="L127" s="51">
        <v>12500</v>
      </c>
      <c r="M127" s="51">
        <v>125000</v>
      </c>
      <c r="X127" s="51">
        <v>12500</v>
      </c>
    </row>
    <row r="128" spans="1:24" x14ac:dyDescent="0.15">
      <c r="A128" s="17">
        <v>127</v>
      </c>
      <c r="B128" s="49">
        <v>3888324</v>
      </c>
      <c r="C128" s="132" t="str">
        <f t="shared" si="4"/>
        <v>101,12700|102,12700|104,254000|115,12700</v>
      </c>
      <c r="D128" s="132" t="str">
        <f t="shared" si="5"/>
        <v>101,25400|102,12700|104,127000|115,12700</v>
      </c>
      <c r="E128" s="132" t="str">
        <f t="shared" si="6"/>
        <v>101,12700|102,25400|104,127000|115,12700</v>
      </c>
      <c r="G128" s="2">
        <f>B128/$I$2</f>
        <v>7.7766479999999998</v>
      </c>
      <c r="H128" s="2">
        <f t="shared" si="7"/>
        <v>318.95398399999993</v>
      </c>
      <c r="K128" s="51">
        <v>12600</v>
      </c>
      <c r="L128" s="51">
        <v>12600</v>
      </c>
      <c r="M128" s="51">
        <v>126000</v>
      </c>
      <c r="X128" s="51">
        <v>12600</v>
      </c>
    </row>
    <row r="129" spans="1:24" x14ac:dyDescent="0.15">
      <c r="A129" s="17">
        <v>128</v>
      </c>
      <c r="B129" s="49">
        <v>4034976</v>
      </c>
      <c r="C129" s="132" t="str">
        <f t="shared" si="4"/>
        <v>101,12800|102,12800|104,256000|115,12800</v>
      </c>
      <c r="D129" s="132" t="str">
        <f t="shared" si="5"/>
        <v>101,25600|102,12800|104,128000|115,12800</v>
      </c>
      <c r="E129" s="132" t="str">
        <f t="shared" si="6"/>
        <v>101,12800|102,25600|104,128000|115,12800</v>
      </c>
      <c r="G129" s="2">
        <f>B129/$I$2</f>
        <v>8.0699520000000007</v>
      </c>
      <c r="H129" s="2">
        <f t="shared" si="7"/>
        <v>327.02393599999994</v>
      </c>
      <c r="K129" s="51">
        <v>12700</v>
      </c>
      <c r="L129" s="51">
        <v>12700</v>
      </c>
      <c r="M129" s="51">
        <v>127000</v>
      </c>
      <c r="X129" s="51">
        <v>12700</v>
      </c>
    </row>
    <row r="130" spans="1:24" x14ac:dyDescent="0.15">
      <c r="A130" s="17">
        <v>129</v>
      </c>
      <c r="B130" s="49">
        <v>4190604</v>
      </c>
      <c r="C130" s="132" t="str">
        <f t="shared" si="4"/>
        <v>101,12900|102,12900|104,258000|115,12900</v>
      </c>
      <c r="D130" s="132" t="str">
        <f t="shared" si="5"/>
        <v>101,25800|102,12900|104,129000|115,12900</v>
      </c>
      <c r="E130" s="132" t="str">
        <f t="shared" si="6"/>
        <v>101,12900|102,25800|104,129000|115,12900</v>
      </c>
      <c r="G130" s="2">
        <f>B130/$I$2</f>
        <v>8.3812080000000009</v>
      </c>
      <c r="H130" s="2">
        <f t="shared" si="7"/>
        <v>335.40514399999995</v>
      </c>
      <c r="K130" s="51">
        <v>12800</v>
      </c>
      <c r="L130" s="51">
        <v>12800</v>
      </c>
      <c r="M130" s="51">
        <v>128000</v>
      </c>
      <c r="X130" s="51">
        <v>12800</v>
      </c>
    </row>
    <row r="131" spans="1:24" x14ac:dyDescent="0.15">
      <c r="A131" s="17">
        <v>130</v>
      </c>
      <c r="B131" s="49">
        <v>4355736</v>
      </c>
      <c r="C131" s="132" t="str">
        <f t="shared" ref="C131:C194" si="8">CONCATENATE(K$2,",",K132,"|",L$2,",",L132,"|",M$2,",",M132*2,"|",X$2,",",X132)</f>
        <v>101,13000|102,13000|104,260000|115,13000</v>
      </c>
      <c r="D131" s="132" t="str">
        <f t="shared" ref="D131:D194" si="9">CONCATENATE(K$2,",",K132*2,"|",L$2,",",L132,"|",M$2,",",M132,"|",X$2,",",X132)</f>
        <v>101,26000|102,13000|104,130000|115,13000</v>
      </c>
      <c r="E131" s="132" t="str">
        <f t="shared" ref="E131:E194" si="10">CONCATENATE(K$2,",",K132,"|",L$2,",",L132*2,"|",M$2,",",M132,"|",X$2,",",X132)</f>
        <v>101,13000|102,26000|104,130000|115,13000</v>
      </c>
      <c r="G131" s="2">
        <f>B131/$I$2</f>
        <v>8.7114720000000005</v>
      </c>
      <c r="H131" s="2">
        <f t="shared" si="7"/>
        <v>344.11661599999996</v>
      </c>
      <c r="K131" s="51">
        <v>12900</v>
      </c>
      <c r="L131" s="51">
        <v>12900</v>
      </c>
      <c r="M131" s="51">
        <v>129000</v>
      </c>
      <c r="X131" s="51">
        <v>12900</v>
      </c>
    </row>
    <row r="132" spans="1:24" x14ac:dyDescent="0.15">
      <c r="A132" s="17">
        <v>131</v>
      </c>
      <c r="B132" s="49">
        <v>4530636</v>
      </c>
      <c r="C132" s="132" t="str">
        <f t="shared" si="8"/>
        <v>101,13100|102,13100|104,262000|115,13100</v>
      </c>
      <c r="D132" s="132" t="str">
        <f t="shared" si="9"/>
        <v>101,26200|102,13100|104,131000|115,13100</v>
      </c>
      <c r="E132" s="132" t="str">
        <f t="shared" si="10"/>
        <v>101,13100|102,26200|104,131000|115,13100</v>
      </c>
      <c r="G132" s="2">
        <f>B132/$I$2</f>
        <v>9.0612720000000007</v>
      </c>
      <c r="H132" s="2">
        <f t="shared" ref="H132:H195" si="11">G132+H131</f>
        <v>353.17788799999994</v>
      </c>
      <c r="K132" s="51">
        <v>13000</v>
      </c>
      <c r="L132" s="51">
        <v>13000</v>
      </c>
      <c r="M132" s="51">
        <v>130000</v>
      </c>
      <c r="X132" s="51">
        <v>13000</v>
      </c>
    </row>
    <row r="133" spans="1:24" x14ac:dyDescent="0.15">
      <c r="A133" s="17">
        <v>132</v>
      </c>
      <c r="B133" s="49">
        <v>4715568</v>
      </c>
      <c r="C133" s="132" t="str">
        <f t="shared" si="8"/>
        <v>101,13200|102,13200|104,264000|115,13200</v>
      </c>
      <c r="D133" s="132" t="str">
        <f t="shared" si="9"/>
        <v>101,26400|102,13200|104,132000|115,13200</v>
      </c>
      <c r="E133" s="132" t="str">
        <f t="shared" si="10"/>
        <v>101,13200|102,26400|104,132000|115,13200</v>
      </c>
      <c r="G133" s="2">
        <f>B133/$I$2</f>
        <v>9.4311360000000004</v>
      </c>
      <c r="H133" s="2">
        <f t="shared" si="11"/>
        <v>362.60902399999992</v>
      </c>
      <c r="K133" s="51">
        <v>13100</v>
      </c>
      <c r="L133" s="51">
        <v>13100</v>
      </c>
      <c r="M133" s="51">
        <v>131000</v>
      </c>
      <c r="X133" s="51">
        <v>13100</v>
      </c>
    </row>
    <row r="134" spans="1:24" x14ac:dyDescent="0.15">
      <c r="A134" s="17">
        <v>133</v>
      </c>
      <c r="B134" s="49">
        <v>4910928</v>
      </c>
      <c r="C134" s="132" t="str">
        <f t="shared" si="8"/>
        <v>101,13300|102,13300|104,266000|115,13300</v>
      </c>
      <c r="D134" s="132" t="str">
        <f t="shared" si="9"/>
        <v>101,26600|102,13300|104,133000|115,13300</v>
      </c>
      <c r="E134" s="132" t="str">
        <f t="shared" si="10"/>
        <v>101,13300|102,26600|104,133000|115,13300</v>
      </c>
      <c r="G134" s="2">
        <f>B134/$I$2</f>
        <v>9.8218560000000004</v>
      </c>
      <c r="H134" s="2">
        <f t="shared" si="11"/>
        <v>372.43087999999995</v>
      </c>
      <c r="K134" s="51">
        <v>13200</v>
      </c>
      <c r="L134" s="51">
        <v>13200</v>
      </c>
      <c r="M134" s="51">
        <v>132000</v>
      </c>
      <c r="X134" s="51">
        <v>13200</v>
      </c>
    </row>
    <row r="135" spans="1:24" x14ac:dyDescent="0.15">
      <c r="A135" s="17">
        <v>134</v>
      </c>
      <c r="B135" s="49">
        <v>5116980</v>
      </c>
      <c r="C135" s="132" t="str">
        <f t="shared" si="8"/>
        <v>101,13400|102,13400|104,268000|115,13400</v>
      </c>
      <c r="D135" s="132" t="str">
        <f t="shared" si="9"/>
        <v>101,26800|102,13400|104,134000|115,13400</v>
      </c>
      <c r="E135" s="132" t="str">
        <f t="shared" si="10"/>
        <v>101,13400|102,26800|104,134000|115,13400</v>
      </c>
      <c r="G135" s="2">
        <f>B135/$I$2</f>
        <v>10.23396</v>
      </c>
      <c r="H135" s="2">
        <f t="shared" si="11"/>
        <v>382.66483999999997</v>
      </c>
      <c r="K135" s="51">
        <v>13300</v>
      </c>
      <c r="L135" s="51">
        <v>13300</v>
      </c>
      <c r="M135" s="51">
        <v>133000</v>
      </c>
      <c r="X135" s="51">
        <v>13300</v>
      </c>
    </row>
    <row r="136" spans="1:24" x14ac:dyDescent="0.15">
      <c r="A136" s="17">
        <v>135</v>
      </c>
      <c r="B136" s="49">
        <v>5334120</v>
      </c>
      <c r="C136" s="132" t="str">
        <f t="shared" si="8"/>
        <v>101,13500|102,13500|104,270000|115,13500</v>
      </c>
      <c r="D136" s="132" t="str">
        <f t="shared" si="9"/>
        <v>101,27000|102,13500|104,135000|115,13500</v>
      </c>
      <c r="E136" s="132" t="str">
        <f t="shared" si="10"/>
        <v>101,13500|102,27000|104,135000|115,13500</v>
      </c>
      <c r="G136" s="2">
        <f>B136/$I$2</f>
        <v>10.668240000000001</v>
      </c>
      <c r="H136" s="2">
        <f t="shared" si="11"/>
        <v>393.33308</v>
      </c>
      <c r="K136" s="51">
        <v>13400</v>
      </c>
      <c r="L136" s="51">
        <v>13400</v>
      </c>
      <c r="M136" s="51">
        <v>134000</v>
      </c>
      <c r="X136" s="51">
        <v>13400</v>
      </c>
    </row>
    <row r="137" spans="1:24" x14ac:dyDescent="0.15">
      <c r="A137" s="17">
        <v>136</v>
      </c>
      <c r="B137" s="49">
        <v>5562612</v>
      </c>
      <c r="C137" s="132" t="str">
        <f t="shared" si="8"/>
        <v>101,13600|102,13600|104,272000|115,13600</v>
      </c>
      <c r="D137" s="132" t="str">
        <f t="shared" si="9"/>
        <v>101,27200|102,13600|104,136000|115,13600</v>
      </c>
      <c r="E137" s="132" t="str">
        <f t="shared" si="10"/>
        <v>101,13600|102,27200|104,136000|115,13600</v>
      </c>
      <c r="G137" s="2">
        <f>B137/$I$2</f>
        <v>11.125223999999999</v>
      </c>
      <c r="H137" s="2">
        <f t="shared" si="11"/>
        <v>404.458304</v>
      </c>
      <c r="K137" s="51">
        <v>13500</v>
      </c>
      <c r="L137" s="51">
        <v>13500</v>
      </c>
      <c r="M137" s="51">
        <v>135000</v>
      </c>
      <c r="X137" s="51">
        <v>13500</v>
      </c>
    </row>
    <row r="138" spans="1:24" x14ac:dyDescent="0.15">
      <c r="A138" s="17">
        <v>137</v>
      </c>
      <c r="B138" s="49">
        <v>5802852</v>
      </c>
      <c r="C138" s="132" t="str">
        <f t="shared" si="8"/>
        <v>101,13700|102,13700|104,274000|115,13700</v>
      </c>
      <c r="D138" s="132" t="str">
        <f t="shared" si="9"/>
        <v>101,27400|102,13700|104,137000|115,13700</v>
      </c>
      <c r="E138" s="132" t="str">
        <f t="shared" si="10"/>
        <v>101,13700|102,27400|104,137000|115,13700</v>
      </c>
      <c r="G138" s="2">
        <f>B138/$I$2</f>
        <v>11.605703999999999</v>
      </c>
      <c r="H138" s="2">
        <f t="shared" si="11"/>
        <v>416.064008</v>
      </c>
      <c r="K138" s="51">
        <v>13600</v>
      </c>
      <c r="L138" s="51">
        <v>13600</v>
      </c>
      <c r="M138" s="51">
        <v>136000</v>
      </c>
      <c r="X138" s="51">
        <v>13600</v>
      </c>
    </row>
    <row r="139" spans="1:24" x14ac:dyDescent="0.15">
      <c r="A139" s="17">
        <v>138</v>
      </c>
      <c r="B139" s="49">
        <v>6054972</v>
      </c>
      <c r="C139" s="132" t="str">
        <f t="shared" si="8"/>
        <v>101,13800|102,13800|104,276000|115,13800</v>
      </c>
      <c r="D139" s="132" t="str">
        <f t="shared" si="9"/>
        <v>101,27600|102,13800|104,138000|115,13800</v>
      </c>
      <c r="E139" s="132" t="str">
        <f t="shared" si="10"/>
        <v>101,13800|102,27600|104,138000|115,13800</v>
      </c>
      <c r="G139" s="2">
        <f>B139/$I$2</f>
        <v>12.109944</v>
      </c>
      <c r="H139" s="2">
        <f t="shared" si="11"/>
        <v>428.17395199999999</v>
      </c>
      <c r="K139" s="51">
        <v>13700</v>
      </c>
      <c r="L139" s="51">
        <v>13700</v>
      </c>
      <c r="M139" s="51">
        <v>137000</v>
      </c>
      <c r="X139" s="51">
        <v>13700</v>
      </c>
    </row>
    <row r="140" spans="1:24" x14ac:dyDescent="0.15">
      <c r="A140" s="17">
        <v>139</v>
      </c>
      <c r="B140" s="49">
        <v>6319500</v>
      </c>
      <c r="C140" s="132" t="str">
        <f t="shared" si="8"/>
        <v>101,13900|102,13900|104,278000|115,13900</v>
      </c>
      <c r="D140" s="132" t="str">
        <f t="shared" si="9"/>
        <v>101,27800|102,13900|104,139000|115,13900</v>
      </c>
      <c r="E140" s="132" t="str">
        <f t="shared" si="10"/>
        <v>101,13900|102,27800|104,139000|115,13900</v>
      </c>
      <c r="G140" s="2">
        <f>B140/$I$2</f>
        <v>12.638999999999999</v>
      </c>
      <c r="H140" s="2">
        <f t="shared" si="11"/>
        <v>440.812952</v>
      </c>
      <c r="K140" s="51">
        <v>13800</v>
      </c>
      <c r="L140" s="51">
        <v>13800</v>
      </c>
      <c r="M140" s="51">
        <v>138000</v>
      </c>
      <c r="X140" s="51">
        <v>13800</v>
      </c>
    </row>
    <row r="141" spans="1:24" x14ac:dyDescent="0.15">
      <c r="A141" s="17">
        <v>140</v>
      </c>
      <c r="B141" s="49">
        <v>6596700</v>
      </c>
      <c r="C141" s="132" t="str">
        <f t="shared" si="8"/>
        <v>101,14000|102,14000|104,280000|115,14000</v>
      </c>
      <c r="D141" s="132" t="str">
        <f t="shared" si="9"/>
        <v>101,28000|102,14000|104,140000|115,14000</v>
      </c>
      <c r="E141" s="132" t="str">
        <f t="shared" si="10"/>
        <v>101,14000|102,28000|104,140000|115,14000</v>
      </c>
      <c r="G141" s="2">
        <f>B141/$I$2</f>
        <v>13.1934</v>
      </c>
      <c r="H141" s="2">
        <f t="shared" si="11"/>
        <v>454.00635199999999</v>
      </c>
      <c r="K141" s="51">
        <v>13900</v>
      </c>
      <c r="L141" s="51">
        <v>13900</v>
      </c>
      <c r="M141" s="51">
        <v>139000</v>
      </c>
      <c r="X141" s="51">
        <v>13900</v>
      </c>
    </row>
    <row r="142" spans="1:24" x14ac:dyDescent="0.15">
      <c r="A142" s="17">
        <v>141</v>
      </c>
      <c r="B142" s="49">
        <v>6886968</v>
      </c>
      <c r="C142" s="132" t="str">
        <f t="shared" si="8"/>
        <v>101,14100|102,14100|104,282000|115,14100</v>
      </c>
      <c r="D142" s="132" t="str">
        <f t="shared" si="9"/>
        <v>101,28200|102,14100|104,141000|115,14100</v>
      </c>
      <c r="E142" s="132" t="str">
        <f t="shared" si="10"/>
        <v>101,14100|102,28200|104,141000|115,14100</v>
      </c>
      <c r="G142" s="2">
        <f>B142/$I$2</f>
        <v>13.773936000000001</v>
      </c>
      <c r="H142" s="2">
        <f t="shared" si="11"/>
        <v>467.78028799999998</v>
      </c>
      <c r="K142" s="51">
        <v>14000</v>
      </c>
      <c r="L142" s="51">
        <v>14000</v>
      </c>
      <c r="M142" s="51">
        <v>140000</v>
      </c>
      <c r="X142" s="51">
        <v>14000</v>
      </c>
    </row>
    <row r="143" spans="1:24" x14ac:dyDescent="0.15">
      <c r="A143" s="17">
        <v>142</v>
      </c>
      <c r="B143" s="49">
        <v>7190436</v>
      </c>
      <c r="C143" s="132" t="str">
        <f t="shared" si="8"/>
        <v>101,14200|102,14200|104,284000|115,14200</v>
      </c>
      <c r="D143" s="132" t="str">
        <f t="shared" si="9"/>
        <v>101,28400|102,14200|104,142000|115,14200</v>
      </c>
      <c r="E143" s="132" t="str">
        <f t="shared" si="10"/>
        <v>101,14200|102,28400|104,142000|115,14200</v>
      </c>
      <c r="G143" s="2">
        <f>B143/$I$2</f>
        <v>14.380872</v>
      </c>
      <c r="H143" s="2">
        <f t="shared" si="11"/>
        <v>482.16116</v>
      </c>
      <c r="K143" s="51">
        <v>14100</v>
      </c>
      <c r="L143" s="51">
        <v>14100</v>
      </c>
      <c r="M143" s="51">
        <v>141000</v>
      </c>
      <c r="X143" s="51">
        <v>14100</v>
      </c>
    </row>
    <row r="144" spans="1:24" x14ac:dyDescent="0.15">
      <c r="A144" s="17">
        <v>143</v>
      </c>
      <c r="B144" s="49">
        <v>7507500</v>
      </c>
      <c r="C144" s="132" t="str">
        <f t="shared" si="8"/>
        <v>101,14300|102,14300|104,286000|115,14300</v>
      </c>
      <c r="D144" s="132" t="str">
        <f t="shared" si="9"/>
        <v>101,28600|102,14300|104,143000|115,14300</v>
      </c>
      <c r="E144" s="132" t="str">
        <f t="shared" si="10"/>
        <v>101,14300|102,28600|104,143000|115,14300</v>
      </c>
      <c r="G144" s="2">
        <f>B144/$I$2</f>
        <v>15.015000000000001</v>
      </c>
      <c r="H144" s="2">
        <f t="shared" si="11"/>
        <v>497.17615999999998</v>
      </c>
      <c r="K144" s="51">
        <v>14200</v>
      </c>
      <c r="L144" s="51">
        <v>14200</v>
      </c>
      <c r="M144" s="51">
        <v>142000</v>
      </c>
      <c r="X144" s="51">
        <v>14200</v>
      </c>
    </row>
    <row r="145" spans="1:24" x14ac:dyDescent="0.15">
      <c r="A145" s="17">
        <v>144</v>
      </c>
      <c r="B145" s="49">
        <v>7838556</v>
      </c>
      <c r="C145" s="132" t="str">
        <f t="shared" si="8"/>
        <v>101,14400|102,14400|104,288000|115,14400</v>
      </c>
      <c r="D145" s="132" t="str">
        <f t="shared" si="9"/>
        <v>101,28800|102,14400|104,144000|115,14400</v>
      </c>
      <c r="E145" s="132" t="str">
        <f t="shared" si="10"/>
        <v>101,14400|102,28800|104,144000|115,14400</v>
      </c>
      <c r="G145" s="2">
        <f>B145/$I$2</f>
        <v>15.677111999999999</v>
      </c>
      <c r="H145" s="2">
        <f t="shared" si="11"/>
        <v>512.85327199999995</v>
      </c>
      <c r="K145" s="51">
        <v>14300</v>
      </c>
      <c r="L145" s="51">
        <v>14300</v>
      </c>
      <c r="M145" s="51">
        <v>143000</v>
      </c>
      <c r="X145" s="51">
        <v>14300</v>
      </c>
    </row>
    <row r="146" spans="1:24" x14ac:dyDescent="0.15">
      <c r="A146" s="17">
        <v>145</v>
      </c>
      <c r="B146" s="49">
        <v>8183868</v>
      </c>
      <c r="C146" s="132" t="str">
        <f t="shared" si="8"/>
        <v>101,14500|102,14500|104,290000|115,14500</v>
      </c>
      <c r="D146" s="132" t="str">
        <f t="shared" si="9"/>
        <v>101,29000|102,14500|104,145000|115,14500</v>
      </c>
      <c r="E146" s="132" t="str">
        <f t="shared" si="10"/>
        <v>101,14500|102,29000|104,145000|115,14500</v>
      </c>
      <c r="G146" s="2">
        <f>B146/$I$2</f>
        <v>16.367736000000001</v>
      </c>
      <c r="H146" s="2">
        <f t="shared" si="11"/>
        <v>529.22100799999998</v>
      </c>
      <c r="K146" s="51">
        <v>14400</v>
      </c>
      <c r="L146" s="51">
        <v>14400</v>
      </c>
      <c r="M146" s="51">
        <v>144000</v>
      </c>
      <c r="X146" s="51">
        <v>14400</v>
      </c>
    </row>
    <row r="147" spans="1:24" x14ac:dyDescent="0.15">
      <c r="A147" s="17">
        <v>146</v>
      </c>
      <c r="B147" s="49">
        <v>8543832</v>
      </c>
      <c r="C147" s="132" t="str">
        <f t="shared" si="8"/>
        <v>101,14600|102,14600|104,292000|115,14600</v>
      </c>
      <c r="D147" s="132" t="str">
        <f t="shared" si="9"/>
        <v>101,29200|102,14600|104,146000|115,14600</v>
      </c>
      <c r="E147" s="132" t="str">
        <f t="shared" si="10"/>
        <v>101,14600|102,29200|104,146000|115,14600</v>
      </c>
      <c r="G147" s="2">
        <f>B147/$I$2</f>
        <v>17.087664</v>
      </c>
      <c r="H147" s="2">
        <f t="shared" si="11"/>
        <v>546.308672</v>
      </c>
      <c r="K147" s="51">
        <v>14500</v>
      </c>
      <c r="L147" s="51">
        <v>14500</v>
      </c>
      <c r="M147" s="51">
        <v>145000</v>
      </c>
      <c r="X147" s="51">
        <v>14500</v>
      </c>
    </row>
    <row r="148" spans="1:24" x14ac:dyDescent="0.15">
      <c r="A148" s="17">
        <v>147</v>
      </c>
      <c r="B148" s="49">
        <v>8918580</v>
      </c>
      <c r="C148" s="132" t="str">
        <f t="shared" si="8"/>
        <v>101,14700|102,14700|104,294000|115,14700</v>
      </c>
      <c r="D148" s="132" t="str">
        <f t="shared" si="9"/>
        <v>101,29400|102,14700|104,147000|115,14700</v>
      </c>
      <c r="E148" s="132" t="str">
        <f t="shared" si="10"/>
        <v>101,14700|102,29400|104,147000|115,14700</v>
      </c>
      <c r="G148" s="2">
        <f>B148/$I$2</f>
        <v>17.837160000000001</v>
      </c>
      <c r="H148" s="2">
        <f t="shared" si="11"/>
        <v>564.14583200000004</v>
      </c>
      <c r="K148" s="51">
        <v>14600</v>
      </c>
      <c r="L148" s="51">
        <v>14600</v>
      </c>
      <c r="M148" s="51">
        <v>146000</v>
      </c>
      <c r="X148" s="51">
        <v>14600</v>
      </c>
    </row>
    <row r="149" spans="1:24" x14ac:dyDescent="0.15">
      <c r="A149" s="17">
        <v>148</v>
      </c>
      <c r="B149" s="49">
        <v>9308508</v>
      </c>
      <c r="C149" s="132" t="str">
        <f t="shared" si="8"/>
        <v>101,14800|102,14800|104,296000|115,14800</v>
      </c>
      <c r="D149" s="132" t="str">
        <f t="shared" si="9"/>
        <v>101,29600|102,14800|104,148000|115,14800</v>
      </c>
      <c r="E149" s="132" t="str">
        <f t="shared" si="10"/>
        <v>101,14800|102,29600|104,148000|115,14800</v>
      </c>
      <c r="G149" s="2">
        <f>B149/$I$2</f>
        <v>18.617016</v>
      </c>
      <c r="H149" s="2">
        <f t="shared" si="11"/>
        <v>582.76284800000008</v>
      </c>
      <c r="K149" s="51">
        <v>14700</v>
      </c>
      <c r="L149" s="51">
        <v>14700</v>
      </c>
      <c r="M149" s="51">
        <v>147000</v>
      </c>
      <c r="X149" s="51">
        <v>14700</v>
      </c>
    </row>
    <row r="150" spans="1:24" x14ac:dyDescent="0.15">
      <c r="A150" s="17">
        <v>149</v>
      </c>
      <c r="B150" s="49">
        <v>9714012</v>
      </c>
      <c r="C150" s="132" t="str">
        <f t="shared" si="8"/>
        <v>101,14900|102,14900|104,298000|115,14900</v>
      </c>
      <c r="D150" s="132" t="str">
        <f t="shared" si="9"/>
        <v>101,29800|102,14900|104,149000|115,14900</v>
      </c>
      <c r="E150" s="132" t="str">
        <f t="shared" si="10"/>
        <v>101,14900|102,29800|104,149000|115,14900</v>
      </c>
      <c r="G150" s="2">
        <f>B150/$I$2</f>
        <v>19.428024000000001</v>
      </c>
      <c r="H150" s="2">
        <f t="shared" si="11"/>
        <v>602.19087200000013</v>
      </c>
      <c r="K150" s="51">
        <v>14800</v>
      </c>
      <c r="L150" s="51">
        <v>14800</v>
      </c>
      <c r="M150" s="51">
        <v>148000</v>
      </c>
      <c r="X150" s="51">
        <v>14800</v>
      </c>
    </row>
    <row r="151" spans="1:24" x14ac:dyDescent="0.15">
      <c r="A151" s="17">
        <v>150</v>
      </c>
      <c r="B151" s="49">
        <v>10135356</v>
      </c>
      <c r="C151" s="132" t="str">
        <f t="shared" si="8"/>
        <v>101,15000|102,15000|104,300000|115,15000</v>
      </c>
      <c r="D151" s="132" t="str">
        <f t="shared" si="9"/>
        <v>101,30000|102,15000|104,150000|115,15000</v>
      </c>
      <c r="E151" s="132" t="str">
        <f t="shared" si="10"/>
        <v>101,15000|102,30000|104,150000|115,15000</v>
      </c>
      <c r="G151" s="2">
        <f>B151/$I$2</f>
        <v>20.270712</v>
      </c>
      <c r="H151" s="2">
        <f t="shared" si="11"/>
        <v>622.46158400000013</v>
      </c>
      <c r="K151" s="51">
        <v>14900</v>
      </c>
      <c r="L151" s="51">
        <v>14900</v>
      </c>
      <c r="M151" s="51">
        <v>149000</v>
      </c>
      <c r="X151" s="51">
        <v>14900</v>
      </c>
    </row>
    <row r="152" spans="1:24" x14ac:dyDescent="0.15">
      <c r="A152" s="17">
        <v>151</v>
      </c>
      <c r="B152" s="49">
        <v>10253056</v>
      </c>
      <c r="C152" s="132" t="str">
        <f t="shared" si="8"/>
        <v>101,15100|102,15100|104,302000|115,15100</v>
      </c>
      <c r="D152" s="132" t="str">
        <f t="shared" si="9"/>
        <v>101,30200|102,15100|104,151000|115,15100</v>
      </c>
      <c r="E152" s="132" t="str">
        <f t="shared" si="10"/>
        <v>101,15100|102,30200|104,151000|115,15100</v>
      </c>
      <c r="G152" s="2">
        <f>B152/$I$2</f>
        <v>20.506112000000002</v>
      </c>
      <c r="H152" s="2">
        <f t="shared" si="11"/>
        <v>642.96769600000016</v>
      </c>
      <c r="K152" s="51">
        <v>15000</v>
      </c>
      <c r="L152" s="51">
        <v>15000</v>
      </c>
      <c r="M152" s="51">
        <v>150000</v>
      </c>
      <c r="X152" s="51">
        <v>15000</v>
      </c>
    </row>
    <row r="153" spans="1:24" x14ac:dyDescent="0.15">
      <c r="A153" s="17">
        <v>152</v>
      </c>
      <c r="B153" s="49">
        <v>10694784</v>
      </c>
      <c r="C153" s="132" t="str">
        <f t="shared" si="8"/>
        <v>101,15200|102,15200|104,304000|115,15200</v>
      </c>
      <c r="D153" s="132" t="str">
        <f t="shared" si="9"/>
        <v>101,30400|102,15200|104,152000|115,15200</v>
      </c>
      <c r="E153" s="132" t="str">
        <f t="shared" si="10"/>
        <v>101,15200|102,30400|104,152000|115,15200</v>
      </c>
      <c r="G153" s="2">
        <f>B153/$I$2</f>
        <v>21.389568000000001</v>
      </c>
      <c r="H153" s="2">
        <f t="shared" si="11"/>
        <v>664.35726400000021</v>
      </c>
      <c r="K153" s="51">
        <v>15100</v>
      </c>
      <c r="L153" s="51">
        <v>15100</v>
      </c>
      <c r="M153" s="51">
        <v>151000</v>
      </c>
      <c r="X153" s="51">
        <v>15100</v>
      </c>
    </row>
    <row r="154" spans="1:24" x14ac:dyDescent="0.15">
      <c r="A154" s="17">
        <v>153</v>
      </c>
      <c r="B154" s="49">
        <v>11154432</v>
      </c>
      <c r="C154" s="132" t="str">
        <f t="shared" si="8"/>
        <v>101,15300|102,15300|104,306000|115,15300</v>
      </c>
      <c r="D154" s="132" t="str">
        <f t="shared" si="9"/>
        <v>101,30600|102,15300|104,153000|115,15300</v>
      </c>
      <c r="E154" s="132" t="str">
        <f t="shared" si="10"/>
        <v>101,15300|102,30600|104,153000|115,15300</v>
      </c>
      <c r="G154" s="2">
        <f>B154/$I$2</f>
        <v>22.308864</v>
      </c>
      <c r="H154" s="2">
        <f t="shared" si="11"/>
        <v>686.66612800000019</v>
      </c>
      <c r="K154" s="51">
        <v>15200</v>
      </c>
      <c r="L154" s="51">
        <v>15200</v>
      </c>
      <c r="M154" s="51">
        <v>152000</v>
      </c>
      <c r="X154" s="51">
        <v>15200</v>
      </c>
    </row>
    <row r="155" spans="1:24" x14ac:dyDescent="0.15">
      <c r="A155" s="17">
        <v>154</v>
      </c>
      <c r="B155" s="49">
        <v>11633024</v>
      </c>
      <c r="C155" s="132" t="str">
        <f t="shared" si="8"/>
        <v>101,15400|102,15400|104,308000|115,15400</v>
      </c>
      <c r="D155" s="132" t="str">
        <f t="shared" si="9"/>
        <v>101,30800|102,15400|104,154000|115,15400</v>
      </c>
      <c r="E155" s="132" t="str">
        <f t="shared" si="10"/>
        <v>101,15400|102,30800|104,154000|115,15400</v>
      </c>
      <c r="G155" s="2">
        <f>B155/$I$2</f>
        <v>23.266048000000001</v>
      </c>
      <c r="H155" s="2">
        <f t="shared" si="11"/>
        <v>709.93217600000014</v>
      </c>
      <c r="K155" s="51">
        <v>15300</v>
      </c>
      <c r="L155" s="51">
        <v>15300</v>
      </c>
      <c r="M155" s="51">
        <v>153000</v>
      </c>
      <c r="X155" s="51">
        <v>15300</v>
      </c>
    </row>
    <row r="156" spans="1:24" x14ac:dyDescent="0.15">
      <c r="A156" s="17">
        <v>155</v>
      </c>
      <c r="B156" s="49">
        <v>12131584</v>
      </c>
      <c r="C156" s="132" t="str">
        <f t="shared" si="8"/>
        <v>101,15500|102,15500|104,310000|115,15500</v>
      </c>
      <c r="D156" s="132" t="str">
        <f t="shared" si="9"/>
        <v>101,31000|102,15500|104,155000|115,15500</v>
      </c>
      <c r="E156" s="132" t="str">
        <f t="shared" si="10"/>
        <v>101,15500|102,31000|104,155000|115,15500</v>
      </c>
      <c r="G156" s="2">
        <f>B156/$I$2</f>
        <v>24.263168</v>
      </c>
      <c r="H156" s="2">
        <f t="shared" si="11"/>
        <v>734.19534400000009</v>
      </c>
      <c r="K156" s="51">
        <v>15400</v>
      </c>
      <c r="L156" s="51">
        <v>15400</v>
      </c>
      <c r="M156" s="51">
        <v>154000</v>
      </c>
      <c r="X156" s="51">
        <v>15400</v>
      </c>
    </row>
    <row r="157" spans="1:24" x14ac:dyDescent="0.15">
      <c r="A157" s="17">
        <v>156</v>
      </c>
      <c r="B157" s="49">
        <v>12651136</v>
      </c>
      <c r="C157" s="132" t="str">
        <f t="shared" si="8"/>
        <v>101,15600|102,15600|104,312000|115,15600</v>
      </c>
      <c r="D157" s="132" t="str">
        <f t="shared" si="9"/>
        <v>101,31200|102,15600|104,156000|115,15600</v>
      </c>
      <c r="E157" s="132" t="str">
        <f t="shared" si="10"/>
        <v>101,15600|102,31200|104,156000|115,15600</v>
      </c>
      <c r="G157" s="2">
        <f>B157/$I$2</f>
        <v>25.302271999999999</v>
      </c>
      <c r="H157" s="2">
        <f t="shared" si="11"/>
        <v>759.49761600000011</v>
      </c>
      <c r="K157" s="51">
        <v>15500</v>
      </c>
      <c r="L157" s="51">
        <v>15500</v>
      </c>
      <c r="M157" s="51">
        <v>155000</v>
      </c>
      <c r="X157" s="51">
        <v>15500</v>
      </c>
    </row>
    <row r="158" spans="1:24" x14ac:dyDescent="0.15">
      <c r="A158" s="17">
        <v>157</v>
      </c>
      <c r="B158" s="49">
        <v>13192832</v>
      </c>
      <c r="C158" s="132" t="str">
        <f t="shared" si="8"/>
        <v>101,15700|102,15700|104,314000|115,15700</v>
      </c>
      <c r="D158" s="132" t="str">
        <f t="shared" si="9"/>
        <v>101,31400|102,15700|104,157000|115,15700</v>
      </c>
      <c r="E158" s="132" t="str">
        <f t="shared" si="10"/>
        <v>101,15700|102,31400|104,157000|115,15700</v>
      </c>
      <c r="G158" s="2">
        <f>B158/$I$2</f>
        <v>26.385663999999998</v>
      </c>
      <c r="H158" s="2">
        <f t="shared" si="11"/>
        <v>785.88328000000013</v>
      </c>
      <c r="K158" s="51">
        <v>15600</v>
      </c>
      <c r="L158" s="51">
        <v>15600</v>
      </c>
      <c r="M158" s="51">
        <v>156000</v>
      </c>
      <c r="X158" s="51">
        <v>15600</v>
      </c>
    </row>
    <row r="159" spans="1:24" x14ac:dyDescent="0.15">
      <c r="A159" s="17">
        <v>158</v>
      </c>
      <c r="B159" s="49">
        <v>13757824</v>
      </c>
      <c r="C159" s="132" t="str">
        <f t="shared" si="8"/>
        <v>101,15800|102,15800|104,316000|115,15800</v>
      </c>
      <c r="D159" s="132" t="str">
        <f t="shared" si="9"/>
        <v>101,31600|102,15800|104,158000|115,15800</v>
      </c>
      <c r="E159" s="132" t="str">
        <f t="shared" si="10"/>
        <v>101,15800|102,31600|104,158000|115,15800</v>
      </c>
      <c r="G159" s="2">
        <f>B159/$I$2</f>
        <v>27.515647999999999</v>
      </c>
      <c r="H159" s="2">
        <f t="shared" si="11"/>
        <v>813.39892800000007</v>
      </c>
      <c r="K159" s="51">
        <v>15700</v>
      </c>
      <c r="L159" s="51">
        <v>15700</v>
      </c>
      <c r="M159" s="51">
        <v>157000</v>
      </c>
      <c r="X159" s="51">
        <v>15700</v>
      </c>
    </row>
    <row r="160" spans="1:24" x14ac:dyDescent="0.15">
      <c r="A160" s="17">
        <v>159</v>
      </c>
      <c r="B160" s="49">
        <v>14347008</v>
      </c>
      <c r="C160" s="132" t="str">
        <f t="shared" si="8"/>
        <v>101,15900|102,15900|104,318000|115,15900</v>
      </c>
      <c r="D160" s="132" t="str">
        <f t="shared" si="9"/>
        <v>101,31800|102,15900|104,159000|115,15900</v>
      </c>
      <c r="E160" s="132" t="str">
        <f t="shared" si="10"/>
        <v>101,15900|102,31800|104,159000|115,15900</v>
      </c>
      <c r="G160" s="2">
        <f>B160/$I$2</f>
        <v>28.694016000000001</v>
      </c>
      <c r="H160" s="2">
        <f t="shared" si="11"/>
        <v>842.0929440000001</v>
      </c>
      <c r="K160" s="51">
        <v>15800</v>
      </c>
      <c r="L160" s="51">
        <v>15800</v>
      </c>
      <c r="M160" s="51">
        <v>158000</v>
      </c>
      <c r="X160" s="51">
        <v>15800</v>
      </c>
    </row>
    <row r="161" spans="1:24" x14ac:dyDescent="0.15">
      <c r="A161" s="17">
        <v>160</v>
      </c>
      <c r="B161" s="49">
        <v>14961792</v>
      </c>
      <c r="C161" s="132" t="str">
        <f t="shared" si="8"/>
        <v>101,16000|102,16000|104,320000|115,16000</v>
      </c>
      <c r="D161" s="132" t="str">
        <f t="shared" si="9"/>
        <v>101,32000|102,16000|104,160000|115,16000</v>
      </c>
      <c r="E161" s="132" t="str">
        <f t="shared" si="10"/>
        <v>101,16000|102,32000|104,160000|115,16000</v>
      </c>
      <c r="G161" s="2">
        <f>B161/$I$2</f>
        <v>29.923584000000002</v>
      </c>
      <c r="H161" s="2">
        <f t="shared" si="11"/>
        <v>872.01652800000011</v>
      </c>
      <c r="K161" s="51">
        <v>15900</v>
      </c>
      <c r="L161" s="51">
        <v>15900</v>
      </c>
      <c r="M161" s="51">
        <v>159000</v>
      </c>
      <c r="X161" s="51">
        <v>15900</v>
      </c>
    </row>
    <row r="162" spans="1:24" x14ac:dyDescent="0.15">
      <c r="A162" s="17">
        <v>161</v>
      </c>
      <c r="B162" s="49">
        <v>15603200</v>
      </c>
      <c r="C162" s="132" t="str">
        <f t="shared" si="8"/>
        <v>101,16100|102,16100|104,322000|115,16100</v>
      </c>
      <c r="D162" s="132" t="str">
        <f t="shared" si="9"/>
        <v>101,32200|102,16100|104,161000|115,16100</v>
      </c>
      <c r="E162" s="132" t="str">
        <f t="shared" si="10"/>
        <v>101,16100|102,32200|104,161000|115,16100</v>
      </c>
      <c r="G162" s="2">
        <f>B162/$I$2</f>
        <v>31.206399999999999</v>
      </c>
      <c r="H162" s="2">
        <f t="shared" si="11"/>
        <v>903.22292800000014</v>
      </c>
      <c r="K162" s="51">
        <v>16000</v>
      </c>
      <c r="L162" s="51">
        <v>16000</v>
      </c>
      <c r="M162" s="51">
        <v>160000</v>
      </c>
      <c r="X162" s="51">
        <v>16000</v>
      </c>
    </row>
    <row r="163" spans="1:24" x14ac:dyDescent="0.15">
      <c r="A163" s="17">
        <v>162</v>
      </c>
      <c r="B163" s="49">
        <v>16272512</v>
      </c>
      <c r="C163" s="132" t="str">
        <f t="shared" si="8"/>
        <v>101,16200|102,16200|104,324000|115,16200</v>
      </c>
      <c r="D163" s="132" t="str">
        <f t="shared" si="9"/>
        <v>101,32400|102,16200|104,162000|115,16200</v>
      </c>
      <c r="E163" s="132" t="str">
        <f t="shared" si="10"/>
        <v>101,16200|102,32400|104,162000|115,16200</v>
      </c>
      <c r="G163" s="2">
        <f>B163/$I$2</f>
        <v>32.545023999999998</v>
      </c>
      <c r="H163" s="2">
        <f t="shared" si="11"/>
        <v>935.76795200000015</v>
      </c>
      <c r="K163" s="51">
        <v>16100</v>
      </c>
      <c r="L163" s="51">
        <v>16100</v>
      </c>
      <c r="M163" s="51">
        <v>161000</v>
      </c>
      <c r="X163" s="51">
        <v>16100</v>
      </c>
    </row>
    <row r="164" spans="1:24" x14ac:dyDescent="0.15">
      <c r="A164" s="17">
        <v>163</v>
      </c>
      <c r="B164" s="49">
        <v>16970752</v>
      </c>
      <c r="C164" s="132" t="str">
        <f t="shared" si="8"/>
        <v>101,16300|102,16300|104,326000|115,16300</v>
      </c>
      <c r="D164" s="132" t="str">
        <f t="shared" si="9"/>
        <v>101,32600|102,16300|104,163000|115,16300</v>
      </c>
      <c r="E164" s="132" t="str">
        <f t="shared" si="10"/>
        <v>101,16300|102,32600|104,163000|115,16300</v>
      </c>
      <c r="G164" s="2">
        <f>B164/$I$2</f>
        <v>33.941504000000002</v>
      </c>
      <c r="H164" s="2">
        <f t="shared" si="11"/>
        <v>969.70945600000016</v>
      </c>
      <c r="K164" s="51">
        <v>16200</v>
      </c>
      <c r="L164" s="51">
        <v>16200</v>
      </c>
      <c r="M164" s="51">
        <v>162000</v>
      </c>
      <c r="X164" s="51">
        <v>16200</v>
      </c>
    </row>
    <row r="165" spans="1:24" x14ac:dyDescent="0.15">
      <c r="A165" s="17">
        <v>164</v>
      </c>
      <c r="B165" s="49">
        <v>17699328</v>
      </c>
      <c r="C165" s="132" t="str">
        <f t="shared" si="8"/>
        <v>101,16400|102,16400|104,328000|115,16400</v>
      </c>
      <c r="D165" s="132" t="str">
        <f t="shared" si="9"/>
        <v>101,32800|102,16400|104,164000|115,16400</v>
      </c>
      <c r="E165" s="132" t="str">
        <f t="shared" si="10"/>
        <v>101,16400|102,32800|104,164000|115,16400</v>
      </c>
      <c r="G165" s="2">
        <f>B165/$I$2</f>
        <v>35.398656000000003</v>
      </c>
      <c r="H165" s="2">
        <f t="shared" si="11"/>
        <v>1005.1081120000001</v>
      </c>
      <c r="K165" s="51">
        <v>16300</v>
      </c>
      <c r="L165" s="51">
        <v>16300</v>
      </c>
      <c r="M165" s="51">
        <v>163000</v>
      </c>
      <c r="X165" s="51">
        <v>16300</v>
      </c>
    </row>
    <row r="166" spans="1:24" x14ac:dyDescent="0.15">
      <c r="A166" s="17">
        <v>165</v>
      </c>
      <c r="B166" s="49">
        <v>18459264</v>
      </c>
      <c r="C166" s="132" t="str">
        <f t="shared" si="8"/>
        <v>101,16500|102,16500|104,330000|115,16500</v>
      </c>
      <c r="D166" s="132" t="str">
        <f t="shared" si="9"/>
        <v>101,33000|102,16500|104,165000|115,16500</v>
      </c>
      <c r="E166" s="132" t="str">
        <f t="shared" si="10"/>
        <v>101,16500|102,33000|104,165000|115,16500</v>
      </c>
      <c r="G166" s="2">
        <f>B166/$I$2</f>
        <v>36.918528000000002</v>
      </c>
      <c r="H166" s="2">
        <f t="shared" si="11"/>
        <v>1042.02664</v>
      </c>
      <c r="K166" s="51">
        <v>16400</v>
      </c>
      <c r="L166" s="51">
        <v>16400</v>
      </c>
      <c r="M166" s="51">
        <v>164000</v>
      </c>
      <c r="X166" s="51">
        <v>16400</v>
      </c>
    </row>
    <row r="167" spans="1:24" x14ac:dyDescent="0.15">
      <c r="A167" s="17">
        <v>166</v>
      </c>
      <c r="B167" s="49">
        <v>19251840</v>
      </c>
      <c r="C167" s="132" t="str">
        <f t="shared" si="8"/>
        <v>101,16600|102,16600|104,332000|115,16600</v>
      </c>
      <c r="D167" s="132" t="str">
        <f t="shared" si="9"/>
        <v>101,33200|102,16600|104,166000|115,16600</v>
      </c>
      <c r="E167" s="132" t="str">
        <f t="shared" si="10"/>
        <v>101,16600|102,33200|104,166000|115,16600</v>
      </c>
      <c r="G167" s="2">
        <f>B167/$I$2</f>
        <v>38.503680000000003</v>
      </c>
      <c r="H167" s="2">
        <f t="shared" si="11"/>
        <v>1080.5303200000001</v>
      </c>
      <c r="K167" s="51">
        <v>16500</v>
      </c>
      <c r="L167" s="51">
        <v>16500</v>
      </c>
      <c r="M167" s="51">
        <v>165000</v>
      </c>
      <c r="X167" s="51">
        <v>16500</v>
      </c>
    </row>
    <row r="168" spans="1:24" x14ac:dyDescent="0.15">
      <c r="A168" s="17">
        <v>167</v>
      </c>
      <c r="B168" s="49">
        <v>20078336</v>
      </c>
      <c r="C168" s="132" t="str">
        <f t="shared" si="8"/>
        <v>101,16700|102,16700|104,334000|115,16700</v>
      </c>
      <c r="D168" s="132" t="str">
        <f t="shared" si="9"/>
        <v>101,33400|102,16700|104,167000|115,16700</v>
      </c>
      <c r="E168" s="132" t="str">
        <f t="shared" si="10"/>
        <v>101,16700|102,33400|104,167000|115,16700</v>
      </c>
      <c r="G168" s="2">
        <f>B168/$I$2</f>
        <v>40.156672</v>
      </c>
      <c r="H168" s="2">
        <f t="shared" si="11"/>
        <v>1120.6869920000001</v>
      </c>
      <c r="K168" s="51">
        <v>16600</v>
      </c>
      <c r="L168" s="51">
        <v>16600</v>
      </c>
      <c r="M168" s="51">
        <v>166000</v>
      </c>
      <c r="X168" s="51">
        <v>16600</v>
      </c>
    </row>
    <row r="169" spans="1:24" x14ac:dyDescent="0.15">
      <c r="A169" s="17">
        <v>168</v>
      </c>
      <c r="B169" s="49">
        <v>20940032</v>
      </c>
      <c r="C169" s="132" t="str">
        <f t="shared" si="8"/>
        <v>101,16800|102,16800|104,336000|115,16800</v>
      </c>
      <c r="D169" s="132" t="str">
        <f t="shared" si="9"/>
        <v>101,33600|102,16800|104,168000|115,16800</v>
      </c>
      <c r="E169" s="132" t="str">
        <f t="shared" si="10"/>
        <v>101,16800|102,33600|104,168000|115,16800</v>
      </c>
      <c r="G169" s="2">
        <f>B169/$I$2</f>
        <v>41.880063999999997</v>
      </c>
      <c r="H169" s="2">
        <f t="shared" si="11"/>
        <v>1162.5670560000001</v>
      </c>
      <c r="K169" s="51">
        <v>16700</v>
      </c>
      <c r="L169" s="51">
        <v>16700</v>
      </c>
      <c r="M169" s="51">
        <v>167000</v>
      </c>
      <c r="X169" s="51">
        <v>16700</v>
      </c>
    </row>
    <row r="170" spans="1:24" x14ac:dyDescent="0.15">
      <c r="A170" s="17">
        <v>169</v>
      </c>
      <c r="B170" s="49">
        <v>21838208</v>
      </c>
      <c r="C170" s="132" t="str">
        <f t="shared" si="8"/>
        <v>101,16900|102,16900|104,338000|115,16900</v>
      </c>
      <c r="D170" s="132" t="str">
        <f t="shared" si="9"/>
        <v>101,33800|102,16900|104,169000|115,16900</v>
      </c>
      <c r="E170" s="132" t="str">
        <f t="shared" si="10"/>
        <v>101,16900|102,33800|104,169000|115,16900</v>
      </c>
      <c r="G170" s="2">
        <f>B170/$I$2</f>
        <v>43.676416000000003</v>
      </c>
      <c r="H170" s="2">
        <f t="shared" si="11"/>
        <v>1206.2434720000001</v>
      </c>
      <c r="K170" s="51">
        <v>16800</v>
      </c>
      <c r="L170" s="51">
        <v>16800</v>
      </c>
      <c r="M170" s="51">
        <v>168000</v>
      </c>
      <c r="X170" s="51">
        <v>16800</v>
      </c>
    </row>
    <row r="171" spans="1:24" x14ac:dyDescent="0.15">
      <c r="A171" s="17">
        <v>170</v>
      </c>
      <c r="B171" s="49">
        <v>22774144</v>
      </c>
      <c r="C171" s="132" t="str">
        <f t="shared" si="8"/>
        <v>101,17000|102,17000|104,340000|115,17000</v>
      </c>
      <c r="D171" s="132" t="str">
        <f t="shared" si="9"/>
        <v>101,34000|102,17000|104,170000|115,17000</v>
      </c>
      <c r="E171" s="132" t="str">
        <f t="shared" si="10"/>
        <v>101,17000|102,34000|104,170000|115,17000</v>
      </c>
      <c r="G171" s="2">
        <f>B171/$I$2</f>
        <v>45.548287999999999</v>
      </c>
      <c r="H171" s="2">
        <f t="shared" si="11"/>
        <v>1251.7917600000001</v>
      </c>
      <c r="K171" s="51">
        <v>16900</v>
      </c>
      <c r="L171" s="51">
        <v>16900</v>
      </c>
      <c r="M171" s="51">
        <v>169000</v>
      </c>
      <c r="X171" s="51">
        <v>16900</v>
      </c>
    </row>
    <row r="172" spans="1:24" x14ac:dyDescent="0.15">
      <c r="A172" s="17">
        <v>171</v>
      </c>
      <c r="B172" s="49">
        <v>23748864</v>
      </c>
      <c r="C172" s="132" t="str">
        <f t="shared" si="8"/>
        <v>101,17100|102,17100|104,342000|115,17100</v>
      </c>
      <c r="D172" s="132" t="str">
        <f t="shared" si="9"/>
        <v>101,34200|102,17100|104,171000|115,17100</v>
      </c>
      <c r="E172" s="132" t="str">
        <f t="shared" si="10"/>
        <v>101,17100|102,34200|104,171000|115,17100</v>
      </c>
      <c r="G172" s="2">
        <f>B172/$I$2</f>
        <v>47.497728000000002</v>
      </c>
      <c r="H172" s="2">
        <f t="shared" si="11"/>
        <v>1299.2894880000001</v>
      </c>
      <c r="K172" s="51">
        <v>17000</v>
      </c>
      <c r="L172" s="51">
        <v>17000</v>
      </c>
      <c r="M172" s="51">
        <v>170000</v>
      </c>
      <c r="X172" s="51">
        <v>17000</v>
      </c>
    </row>
    <row r="173" spans="1:24" x14ac:dyDescent="0.15">
      <c r="A173" s="17">
        <v>172</v>
      </c>
      <c r="B173" s="49">
        <v>24764032</v>
      </c>
      <c r="C173" s="132" t="str">
        <f t="shared" si="8"/>
        <v>101,17200|102,17200|104,344000|115,17200</v>
      </c>
      <c r="D173" s="132" t="str">
        <f t="shared" si="9"/>
        <v>101,34400|102,17200|104,172000|115,17200</v>
      </c>
      <c r="E173" s="132" t="str">
        <f t="shared" si="10"/>
        <v>101,17200|102,34400|104,172000|115,17200</v>
      </c>
      <c r="G173" s="2">
        <f>B173/$I$2</f>
        <v>49.528064000000001</v>
      </c>
      <c r="H173" s="2">
        <f t="shared" si="11"/>
        <v>1348.8175520000002</v>
      </c>
      <c r="K173" s="51">
        <v>17100</v>
      </c>
      <c r="L173" s="51">
        <v>17100</v>
      </c>
      <c r="M173" s="51">
        <v>171000</v>
      </c>
      <c r="X173" s="51">
        <v>17100</v>
      </c>
    </row>
    <row r="174" spans="1:24" x14ac:dyDescent="0.15">
      <c r="A174" s="17">
        <v>173</v>
      </c>
      <c r="B174" s="49">
        <v>25820672</v>
      </c>
      <c r="C174" s="132" t="str">
        <f t="shared" si="8"/>
        <v>101,17300|102,17300|104,346000|115,17300</v>
      </c>
      <c r="D174" s="132" t="str">
        <f t="shared" si="9"/>
        <v>101,34600|102,17300|104,173000|115,17300</v>
      </c>
      <c r="E174" s="132" t="str">
        <f t="shared" si="10"/>
        <v>101,17300|102,34600|104,173000|115,17300</v>
      </c>
      <c r="G174" s="2">
        <f>B174/$I$2</f>
        <v>51.641343999999997</v>
      </c>
      <c r="H174" s="2">
        <f t="shared" si="11"/>
        <v>1400.4588960000001</v>
      </c>
      <c r="K174" s="51">
        <v>17200</v>
      </c>
      <c r="L174" s="51">
        <v>17200</v>
      </c>
      <c r="M174" s="51">
        <v>172000</v>
      </c>
      <c r="X174" s="51">
        <v>17200</v>
      </c>
    </row>
    <row r="175" spans="1:24" x14ac:dyDescent="0.15">
      <c r="A175" s="17">
        <v>174</v>
      </c>
      <c r="B175" s="49">
        <v>26920192</v>
      </c>
      <c r="C175" s="132" t="str">
        <f t="shared" si="8"/>
        <v>101,17400|102,17400|104,348000|115,17400</v>
      </c>
      <c r="D175" s="132" t="str">
        <f t="shared" si="9"/>
        <v>101,34800|102,17400|104,174000|115,17400</v>
      </c>
      <c r="E175" s="132" t="str">
        <f t="shared" si="10"/>
        <v>101,17400|102,34800|104,174000|115,17400</v>
      </c>
      <c r="G175" s="2">
        <f>B175/$I$2</f>
        <v>53.840384</v>
      </c>
      <c r="H175" s="2">
        <f t="shared" si="11"/>
        <v>1454.2992800000002</v>
      </c>
      <c r="K175" s="51">
        <v>17300</v>
      </c>
      <c r="L175" s="51">
        <v>17300</v>
      </c>
      <c r="M175" s="51">
        <v>173000</v>
      </c>
      <c r="X175" s="51">
        <v>17300</v>
      </c>
    </row>
    <row r="176" spans="1:24" x14ac:dyDescent="0.15">
      <c r="A176" s="17">
        <v>175</v>
      </c>
      <c r="B176" s="49">
        <v>28064000</v>
      </c>
      <c r="C176" s="132" t="str">
        <f t="shared" si="8"/>
        <v>101,17500|102,17500|104,350000|115,17500</v>
      </c>
      <c r="D176" s="132" t="str">
        <f t="shared" si="9"/>
        <v>101,35000|102,17500|104,175000|115,17500</v>
      </c>
      <c r="E176" s="132" t="str">
        <f t="shared" si="10"/>
        <v>101,17500|102,35000|104,175000|115,17500</v>
      </c>
      <c r="G176" s="2">
        <f>B176/$I$2</f>
        <v>56.128</v>
      </c>
      <c r="H176" s="2">
        <f t="shared" si="11"/>
        <v>1510.4272800000001</v>
      </c>
      <c r="K176" s="51">
        <v>17400</v>
      </c>
      <c r="L176" s="51">
        <v>17400</v>
      </c>
      <c r="M176" s="51">
        <v>174000</v>
      </c>
      <c r="X176" s="51">
        <v>17400</v>
      </c>
    </row>
    <row r="177" spans="1:24" x14ac:dyDescent="0.15">
      <c r="A177" s="17">
        <v>176</v>
      </c>
      <c r="B177" s="49">
        <v>29253248</v>
      </c>
      <c r="C177" s="132" t="str">
        <f t="shared" si="8"/>
        <v>101,17600|102,17600|104,352000|115,17600</v>
      </c>
      <c r="D177" s="132" t="str">
        <f t="shared" si="9"/>
        <v>101,35200|102,17600|104,176000|115,17600</v>
      </c>
      <c r="E177" s="132" t="str">
        <f t="shared" si="10"/>
        <v>101,17600|102,35200|104,176000|115,17600</v>
      </c>
      <c r="G177" s="2">
        <f>B177/$I$2</f>
        <v>58.506495999999999</v>
      </c>
      <c r="H177" s="2">
        <f t="shared" si="11"/>
        <v>1568.9337760000001</v>
      </c>
      <c r="K177" s="51">
        <v>17500</v>
      </c>
      <c r="L177" s="51">
        <v>17500</v>
      </c>
      <c r="M177" s="51">
        <v>175000</v>
      </c>
      <c r="X177" s="51">
        <v>17500</v>
      </c>
    </row>
    <row r="178" spans="1:24" x14ac:dyDescent="0.15">
      <c r="A178" s="17">
        <v>177</v>
      </c>
      <c r="B178" s="49">
        <v>30489472</v>
      </c>
      <c r="C178" s="132" t="str">
        <f t="shared" si="8"/>
        <v>101,17700|102,17700|104,354000|115,17700</v>
      </c>
      <c r="D178" s="132" t="str">
        <f t="shared" si="9"/>
        <v>101,35400|102,17700|104,177000|115,17700</v>
      </c>
      <c r="E178" s="132" t="str">
        <f t="shared" si="10"/>
        <v>101,17700|102,35400|104,177000|115,17700</v>
      </c>
      <c r="G178" s="2">
        <f>B178/$I$2</f>
        <v>60.978943999999998</v>
      </c>
      <c r="H178" s="2">
        <f t="shared" si="11"/>
        <v>1629.91272</v>
      </c>
      <c r="K178" s="51">
        <v>17600</v>
      </c>
      <c r="L178" s="51">
        <v>17600</v>
      </c>
      <c r="M178" s="51">
        <v>176000</v>
      </c>
      <c r="X178" s="51">
        <v>17600</v>
      </c>
    </row>
    <row r="179" spans="1:24" x14ac:dyDescent="0.15">
      <c r="A179" s="17">
        <v>178</v>
      </c>
      <c r="B179" s="49">
        <v>31773696</v>
      </c>
      <c r="C179" s="132" t="str">
        <f t="shared" si="8"/>
        <v>101,17800|102,17800|104,356000|115,17800</v>
      </c>
      <c r="D179" s="132" t="str">
        <f t="shared" si="9"/>
        <v>101,35600|102,17800|104,178000|115,17800</v>
      </c>
      <c r="E179" s="132" t="str">
        <f t="shared" si="10"/>
        <v>101,17800|102,35600|104,178000|115,17800</v>
      </c>
      <c r="G179" s="2">
        <f>B179/$I$2</f>
        <v>63.547392000000002</v>
      </c>
      <c r="H179" s="2">
        <f t="shared" si="11"/>
        <v>1693.460112</v>
      </c>
      <c r="K179" s="51">
        <v>17700</v>
      </c>
      <c r="L179" s="51">
        <v>17700</v>
      </c>
      <c r="M179" s="51">
        <v>177000</v>
      </c>
      <c r="X179" s="51">
        <v>17700</v>
      </c>
    </row>
    <row r="180" spans="1:24" x14ac:dyDescent="0.15">
      <c r="A180" s="17">
        <v>179</v>
      </c>
      <c r="B180" s="49">
        <v>33107584</v>
      </c>
      <c r="C180" s="132" t="str">
        <f t="shared" si="8"/>
        <v>101,17900|102,17900|104,358000|115,17900</v>
      </c>
      <c r="D180" s="132" t="str">
        <f t="shared" si="9"/>
        <v>101,35800|102,17900|104,179000|115,17900</v>
      </c>
      <c r="E180" s="132" t="str">
        <f t="shared" si="10"/>
        <v>101,17900|102,35800|104,179000|115,17900</v>
      </c>
      <c r="G180" s="2">
        <f>B180/$I$2</f>
        <v>66.215168000000006</v>
      </c>
      <c r="H180" s="2">
        <f t="shared" si="11"/>
        <v>1759.6752799999999</v>
      </c>
      <c r="K180" s="51">
        <v>17800</v>
      </c>
      <c r="L180" s="51">
        <v>17800</v>
      </c>
      <c r="M180" s="51">
        <v>178000</v>
      </c>
      <c r="X180" s="51">
        <v>17800</v>
      </c>
    </row>
    <row r="181" spans="1:24" x14ac:dyDescent="0.15">
      <c r="A181" s="17">
        <v>180</v>
      </c>
      <c r="B181" s="49">
        <v>34492288</v>
      </c>
      <c r="C181" s="132" t="str">
        <f t="shared" si="8"/>
        <v>101,18000|102,18000|104,360000|115,18000</v>
      </c>
      <c r="D181" s="132" t="str">
        <f t="shared" si="9"/>
        <v>101,36000|102,18000|104,180000|115,18000</v>
      </c>
      <c r="E181" s="132" t="str">
        <f t="shared" si="10"/>
        <v>101,18000|102,36000|104,180000|115,18000</v>
      </c>
      <c r="G181" s="2">
        <f>B181/$I$2</f>
        <v>68.984576000000004</v>
      </c>
      <c r="H181" s="2">
        <f t="shared" si="11"/>
        <v>1828.659856</v>
      </c>
      <c r="K181" s="51">
        <v>17900</v>
      </c>
      <c r="L181" s="51">
        <v>17900</v>
      </c>
      <c r="M181" s="51">
        <v>179000</v>
      </c>
      <c r="X181" s="51">
        <v>17900</v>
      </c>
    </row>
    <row r="182" spans="1:24" x14ac:dyDescent="0.15">
      <c r="A182" s="17">
        <v>181</v>
      </c>
      <c r="B182" s="49">
        <v>35929344</v>
      </c>
      <c r="C182" s="132" t="str">
        <f t="shared" si="8"/>
        <v>101,18100|102,18100|104,362000|115,18100</v>
      </c>
      <c r="D182" s="132" t="str">
        <f t="shared" si="9"/>
        <v>101,36200|102,18100|104,181000|115,18100</v>
      </c>
      <c r="E182" s="132" t="str">
        <f t="shared" si="10"/>
        <v>101,18100|102,36200|104,181000|115,18100</v>
      </c>
      <c r="G182" s="2">
        <f>B182/$I$2</f>
        <v>71.858688000000001</v>
      </c>
      <c r="H182" s="2">
        <f t="shared" si="11"/>
        <v>1900.518544</v>
      </c>
      <c r="K182" s="51">
        <v>18000</v>
      </c>
      <c r="L182" s="51">
        <v>18000</v>
      </c>
      <c r="M182" s="51">
        <v>180000</v>
      </c>
      <c r="X182" s="51">
        <v>18000</v>
      </c>
    </row>
    <row r="183" spans="1:24" x14ac:dyDescent="0.15">
      <c r="A183" s="17">
        <v>182</v>
      </c>
      <c r="B183" s="49">
        <v>37419904</v>
      </c>
      <c r="C183" s="132" t="str">
        <f t="shared" si="8"/>
        <v>101,18200|102,18200|104,364000|115,18200</v>
      </c>
      <c r="D183" s="132" t="str">
        <f t="shared" si="9"/>
        <v>101,36400|102,18200|104,182000|115,18200</v>
      </c>
      <c r="E183" s="132" t="str">
        <f t="shared" si="10"/>
        <v>101,18200|102,36400|104,182000|115,18200</v>
      </c>
      <c r="G183" s="2">
        <f>B183/$I$2</f>
        <v>74.839808000000005</v>
      </c>
      <c r="H183" s="2">
        <f t="shared" si="11"/>
        <v>1975.358352</v>
      </c>
      <c r="K183" s="51">
        <v>18100</v>
      </c>
      <c r="L183" s="51">
        <v>18100</v>
      </c>
      <c r="M183" s="51">
        <v>181000</v>
      </c>
      <c r="X183" s="51">
        <v>18100</v>
      </c>
    </row>
    <row r="184" spans="1:24" x14ac:dyDescent="0.15">
      <c r="A184" s="17">
        <v>183</v>
      </c>
      <c r="B184" s="49">
        <v>38965504</v>
      </c>
      <c r="C184" s="132" t="str">
        <f t="shared" si="8"/>
        <v>101,18300|102,18300|104,366000|115,18300</v>
      </c>
      <c r="D184" s="132" t="str">
        <f t="shared" si="9"/>
        <v>101,36600|102,18300|104,183000|115,18300</v>
      </c>
      <c r="E184" s="132" t="str">
        <f t="shared" si="10"/>
        <v>101,18300|102,36600|104,183000|115,18300</v>
      </c>
      <c r="G184" s="2">
        <f>B184/$I$2</f>
        <v>77.931008000000006</v>
      </c>
      <c r="H184" s="2">
        <f t="shared" si="11"/>
        <v>2053.2893599999998</v>
      </c>
      <c r="K184" s="51">
        <v>18200</v>
      </c>
      <c r="L184" s="51">
        <v>18200</v>
      </c>
      <c r="M184" s="51">
        <v>182000</v>
      </c>
      <c r="X184" s="51">
        <v>18200</v>
      </c>
    </row>
    <row r="185" spans="1:24" x14ac:dyDescent="0.15">
      <c r="A185" s="17">
        <v>184</v>
      </c>
      <c r="B185" s="49">
        <v>40567424</v>
      </c>
      <c r="C185" s="132" t="str">
        <f t="shared" si="8"/>
        <v>101,18400|102,18400|104,368000|115,18400</v>
      </c>
      <c r="D185" s="132" t="str">
        <f t="shared" si="9"/>
        <v>101,36800|102,18400|104,184000|115,18400</v>
      </c>
      <c r="E185" s="132" t="str">
        <f t="shared" si="10"/>
        <v>101,18400|102,36800|104,184000|115,18400</v>
      </c>
      <c r="G185" s="2">
        <f>B185/$I$2</f>
        <v>81.134848000000005</v>
      </c>
      <c r="H185" s="2">
        <f t="shared" si="11"/>
        <v>2134.4242079999999</v>
      </c>
      <c r="K185" s="51">
        <v>18300</v>
      </c>
      <c r="L185" s="51">
        <v>18300</v>
      </c>
      <c r="M185" s="51">
        <v>183000</v>
      </c>
      <c r="X185" s="51">
        <v>18300</v>
      </c>
    </row>
    <row r="186" spans="1:24" x14ac:dyDescent="0.15">
      <c r="A186" s="17">
        <v>185</v>
      </c>
      <c r="B186" s="49">
        <v>42226944</v>
      </c>
      <c r="C186" s="132" t="str">
        <f t="shared" si="8"/>
        <v>101,18500|102,18500|104,370000|115,18500</v>
      </c>
      <c r="D186" s="132" t="str">
        <f t="shared" si="9"/>
        <v>101,37000|102,18500|104,185000|115,18500</v>
      </c>
      <c r="E186" s="132" t="str">
        <f t="shared" si="10"/>
        <v>101,18500|102,37000|104,185000|115,18500</v>
      </c>
      <c r="G186" s="2">
        <f>B186/$I$2</f>
        <v>84.453888000000006</v>
      </c>
      <c r="H186" s="2">
        <f t="shared" si="11"/>
        <v>2218.8780959999999</v>
      </c>
      <c r="K186" s="51">
        <v>18400</v>
      </c>
      <c r="L186" s="51">
        <v>18400</v>
      </c>
      <c r="M186" s="51">
        <v>184000</v>
      </c>
      <c r="X186" s="51">
        <v>18400</v>
      </c>
    </row>
    <row r="187" spans="1:24" x14ac:dyDescent="0.15">
      <c r="A187" s="17">
        <v>186</v>
      </c>
      <c r="B187" s="49">
        <v>43945344</v>
      </c>
      <c r="C187" s="132" t="str">
        <f t="shared" si="8"/>
        <v>101,18600|102,18600|104,372000|115,18600</v>
      </c>
      <c r="D187" s="132" t="str">
        <f t="shared" si="9"/>
        <v>101,37200|102,18600|104,186000|115,18600</v>
      </c>
      <c r="E187" s="132" t="str">
        <f t="shared" si="10"/>
        <v>101,18600|102,37200|104,186000|115,18600</v>
      </c>
      <c r="G187" s="2">
        <f>B187/$I$2</f>
        <v>87.890687999999997</v>
      </c>
      <c r="H187" s="2">
        <f t="shared" si="11"/>
        <v>2306.7687839999999</v>
      </c>
      <c r="K187" s="51">
        <v>18500</v>
      </c>
      <c r="L187" s="51">
        <v>18500</v>
      </c>
      <c r="M187" s="51">
        <v>185000</v>
      </c>
      <c r="X187" s="51">
        <v>18500</v>
      </c>
    </row>
    <row r="188" spans="1:24" x14ac:dyDescent="0.15">
      <c r="A188" s="17">
        <v>187</v>
      </c>
      <c r="B188" s="49">
        <v>45723008</v>
      </c>
      <c r="C188" s="132" t="str">
        <f t="shared" si="8"/>
        <v>101,18700|102,18700|104,374000|115,18700</v>
      </c>
      <c r="D188" s="132" t="str">
        <f t="shared" si="9"/>
        <v>101,37400|102,18700|104,187000|115,18700</v>
      </c>
      <c r="E188" s="132" t="str">
        <f t="shared" si="10"/>
        <v>101,18700|102,37400|104,187000|115,18700</v>
      </c>
      <c r="G188" s="2">
        <f>B188/$I$2</f>
        <v>91.446016</v>
      </c>
      <c r="H188" s="2">
        <f t="shared" si="11"/>
        <v>2398.2147999999997</v>
      </c>
      <c r="K188" s="51">
        <v>18600</v>
      </c>
      <c r="L188" s="51">
        <v>18600</v>
      </c>
      <c r="M188" s="51">
        <v>186000</v>
      </c>
      <c r="X188" s="51">
        <v>18600</v>
      </c>
    </row>
    <row r="189" spans="1:24" x14ac:dyDescent="0.15">
      <c r="A189" s="17">
        <v>188</v>
      </c>
      <c r="B189" s="49">
        <v>47561088</v>
      </c>
      <c r="C189" s="132" t="str">
        <f t="shared" si="8"/>
        <v>101,18800|102,18800|104,376000|115,18800</v>
      </c>
      <c r="D189" s="132" t="str">
        <f t="shared" si="9"/>
        <v>101,37600|102,18800|104,188000|115,18800</v>
      </c>
      <c r="E189" s="132" t="str">
        <f t="shared" si="10"/>
        <v>101,18800|102,37600|104,188000|115,18800</v>
      </c>
      <c r="G189" s="2">
        <f>B189/$I$2</f>
        <v>95.122175999999996</v>
      </c>
      <c r="H189" s="2">
        <f t="shared" si="11"/>
        <v>2493.3369759999996</v>
      </c>
      <c r="K189" s="51">
        <v>18700</v>
      </c>
      <c r="L189" s="51">
        <v>18700</v>
      </c>
      <c r="M189" s="51">
        <v>187000</v>
      </c>
      <c r="X189" s="51">
        <v>18700</v>
      </c>
    </row>
    <row r="190" spans="1:24" x14ac:dyDescent="0.15">
      <c r="A190" s="17">
        <v>189</v>
      </c>
      <c r="B190" s="49">
        <v>49460096</v>
      </c>
      <c r="C190" s="132" t="str">
        <f t="shared" si="8"/>
        <v>101,18900|102,18900|104,378000|115,18900</v>
      </c>
      <c r="D190" s="132" t="str">
        <f t="shared" si="9"/>
        <v>101,37800|102,18900|104,189000|115,18900</v>
      </c>
      <c r="E190" s="132" t="str">
        <f t="shared" si="10"/>
        <v>101,18900|102,37800|104,189000|115,18900</v>
      </c>
      <c r="G190" s="2">
        <f>B190/$I$2</f>
        <v>98.920192</v>
      </c>
      <c r="H190" s="2">
        <f t="shared" si="11"/>
        <v>2592.2571679999996</v>
      </c>
      <c r="K190" s="51">
        <v>18800</v>
      </c>
      <c r="L190" s="51">
        <v>18800</v>
      </c>
      <c r="M190" s="51">
        <v>188000</v>
      </c>
      <c r="X190" s="51">
        <v>18800</v>
      </c>
    </row>
    <row r="191" spans="1:24" x14ac:dyDescent="0.15">
      <c r="A191" s="17">
        <v>190</v>
      </c>
      <c r="B191" s="49">
        <v>51420672</v>
      </c>
      <c r="C191" s="132" t="str">
        <f t="shared" si="8"/>
        <v>101,19000|102,19000|104,380000|115,19000</v>
      </c>
      <c r="D191" s="132" t="str">
        <f t="shared" si="9"/>
        <v>101,38000|102,19000|104,190000|115,19000</v>
      </c>
      <c r="E191" s="132" t="str">
        <f t="shared" si="10"/>
        <v>101,19000|102,38000|104,190000|115,19000</v>
      </c>
      <c r="G191" s="2">
        <f>B191/$I$2</f>
        <v>102.84134400000001</v>
      </c>
      <c r="H191" s="2">
        <f t="shared" si="11"/>
        <v>2695.0985119999996</v>
      </c>
      <c r="K191" s="51">
        <v>18900</v>
      </c>
      <c r="L191" s="51">
        <v>18900</v>
      </c>
      <c r="M191" s="51">
        <v>189000</v>
      </c>
      <c r="X191" s="51">
        <v>18900</v>
      </c>
    </row>
    <row r="192" spans="1:24" x14ac:dyDescent="0.15">
      <c r="A192" s="17">
        <v>191</v>
      </c>
      <c r="B192" s="49">
        <v>53443584</v>
      </c>
      <c r="C192" s="132" t="str">
        <f t="shared" si="8"/>
        <v>101,19100|102,19100|104,382000|115,19100</v>
      </c>
      <c r="D192" s="132" t="str">
        <f t="shared" si="9"/>
        <v>101,38200|102,19100|104,191000|115,19100</v>
      </c>
      <c r="E192" s="132" t="str">
        <f t="shared" si="10"/>
        <v>101,19100|102,38200|104,191000|115,19100</v>
      </c>
      <c r="G192" s="2">
        <f>B192/$I$2</f>
        <v>106.887168</v>
      </c>
      <c r="H192" s="2">
        <f t="shared" si="11"/>
        <v>2801.9856799999998</v>
      </c>
      <c r="K192" s="51">
        <v>19000</v>
      </c>
      <c r="L192" s="51">
        <v>19000</v>
      </c>
      <c r="M192" s="51">
        <v>190000</v>
      </c>
      <c r="X192" s="51">
        <v>19000</v>
      </c>
    </row>
    <row r="193" spans="1:24" x14ac:dyDescent="0.15">
      <c r="A193" s="17">
        <v>192</v>
      </c>
      <c r="B193" s="49">
        <v>55529472</v>
      </c>
      <c r="C193" s="132" t="str">
        <f t="shared" si="8"/>
        <v>101,19200|102,19200|104,384000|115,19200</v>
      </c>
      <c r="D193" s="132" t="str">
        <f t="shared" si="9"/>
        <v>101,38400|102,19200|104,192000|115,19200</v>
      </c>
      <c r="E193" s="132" t="str">
        <f t="shared" si="10"/>
        <v>101,19200|102,38400|104,192000|115,19200</v>
      </c>
      <c r="G193" s="2">
        <f>B193/$I$2</f>
        <v>111.058944</v>
      </c>
      <c r="H193" s="2">
        <f t="shared" si="11"/>
        <v>2913.0446239999997</v>
      </c>
      <c r="K193" s="51">
        <v>19100</v>
      </c>
      <c r="L193" s="51">
        <v>19100</v>
      </c>
      <c r="M193" s="51">
        <v>191000</v>
      </c>
      <c r="X193" s="51">
        <v>19100</v>
      </c>
    </row>
    <row r="194" spans="1:24" x14ac:dyDescent="0.15">
      <c r="A194" s="17">
        <v>193</v>
      </c>
      <c r="B194" s="49">
        <v>57678976</v>
      </c>
      <c r="C194" s="132" t="str">
        <f t="shared" si="8"/>
        <v>101,19300|102,19300|104,386000|115,19300</v>
      </c>
      <c r="D194" s="132" t="str">
        <f t="shared" si="9"/>
        <v>101,38600|102,19300|104,193000|115,19300</v>
      </c>
      <c r="E194" s="132" t="str">
        <f t="shared" si="10"/>
        <v>101,19300|102,38600|104,193000|115,19300</v>
      </c>
      <c r="G194" s="2">
        <f>B194/$I$2</f>
        <v>115.357952</v>
      </c>
      <c r="H194" s="2">
        <f t="shared" si="11"/>
        <v>3028.4025759999995</v>
      </c>
      <c r="K194" s="51">
        <v>19200</v>
      </c>
      <c r="L194" s="51">
        <v>19200</v>
      </c>
      <c r="M194" s="51">
        <v>192000</v>
      </c>
      <c r="X194" s="51">
        <v>19200</v>
      </c>
    </row>
    <row r="195" spans="1:24" x14ac:dyDescent="0.15">
      <c r="A195" s="17">
        <v>194</v>
      </c>
      <c r="B195" s="49">
        <v>59892480</v>
      </c>
      <c r="C195" s="132" t="str">
        <f t="shared" ref="C195:C258" si="12">CONCATENATE(K$2,",",K196,"|",L$2,",",L196,"|",M$2,",",M196*2,"|",X$2,",",X196)</f>
        <v>101,19400|102,19400|104,388000|115,19400</v>
      </c>
      <c r="D195" s="132" t="str">
        <f t="shared" ref="D195:D258" si="13">CONCATENATE(K$2,",",K196*2,"|",L$2,",",L196,"|",M$2,",",M196,"|",X$2,",",X196)</f>
        <v>101,38800|102,19400|104,194000|115,19400</v>
      </c>
      <c r="E195" s="132" t="str">
        <f t="shared" ref="E195:E258" si="14">CONCATENATE(K$2,",",K196,"|",L$2,",",L196*2,"|",M$2,",",M196,"|",X$2,",",X196)</f>
        <v>101,19400|102,38800|104,194000|115,19400</v>
      </c>
      <c r="G195" s="2">
        <f>B195/$I$2</f>
        <v>119.78496</v>
      </c>
      <c r="H195" s="2">
        <f t="shared" si="11"/>
        <v>3148.1875359999995</v>
      </c>
      <c r="K195" s="51">
        <v>19300</v>
      </c>
      <c r="L195" s="51">
        <v>19300</v>
      </c>
      <c r="M195" s="51">
        <v>193000</v>
      </c>
      <c r="X195" s="51">
        <v>19300</v>
      </c>
    </row>
    <row r="196" spans="1:24" x14ac:dyDescent="0.15">
      <c r="A196" s="17">
        <v>195</v>
      </c>
      <c r="B196" s="49">
        <v>62170880</v>
      </c>
      <c r="C196" s="132" t="str">
        <f t="shared" si="12"/>
        <v>101,19500|102,19500|104,390000|115,19500</v>
      </c>
      <c r="D196" s="132" t="str">
        <f t="shared" si="13"/>
        <v>101,39000|102,19500|104,195000|115,19500</v>
      </c>
      <c r="E196" s="132" t="str">
        <f t="shared" si="14"/>
        <v>101,19500|102,39000|104,195000|115,19500</v>
      </c>
      <c r="G196" s="2">
        <f>B196/$I$2</f>
        <v>124.34175999999999</v>
      </c>
      <c r="H196" s="2">
        <f t="shared" ref="H196:H259" si="15">G196+H195</f>
        <v>3272.5292959999992</v>
      </c>
      <c r="K196" s="51">
        <v>19400</v>
      </c>
      <c r="L196" s="51">
        <v>19400</v>
      </c>
      <c r="M196" s="51">
        <v>194000</v>
      </c>
      <c r="X196" s="51">
        <v>19400</v>
      </c>
    </row>
    <row r="197" spans="1:24" x14ac:dyDescent="0.15">
      <c r="A197" s="17">
        <v>196</v>
      </c>
      <c r="B197" s="49">
        <v>64514560</v>
      </c>
      <c r="C197" s="132" t="str">
        <f t="shared" si="12"/>
        <v>101,19600|102,19600|104,392000|115,19600</v>
      </c>
      <c r="D197" s="132" t="str">
        <f t="shared" si="13"/>
        <v>101,39200|102,19600|104,196000|115,19600</v>
      </c>
      <c r="E197" s="132" t="str">
        <f t="shared" si="14"/>
        <v>101,19600|102,39200|104,196000|115,19600</v>
      </c>
      <c r="G197" s="2">
        <f>B197/$I$2</f>
        <v>129.02912000000001</v>
      </c>
      <c r="H197" s="2">
        <f t="shared" si="15"/>
        <v>3401.5584159999994</v>
      </c>
      <c r="K197" s="51">
        <v>19500</v>
      </c>
      <c r="L197" s="51">
        <v>19500</v>
      </c>
      <c r="M197" s="51">
        <v>195000</v>
      </c>
      <c r="X197" s="51">
        <v>19500</v>
      </c>
    </row>
    <row r="198" spans="1:24" x14ac:dyDescent="0.15">
      <c r="A198" s="17">
        <v>197</v>
      </c>
      <c r="B198" s="49">
        <v>66924032</v>
      </c>
      <c r="C198" s="132" t="str">
        <f t="shared" si="12"/>
        <v>101,19700|102,19700|104,394000|115,19700</v>
      </c>
      <c r="D198" s="132" t="str">
        <f t="shared" si="13"/>
        <v>101,39400|102,19700|104,197000|115,19700</v>
      </c>
      <c r="E198" s="132" t="str">
        <f t="shared" si="14"/>
        <v>101,19700|102,39400|104,197000|115,19700</v>
      </c>
      <c r="G198" s="2">
        <f>B198/$I$2</f>
        <v>133.84806399999999</v>
      </c>
      <c r="H198" s="2">
        <f t="shared" si="15"/>
        <v>3535.4064799999992</v>
      </c>
      <c r="K198" s="51">
        <v>19600</v>
      </c>
      <c r="L198" s="51">
        <v>19600</v>
      </c>
      <c r="M198" s="51">
        <v>196000</v>
      </c>
      <c r="X198" s="51">
        <v>19600</v>
      </c>
    </row>
    <row r="199" spans="1:24" x14ac:dyDescent="0.15">
      <c r="A199" s="17">
        <v>198</v>
      </c>
      <c r="B199" s="49">
        <v>69400064</v>
      </c>
      <c r="C199" s="132" t="str">
        <f t="shared" si="12"/>
        <v>101,19800|102,19800|104,396000|115,19800</v>
      </c>
      <c r="D199" s="132" t="str">
        <f t="shared" si="13"/>
        <v>101,39600|102,19800|104,198000|115,19800</v>
      </c>
      <c r="E199" s="132" t="str">
        <f t="shared" si="14"/>
        <v>101,19800|102,39600|104,198000|115,19800</v>
      </c>
      <c r="G199" s="2">
        <f>B199/$I$2</f>
        <v>138.800128</v>
      </c>
      <c r="H199" s="2">
        <f t="shared" si="15"/>
        <v>3674.2066079999991</v>
      </c>
      <c r="K199" s="51">
        <v>19700</v>
      </c>
      <c r="L199" s="51">
        <v>19700</v>
      </c>
      <c r="M199" s="51">
        <v>197000</v>
      </c>
      <c r="X199" s="51">
        <v>19700</v>
      </c>
    </row>
    <row r="200" spans="1:24" x14ac:dyDescent="0.15">
      <c r="A200" s="17">
        <v>199</v>
      </c>
      <c r="B200" s="49">
        <v>71943040</v>
      </c>
      <c r="C200" s="132" t="str">
        <f t="shared" si="12"/>
        <v>101,19900|102,19900|104,398000|115,19900</v>
      </c>
      <c r="D200" s="132" t="str">
        <f t="shared" si="13"/>
        <v>101,39800|102,19900|104,199000|115,19900</v>
      </c>
      <c r="E200" s="132" t="str">
        <f t="shared" si="14"/>
        <v>101,19900|102,39800|104,199000|115,19900</v>
      </c>
      <c r="G200" s="2">
        <f>B200/$I$2</f>
        <v>143.88607999999999</v>
      </c>
      <c r="H200" s="2">
        <f t="shared" si="15"/>
        <v>3818.0926879999988</v>
      </c>
      <c r="K200" s="51">
        <v>19800</v>
      </c>
      <c r="L200" s="51">
        <v>19800</v>
      </c>
      <c r="M200" s="51">
        <v>198000</v>
      </c>
      <c r="X200" s="51">
        <v>19800</v>
      </c>
    </row>
    <row r="201" spans="1:24" x14ac:dyDescent="0.15">
      <c r="A201" s="17">
        <v>200</v>
      </c>
      <c r="B201" s="49">
        <v>74553600</v>
      </c>
      <c r="C201" s="132" t="str">
        <f t="shared" si="12"/>
        <v>101,20000|102,20000|104,400000|115,20000</v>
      </c>
      <c r="D201" s="132" t="str">
        <f t="shared" si="13"/>
        <v>101,40000|102,20000|104,200000|115,20000</v>
      </c>
      <c r="E201" s="132" t="str">
        <f t="shared" si="14"/>
        <v>101,20000|102,40000|104,200000|115,20000</v>
      </c>
      <c r="G201" s="2">
        <f>B201/$I$2</f>
        <v>149.10720000000001</v>
      </c>
      <c r="H201" s="2">
        <f t="shared" si="15"/>
        <v>3967.1998879999987</v>
      </c>
      <c r="K201" s="51">
        <v>19900</v>
      </c>
      <c r="L201" s="51">
        <v>19900</v>
      </c>
      <c r="M201" s="51">
        <v>199000</v>
      </c>
      <c r="X201" s="51">
        <v>19900</v>
      </c>
    </row>
    <row r="202" spans="1:24" x14ac:dyDescent="0.15">
      <c r="A202" s="17">
        <v>201</v>
      </c>
      <c r="B202" s="49">
        <v>74818748</v>
      </c>
      <c r="C202" s="132" t="str">
        <f t="shared" si="12"/>
        <v>101,20100|102,20100|104,402000|115,20100</v>
      </c>
      <c r="D202" s="132" t="str">
        <f t="shared" si="13"/>
        <v>101,40200|102,20100|104,201000|115,20100</v>
      </c>
      <c r="E202" s="132" t="str">
        <f t="shared" si="14"/>
        <v>101,20100|102,40200|104,201000|115,20100</v>
      </c>
      <c r="G202" s="2">
        <f>B202/$I$2</f>
        <v>149.637496</v>
      </c>
      <c r="H202" s="2">
        <f t="shared" si="15"/>
        <v>4116.8373839999986</v>
      </c>
      <c r="K202" s="51">
        <v>20000</v>
      </c>
      <c r="L202" s="51">
        <v>20000</v>
      </c>
      <c r="M202" s="51">
        <v>200000</v>
      </c>
      <c r="X202" s="51">
        <v>20000</v>
      </c>
    </row>
    <row r="203" spans="1:24" x14ac:dyDescent="0.15">
      <c r="A203" s="17">
        <v>202</v>
      </c>
      <c r="B203" s="49">
        <v>77480160</v>
      </c>
      <c r="C203" s="132" t="str">
        <f t="shared" si="12"/>
        <v>101,20200|102,20200|104,404000|115,20200</v>
      </c>
      <c r="D203" s="132" t="str">
        <f t="shared" si="13"/>
        <v>101,40400|102,20200|104,202000|115,20200</v>
      </c>
      <c r="E203" s="132" t="str">
        <f t="shared" si="14"/>
        <v>101,20200|102,40400|104,202000|115,20200</v>
      </c>
      <c r="G203" s="2">
        <f>B203/$I$2</f>
        <v>154.96032</v>
      </c>
      <c r="H203" s="2">
        <f t="shared" si="15"/>
        <v>4271.7977039999987</v>
      </c>
      <c r="K203" s="51">
        <v>20100</v>
      </c>
      <c r="L203" s="51">
        <v>20100</v>
      </c>
      <c r="M203" s="51">
        <v>201000</v>
      </c>
      <c r="X203" s="51">
        <v>20100</v>
      </c>
    </row>
    <row r="204" spans="1:24" x14ac:dyDescent="0.15">
      <c r="A204" s="17">
        <v>203</v>
      </c>
      <c r="B204" s="49">
        <v>80208408</v>
      </c>
      <c r="C204" s="132" t="str">
        <f t="shared" si="12"/>
        <v>101,20300|102,20300|104,406000|115,20300</v>
      </c>
      <c r="D204" s="132" t="str">
        <f t="shared" si="13"/>
        <v>101,40600|102,20300|104,203000|115,20300</v>
      </c>
      <c r="E204" s="132" t="str">
        <f t="shared" si="14"/>
        <v>101,20300|102,40600|104,203000|115,20300</v>
      </c>
      <c r="G204" s="2">
        <f>B204/$I$2</f>
        <v>160.41681600000001</v>
      </c>
      <c r="H204" s="2">
        <f t="shared" si="15"/>
        <v>4432.2145199999986</v>
      </c>
      <c r="K204" s="51">
        <v>20200</v>
      </c>
      <c r="L204" s="51">
        <v>20200</v>
      </c>
      <c r="M204" s="51">
        <v>202000</v>
      </c>
      <c r="X204" s="51">
        <v>20200</v>
      </c>
    </row>
    <row r="205" spans="1:24" x14ac:dyDescent="0.15">
      <c r="A205" s="17">
        <v>204</v>
      </c>
      <c r="B205" s="49">
        <v>83004112</v>
      </c>
      <c r="C205" s="132" t="str">
        <f t="shared" si="12"/>
        <v>101,20400|102,20400|104,408000|115,20400</v>
      </c>
      <c r="D205" s="132" t="str">
        <f t="shared" si="13"/>
        <v>101,40800|102,20400|104,204000|115,20400</v>
      </c>
      <c r="E205" s="132" t="str">
        <f t="shared" si="14"/>
        <v>101,20400|102,40800|104,204000|115,20400</v>
      </c>
      <c r="G205" s="2">
        <f>B205/$I$2</f>
        <v>166.00822400000001</v>
      </c>
      <c r="H205" s="2">
        <f t="shared" si="15"/>
        <v>4598.2227439999988</v>
      </c>
      <c r="K205" s="51">
        <v>20300</v>
      </c>
      <c r="L205" s="51">
        <v>20300</v>
      </c>
      <c r="M205" s="51">
        <v>203000</v>
      </c>
      <c r="X205" s="51">
        <v>20300</v>
      </c>
    </row>
    <row r="206" spans="1:24" x14ac:dyDescent="0.15">
      <c r="A206" s="17">
        <v>205</v>
      </c>
      <c r="B206" s="49">
        <v>85867892</v>
      </c>
      <c r="C206" s="132" t="str">
        <f t="shared" si="12"/>
        <v>101,20500|102,20500|104,410000|115,20500</v>
      </c>
      <c r="D206" s="132" t="str">
        <f t="shared" si="13"/>
        <v>101,41000|102,20500|104,205000|115,20500</v>
      </c>
      <c r="E206" s="132" t="str">
        <f t="shared" si="14"/>
        <v>101,20500|102,41000|104,205000|115,20500</v>
      </c>
      <c r="G206" s="2">
        <f>B206/$I$2</f>
        <v>171.735784</v>
      </c>
      <c r="H206" s="2">
        <f t="shared" si="15"/>
        <v>4769.9585279999992</v>
      </c>
      <c r="K206" s="51">
        <v>20400</v>
      </c>
      <c r="L206" s="51">
        <v>20400</v>
      </c>
      <c r="M206" s="51">
        <v>204000</v>
      </c>
      <c r="X206" s="51">
        <v>20400</v>
      </c>
    </row>
    <row r="207" spans="1:24" x14ac:dyDescent="0.15">
      <c r="A207" s="17">
        <v>206</v>
      </c>
      <c r="B207" s="49">
        <v>88799996</v>
      </c>
      <c r="C207" s="132" t="str">
        <f t="shared" si="12"/>
        <v>101,20600|102,20600|104,412000|115,20600</v>
      </c>
      <c r="D207" s="132" t="str">
        <f t="shared" si="13"/>
        <v>101,41200|102,20600|104,206000|115,20600</v>
      </c>
      <c r="E207" s="132" t="str">
        <f t="shared" si="14"/>
        <v>101,20600|102,41200|104,206000|115,20600</v>
      </c>
      <c r="G207" s="2">
        <f>B207/$I$2</f>
        <v>177.59999199999999</v>
      </c>
      <c r="H207" s="2">
        <f t="shared" si="15"/>
        <v>4947.5585199999996</v>
      </c>
      <c r="K207" s="51">
        <v>20500</v>
      </c>
      <c r="L207" s="51">
        <v>20500</v>
      </c>
      <c r="M207" s="51">
        <v>205000</v>
      </c>
      <c r="X207" s="51">
        <v>20500</v>
      </c>
    </row>
    <row r="208" spans="1:24" x14ac:dyDescent="0.15">
      <c r="A208" s="17">
        <v>207</v>
      </c>
      <c r="B208" s="49">
        <v>91800920</v>
      </c>
      <c r="C208" s="132" t="str">
        <f t="shared" si="12"/>
        <v>101,20700|102,20700|104,414000|115,20700</v>
      </c>
      <c r="D208" s="132" t="str">
        <f t="shared" si="13"/>
        <v>101,41400|102,20700|104,207000|115,20700</v>
      </c>
      <c r="E208" s="132" t="str">
        <f t="shared" si="14"/>
        <v>101,20700|102,41400|104,207000|115,20700</v>
      </c>
      <c r="G208" s="2">
        <f>B208/$I$2</f>
        <v>183.60184000000001</v>
      </c>
      <c r="H208" s="2">
        <f t="shared" si="15"/>
        <v>5131.1603599999999</v>
      </c>
      <c r="K208" s="51">
        <v>20600</v>
      </c>
      <c r="L208" s="51">
        <v>20600</v>
      </c>
      <c r="M208" s="51">
        <v>206000</v>
      </c>
      <c r="X208" s="51">
        <v>20600</v>
      </c>
    </row>
    <row r="209" spans="1:24" x14ac:dyDescent="0.15">
      <c r="A209" s="17">
        <v>208</v>
      </c>
      <c r="B209" s="49">
        <v>94871284</v>
      </c>
      <c r="C209" s="132" t="str">
        <f t="shared" si="12"/>
        <v>101,20800|102,20800|104,416000|115,20800</v>
      </c>
      <c r="D209" s="132" t="str">
        <f t="shared" si="13"/>
        <v>101,41600|102,20800|104,208000|115,20800</v>
      </c>
      <c r="E209" s="132" t="str">
        <f t="shared" si="14"/>
        <v>101,20800|102,41600|104,208000|115,20800</v>
      </c>
      <c r="G209" s="2">
        <f>B209/$I$2</f>
        <v>189.74256800000001</v>
      </c>
      <c r="H209" s="2">
        <f t="shared" si="15"/>
        <v>5320.9029279999995</v>
      </c>
      <c r="K209" s="51">
        <v>20700</v>
      </c>
      <c r="L209" s="51">
        <v>20700</v>
      </c>
      <c r="M209" s="51">
        <v>207000</v>
      </c>
      <c r="X209" s="51">
        <v>20700</v>
      </c>
    </row>
    <row r="210" spans="1:24" x14ac:dyDescent="0.15">
      <c r="A210" s="17">
        <v>209</v>
      </c>
      <c r="B210" s="49">
        <v>98011460</v>
      </c>
      <c r="C210" s="132" t="str">
        <f t="shared" si="12"/>
        <v>101,20900|102,20900|104,418000|115,20900</v>
      </c>
      <c r="D210" s="132" t="str">
        <f t="shared" si="13"/>
        <v>101,41800|102,20900|104,209000|115,20900</v>
      </c>
      <c r="E210" s="132" t="str">
        <f t="shared" si="14"/>
        <v>101,20900|102,41800|104,209000|115,20900</v>
      </c>
      <c r="G210" s="2">
        <f>B210/$I$2</f>
        <v>196.02292</v>
      </c>
      <c r="H210" s="2">
        <f t="shared" si="15"/>
        <v>5516.9258479999999</v>
      </c>
      <c r="K210" s="51">
        <v>20800</v>
      </c>
      <c r="L210" s="51">
        <v>20800</v>
      </c>
      <c r="M210" s="51">
        <v>208000</v>
      </c>
      <c r="X210" s="51">
        <v>20800</v>
      </c>
    </row>
    <row r="211" spans="1:24" x14ac:dyDescent="0.15">
      <c r="A211" s="17">
        <v>210</v>
      </c>
      <c r="B211" s="49">
        <v>101221944</v>
      </c>
      <c r="C211" s="132" t="str">
        <f t="shared" si="12"/>
        <v>101,21000|102,21000|104,420000|115,21000</v>
      </c>
      <c r="D211" s="132" t="str">
        <f t="shared" si="13"/>
        <v>101,42000|102,21000|104,210000|115,21000</v>
      </c>
      <c r="E211" s="132" t="str">
        <f t="shared" si="14"/>
        <v>101,21000|102,42000|104,210000|115,21000</v>
      </c>
      <c r="G211" s="2">
        <f>B211/$I$2</f>
        <v>202.44388799999999</v>
      </c>
      <c r="H211" s="2">
        <f t="shared" si="15"/>
        <v>5719.3697359999996</v>
      </c>
      <c r="K211" s="51">
        <v>20900</v>
      </c>
      <c r="L211" s="51">
        <v>20900</v>
      </c>
      <c r="M211" s="51">
        <v>209000</v>
      </c>
      <c r="X211" s="51">
        <v>20900</v>
      </c>
    </row>
    <row r="212" spans="1:24" x14ac:dyDescent="0.15">
      <c r="A212" s="17">
        <v>211</v>
      </c>
      <c r="B212" s="49">
        <v>104503108</v>
      </c>
      <c r="C212" s="132" t="str">
        <f t="shared" si="12"/>
        <v>101,21100|102,21100|104,422000|115,21100</v>
      </c>
      <c r="D212" s="132" t="str">
        <f t="shared" si="13"/>
        <v>101,42200|102,21100|104,211000|115,21100</v>
      </c>
      <c r="E212" s="132" t="str">
        <f t="shared" si="14"/>
        <v>101,21100|102,42200|104,211000|115,21100</v>
      </c>
      <c r="G212" s="2">
        <f>B212/$I$2</f>
        <v>209.00621599999999</v>
      </c>
      <c r="H212" s="2">
        <f t="shared" si="15"/>
        <v>5928.3759519999994</v>
      </c>
      <c r="K212" s="51">
        <v>21000</v>
      </c>
      <c r="L212" s="51">
        <v>21000</v>
      </c>
      <c r="M212" s="51">
        <v>210000</v>
      </c>
      <c r="X212" s="51">
        <v>21000</v>
      </c>
    </row>
    <row r="213" spans="1:24" x14ac:dyDescent="0.15">
      <c r="A213" s="17">
        <v>212</v>
      </c>
      <c r="B213" s="49">
        <v>107855572</v>
      </c>
      <c r="C213" s="132" t="str">
        <f t="shared" si="12"/>
        <v>101,21200|102,21200|104,424000|115,21200</v>
      </c>
      <c r="D213" s="132" t="str">
        <f t="shared" si="13"/>
        <v>101,42400|102,21200|104,212000|115,21200</v>
      </c>
      <c r="E213" s="132" t="str">
        <f t="shared" si="14"/>
        <v>101,21200|102,42400|104,212000|115,21200</v>
      </c>
      <c r="G213" s="2">
        <f>B213/$I$2</f>
        <v>215.71114399999999</v>
      </c>
      <c r="H213" s="2">
        <f t="shared" si="15"/>
        <v>6144.0870959999993</v>
      </c>
      <c r="K213" s="51">
        <v>21100</v>
      </c>
      <c r="L213" s="51">
        <v>21100</v>
      </c>
      <c r="M213" s="51">
        <v>211000</v>
      </c>
      <c r="X213" s="51">
        <v>21100</v>
      </c>
    </row>
    <row r="214" spans="1:24" x14ac:dyDescent="0.15">
      <c r="A214" s="17">
        <v>213</v>
      </c>
      <c r="B214" s="49">
        <v>111279708</v>
      </c>
      <c r="C214" s="132" t="str">
        <f t="shared" si="12"/>
        <v>101,21300|102,21300|104,426000|115,21300</v>
      </c>
      <c r="D214" s="132" t="str">
        <f t="shared" si="13"/>
        <v>101,42600|102,21300|104,213000|115,21300</v>
      </c>
      <c r="E214" s="132" t="str">
        <f t="shared" si="14"/>
        <v>101,21300|102,42600|104,213000|115,21300</v>
      </c>
      <c r="G214" s="2">
        <f>B214/$I$2</f>
        <v>222.559416</v>
      </c>
      <c r="H214" s="2">
        <f t="shared" si="15"/>
        <v>6366.6465119999993</v>
      </c>
      <c r="K214" s="51">
        <v>21200</v>
      </c>
      <c r="L214" s="51">
        <v>21200</v>
      </c>
      <c r="M214" s="51">
        <v>212000</v>
      </c>
      <c r="X214" s="51">
        <v>21200</v>
      </c>
    </row>
    <row r="215" spans="1:24" x14ac:dyDescent="0.15">
      <c r="A215" s="17">
        <v>214</v>
      </c>
      <c r="B215" s="49">
        <v>114775888</v>
      </c>
      <c r="C215" s="132" t="str">
        <f t="shared" si="12"/>
        <v>101,21400|102,21400|104,428000|115,21400</v>
      </c>
      <c r="D215" s="132" t="str">
        <f t="shared" si="13"/>
        <v>101,42800|102,21400|104,214000|115,21400</v>
      </c>
      <c r="E215" s="132" t="str">
        <f t="shared" si="14"/>
        <v>101,21400|102,42800|104,214000|115,21400</v>
      </c>
      <c r="G215" s="2">
        <f>B215/$I$2</f>
        <v>229.55177599999999</v>
      </c>
      <c r="H215" s="2">
        <f t="shared" si="15"/>
        <v>6596.1982879999996</v>
      </c>
      <c r="K215" s="51">
        <v>21300</v>
      </c>
      <c r="L215" s="51">
        <v>21300</v>
      </c>
      <c r="M215" s="51">
        <v>213000</v>
      </c>
      <c r="X215" s="51">
        <v>21300</v>
      </c>
    </row>
    <row r="216" spans="1:24" x14ac:dyDescent="0.15">
      <c r="A216" s="17">
        <v>215</v>
      </c>
      <c r="B216" s="49">
        <v>118344608</v>
      </c>
      <c r="C216" s="132" t="str">
        <f t="shared" si="12"/>
        <v>101,21500|102,21500|104,430000|115,21500</v>
      </c>
      <c r="D216" s="132" t="str">
        <f t="shared" si="13"/>
        <v>101,43000|102,21500|104,215000|115,21500</v>
      </c>
      <c r="E216" s="132" t="str">
        <f t="shared" si="14"/>
        <v>101,21500|102,43000|104,215000|115,21500</v>
      </c>
      <c r="G216" s="2">
        <f>B216/$I$2</f>
        <v>236.68921599999999</v>
      </c>
      <c r="H216" s="2">
        <f t="shared" si="15"/>
        <v>6832.8875039999994</v>
      </c>
      <c r="K216" s="51">
        <v>21400</v>
      </c>
      <c r="L216" s="51">
        <v>21400</v>
      </c>
      <c r="M216" s="51">
        <v>214000</v>
      </c>
      <c r="X216" s="51">
        <v>21400</v>
      </c>
    </row>
    <row r="217" spans="1:24" x14ac:dyDescent="0.15">
      <c r="A217" s="17">
        <v>216</v>
      </c>
      <c r="B217" s="49">
        <v>121986364</v>
      </c>
      <c r="C217" s="132" t="str">
        <f t="shared" si="12"/>
        <v>101,21600|102,21600|104,432000|115,21600</v>
      </c>
      <c r="D217" s="132" t="str">
        <f t="shared" si="13"/>
        <v>101,43200|102,21600|104,216000|115,21600</v>
      </c>
      <c r="E217" s="132" t="str">
        <f t="shared" si="14"/>
        <v>101,21600|102,43200|104,216000|115,21600</v>
      </c>
      <c r="G217" s="2">
        <f>B217/$I$2</f>
        <v>243.97272799999999</v>
      </c>
      <c r="H217" s="2">
        <f t="shared" si="15"/>
        <v>7076.8602319999991</v>
      </c>
      <c r="K217" s="51">
        <v>21500</v>
      </c>
      <c r="L217" s="51">
        <v>21500</v>
      </c>
      <c r="M217" s="51">
        <v>215000</v>
      </c>
      <c r="X217" s="51">
        <v>21500</v>
      </c>
    </row>
    <row r="218" spans="1:24" x14ac:dyDescent="0.15">
      <c r="A218" s="17">
        <v>217</v>
      </c>
      <c r="B218" s="49">
        <v>125701528</v>
      </c>
      <c r="C218" s="132" t="str">
        <f t="shared" si="12"/>
        <v>101,21700|102,21700|104,434000|115,21700</v>
      </c>
      <c r="D218" s="132" t="str">
        <f t="shared" si="13"/>
        <v>101,43400|102,21700|104,217000|115,21700</v>
      </c>
      <c r="E218" s="132" t="str">
        <f t="shared" si="14"/>
        <v>101,21700|102,43400|104,217000|115,21700</v>
      </c>
      <c r="G218" s="2">
        <f>B218/$I$2</f>
        <v>251.40305599999999</v>
      </c>
      <c r="H218" s="2">
        <f t="shared" si="15"/>
        <v>7328.2632879999992</v>
      </c>
      <c r="K218" s="51">
        <v>21600</v>
      </c>
      <c r="L218" s="51">
        <v>21600</v>
      </c>
      <c r="M218" s="51">
        <v>216000</v>
      </c>
      <c r="X218" s="51">
        <v>21600</v>
      </c>
    </row>
    <row r="219" spans="1:24" x14ac:dyDescent="0.15">
      <c r="A219" s="17">
        <v>218</v>
      </c>
      <c r="B219" s="49">
        <v>129490472</v>
      </c>
      <c r="C219" s="132" t="str">
        <f t="shared" si="12"/>
        <v>101,21800|102,21800|104,436000|115,21800</v>
      </c>
      <c r="D219" s="132" t="str">
        <f t="shared" si="13"/>
        <v>101,43600|102,21800|104,218000|115,21800</v>
      </c>
      <c r="E219" s="132" t="str">
        <f t="shared" si="14"/>
        <v>101,21800|102,43600|104,218000|115,21800</v>
      </c>
      <c r="G219" s="2">
        <f>B219/$I$2</f>
        <v>258.98094400000002</v>
      </c>
      <c r="H219" s="2">
        <f t="shared" si="15"/>
        <v>7587.2442319999991</v>
      </c>
      <c r="K219" s="51">
        <v>21700</v>
      </c>
      <c r="L219" s="51">
        <v>21700</v>
      </c>
      <c r="M219" s="51">
        <v>217000</v>
      </c>
      <c r="X219" s="51">
        <v>21700</v>
      </c>
    </row>
    <row r="220" spans="1:24" x14ac:dyDescent="0.15">
      <c r="A220" s="17">
        <v>219</v>
      </c>
      <c r="B220" s="49">
        <v>133353816</v>
      </c>
      <c r="C220" s="132" t="str">
        <f t="shared" si="12"/>
        <v>101,21900|102,21900|104,438000|115,21900</v>
      </c>
      <c r="D220" s="132" t="str">
        <f t="shared" si="13"/>
        <v>101,43800|102,21900|104,219000|115,21900</v>
      </c>
      <c r="E220" s="132" t="str">
        <f t="shared" si="14"/>
        <v>101,21900|102,43800|104,219000|115,21900</v>
      </c>
      <c r="G220" s="2">
        <f>B220/$I$2</f>
        <v>266.70763199999999</v>
      </c>
      <c r="H220" s="2">
        <f t="shared" si="15"/>
        <v>7853.9518639999987</v>
      </c>
      <c r="K220" s="51">
        <v>21800</v>
      </c>
      <c r="L220" s="51">
        <v>21800</v>
      </c>
      <c r="M220" s="51">
        <v>218000</v>
      </c>
      <c r="X220" s="51">
        <v>21800</v>
      </c>
    </row>
    <row r="221" spans="1:24" x14ac:dyDescent="0.15">
      <c r="A221" s="17">
        <v>220</v>
      </c>
      <c r="B221" s="49">
        <v>137291808</v>
      </c>
      <c r="C221" s="132" t="str">
        <f t="shared" si="12"/>
        <v>101,22000|102,22000|104,440000|115,22000</v>
      </c>
      <c r="D221" s="132" t="str">
        <f t="shared" si="13"/>
        <v>101,44000|102,22000|104,220000|115,22000</v>
      </c>
      <c r="E221" s="132" t="str">
        <f t="shared" si="14"/>
        <v>101,22000|102,44000|104,220000|115,22000</v>
      </c>
      <c r="G221" s="2">
        <f>B221/$I$2</f>
        <v>274.58361600000001</v>
      </c>
      <c r="H221" s="2">
        <f t="shared" si="15"/>
        <v>8128.5354799999986</v>
      </c>
      <c r="K221" s="51">
        <v>21900</v>
      </c>
      <c r="L221" s="51">
        <v>21900</v>
      </c>
      <c r="M221" s="51">
        <v>219000</v>
      </c>
      <c r="X221" s="51">
        <v>21900</v>
      </c>
    </row>
    <row r="222" spans="1:24" x14ac:dyDescent="0.15">
      <c r="A222" s="17">
        <v>221</v>
      </c>
      <c r="B222" s="49">
        <v>141304944</v>
      </c>
      <c r="C222" s="132" t="str">
        <f t="shared" si="12"/>
        <v>101,22100|102,22100|104,442000|115,22100</v>
      </c>
      <c r="D222" s="132" t="str">
        <f t="shared" si="13"/>
        <v>101,44200|102,22100|104,221000|115,22100</v>
      </c>
      <c r="E222" s="132" t="str">
        <f t="shared" si="14"/>
        <v>101,22100|102,44200|104,221000|115,22100</v>
      </c>
      <c r="G222" s="2">
        <f>B222/$I$2</f>
        <v>282.60988800000001</v>
      </c>
      <c r="H222" s="2">
        <f t="shared" si="15"/>
        <v>8411.1453679999995</v>
      </c>
      <c r="K222" s="51">
        <v>22000</v>
      </c>
      <c r="L222" s="51">
        <v>22000</v>
      </c>
      <c r="M222" s="51">
        <v>220000</v>
      </c>
      <c r="X222" s="51">
        <v>22000</v>
      </c>
    </row>
    <row r="223" spans="1:24" x14ac:dyDescent="0.15">
      <c r="A223" s="17">
        <v>222</v>
      </c>
      <c r="B223" s="49">
        <v>145393720</v>
      </c>
      <c r="C223" s="132" t="str">
        <f t="shared" si="12"/>
        <v>101,22200|102,22200|104,444000|115,22200</v>
      </c>
      <c r="D223" s="132" t="str">
        <f t="shared" si="13"/>
        <v>101,44400|102,22200|104,222000|115,22200</v>
      </c>
      <c r="E223" s="132" t="str">
        <f t="shared" si="14"/>
        <v>101,22200|102,44400|104,222000|115,22200</v>
      </c>
      <c r="G223" s="2">
        <f>B223/$I$2</f>
        <v>290.78744</v>
      </c>
      <c r="H223" s="2">
        <f t="shared" si="15"/>
        <v>8701.9328079999996</v>
      </c>
      <c r="K223" s="51">
        <v>22100</v>
      </c>
      <c r="L223" s="51">
        <v>22100</v>
      </c>
      <c r="M223" s="51">
        <v>221000</v>
      </c>
      <c r="X223" s="51">
        <v>22100</v>
      </c>
    </row>
    <row r="224" spans="1:24" x14ac:dyDescent="0.15">
      <c r="A224" s="17">
        <v>223</v>
      </c>
      <c r="B224" s="49">
        <v>149558384</v>
      </c>
      <c r="C224" s="132" t="str">
        <f t="shared" si="12"/>
        <v>101,22300|102,22300|104,446000|115,22300</v>
      </c>
      <c r="D224" s="132" t="str">
        <f t="shared" si="13"/>
        <v>101,44600|102,22300|104,223000|115,22300</v>
      </c>
      <c r="E224" s="132" t="str">
        <f t="shared" si="14"/>
        <v>101,22300|102,44600|104,223000|115,22300</v>
      </c>
      <c r="G224" s="2">
        <f>B224/$I$2</f>
        <v>299.11676799999998</v>
      </c>
      <c r="H224" s="2">
        <f t="shared" si="15"/>
        <v>9001.0495759999994</v>
      </c>
      <c r="K224" s="51">
        <v>22200</v>
      </c>
      <c r="L224" s="51">
        <v>22200</v>
      </c>
      <c r="M224" s="51">
        <v>222000</v>
      </c>
      <c r="X224" s="51">
        <v>22200</v>
      </c>
    </row>
    <row r="225" spans="1:24" x14ac:dyDescent="0.15">
      <c r="A225" s="17">
        <v>224</v>
      </c>
      <c r="B225" s="49">
        <v>153799556</v>
      </c>
      <c r="C225" s="132" t="str">
        <f t="shared" si="12"/>
        <v>101,22400|102,22400|104,448000|115,22400</v>
      </c>
      <c r="D225" s="132" t="str">
        <f t="shared" si="13"/>
        <v>101,44800|102,22400|104,224000|115,22400</v>
      </c>
      <c r="E225" s="132" t="str">
        <f t="shared" si="14"/>
        <v>101,22400|102,44800|104,224000|115,22400</v>
      </c>
      <c r="G225" s="2">
        <f>B225/$I$2</f>
        <v>307.59911199999999</v>
      </c>
      <c r="H225" s="2">
        <f t="shared" si="15"/>
        <v>9308.6486879999993</v>
      </c>
      <c r="K225" s="51">
        <v>22300</v>
      </c>
      <c r="L225" s="51">
        <v>22300</v>
      </c>
      <c r="M225" s="51">
        <v>223000</v>
      </c>
      <c r="X225" s="51">
        <v>22300</v>
      </c>
    </row>
    <row r="226" spans="1:24" x14ac:dyDescent="0.15">
      <c r="A226" s="17">
        <v>225</v>
      </c>
      <c r="B226" s="49">
        <v>158117484</v>
      </c>
      <c r="C226" s="132" t="str">
        <f t="shared" si="12"/>
        <v>101,22500|102,22500|104,450000|115,22500</v>
      </c>
      <c r="D226" s="132" t="str">
        <f t="shared" si="13"/>
        <v>101,45000|102,22500|104,225000|115,22500</v>
      </c>
      <c r="E226" s="132" t="str">
        <f t="shared" si="14"/>
        <v>101,22500|102,45000|104,225000|115,22500</v>
      </c>
      <c r="G226" s="2">
        <f>B226/$I$2</f>
        <v>316.23496799999998</v>
      </c>
      <c r="H226" s="2">
        <f t="shared" si="15"/>
        <v>9624.883656</v>
      </c>
      <c r="K226" s="51">
        <v>22400</v>
      </c>
      <c r="L226" s="51">
        <v>22400</v>
      </c>
      <c r="M226" s="51">
        <v>224000</v>
      </c>
      <c r="X226" s="51">
        <v>22400</v>
      </c>
    </row>
    <row r="227" spans="1:24" x14ac:dyDescent="0.15">
      <c r="A227" s="17">
        <v>226</v>
      </c>
      <c r="B227" s="49">
        <v>162512540</v>
      </c>
      <c r="C227" s="132" t="str">
        <f t="shared" si="12"/>
        <v>101,22600|102,22600|104,452000|115,22600</v>
      </c>
      <c r="D227" s="132" t="str">
        <f t="shared" si="13"/>
        <v>101,45200|102,22600|104,226000|115,22600</v>
      </c>
      <c r="E227" s="132" t="str">
        <f t="shared" si="14"/>
        <v>101,22600|102,45200|104,226000|115,22600</v>
      </c>
      <c r="G227" s="2">
        <f>B227/$I$2</f>
        <v>325.02508</v>
      </c>
      <c r="H227" s="2">
        <f t="shared" si="15"/>
        <v>9949.9087359999994</v>
      </c>
      <c r="K227" s="51">
        <v>22500</v>
      </c>
      <c r="L227" s="51">
        <v>22500</v>
      </c>
      <c r="M227" s="51">
        <v>225000</v>
      </c>
      <c r="X227" s="51">
        <v>22500</v>
      </c>
    </row>
    <row r="228" spans="1:24" x14ac:dyDescent="0.15">
      <c r="A228" s="17">
        <v>227</v>
      </c>
      <c r="B228" s="49">
        <v>166985344</v>
      </c>
      <c r="C228" s="132" t="str">
        <f t="shared" si="12"/>
        <v>101,22700|102,22700|104,454000|115,22700</v>
      </c>
      <c r="D228" s="132" t="str">
        <f t="shared" si="13"/>
        <v>101,45400|102,22700|104,227000|115,22700</v>
      </c>
      <c r="E228" s="132" t="str">
        <f t="shared" si="14"/>
        <v>101,22700|102,45400|104,227000|115,22700</v>
      </c>
      <c r="G228" s="2">
        <f>B228/$I$2</f>
        <v>333.970688</v>
      </c>
      <c r="H228" s="2">
        <f t="shared" si="15"/>
        <v>10283.879423999999</v>
      </c>
      <c r="K228" s="51">
        <v>22600</v>
      </c>
      <c r="L228" s="51">
        <v>22600</v>
      </c>
      <c r="M228" s="51">
        <v>226000</v>
      </c>
      <c r="X228" s="51">
        <v>22600</v>
      </c>
    </row>
    <row r="229" spans="1:24" x14ac:dyDescent="0.15">
      <c r="A229" s="17">
        <v>228</v>
      </c>
      <c r="B229" s="49">
        <v>171536144</v>
      </c>
      <c r="C229" s="132" t="str">
        <f t="shared" si="12"/>
        <v>101,22800|102,22800|104,456000|115,22800</v>
      </c>
      <c r="D229" s="132" t="str">
        <f t="shared" si="13"/>
        <v>101,45600|102,22800|104,228000|115,22800</v>
      </c>
      <c r="E229" s="132" t="str">
        <f t="shared" si="14"/>
        <v>101,22800|102,45600|104,228000|115,22800</v>
      </c>
      <c r="G229" s="2">
        <f>B229/$I$2</f>
        <v>343.07228800000001</v>
      </c>
      <c r="H229" s="2">
        <f t="shared" si="15"/>
        <v>10626.951711999998</v>
      </c>
      <c r="K229" s="51">
        <v>22700</v>
      </c>
      <c r="L229" s="51">
        <v>22700</v>
      </c>
      <c r="M229" s="51">
        <v>227000</v>
      </c>
      <c r="X229" s="51">
        <v>22700</v>
      </c>
    </row>
    <row r="230" spans="1:24" x14ac:dyDescent="0.15">
      <c r="A230" s="17">
        <v>229</v>
      </c>
      <c r="B230" s="49">
        <v>176165436</v>
      </c>
      <c r="C230" s="132" t="str">
        <f t="shared" si="12"/>
        <v>101,22900|102,22900|104,458000|115,22900</v>
      </c>
      <c r="D230" s="132" t="str">
        <f t="shared" si="13"/>
        <v>101,45800|102,22900|104,229000|115,22900</v>
      </c>
      <c r="E230" s="132" t="str">
        <f t="shared" si="14"/>
        <v>101,22900|102,45800|104,229000|115,22900</v>
      </c>
      <c r="G230" s="2">
        <f>B230/$I$2</f>
        <v>352.330872</v>
      </c>
      <c r="H230" s="2">
        <f t="shared" si="15"/>
        <v>10979.282583999999</v>
      </c>
      <c r="K230" s="51">
        <v>22800</v>
      </c>
      <c r="L230" s="51">
        <v>22800</v>
      </c>
      <c r="M230" s="51">
        <v>228000</v>
      </c>
      <c r="X230" s="51">
        <v>22800</v>
      </c>
    </row>
    <row r="231" spans="1:24" x14ac:dyDescent="0.15">
      <c r="A231" s="17">
        <v>230</v>
      </c>
      <c r="B231" s="49">
        <v>180873592</v>
      </c>
      <c r="C231" s="132" t="str">
        <f t="shared" si="12"/>
        <v>101,23000|102,23000|104,460000|115,23000</v>
      </c>
      <c r="D231" s="132" t="str">
        <f t="shared" si="13"/>
        <v>101,46000|102,23000|104,230000|115,23000</v>
      </c>
      <c r="E231" s="132" t="str">
        <f t="shared" si="14"/>
        <v>101,23000|102,46000|104,230000|115,23000</v>
      </c>
      <c r="G231" s="2">
        <f>B231/$I$2</f>
        <v>361.747184</v>
      </c>
      <c r="H231" s="2">
        <f t="shared" si="15"/>
        <v>11341.029767999999</v>
      </c>
      <c r="K231" s="51">
        <v>22900</v>
      </c>
      <c r="L231" s="51">
        <v>22900</v>
      </c>
      <c r="M231" s="51">
        <v>229000</v>
      </c>
      <c r="X231" s="51">
        <v>22900</v>
      </c>
    </row>
    <row r="232" spans="1:24" x14ac:dyDescent="0.15">
      <c r="A232" s="17">
        <v>231</v>
      </c>
      <c r="B232" s="49">
        <v>185660860</v>
      </c>
      <c r="C232" s="132" t="str">
        <f t="shared" si="12"/>
        <v>101,23100|102,23100|104,462000|115,23100</v>
      </c>
      <c r="D232" s="132" t="str">
        <f t="shared" si="13"/>
        <v>101,46200|102,23100|104,231000|115,23100</v>
      </c>
      <c r="E232" s="132" t="str">
        <f t="shared" si="14"/>
        <v>101,23100|102,46200|104,231000|115,23100</v>
      </c>
      <c r="G232" s="2">
        <f>B232/$I$2</f>
        <v>371.32172000000003</v>
      </c>
      <c r="H232" s="2">
        <f t="shared" si="15"/>
        <v>11712.351487999998</v>
      </c>
      <c r="K232" s="51">
        <v>23000</v>
      </c>
      <c r="L232" s="51">
        <v>23000</v>
      </c>
      <c r="M232" s="51">
        <v>230000</v>
      </c>
      <c r="X232" s="51">
        <v>23000</v>
      </c>
    </row>
    <row r="233" spans="1:24" x14ac:dyDescent="0.15">
      <c r="A233" s="17">
        <v>232</v>
      </c>
      <c r="B233" s="49">
        <v>190527984</v>
      </c>
      <c r="C233" s="132" t="str">
        <f t="shared" si="12"/>
        <v>101,23200|102,23200|104,464000|115,23200</v>
      </c>
      <c r="D233" s="132" t="str">
        <f t="shared" si="13"/>
        <v>101,46400|102,23200|104,232000|115,23200</v>
      </c>
      <c r="E233" s="132" t="str">
        <f t="shared" si="14"/>
        <v>101,23200|102,46400|104,232000|115,23200</v>
      </c>
      <c r="G233" s="2">
        <f>B233/$I$2</f>
        <v>381.05596800000001</v>
      </c>
      <c r="H233" s="2">
        <f t="shared" si="15"/>
        <v>12093.407455999999</v>
      </c>
      <c r="K233" s="51">
        <v>23100</v>
      </c>
      <c r="L233" s="51">
        <v>23100</v>
      </c>
      <c r="M233" s="51">
        <v>231000</v>
      </c>
      <c r="X233" s="51">
        <v>23100</v>
      </c>
    </row>
    <row r="234" spans="1:24" x14ac:dyDescent="0.15">
      <c r="A234" s="17">
        <v>233</v>
      </c>
      <c r="B234" s="49">
        <v>195474964</v>
      </c>
      <c r="C234" s="132" t="str">
        <f t="shared" si="12"/>
        <v>101,23300|102,23300|104,466000|115,23300</v>
      </c>
      <c r="D234" s="132" t="str">
        <f t="shared" si="13"/>
        <v>101,46600|102,23300|104,233000|115,23300</v>
      </c>
      <c r="E234" s="132" t="str">
        <f t="shared" si="14"/>
        <v>101,23300|102,46600|104,233000|115,23300</v>
      </c>
      <c r="G234" s="2">
        <f>B234/$I$2</f>
        <v>390.949928</v>
      </c>
      <c r="H234" s="2">
        <f t="shared" si="15"/>
        <v>12484.357383999999</v>
      </c>
      <c r="K234" s="51">
        <v>23200</v>
      </c>
      <c r="L234" s="51">
        <v>23200</v>
      </c>
      <c r="M234" s="51">
        <v>232000</v>
      </c>
      <c r="X234" s="51">
        <v>23200</v>
      </c>
    </row>
    <row r="235" spans="1:24" x14ac:dyDescent="0.15">
      <c r="A235" s="17">
        <v>234</v>
      </c>
      <c r="B235" s="49">
        <v>200502544</v>
      </c>
      <c r="C235" s="132" t="str">
        <f t="shared" si="12"/>
        <v>101,23400|102,23400|104,468000|115,23400</v>
      </c>
      <c r="D235" s="132" t="str">
        <f t="shared" si="13"/>
        <v>101,46800|102,23400|104,234000|115,23400</v>
      </c>
      <c r="E235" s="132" t="str">
        <f t="shared" si="14"/>
        <v>101,23400|102,46800|104,234000|115,23400</v>
      </c>
      <c r="G235" s="2">
        <f>B235/$I$2</f>
        <v>401.005088</v>
      </c>
      <c r="H235" s="2">
        <f t="shared" si="15"/>
        <v>12885.362471999999</v>
      </c>
      <c r="K235" s="51">
        <v>23300</v>
      </c>
      <c r="L235" s="51">
        <v>23300</v>
      </c>
      <c r="M235" s="51">
        <v>233000</v>
      </c>
      <c r="X235" s="51">
        <v>23300</v>
      </c>
    </row>
    <row r="236" spans="1:24" x14ac:dyDescent="0.15">
      <c r="A236" s="17">
        <v>235</v>
      </c>
      <c r="B236" s="49">
        <v>205610848</v>
      </c>
      <c r="C236" s="132" t="str">
        <f t="shared" si="12"/>
        <v>101,23500|102,23500|104,470000|115,23500</v>
      </c>
      <c r="D236" s="132" t="str">
        <f t="shared" si="13"/>
        <v>101,47000|102,23500|104,235000|115,23500</v>
      </c>
      <c r="E236" s="132" t="str">
        <f t="shared" si="14"/>
        <v>101,23500|102,47000|104,235000|115,23500</v>
      </c>
      <c r="G236" s="2">
        <f>B236/$I$2</f>
        <v>411.22169600000001</v>
      </c>
      <c r="H236" s="2">
        <f t="shared" si="15"/>
        <v>13296.584167999999</v>
      </c>
      <c r="K236" s="51">
        <v>23400</v>
      </c>
      <c r="L236" s="51">
        <v>23400</v>
      </c>
      <c r="M236" s="51">
        <v>234000</v>
      </c>
      <c r="X236" s="51">
        <v>23400</v>
      </c>
    </row>
    <row r="237" spans="1:24" x14ac:dyDescent="0.15">
      <c r="A237" s="17">
        <v>236</v>
      </c>
      <c r="B237" s="49">
        <v>210800496</v>
      </c>
      <c r="C237" s="132" t="str">
        <f t="shared" si="12"/>
        <v>101,23600|102,23600|104,472000|115,23600</v>
      </c>
      <c r="D237" s="132" t="str">
        <f t="shared" si="13"/>
        <v>101,47200|102,23600|104,236000|115,23600</v>
      </c>
      <c r="E237" s="132" t="str">
        <f t="shared" si="14"/>
        <v>101,23600|102,47200|104,236000|115,23600</v>
      </c>
      <c r="G237" s="2">
        <f>B237/$I$2</f>
        <v>421.60099200000002</v>
      </c>
      <c r="H237" s="2">
        <f t="shared" si="15"/>
        <v>13718.185159999999</v>
      </c>
      <c r="K237" s="51">
        <v>23500</v>
      </c>
      <c r="L237" s="51">
        <v>23500</v>
      </c>
      <c r="M237" s="51">
        <v>235000</v>
      </c>
      <c r="X237" s="51">
        <v>23500</v>
      </c>
    </row>
    <row r="238" spans="1:24" x14ac:dyDescent="0.15">
      <c r="A238" s="17">
        <v>237</v>
      </c>
      <c r="B238" s="49">
        <v>216071612</v>
      </c>
      <c r="C238" s="132" t="str">
        <f t="shared" si="12"/>
        <v>101,23700|102,23700|104,474000|115,23700</v>
      </c>
      <c r="D238" s="132" t="str">
        <f t="shared" si="13"/>
        <v>101,47400|102,23700|104,237000|115,23700</v>
      </c>
      <c r="E238" s="132" t="str">
        <f t="shared" si="14"/>
        <v>101,23700|102,47400|104,237000|115,23700</v>
      </c>
      <c r="G238" s="2">
        <f>B238/$I$2</f>
        <v>432.14322399999998</v>
      </c>
      <c r="H238" s="2">
        <f t="shared" si="15"/>
        <v>14150.328383999999</v>
      </c>
      <c r="K238" s="51">
        <v>23600</v>
      </c>
      <c r="L238" s="51">
        <v>23600</v>
      </c>
      <c r="M238" s="51">
        <v>236000</v>
      </c>
      <c r="X238" s="51">
        <v>23600</v>
      </c>
    </row>
    <row r="239" spans="1:24" x14ac:dyDescent="0.15">
      <c r="A239" s="17">
        <v>238</v>
      </c>
      <c r="B239" s="49">
        <v>221424816</v>
      </c>
      <c r="C239" s="132" t="str">
        <f t="shared" si="12"/>
        <v>101,23800|102,23800|104,476000|115,23800</v>
      </c>
      <c r="D239" s="132" t="str">
        <f t="shared" si="13"/>
        <v>101,47600|102,23800|104,238000|115,23800</v>
      </c>
      <c r="E239" s="132" t="str">
        <f t="shared" si="14"/>
        <v>101,23800|102,47600|104,238000|115,23800</v>
      </c>
      <c r="G239" s="2">
        <f>B239/$I$2</f>
        <v>442.84963199999999</v>
      </c>
      <c r="H239" s="2">
        <f t="shared" si="15"/>
        <v>14593.178015999998</v>
      </c>
      <c r="K239" s="51">
        <v>23700</v>
      </c>
      <c r="L239" s="51">
        <v>23700</v>
      </c>
      <c r="M239" s="51">
        <v>237000</v>
      </c>
      <c r="X239" s="51">
        <v>23700</v>
      </c>
    </row>
    <row r="240" spans="1:24" x14ac:dyDescent="0.15">
      <c r="A240" s="17">
        <v>239</v>
      </c>
      <c r="B240" s="49">
        <v>226860480</v>
      </c>
      <c r="C240" s="132" t="str">
        <f t="shared" si="12"/>
        <v>101,23900|102,23900|104,478000|115,23900</v>
      </c>
      <c r="D240" s="132" t="str">
        <f t="shared" si="13"/>
        <v>101,47800|102,23900|104,239000|115,23900</v>
      </c>
      <c r="E240" s="132" t="str">
        <f t="shared" si="14"/>
        <v>101,23900|102,47800|104,239000|115,23900</v>
      </c>
      <c r="G240" s="2">
        <f>B240/$I$2</f>
        <v>453.72095999999999</v>
      </c>
      <c r="H240" s="2">
        <f t="shared" si="15"/>
        <v>15046.898975999999</v>
      </c>
      <c r="K240" s="51">
        <v>23800</v>
      </c>
      <c r="L240" s="51">
        <v>23800</v>
      </c>
      <c r="M240" s="51">
        <v>238000</v>
      </c>
      <c r="X240" s="51">
        <v>23800</v>
      </c>
    </row>
    <row r="241" spans="1:24" x14ac:dyDescent="0.15">
      <c r="A241" s="17">
        <v>240</v>
      </c>
      <c r="B241" s="49">
        <v>232378852</v>
      </c>
      <c r="C241" s="132" t="str">
        <f t="shared" si="12"/>
        <v>101,24000|102,24000|104,480000|115,24000</v>
      </c>
      <c r="D241" s="132" t="str">
        <f t="shared" si="13"/>
        <v>101,48000|102,24000|104,240000|115,24000</v>
      </c>
      <c r="E241" s="132" t="str">
        <f t="shared" si="14"/>
        <v>101,24000|102,48000|104,240000|115,24000</v>
      </c>
      <c r="G241" s="2">
        <f>B241/$I$2</f>
        <v>464.75770399999999</v>
      </c>
      <c r="H241" s="2">
        <f t="shared" si="15"/>
        <v>15511.656679999998</v>
      </c>
      <c r="K241" s="51">
        <v>23900</v>
      </c>
      <c r="L241" s="51">
        <v>23900</v>
      </c>
      <c r="M241" s="51">
        <v>239000</v>
      </c>
      <c r="X241" s="51">
        <v>23900</v>
      </c>
    </row>
    <row r="242" spans="1:24" x14ac:dyDescent="0.15">
      <c r="A242" s="17">
        <v>241</v>
      </c>
      <c r="B242" s="49">
        <v>237980428</v>
      </c>
      <c r="C242" s="132" t="str">
        <f t="shared" si="12"/>
        <v>101,24100|102,24100|104,482000|115,24100</v>
      </c>
      <c r="D242" s="132" t="str">
        <f t="shared" si="13"/>
        <v>101,48200|102,24100|104,241000|115,24100</v>
      </c>
      <c r="E242" s="132" t="str">
        <f t="shared" si="14"/>
        <v>101,24100|102,48200|104,241000|115,24100</v>
      </c>
      <c r="G242" s="2">
        <f>B242/$I$2</f>
        <v>475.96085599999998</v>
      </c>
      <c r="H242" s="2">
        <f t="shared" si="15"/>
        <v>15987.617535999998</v>
      </c>
      <c r="K242" s="51">
        <v>24000</v>
      </c>
      <c r="L242" s="51">
        <v>24000</v>
      </c>
      <c r="M242" s="51">
        <v>240000</v>
      </c>
      <c r="X242" s="51">
        <v>24000</v>
      </c>
    </row>
    <row r="243" spans="1:24" x14ac:dyDescent="0.15">
      <c r="A243" s="17">
        <v>242</v>
      </c>
      <c r="B243" s="49">
        <v>243665456</v>
      </c>
      <c r="C243" s="132" t="str">
        <f t="shared" si="12"/>
        <v>101,24200|102,24200|104,484000|115,24200</v>
      </c>
      <c r="D243" s="132" t="str">
        <f t="shared" si="13"/>
        <v>101,48400|102,24200|104,242000|115,24200</v>
      </c>
      <c r="E243" s="132" t="str">
        <f t="shared" si="14"/>
        <v>101,24200|102,48400|104,242000|115,24200</v>
      </c>
      <c r="G243" s="2">
        <f>B243/$I$2</f>
        <v>487.33091200000001</v>
      </c>
      <c r="H243" s="2">
        <f t="shared" si="15"/>
        <v>16474.948447999999</v>
      </c>
      <c r="K243" s="51">
        <v>24100</v>
      </c>
      <c r="L243" s="51">
        <v>24100</v>
      </c>
      <c r="M243" s="51">
        <v>241000</v>
      </c>
      <c r="X243" s="51">
        <v>24100</v>
      </c>
    </row>
    <row r="244" spans="1:24" x14ac:dyDescent="0.15">
      <c r="A244" s="17">
        <v>243</v>
      </c>
      <c r="B244" s="49">
        <v>249434432</v>
      </c>
      <c r="C244" s="132" t="str">
        <f t="shared" si="12"/>
        <v>101,24300|102,24300|104,486000|115,24300</v>
      </c>
      <c r="D244" s="132" t="str">
        <f t="shared" si="13"/>
        <v>101,48600|102,24300|104,243000|115,24300</v>
      </c>
      <c r="E244" s="132" t="str">
        <f t="shared" si="14"/>
        <v>101,24300|102,48600|104,243000|115,24300</v>
      </c>
      <c r="G244" s="2">
        <f>B244/$I$2</f>
        <v>498.86886399999997</v>
      </c>
      <c r="H244" s="2">
        <f t="shared" si="15"/>
        <v>16973.817311999999</v>
      </c>
      <c r="K244" s="51">
        <v>24200</v>
      </c>
      <c r="L244" s="51">
        <v>24200</v>
      </c>
      <c r="M244" s="51">
        <v>242000</v>
      </c>
      <c r="X244" s="51">
        <v>24200</v>
      </c>
    </row>
    <row r="245" spans="1:24" x14ac:dyDescent="0.15">
      <c r="A245" s="17">
        <v>244</v>
      </c>
      <c r="B245" s="49">
        <v>255287852</v>
      </c>
      <c r="C245" s="132" t="str">
        <f t="shared" si="12"/>
        <v>101,24400|102,24400|104,488000|115,24400</v>
      </c>
      <c r="D245" s="132" t="str">
        <f t="shared" si="13"/>
        <v>101,48800|102,24400|104,244000|115,24400</v>
      </c>
      <c r="E245" s="132" t="str">
        <f t="shared" si="14"/>
        <v>101,24400|102,48800|104,244000|115,24400</v>
      </c>
      <c r="G245" s="2">
        <f>B245/$I$2</f>
        <v>510.57570399999997</v>
      </c>
      <c r="H245" s="2">
        <f t="shared" si="15"/>
        <v>17484.393015999998</v>
      </c>
      <c r="K245" s="51">
        <v>24300</v>
      </c>
      <c r="L245" s="51">
        <v>24300</v>
      </c>
      <c r="M245" s="51">
        <v>243000</v>
      </c>
      <c r="X245" s="51">
        <v>24300</v>
      </c>
    </row>
    <row r="246" spans="1:24" x14ac:dyDescent="0.15">
      <c r="A246" s="17">
        <v>245</v>
      </c>
      <c r="B246" s="49">
        <v>261225840</v>
      </c>
      <c r="C246" s="132" t="str">
        <f t="shared" si="12"/>
        <v>101,24500|102,24500|104,490000|115,24500</v>
      </c>
      <c r="D246" s="132" t="str">
        <f t="shared" si="13"/>
        <v>101,49000|102,24500|104,245000|115,24500</v>
      </c>
      <c r="E246" s="132" t="str">
        <f t="shared" si="14"/>
        <v>101,24500|102,49000|104,245000|115,24500</v>
      </c>
      <c r="G246" s="2">
        <f>B246/$I$2</f>
        <v>522.45168000000001</v>
      </c>
      <c r="H246" s="2">
        <f t="shared" si="15"/>
        <v>18006.844695999996</v>
      </c>
      <c r="K246" s="51">
        <v>24400</v>
      </c>
      <c r="L246" s="51">
        <v>24400</v>
      </c>
      <c r="M246" s="51">
        <v>244000</v>
      </c>
      <c r="X246" s="51">
        <v>24400</v>
      </c>
    </row>
    <row r="247" spans="1:24" x14ac:dyDescent="0.15">
      <c r="A247" s="17">
        <v>246</v>
      </c>
      <c r="B247" s="49">
        <v>267248892</v>
      </c>
      <c r="C247" s="132" t="str">
        <f t="shared" si="12"/>
        <v>101,24600|102,24600|104,492000|115,24600</v>
      </c>
      <c r="D247" s="132" t="str">
        <f t="shared" si="13"/>
        <v>101,49200|102,24600|104,246000|115,24600</v>
      </c>
      <c r="E247" s="132" t="str">
        <f t="shared" si="14"/>
        <v>101,24600|102,49200|104,246000|115,24600</v>
      </c>
      <c r="G247" s="2">
        <f>B247/$I$2</f>
        <v>534.49778400000002</v>
      </c>
      <c r="H247" s="2">
        <f t="shared" si="15"/>
        <v>18541.342479999996</v>
      </c>
      <c r="K247" s="51">
        <v>24500</v>
      </c>
      <c r="L247" s="51">
        <v>24500</v>
      </c>
      <c r="M247" s="51">
        <v>245000</v>
      </c>
      <c r="X247" s="51">
        <v>24500</v>
      </c>
    </row>
    <row r="248" spans="1:24" x14ac:dyDescent="0.15">
      <c r="A248" s="17">
        <v>247</v>
      </c>
      <c r="B248" s="49">
        <v>273357380</v>
      </c>
      <c r="C248" s="132" t="str">
        <f t="shared" si="12"/>
        <v>101,24700|102,24700|104,494000|115,24700</v>
      </c>
      <c r="D248" s="132" t="str">
        <f t="shared" si="13"/>
        <v>101,49400|102,24700|104,247000|115,24700</v>
      </c>
      <c r="E248" s="132" t="str">
        <f t="shared" si="14"/>
        <v>101,24700|102,49400|104,247000|115,24700</v>
      </c>
      <c r="G248" s="2">
        <f>B248/$I$2</f>
        <v>546.71475999999996</v>
      </c>
      <c r="H248" s="2">
        <f t="shared" si="15"/>
        <v>19088.057239999995</v>
      </c>
      <c r="K248" s="51">
        <v>24600</v>
      </c>
      <c r="L248" s="51">
        <v>24600</v>
      </c>
      <c r="M248" s="51">
        <v>246000</v>
      </c>
      <c r="X248" s="51">
        <v>24600</v>
      </c>
    </row>
    <row r="249" spans="1:24" x14ac:dyDescent="0.15">
      <c r="A249" s="17">
        <v>248</v>
      </c>
      <c r="B249" s="49">
        <v>279551676</v>
      </c>
      <c r="C249" s="132" t="str">
        <f t="shared" si="12"/>
        <v>101,24800|102,24800|104,496000|115,24800</v>
      </c>
      <c r="D249" s="132" t="str">
        <f t="shared" si="13"/>
        <v>101,49600|102,24800|104,248000|115,24800</v>
      </c>
      <c r="E249" s="132" t="str">
        <f t="shared" si="14"/>
        <v>101,24800|102,49600|104,248000|115,24800</v>
      </c>
      <c r="G249" s="2">
        <f>B249/$I$2</f>
        <v>559.10335199999997</v>
      </c>
      <c r="H249" s="2">
        <f t="shared" si="15"/>
        <v>19647.160591999993</v>
      </c>
      <c r="K249" s="51">
        <v>24700</v>
      </c>
      <c r="L249" s="51">
        <v>24700</v>
      </c>
      <c r="M249" s="51">
        <v>247000</v>
      </c>
      <c r="X249" s="51">
        <v>24700</v>
      </c>
    </row>
    <row r="250" spans="1:24" x14ac:dyDescent="0.15">
      <c r="A250" s="17">
        <v>249</v>
      </c>
      <c r="B250" s="49">
        <v>285832152</v>
      </c>
      <c r="C250" s="132" t="str">
        <f t="shared" si="12"/>
        <v>101,24900|102,24900|104,498000|115,24900</v>
      </c>
      <c r="D250" s="132" t="str">
        <f t="shared" si="13"/>
        <v>101,49800|102,24900|104,249000|115,24900</v>
      </c>
      <c r="E250" s="132" t="str">
        <f t="shared" si="14"/>
        <v>101,24900|102,49800|104,249000|115,24900</v>
      </c>
      <c r="G250" s="2">
        <f>B250/$I$2</f>
        <v>571.66430400000002</v>
      </c>
      <c r="H250" s="2">
        <f t="shared" si="15"/>
        <v>20218.824895999995</v>
      </c>
      <c r="K250" s="51">
        <v>24800</v>
      </c>
      <c r="L250" s="51">
        <v>24800</v>
      </c>
      <c r="M250" s="51">
        <v>248000</v>
      </c>
      <c r="X250" s="51">
        <v>24800</v>
      </c>
    </row>
    <row r="251" spans="1:24" x14ac:dyDescent="0.15">
      <c r="A251" s="17">
        <v>250</v>
      </c>
      <c r="B251" s="49">
        <v>292199056</v>
      </c>
      <c r="C251" s="132" t="str">
        <f t="shared" si="12"/>
        <v>101,25000|102,25000|104,500000|115,25000</v>
      </c>
      <c r="D251" s="132" t="str">
        <f t="shared" si="13"/>
        <v>101,50000|102,25000|104,250000|115,25000</v>
      </c>
      <c r="E251" s="132" t="str">
        <f t="shared" si="14"/>
        <v>101,25000|102,50000|104,250000|115,25000</v>
      </c>
      <c r="G251" s="2">
        <f>B251/$I$2</f>
        <v>584.39811199999997</v>
      </c>
      <c r="H251" s="2">
        <f t="shared" si="15"/>
        <v>20803.223007999994</v>
      </c>
      <c r="K251" s="51">
        <v>24900</v>
      </c>
      <c r="L251" s="51">
        <v>24900</v>
      </c>
      <c r="M251" s="51">
        <v>249000</v>
      </c>
      <c r="X251" s="51">
        <v>24900</v>
      </c>
    </row>
    <row r="252" spans="1:24" x14ac:dyDescent="0.15">
      <c r="A252" s="17">
        <v>251</v>
      </c>
      <c r="B252" s="49">
        <v>289019040</v>
      </c>
      <c r="C252" s="132" t="str">
        <f t="shared" si="12"/>
        <v>101,25100|102,25100|104,502000|115,25100</v>
      </c>
      <c r="D252" s="132" t="str">
        <f t="shared" si="13"/>
        <v>101,50200|102,25100|104,251000|115,25100</v>
      </c>
      <c r="E252" s="132" t="str">
        <f t="shared" si="14"/>
        <v>101,25100|102,50200|104,251000|115,25100</v>
      </c>
      <c r="G252" s="2">
        <f>B252/$I$2</f>
        <v>578.03808000000004</v>
      </c>
      <c r="H252" s="2">
        <f t="shared" si="15"/>
        <v>21381.261087999992</v>
      </c>
      <c r="K252" s="51">
        <v>25000</v>
      </c>
      <c r="L252" s="51">
        <v>25000</v>
      </c>
      <c r="M252" s="51">
        <v>250000</v>
      </c>
      <c r="X252" s="51">
        <v>25000</v>
      </c>
    </row>
    <row r="253" spans="1:24" x14ac:dyDescent="0.15">
      <c r="A253" s="17">
        <v>252</v>
      </c>
      <c r="B253" s="49">
        <v>295349280</v>
      </c>
      <c r="C253" s="132" t="str">
        <f t="shared" si="12"/>
        <v>101,25200|102,25200|104,504000|115,25200</v>
      </c>
      <c r="D253" s="132" t="str">
        <f t="shared" si="13"/>
        <v>101,50400|102,25200|104,252000|115,25200</v>
      </c>
      <c r="E253" s="132" t="str">
        <f t="shared" si="14"/>
        <v>101,25200|102,50400|104,252000|115,25200</v>
      </c>
      <c r="G253" s="2">
        <f>B253/$I$2</f>
        <v>590.69856000000004</v>
      </c>
      <c r="H253" s="2">
        <f t="shared" si="15"/>
        <v>21971.959647999993</v>
      </c>
      <c r="K253" s="51">
        <v>25100</v>
      </c>
      <c r="L253" s="51">
        <v>25100</v>
      </c>
      <c r="M253" s="51">
        <v>251000</v>
      </c>
      <c r="X253" s="51">
        <v>25100</v>
      </c>
    </row>
    <row r="254" spans="1:24" x14ac:dyDescent="0.15">
      <c r="A254" s="17">
        <v>253</v>
      </c>
      <c r="B254" s="49">
        <v>301764360</v>
      </c>
      <c r="C254" s="132" t="str">
        <f t="shared" si="12"/>
        <v>101,25300|102,25300|104,506000|115,25300</v>
      </c>
      <c r="D254" s="132" t="str">
        <f t="shared" si="13"/>
        <v>101,50600|102,25300|104,253000|115,25300</v>
      </c>
      <c r="E254" s="132" t="str">
        <f t="shared" si="14"/>
        <v>101,25300|102,50600|104,253000|115,25300</v>
      </c>
      <c r="G254" s="2">
        <f>B254/$I$2</f>
        <v>603.52872000000002</v>
      </c>
      <c r="H254" s="2">
        <f t="shared" si="15"/>
        <v>22575.488367999991</v>
      </c>
      <c r="K254" s="51">
        <v>25200</v>
      </c>
      <c r="L254" s="51">
        <v>25200</v>
      </c>
      <c r="M254" s="51">
        <v>252000</v>
      </c>
      <c r="X254" s="51">
        <v>25200</v>
      </c>
    </row>
    <row r="255" spans="1:24" x14ac:dyDescent="0.15">
      <c r="A255" s="17">
        <v>254</v>
      </c>
      <c r="B255" s="49">
        <v>308264520</v>
      </c>
      <c r="C255" s="132" t="str">
        <f t="shared" si="12"/>
        <v>101,25400|102,25400|104,508000|115,25400</v>
      </c>
      <c r="D255" s="132" t="str">
        <f t="shared" si="13"/>
        <v>101,50800|102,25400|104,254000|115,25400</v>
      </c>
      <c r="E255" s="132" t="str">
        <f t="shared" si="14"/>
        <v>101,25400|102,50800|104,254000|115,25400</v>
      </c>
      <c r="G255" s="2">
        <f>B255/$I$2</f>
        <v>616.52904000000001</v>
      </c>
      <c r="H255" s="2">
        <f t="shared" si="15"/>
        <v>23192.017407999992</v>
      </c>
      <c r="K255" s="51">
        <v>25300</v>
      </c>
      <c r="L255" s="51">
        <v>25300</v>
      </c>
      <c r="M255" s="51">
        <v>253000</v>
      </c>
      <c r="X255" s="51">
        <v>25300</v>
      </c>
    </row>
    <row r="256" spans="1:24" x14ac:dyDescent="0.15">
      <c r="A256" s="17">
        <v>255</v>
      </c>
      <c r="B256" s="49">
        <v>314850240</v>
      </c>
      <c r="C256" s="132" t="str">
        <f t="shared" si="12"/>
        <v>101,25500|102,25500|104,510000|115,25500</v>
      </c>
      <c r="D256" s="132" t="str">
        <f t="shared" si="13"/>
        <v>101,51000|102,25500|104,255000|115,25500</v>
      </c>
      <c r="E256" s="132" t="str">
        <f t="shared" si="14"/>
        <v>101,25500|102,51000|104,255000|115,25500</v>
      </c>
      <c r="G256" s="2">
        <f>B256/$I$2</f>
        <v>629.70047999999997</v>
      </c>
      <c r="H256" s="2">
        <f t="shared" si="15"/>
        <v>23821.717887999992</v>
      </c>
      <c r="K256" s="51">
        <v>25400</v>
      </c>
      <c r="L256" s="51">
        <v>25400</v>
      </c>
      <c r="M256" s="51">
        <v>254000</v>
      </c>
      <c r="X256" s="51">
        <v>25400</v>
      </c>
    </row>
    <row r="257" spans="1:24" x14ac:dyDescent="0.15">
      <c r="A257" s="17">
        <v>256</v>
      </c>
      <c r="B257" s="49">
        <v>321521880</v>
      </c>
      <c r="C257" s="132" t="str">
        <f t="shared" si="12"/>
        <v>101,25600|102,25600|104,512000|115,25600</v>
      </c>
      <c r="D257" s="132" t="str">
        <f t="shared" si="13"/>
        <v>101,51200|102,25600|104,256000|115,25600</v>
      </c>
      <c r="E257" s="132" t="str">
        <f t="shared" si="14"/>
        <v>101,25600|102,51200|104,256000|115,25600</v>
      </c>
      <c r="G257" s="2">
        <f>B257/$I$2</f>
        <v>643.04376000000002</v>
      </c>
      <c r="H257" s="2">
        <f t="shared" si="15"/>
        <v>24464.761647999992</v>
      </c>
      <c r="K257" s="51">
        <v>25500</v>
      </c>
      <c r="L257" s="51">
        <v>25500</v>
      </c>
      <c r="M257" s="51">
        <v>255000</v>
      </c>
      <c r="X257" s="51">
        <v>25500</v>
      </c>
    </row>
    <row r="258" spans="1:24" x14ac:dyDescent="0.15">
      <c r="A258" s="17">
        <v>257</v>
      </c>
      <c r="B258" s="49">
        <v>328279800</v>
      </c>
      <c r="C258" s="132" t="str">
        <f t="shared" si="12"/>
        <v>101,25700|102,25700|104,514000|115,25700</v>
      </c>
      <c r="D258" s="132" t="str">
        <f t="shared" si="13"/>
        <v>101,51400|102,25700|104,257000|115,25700</v>
      </c>
      <c r="E258" s="132" t="str">
        <f t="shared" si="14"/>
        <v>101,25700|102,51400|104,257000|115,25700</v>
      </c>
      <c r="G258" s="2">
        <f>B258/$I$2</f>
        <v>656.55960000000005</v>
      </c>
      <c r="H258" s="2">
        <f t="shared" si="15"/>
        <v>25121.321247999993</v>
      </c>
      <c r="K258" s="51">
        <v>25600</v>
      </c>
      <c r="L258" s="51">
        <v>25600</v>
      </c>
      <c r="M258" s="51">
        <v>256000</v>
      </c>
      <c r="X258" s="51">
        <v>25600</v>
      </c>
    </row>
    <row r="259" spans="1:24" x14ac:dyDescent="0.15">
      <c r="A259" s="17">
        <v>258</v>
      </c>
      <c r="B259" s="49">
        <v>335124240</v>
      </c>
      <c r="C259" s="132" t="str">
        <f t="shared" ref="C259:C322" si="16">CONCATENATE(K$2,",",K260,"|",L$2,",",L260,"|",M$2,",",M260*2,"|",X$2,",",X260)</f>
        <v>101,25800|102,25800|104,516000|115,25800</v>
      </c>
      <c r="D259" s="132" t="str">
        <f t="shared" ref="D259:D322" si="17">CONCATENATE(K$2,",",K260*2,"|",L$2,",",L260,"|",M$2,",",M260,"|",X$2,",",X260)</f>
        <v>101,51600|102,25800|104,258000|115,25800</v>
      </c>
      <c r="E259" s="132" t="str">
        <f t="shared" ref="E259:E322" si="18">CONCATENATE(K$2,",",K260,"|",L$2,",",L260*2,"|",M$2,",",M260,"|",X$2,",",X260)</f>
        <v>101,25800|102,51600|104,258000|115,25800</v>
      </c>
      <c r="G259" s="2">
        <f>B259/$I$2</f>
        <v>670.24847999999997</v>
      </c>
      <c r="H259" s="2">
        <f t="shared" si="15"/>
        <v>25791.569727999991</v>
      </c>
      <c r="K259" s="51">
        <v>25700</v>
      </c>
      <c r="L259" s="51">
        <v>25700</v>
      </c>
      <c r="M259" s="51">
        <v>257000</v>
      </c>
      <c r="X259" s="51">
        <v>25700</v>
      </c>
    </row>
    <row r="260" spans="1:24" x14ac:dyDescent="0.15">
      <c r="A260" s="17">
        <v>259</v>
      </c>
      <c r="B260" s="49">
        <v>342055560</v>
      </c>
      <c r="C260" s="132" t="str">
        <f t="shared" si="16"/>
        <v>101,25900|102,25900|104,518000|115,25900</v>
      </c>
      <c r="D260" s="132" t="str">
        <f t="shared" si="17"/>
        <v>101,51800|102,25900|104,259000|115,25900</v>
      </c>
      <c r="E260" s="132" t="str">
        <f t="shared" si="18"/>
        <v>101,25900|102,51800|104,259000|115,25900</v>
      </c>
      <c r="G260" s="2">
        <f>B260/$I$2</f>
        <v>684.11112000000003</v>
      </c>
      <c r="H260" s="2">
        <f t="shared" ref="H260:H323" si="19">G260+H259</f>
        <v>26475.680847999993</v>
      </c>
      <c r="K260" s="51">
        <v>25800</v>
      </c>
      <c r="L260" s="51">
        <v>25800</v>
      </c>
      <c r="M260" s="51">
        <v>258000</v>
      </c>
      <c r="X260" s="51">
        <v>25800</v>
      </c>
    </row>
    <row r="261" spans="1:24" x14ac:dyDescent="0.15">
      <c r="A261" s="17">
        <v>260</v>
      </c>
      <c r="B261" s="49">
        <v>349074240</v>
      </c>
      <c r="C261" s="132" t="str">
        <f t="shared" si="16"/>
        <v>101,26000|102,26000|104,520000|115,26000</v>
      </c>
      <c r="D261" s="132" t="str">
        <f t="shared" si="17"/>
        <v>101,52000|102,26000|104,260000|115,26000</v>
      </c>
      <c r="E261" s="132" t="str">
        <f t="shared" si="18"/>
        <v>101,26000|102,52000|104,260000|115,26000</v>
      </c>
      <c r="G261" s="2">
        <f>B261/$I$2</f>
        <v>698.14847999999995</v>
      </c>
      <c r="H261" s="2">
        <f t="shared" si="19"/>
        <v>27173.829327999993</v>
      </c>
      <c r="K261" s="51">
        <v>25900</v>
      </c>
      <c r="L261" s="51">
        <v>25900</v>
      </c>
      <c r="M261" s="51">
        <v>259000</v>
      </c>
      <c r="X261" s="51">
        <v>25900</v>
      </c>
    </row>
    <row r="262" spans="1:24" x14ac:dyDescent="0.15">
      <c r="A262" s="17">
        <v>261</v>
      </c>
      <c r="B262" s="49">
        <v>356180520</v>
      </c>
      <c r="C262" s="132" t="str">
        <f t="shared" si="16"/>
        <v>101,26100|102,26100|104,522000|115,26100</v>
      </c>
      <c r="D262" s="132" t="str">
        <f t="shared" si="17"/>
        <v>101,52200|102,26100|104,261000|115,26100</v>
      </c>
      <c r="E262" s="132" t="str">
        <f t="shared" si="18"/>
        <v>101,26100|102,52200|104,261000|115,26100</v>
      </c>
      <c r="G262" s="2">
        <f>B262/$I$2</f>
        <v>712.36104</v>
      </c>
      <c r="H262" s="2">
        <f t="shared" si="19"/>
        <v>27886.190367999992</v>
      </c>
      <c r="K262" s="51">
        <v>26000</v>
      </c>
      <c r="L262" s="51">
        <v>26000</v>
      </c>
      <c r="M262" s="51">
        <v>260000</v>
      </c>
      <c r="X262" s="51">
        <v>26000</v>
      </c>
    </row>
    <row r="263" spans="1:24" x14ac:dyDescent="0.15">
      <c r="A263" s="17">
        <v>262</v>
      </c>
      <c r="B263" s="49">
        <v>363374760</v>
      </c>
      <c r="C263" s="132" t="str">
        <f t="shared" si="16"/>
        <v>101,26200|102,26200|104,524000|115,26200</v>
      </c>
      <c r="D263" s="132" t="str">
        <f t="shared" si="17"/>
        <v>101,52400|102,26200|104,262000|115,26200</v>
      </c>
      <c r="E263" s="132" t="str">
        <f t="shared" si="18"/>
        <v>101,26200|102,52400|104,262000|115,26200</v>
      </c>
      <c r="G263" s="2">
        <f>B263/$I$2</f>
        <v>726.74951999999996</v>
      </c>
      <c r="H263" s="2">
        <f t="shared" si="19"/>
        <v>28612.939887999994</v>
      </c>
      <c r="K263" s="51">
        <v>26100</v>
      </c>
      <c r="L263" s="51">
        <v>26100</v>
      </c>
      <c r="M263" s="51">
        <v>261000</v>
      </c>
      <c r="X263" s="51">
        <v>26100</v>
      </c>
    </row>
    <row r="264" spans="1:24" x14ac:dyDescent="0.15">
      <c r="A264" s="17">
        <v>263</v>
      </c>
      <c r="B264" s="49">
        <v>370657320</v>
      </c>
      <c r="C264" s="132" t="str">
        <f t="shared" si="16"/>
        <v>101,26300|102,26300|104,526000|115,26300</v>
      </c>
      <c r="D264" s="132" t="str">
        <f t="shared" si="17"/>
        <v>101,52600|102,26300|104,263000|115,26300</v>
      </c>
      <c r="E264" s="132" t="str">
        <f t="shared" si="18"/>
        <v>101,26300|102,52600|104,263000|115,26300</v>
      </c>
      <c r="G264" s="2">
        <f>B264/$I$2</f>
        <v>741.31464000000005</v>
      </c>
      <c r="H264" s="2">
        <f t="shared" si="19"/>
        <v>29354.254527999994</v>
      </c>
      <c r="K264" s="51">
        <v>26200</v>
      </c>
      <c r="L264" s="51">
        <v>26200</v>
      </c>
      <c r="M264" s="51">
        <v>262000</v>
      </c>
      <c r="X264" s="51">
        <v>26200</v>
      </c>
    </row>
    <row r="265" spans="1:24" x14ac:dyDescent="0.15">
      <c r="A265" s="17">
        <v>264</v>
      </c>
      <c r="B265" s="49">
        <v>378028560</v>
      </c>
      <c r="C265" s="132" t="str">
        <f t="shared" si="16"/>
        <v>101,26400|102,26400|104,528000|115,26400</v>
      </c>
      <c r="D265" s="132" t="str">
        <f t="shared" si="17"/>
        <v>101,52800|102,26400|104,264000|115,26400</v>
      </c>
      <c r="E265" s="132" t="str">
        <f t="shared" si="18"/>
        <v>101,26400|102,52800|104,264000|115,26400</v>
      </c>
      <c r="G265" s="2">
        <f>B265/$I$2</f>
        <v>756.05712000000005</v>
      </c>
      <c r="H265" s="2">
        <f t="shared" si="19"/>
        <v>30110.311647999995</v>
      </c>
      <c r="K265" s="51">
        <v>26300</v>
      </c>
      <c r="L265" s="51">
        <v>26300</v>
      </c>
      <c r="M265" s="51">
        <v>263000</v>
      </c>
      <c r="X265" s="51">
        <v>26300</v>
      </c>
    </row>
    <row r="266" spans="1:24" x14ac:dyDescent="0.15">
      <c r="A266" s="17">
        <v>265</v>
      </c>
      <c r="B266" s="49">
        <v>385488840</v>
      </c>
      <c r="C266" s="132" t="str">
        <f t="shared" si="16"/>
        <v>101,26500|102,26500|104,530000|115,26500</v>
      </c>
      <c r="D266" s="132" t="str">
        <f t="shared" si="17"/>
        <v>101,53000|102,26500|104,265000|115,26500</v>
      </c>
      <c r="E266" s="132" t="str">
        <f t="shared" si="18"/>
        <v>101,26500|102,53000|104,265000|115,26500</v>
      </c>
      <c r="G266" s="2">
        <f>B266/$I$2</f>
        <v>770.97767999999996</v>
      </c>
      <c r="H266" s="2">
        <f t="shared" si="19"/>
        <v>30881.289327999995</v>
      </c>
      <c r="K266" s="51">
        <v>26400</v>
      </c>
      <c r="L266" s="51">
        <v>26400</v>
      </c>
      <c r="M266" s="51">
        <v>264000</v>
      </c>
      <c r="X266" s="51">
        <v>26400</v>
      </c>
    </row>
    <row r="267" spans="1:24" x14ac:dyDescent="0.15">
      <c r="A267" s="17">
        <v>266</v>
      </c>
      <c r="B267" s="49">
        <v>393038400</v>
      </c>
      <c r="C267" s="132" t="str">
        <f t="shared" si="16"/>
        <v>101,26600|102,26600|104,532000|115,26600</v>
      </c>
      <c r="D267" s="132" t="str">
        <f t="shared" si="17"/>
        <v>101,53200|102,26600|104,266000|115,26600</v>
      </c>
      <c r="E267" s="132" t="str">
        <f t="shared" si="18"/>
        <v>101,26600|102,53200|104,266000|115,26600</v>
      </c>
      <c r="G267" s="2">
        <f>B267/$I$2</f>
        <v>786.07680000000005</v>
      </c>
      <c r="H267" s="2">
        <f t="shared" si="19"/>
        <v>31667.366127999994</v>
      </c>
      <c r="K267" s="51">
        <v>26500</v>
      </c>
      <c r="L267" s="51">
        <v>26500</v>
      </c>
      <c r="M267" s="51">
        <v>265000</v>
      </c>
      <c r="X267" s="51">
        <v>26500</v>
      </c>
    </row>
    <row r="268" spans="1:24" x14ac:dyDescent="0.15">
      <c r="A268" s="17">
        <v>267</v>
      </c>
      <c r="B268" s="49">
        <v>400677720</v>
      </c>
      <c r="C268" s="132" t="str">
        <f t="shared" si="16"/>
        <v>101,26700|102,26700|104,534000|115,26700</v>
      </c>
      <c r="D268" s="132" t="str">
        <f t="shared" si="17"/>
        <v>101,53400|102,26700|104,267000|115,26700</v>
      </c>
      <c r="E268" s="132" t="str">
        <f t="shared" si="18"/>
        <v>101,26700|102,53400|104,267000|115,26700</v>
      </c>
      <c r="G268" s="2">
        <f>B268/$I$2</f>
        <v>801.35544000000004</v>
      </c>
      <c r="H268" s="2">
        <f t="shared" si="19"/>
        <v>32468.721567999994</v>
      </c>
      <c r="K268" s="51">
        <v>26600</v>
      </c>
      <c r="L268" s="51">
        <v>26600</v>
      </c>
      <c r="M268" s="51">
        <v>266000</v>
      </c>
      <c r="X268" s="51">
        <v>26600</v>
      </c>
    </row>
    <row r="269" spans="1:24" x14ac:dyDescent="0.15">
      <c r="A269" s="17">
        <v>268</v>
      </c>
      <c r="B269" s="49">
        <v>408406920</v>
      </c>
      <c r="C269" s="132" t="str">
        <f t="shared" si="16"/>
        <v>101,26800|102,26800|104,536000|115,26800</v>
      </c>
      <c r="D269" s="132" t="str">
        <f t="shared" si="17"/>
        <v>101,53600|102,26800|104,268000|115,26800</v>
      </c>
      <c r="E269" s="132" t="str">
        <f t="shared" si="18"/>
        <v>101,26800|102,53600|104,268000|115,26800</v>
      </c>
      <c r="G269" s="2">
        <f>B269/$I$2</f>
        <v>816.81384000000003</v>
      </c>
      <c r="H269" s="2">
        <f t="shared" si="19"/>
        <v>33285.535407999996</v>
      </c>
      <c r="K269" s="51">
        <v>26700</v>
      </c>
      <c r="L269" s="51">
        <v>26700</v>
      </c>
      <c r="M269" s="51">
        <v>267000</v>
      </c>
      <c r="X269" s="51">
        <v>26700</v>
      </c>
    </row>
    <row r="270" spans="1:24" x14ac:dyDescent="0.15">
      <c r="A270" s="17">
        <v>269</v>
      </c>
      <c r="B270" s="49">
        <v>416226600</v>
      </c>
      <c r="C270" s="132" t="str">
        <f t="shared" si="16"/>
        <v>101,26900|102,26900|104,538000|115,26900</v>
      </c>
      <c r="D270" s="132" t="str">
        <f t="shared" si="17"/>
        <v>101,53800|102,26900|104,269000|115,26900</v>
      </c>
      <c r="E270" s="132" t="str">
        <f t="shared" si="18"/>
        <v>101,26900|102,53800|104,269000|115,26900</v>
      </c>
      <c r="G270" s="2">
        <f>B270/$I$2</f>
        <v>832.45320000000004</v>
      </c>
      <c r="H270" s="2">
        <f t="shared" si="19"/>
        <v>34117.988608</v>
      </c>
      <c r="K270" s="51">
        <v>26800</v>
      </c>
      <c r="L270" s="51">
        <v>26800</v>
      </c>
      <c r="M270" s="51">
        <v>268000</v>
      </c>
      <c r="X270" s="51">
        <v>26800</v>
      </c>
    </row>
    <row r="271" spans="1:24" x14ac:dyDescent="0.15">
      <c r="A271" s="17">
        <v>270</v>
      </c>
      <c r="B271" s="49">
        <v>424137000</v>
      </c>
      <c r="C271" s="132" t="str">
        <f t="shared" si="16"/>
        <v>101,27000|102,27000|104,540000|115,27000</v>
      </c>
      <c r="D271" s="132" t="str">
        <f t="shared" si="17"/>
        <v>101,54000|102,27000|104,270000|115,27000</v>
      </c>
      <c r="E271" s="132" t="str">
        <f t="shared" si="18"/>
        <v>101,27000|102,54000|104,270000|115,27000</v>
      </c>
      <c r="G271" s="2">
        <f>B271/$I$2</f>
        <v>848.274</v>
      </c>
      <c r="H271" s="2">
        <f t="shared" si="19"/>
        <v>34966.262607999997</v>
      </c>
      <c r="K271" s="51">
        <v>26900</v>
      </c>
      <c r="L271" s="51">
        <v>26900</v>
      </c>
      <c r="M271" s="51">
        <v>269000</v>
      </c>
      <c r="X271" s="51">
        <v>26900</v>
      </c>
    </row>
    <row r="272" spans="1:24" x14ac:dyDescent="0.15">
      <c r="A272" s="17">
        <v>271</v>
      </c>
      <c r="B272" s="49">
        <v>432138360</v>
      </c>
      <c r="C272" s="132" t="str">
        <f t="shared" si="16"/>
        <v>101,27100|102,27100|104,542000|115,27100</v>
      </c>
      <c r="D272" s="132" t="str">
        <f t="shared" si="17"/>
        <v>101,54200|102,27100|104,271000|115,27100</v>
      </c>
      <c r="E272" s="132" t="str">
        <f t="shared" si="18"/>
        <v>101,27100|102,54200|104,271000|115,27100</v>
      </c>
      <c r="G272" s="2">
        <f>B272/$I$2</f>
        <v>864.27671999999995</v>
      </c>
      <c r="H272" s="2">
        <f t="shared" si="19"/>
        <v>35830.539327999999</v>
      </c>
      <c r="K272" s="51">
        <v>27000</v>
      </c>
      <c r="L272" s="51">
        <v>27000</v>
      </c>
      <c r="M272" s="51">
        <v>270000</v>
      </c>
      <c r="X272" s="51">
        <v>27000</v>
      </c>
    </row>
    <row r="273" spans="1:24" x14ac:dyDescent="0.15">
      <c r="A273" s="17">
        <v>272</v>
      </c>
      <c r="B273" s="49">
        <v>440231160</v>
      </c>
      <c r="C273" s="132" t="str">
        <f t="shared" si="16"/>
        <v>101,27200|102,27200|104,544000|115,27200</v>
      </c>
      <c r="D273" s="132" t="str">
        <f t="shared" si="17"/>
        <v>101,54400|102,27200|104,272000|115,27200</v>
      </c>
      <c r="E273" s="132" t="str">
        <f t="shared" si="18"/>
        <v>101,27200|102,54400|104,272000|115,27200</v>
      </c>
      <c r="G273" s="2">
        <f>B273/$I$2</f>
        <v>880.46231999999998</v>
      </c>
      <c r="H273" s="2">
        <f t="shared" si="19"/>
        <v>36711.001647999998</v>
      </c>
      <c r="K273" s="51">
        <v>27100</v>
      </c>
      <c r="L273" s="51">
        <v>27100</v>
      </c>
      <c r="M273" s="51">
        <v>271000</v>
      </c>
      <c r="X273" s="51">
        <v>27100</v>
      </c>
    </row>
    <row r="274" spans="1:24" x14ac:dyDescent="0.15">
      <c r="A274" s="17">
        <v>273</v>
      </c>
      <c r="B274" s="49">
        <v>448415640</v>
      </c>
      <c r="C274" s="132" t="str">
        <f t="shared" si="16"/>
        <v>101,27300|102,27300|104,546000|115,27300</v>
      </c>
      <c r="D274" s="132" t="str">
        <f t="shared" si="17"/>
        <v>101,54600|102,27300|104,273000|115,27300</v>
      </c>
      <c r="E274" s="132" t="str">
        <f t="shared" si="18"/>
        <v>101,27300|102,54600|104,273000|115,27300</v>
      </c>
      <c r="G274" s="2">
        <f>B274/$I$2</f>
        <v>896.83127999999999</v>
      </c>
      <c r="H274" s="2">
        <f t="shared" si="19"/>
        <v>37607.832927999996</v>
      </c>
      <c r="K274" s="51">
        <v>27200</v>
      </c>
      <c r="L274" s="51">
        <v>27200</v>
      </c>
      <c r="M274" s="51">
        <v>272000</v>
      </c>
      <c r="X274" s="51">
        <v>27200</v>
      </c>
    </row>
    <row r="275" spans="1:24" x14ac:dyDescent="0.15">
      <c r="A275" s="17">
        <v>274</v>
      </c>
      <c r="B275" s="49">
        <v>456692160</v>
      </c>
      <c r="C275" s="132" t="str">
        <f t="shared" si="16"/>
        <v>101,27400|102,27400|104,548000|115,27400</v>
      </c>
      <c r="D275" s="132" t="str">
        <f t="shared" si="17"/>
        <v>101,54800|102,27400|104,274000|115,27400</v>
      </c>
      <c r="E275" s="132" t="str">
        <f t="shared" si="18"/>
        <v>101,27400|102,54800|104,274000|115,27400</v>
      </c>
      <c r="G275" s="2">
        <f>B275/$I$2</f>
        <v>913.38432</v>
      </c>
      <c r="H275" s="2">
        <f t="shared" si="19"/>
        <v>38521.217247999994</v>
      </c>
      <c r="K275" s="51">
        <v>27300</v>
      </c>
      <c r="L275" s="51">
        <v>27300</v>
      </c>
      <c r="M275" s="51">
        <v>273000</v>
      </c>
      <c r="X275" s="51">
        <v>27300</v>
      </c>
    </row>
    <row r="276" spans="1:24" x14ac:dyDescent="0.15">
      <c r="A276" s="17">
        <v>275</v>
      </c>
      <c r="B276" s="49">
        <v>465061080</v>
      </c>
      <c r="C276" s="132" t="str">
        <f t="shared" si="16"/>
        <v>101,27500|102,27500|104,550000|115,27500</v>
      </c>
      <c r="D276" s="132" t="str">
        <f t="shared" si="17"/>
        <v>101,55000|102,27500|104,275000|115,27500</v>
      </c>
      <c r="E276" s="132" t="str">
        <f t="shared" si="18"/>
        <v>101,27500|102,55000|104,275000|115,27500</v>
      </c>
      <c r="G276" s="2">
        <f>B276/$I$2</f>
        <v>930.12216000000001</v>
      </c>
      <c r="H276" s="2">
        <f t="shared" si="19"/>
        <v>39451.339407999993</v>
      </c>
      <c r="K276" s="51">
        <v>27400</v>
      </c>
      <c r="L276" s="51">
        <v>27400</v>
      </c>
      <c r="M276" s="51">
        <v>274000</v>
      </c>
      <c r="X276" s="51">
        <v>27400</v>
      </c>
    </row>
    <row r="277" spans="1:24" x14ac:dyDescent="0.15">
      <c r="A277" s="17">
        <v>276</v>
      </c>
      <c r="B277" s="49">
        <v>473522760</v>
      </c>
      <c r="C277" s="132" t="str">
        <f t="shared" si="16"/>
        <v>101,27600|102,27600|104,552000|115,27600</v>
      </c>
      <c r="D277" s="132" t="str">
        <f t="shared" si="17"/>
        <v>101,55200|102,27600|104,276000|115,27600</v>
      </c>
      <c r="E277" s="132" t="str">
        <f t="shared" si="18"/>
        <v>101,27600|102,55200|104,276000|115,27600</v>
      </c>
      <c r="G277" s="2">
        <f>B277/$I$2</f>
        <v>947.04552000000001</v>
      </c>
      <c r="H277" s="2">
        <f t="shared" si="19"/>
        <v>40398.384927999992</v>
      </c>
      <c r="K277" s="51">
        <v>27500</v>
      </c>
      <c r="L277" s="51">
        <v>27500</v>
      </c>
      <c r="M277" s="51">
        <v>275000</v>
      </c>
      <c r="X277" s="51">
        <v>27500</v>
      </c>
    </row>
    <row r="278" spans="1:24" x14ac:dyDescent="0.15">
      <c r="A278" s="17">
        <v>277</v>
      </c>
      <c r="B278" s="49">
        <v>482077440</v>
      </c>
      <c r="C278" s="132" t="str">
        <f t="shared" si="16"/>
        <v>101,27700|102,27700|104,554000|115,27700</v>
      </c>
      <c r="D278" s="132" t="str">
        <f t="shared" si="17"/>
        <v>101,55400|102,27700|104,277000|115,27700</v>
      </c>
      <c r="E278" s="132" t="str">
        <f t="shared" si="18"/>
        <v>101,27700|102,55400|104,277000|115,27700</v>
      </c>
      <c r="G278" s="2">
        <f>B278/$I$2</f>
        <v>964.15488000000005</v>
      </c>
      <c r="H278" s="2">
        <f t="shared" si="19"/>
        <v>41362.539807999994</v>
      </c>
      <c r="K278" s="51">
        <v>27600</v>
      </c>
      <c r="L278" s="51">
        <v>27600</v>
      </c>
      <c r="M278" s="51">
        <v>276000</v>
      </c>
      <c r="X278" s="51">
        <v>27600</v>
      </c>
    </row>
    <row r="279" spans="1:24" x14ac:dyDescent="0.15">
      <c r="A279" s="17">
        <v>278</v>
      </c>
      <c r="B279" s="49">
        <v>490725480</v>
      </c>
      <c r="C279" s="132" t="str">
        <f t="shared" si="16"/>
        <v>101,27800|102,27800|104,556000|115,27800</v>
      </c>
      <c r="D279" s="132" t="str">
        <f t="shared" si="17"/>
        <v>101,55600|102,27800|104,278000|115,27800</v>
      </c>
      <c r="E279" s="132" t="str">
        <f t="shared" si="18"/>
        <v>101,27800|102,55600|104,278000|115,27800</v>
      </c>
      <c r="G279" s="2">
        <f>B279/$I$2</f>
        <v>981.45096000000001</v>
      </c>
      <c r="H279" s="2">
        <f t="shared" si="19"/>
        <v>42343.990767999996</v>
      </c>
      <c r="K279" s="51">
        <v>27700</v>
      </c>
      <c r="L279" s="51">
        <v>27700</v>
      </c>
      <c r="M279" s="51">
        <v>277000</v>
      </c>
      <c r="X279" s="51">
        <v>27700</v>
      </c>
    </row>
    <row r="280" spans="1:24" x14ac:dyDescent="0.15">
      <c r="A280" s="17">
        <v>279</v>
      </c>
      <c r="B280" s="49">
        <v>499467240</v>
      </c>
      <c r="C280" s="132" t="str">
        <f t="shared" si="16"/>
        <v>101,27900|102,27900|104,558000|115,27900</v>
      </c>
      <c r="D280" s="132" t="str">
        <f t="shared" si="17"/>
        <v>101,55800|102,27900|104,279000|115,27900</v>
      </c>
      <c r="E280" s="132" t="str">
        <f t="shared" si="18"/>
        <v>101,27900|102,55800|104,279000|115,27900</v>
      </c>
      <c r="G280" s="2">
        <f>B280/$I$2</f>
        <v>998.93448000000001</v>
      </c>
      <c r="H280" s="2">
        <f t="shared" si="19"/>
        <v>43342.925248</v>
      </c>
      <c r="K280" s="51">
        <v>27800</v>
      </c>
      <c r="L280" s="51">
        <v>27800</v>
      </c>
      <c r="M280" s="51">
        <v>278000</v>
      </c>
      <c r="X280" s="51">
        <v>27800</v>
      </c>
    </row>
    <row r="281" spans="1:24" x14ac:dyDescent="0.15">
      <c r="A281" s="17">
        <v>280</v>
      </c>
      <c r="B281" s="49">
        <v>508303080</v>
      </c>
      <c r="C281" s="132" t="str">
        <f t="shared" si="16"/>
        <v>101,28000|102,28000|104,560000|115,28000</v>
      </c>
      <c r="D281" s="132" t="str">
        <f t="shared" si="17"/>
        <v>101,56000|102,28000|104,280000|115,28000</v>
      </c>
      <c r="E281" s="132" t="str">
        <f t="shared" si="18"/>
        <v>101,28000|102,56000|104,280000|115,28000</v>
      </c>
      <c r="G281" s="2">
        <f>B281/$I$2</f>
        <v>1016.60616</v>
      </c>
      <c r="H281" s="2">
        <f t="shared" si="19"/>
        <v>44359.531408000003</v>
      </c>
      <c r="K281" s="51">
        <v>27900</v>
      </c>
      <c r="L281" s="51">
        <v>27900</v>
      </c>
      <c r="M281" s="51">
        <v>279000</v>
      </c>
      <c r="X281" s="51">
        <v>27900</v>
      </c>
    </row>
    <row r="282" spans="1:24" x14ac:dyDescent="0.15">
      <c r="A282" s="17">
        <v>281</v>
      </c>
      <c r="B282" s="49">
        <v>517233240</v>
      </c>
      <c r="C282" s="132" t="str">
        <f t="shared" si="16"/>
        <v>101,28100|102,28100|104,562000|115,28100</v>
      </c>
      <c r="D282" s="132" t="str">
        <f t="shared" si="17"/>
        <v>101,56200|102,28100|104,281000|115,28100</v>
      </c>
      <c r="E282" s="132" t="str">
        <f t="shared" si="18"/>
        <v>101,28100|102,56200|104,281000|115,28100</v>
      </c>
      <c r="G282" s="2">
        <f>B282/$I$2</f>
        <v>1034.46648</v>
      </c>
      <c r="H282" s="2">
        <f t="shared" si="19"/>
        <v>45393.997888000005</v>
      </c>
      <c r="K282" s="51">
        <v>28000</v>
      </c>
      <c r="L282" s="51">
        <v>28000</v>
      </c>
      <c r="M282" s="51">
        <v>280000</v>
      </c>
      <c r="X282" s="51">
        <v>28000</v>
      </c>
    </row>
    <row r="283" spans="1:24" x14ac:dyDescent="0.15">
      <c r="A283" s="17">
        <v>282</v>
      </c>
      <c r="B283" s="49">
        <v>526258080</v>
      </c>
      <c r="C283" s="132" t="str">
        <f t="shared" si="16"/>
        <v>101,28200|102,28200|104,564000|115,28200</v>
      </c>
      <c r="D283" s="132" t="str">
        <f t="shared" si="17"/>
        <v>101,56400|102,28200|104,282000|115,28200</v>
      </c>
      <c r="E283" s="132" t="str">
        <f t="shared" si="18"/>
        <v>101,28200|102,56400|104,282000|115,28200</v>
      </c>
      <c r="G283" s="2">
        <f>B283/$I$2</f>
        <v>1052.5161599999999</v>
      </c>
      <c r="H283" s="2">
        <f t="shared" si="19"/>
        <v>46446.514048000005</v>
      </c>
      <c r="K283" s="51">
        <v>28100</v>
      </c>
      <c r="L283" s="51">
        <v>28100</v>
      </c>
      <c r="M283" s="51">
        <v>281000</v>
      </c>
      <c r="X283" s="51">
        <v>28100</v>
      </c>
    </row>
    <row r="284" spans="1:24" x14ac:dyDescent="0.15">
      <c r="A284" s="17">
        <v>283</v>
      </c>
      <c r="B284" s="49">
        <v>535378080</v>
      </c>
      <c r="C284" s="132" t="str">
        <f t="shared" si="16"/>
        <v>101,28300|102,28300|104,566000|115,28300</v>
      </c>
      <c r="D284" s="132" t="str">
        <f t="shared" si="17"/>
        <v>101,56600|102,28300|104,283000|115,28300</v>
      </c>
      <c r="E284" s="132" t="str">
        <f t="shared" si="18"/>
        <v>101,28300|102,56600|104,283000|115,28300</v>
      </c>
      <c r="G284" s="2">
        <f>B284/$I$2</f>
        <v>1070.7561599999999</v>
      </c>
      <c r="H284" s="2">
        <f t="shared" si="19"/>
        <v>47517.270208000002</v>
      </c>
      <c r="K284" s="51">
        <v>28200</v>
      </c>
      <c r="L284" s="51">
        <v>28200</v>
      </c>
      <c r="M284" s="51">
        <v>282000</v>
      </c>
      <c r="X284" s="51">
        <v>28200</v>
      </c>
    </row>
    <row r="285" spans="1:24" x14ac:dyDescent="0.15">
      <c r="A285" s="17">
        <v>284</v>
      </c>
      <c r="B285" s="49">
        <v>544593240</v>
      </c>
      <c r="C285" s="132" t="str">
        <f t="shared" si="16"/>
        <v>101,28400|102,28400|104,568000|115,28400</v>
      </c>
      <c r="D285" s="132" t="str">
        <f t="shared" si="17"/>
        <v>101,56800|102,28400|104,284000|115,28400</v>
      </c>
      <c r="E285" s="132" t="str">
        <f t="shared" si="18"/>
        <v>101,28400|102,56800|104,284000|115,28400</v>
      </c>
      <c r="G285" s="2">
        <f>B285/$I$2</f>
        <v>1089.1864800000001</v>
      </c>
      <c r="H285" s="2">
        <f t="shared" si="19"/>
        <v>48606.456687999998</v>
      </c>
      <c r="K285" s="51">
        <v>28300</v>
      </c>
      <c r="L285" s="51">
        <v>28300</v>
      </c>
      <c r="M285" s="51">
        <v>283000</v>
      </c>
      <c r="X285" s="51">
        <v>28300</v>
      </c>
    </row>
    <row r="286" spans="1:24" x14ac:dyDescent="0.15">
      <c r="A286" s="17">
        <v>285</v>
      </c>
      <c r="B286" s="49">
        <v>553904280</v>
      </c>
      <c r="C286" s="132" t="str">
        <f t="shared" si="16"/>
        <v>101,28500|102,28500|104,570000|115,28500</v>
      </c>
      <c r="D286" s="132" t="str">
        <f t="shared" si="17"/>
        <v>101,57000|102,28500|104,285000|115,28500</v>
      </c>
      <c r="E286" s="132" t="str">
        <f t="shared" si="18"/>
        <v>101,28500|102,57000|104,285000|115,28500</v>
      </c>
      <c r="G286" s="2">
        <f>B286/$I$2</f>
        <v>1107.8085599999999</v>
      </c>
      <c r="H286" s="2">
        <f t="shared" si="19"/>
        <v>49714.265247999996</v>
      </c>
      <c r="K286" s="51">
        <v>28400</v>
      </c>
      <c r="L286" s="51">
        <v>28400</v>
      </c>
      <c r="M286" s="51">
        <v>284000</v>
      </c>
      <c r="X286" s="51">
        <v>28400</v>
      </c>
    </row>
    <row r="287" spans="1:24" x14ac:dyDescent="0.15">
      <c r="A287" s="17">
        <v>286</v>
      </c>
      <c r="B287" s="49">
        <v>563311200</v>
      </c>
      <c r="C287" s="132" t="str">
        <f t="shared" si="16"/>
        <v>101,28600|102,28600|104,572000|115,28600</v>
      </c>
      <c r="D287" s="132" t="str">
        <f t="shared" si="17"/>
        <v>101,57200|102,28600|104,286000|115,28600</v>
      </c>
      <c r="E287" s="132" t="str">
        <f t="shared" si="18"/>
        <v>101,28600|102,57200|104,286000|115,28600</v>
      </c>
      <c r="G287" s="2">
        <f>B287/$I$2</f>
        <v>1126.6224</v>
      </c>
      <c r="H287" s="2">
        <f t="shared" si="19"/>
        <v>50840.887647999996</v>
      </c>
      <c r="K287" s="51">
        <v>28500</v>
      </c>
      <c r="L287" s="51">
        <v>28500</v>
      </c>
      <c r="M287" s="51">
        <v>285000</v>
      </c>
      <c r="X287" s="51">
        <v>28500</v>
      </c>
    </row>
    <row r="288" spans="1:24" x14ac:dyDescent="0.15">
      <c r="A288" s="17">
        <v>287</v>
      </c>
      <c r="B288" s="49">
        <v>572814480</v>
      </c>
      <c r="C288" s="132" t="str">
        <f t="shared" si="16"/>
        <v>101,28700|102,28700|104,574000|115,28700</v>
      </c>
      <c r="D288" s="132" t="str">
        <f t="shared" si="17"/>
        <v>101,57400|102,28700|104,287000|115,28700</v>
      </c>
      <c r="E288" s="132" t="str">
        <f t="shared" si="18"/>
        <v>101,28700|102,57400|104,287000|115,28700</v>
      </c>
      <c r="G288" s="2">
        <f>B288/$I$2</f>
        <v>1145.62896</v>
      </c>
      <c r="H288" s="2">
        <f t="shared" si="19"/>
        <v>51986.516607999998</v>
      </c>
      <c r="K288" s="51">
        <v>28600</v>
      </c>
      <c r="L288" s="51">
        <v>28600</v>
      </c>
      <c r="M288" s="51">
        <v>286000</v>
      </c>
      <c r="X288" s="51">
        <v>28600</v>
      </c>
    </row>
    <row r="289" spans="1:24" x14ac:dyDescent="0.15">
      <c r="A289" s="17">
        <v>288</v>
      </c>
      <c r="B289" s="49">
        <v>582414480</v>
      </c>
      <c r="C289" s="132" t="str">
        <f t="shared" si="16"/>
        <v>101,28800|102,28800|104,576000|115,28800</v>
      </c>
      <c r="D289" s="132" t="str">
        <f t="shared" si="17"/>
        <v>101,57600|102,28800|104,288000|115,28800</v>
      </c>
      <c r="E289" s="132" t="str">
        <f t="shared" si="18"/>
        <v>101,28800|102,57600|104,288000|115,28800</v>
      </c>
      <c r="G289" s="2">
        <f>B289/$I$2</f>
        <v>1164.8289600000001</v>
      </c>
      <c r="H289" s="2">
        <f t="shared" si="19"/>
        <v>53151.345567999997</v>
      </c>
      <c r="K289" s="51">
        <v>28700</v>
      </c>
      <c r="L289" s="51">
        <v>28700</v>
      </c>
      <c r="M289" s="51">
        <v>287000</v>
      </c>
      <c r="X289" s="51">
        <v>28700</v>
      </c>
    </row>
    <row r="290" spans="1:24" x14ac:dyDescent="0.15">
      <c r="A290" s="17">
        <v>289</v>
      </c>
      <c r="B290" s="49">
        <v>592111320</v>
      </c>
      <c r="C290" s="132" t="str">
        <f t="shared" si="16"/>
        <v>101,28900|102,28900|104,578000|115,28900</v>
      </c>
      <c r="D290" s="132" t="str">
        <f t="shared" si="17"/>
        <v>101,57800|102,28900|104,289000|115,28900</v>
      </c>
      <c r="E290" s="132" t="str">
        <f t="shared" si="18"/>
        <v>101,28900|102,57800|104,289000|115,28900</v>
      </c>
      <c r="G290" s="2">
        <f>B290/$I$2</f>
        <v>1184.22264</v>
      </c>
      <c r="H290" s="2">
        <f t="shared" si="19"/>
        <v>54335.568207999997</v>
      </c>
      <c r="K290" s="51">
        <v>28800</v>
      </c>
      <c r="L290" s="51">
        <v>28800</v>
      </c>
      <c r="M290" s="51">
        <v>288000</v>
      </c>
      <c r="X290" s="51">
        <v>28800</v>
      </c>
    </row>
    <row r="291" spans="1:24" x14ac:dyDescent="0.15">
      <c r="A291" s="17">
        <v>290</v>
      </c>
      <c r="B291" s="49">
        <v>601905600</v>
      </c>
      <c r="C291" s="132" t="str">
        <f t="shared" si="16"/>
        <v>101,29000|102,29000|104,580000|115,29000</v>
      </c>
      <c r="D291" s="132" t="str">
        <f t="shared" si="17"/>
        <v>101,58000|102,29000|104,290000|115,29000</v>
      </c>
      <c r="E291" s="132" t="str">
        <f t="shared" si="18"/>
        <v>101,29000|102,58000|104,290000|115,29000</v>
      </c>
      <c r="G291" s="2">
        <f>B291/$I$2</f>
        <v>1203.8112000000001</v>
      </c>
      <c r="H291" s="2">
        <f t="shared" si="19"/>
        <v>55539.379407999993</v>
      </c>
      <c r="K291" s="51">
        <v>28900</v>
      </c>
      <c r="L291" s="51">
        <v>28900</v>
      </c>
      <c r="M291" s="51">
        <v>289000</v>
      </c>
      <c r="X291" s="51">
        <v>28900</v>
      </c>
    </row>
    <row r="292" spans="1:24" x14ac:dyDescent="0.15">
      <c r="A292" s="17">
        <v>291</v>
      </c>
      <c r="B292" s="49">
        <v>611797440</v>
      </c>
      <c r="C292" s="132" t="str">
        <f t="shared" si="16"/>
        <v>101,29100|102,29100|104,582000|115,29100</v>
      </c>
      <c r="D292" s="132" t="str">
        <f t="shared" si="17"/>
        <v>101,58200|102,29100|104,291000|115,29100</v>
      </c>
      <c r="E292" s="132" t="str">
        <f t="shared" si="18"/>
        <v>101,29100|102,58200|104,291000|115,29100</v>
      </c>
      <c r="G292" s="2">
        <f>B292/$I$2</f>
        <v>1223.5948800000001</v>
      </c>
      <c r="H292" s="2">
        <f t="shared" si="19"/>
        <v>56762.97428799999</v>
      </c>
      <c r="K292" s="51">
        <v>29000</v>
      </c>
      <c r="L292" s="51">
        <v>29000</v>
      </c>
      <c r="M292" s="51">
        <v>290000</v>
      </c>
      <c r="X292" s="51">
        <v>29000</v>
      </c>
    </row>
    <row r="293" spans="1:24" x14ac:dyDescent="0.15">
      <c r="A293" s="17">
        <v>292</v>
      </c>
      <c r="B293" s="49">
        <v>621787200</v>
      </c>
      <c r="C293" s="132" t="str">
        <f t="shared" si="16"/>
        <v>101,29200|102,29200|104,584000|115,29200</v>
      </c>
      <c r="D293" s="132" t="str">
        <f t="shared" si="17"/>
        <v>101,58400|102,29200|104,292000|115,29200</v>
      </c>
      <c r="E293" s="132" t="str">
        <f t="shared" si="18"/>
        <v>101,29200|102,58400|104,292000|115,29200</v>
      </c>
      <c r="G293" s="2">
        <f>B293/$I$2</f>
        <v>1243.5744</v>
      </c>
      <c r="H293" s="2">
        <f t="shared" si="19"/>
        <v>58006.548687999988</v>
      </c>
      <c r="K293" s="51">
        <v>29100</v>
      </c>
      <c r="L293" s="51">
        <v>29100</v>
      </c>
      <c r="M293" s="51">
        <v>291000</v>
      </c>
      <c r="X293" s="51">
        <v>29100</v>
      </c>
    </row>
    <row r="294" spans="1:24" x14ac:dyDescent="0.15">
      <c r="A294" s="17">
        <v>293</v>
      </c>
      <c r="B294" s="49">
        <v>631875360</v>
      </c>
      <c r="C294" s="132" t="str">
        <f t="shared" si="16"/>
        <v>101,29300|102,29300|104,586000|115,29300</v>
      </c>
      <c r="D294" s="132" t="str">
        <f t="shared" si="17"/>
        <v>101,58600|102,29300|104,293000|115,29300</v>
      </c>
      <c r="E294" s="132" t="str">
        <f t="shared" si="18"/>
        <v>101,29300|102,58600|104,293000|115,29300</v>
      </c>
      <c r="G294" s="2">
        <f>B294/$I$2</f>
        <v>1263.75072</v>
      </c>
      <c r="H294" s="2">
        <f t="shared" si="19"/>
        <v>59270.299407999992</v>
      </c>
      <c r="K294" s="51">
        <v>29200</v>
      </c>
      <c r="L294" s="51">
        <v>29200</v>
      </c>
      <c r="M294" s="51">
        <v>292000</v>
      </c>
      <c r="X294" s="51">
        <v>29200</v>
      </c>
    </row>
    <row r="295" spans="1:24" x14ac:dyDescent="0.15">
      <c r="A295" s="17">
        <v>294</v>
      </c>
      <c r="B295" s="49">
        <v>642062040</v>
      </c>
      <c r="C295" s="132" t="str">
        <f t="shared" si="16"/>
        <v>101,29400|102,29400|104,588000|115,29400</v>
      </c>
      <c r="D295" s="132" t="str">
        <f t="shared" si="17"/>
        <v>101,58800|102,29400|104,294000|115,29400</v>
      </c>
      <c r="E295" s="132" t="str">
        <f t="shared" si="18"/>
        <v>101,29400|102,58800|104,294000|115,29400</v>
      </c>
      <c r="G295" s="2">
        <f>B295/$I$2</f>
        <v>1284.12408</v>
      </c>
      <c r="H295" s="2">
        <f t="shared" si="19"/>
        <v>60554.423487999993</v>
      </c>
      <c r="K295" s="51">
        <v>29300</v>
      </c>
      <c r="L295" s="51">
        <v>29300</v>
      </c>
      <c r="M295" s="51">
        <v>293000</v>
      </c>
      <c r="X295" s="51">
        <v>29300</v>
      </c>
    </row>
    <row r="296" spans="1:24" x14ac:dyDescent="0.15">
      <c r="A296" s="17">
        <v>295</v>
      </c>
      <c r="B296" s="49">
        <v>652347600</v>
      </c>
      <c r="C296" s="132" t="str">
        <f t="shared" si="16"/>
        <v>101,29500|102,29500|104,590000|115,29500</v>
      </c>
      <c r="D296" s="132" t="str">
        <f t="shared" si="17"/>
        <v>101,59000|102,29500|104,295000|115,29500</v>
      </c>
      <c r="E296" s="132" t="str">
        <f t="shared" si="18"/>
        <v>101,29500|102,59000|104,295000|115,29500</v>
      </c>
      <c r="G296" s="2">
        <f>B296/$I$2</f>
        <v>1304.6952000000001</v>
      </c>
      <c r="H296" s="2">
        <f t="shared" si="19"/>
        <v>61859.118687999995</v>
      </c>
      <c r="K296" s="51">
        <v>29400</v>
      </c>
      <c r="L296" s="51">
        <v>29400</v>
      </c>
      <c r="M296" s="51">
        <v>294000</v>
      </c>
      <c r="X296" s="51">
        <v>29400</v>
      </c>
    </row>
    <row r="297" spans="1:24" x14ac:dyDescent="0.15">
      <c r="A297" s="17">
        <v>296</v>
      </c>
      <c r="B297" s="49">
        <v>662732400</v>
      </c>
      <c r="C297" s="132" t="str">
        <f t="shared" si="16"/>
        <v>101,29600|102,29600|104,592000|115,29600</v>
      </c>
      <c r="D297" s="132" t="str">
        <f t="shared" si="17"/>
        <v>101,59200|102,29600|104,296000|115,29600</v>
      </c>
      <c r="E297" s="132" t="str">
        <f t="shared" si="18"/>
        <v>101,29600|102,59200|104,296000|115,29600</v>
      </c>
      <c r="G297" s="2">
        <f>B297/$I$2</f>
        <v>1325.4648</v>
      </c>
      <c r="H297" s="2">
        <f t="shared" si="19"/>
        <v>63184.583487999997</v>
      </c>
      <c r="K297" s="51">
        <v>29500</v>
      </c>
      <c r="L297" s="51">
        <v>29500</v>
      </c>
      <c r="M297" s="51">
        <v>295000</v>
      </c>
      <c r="X297" s="51">
        <v>29500</v>
      </c>
    </row>
    <row r="298" spans="1:24" x14ac:dyDescent="0.15">
      <c r="A298" s="17">
        <v>297</v>
      </c>
      <c r="B298" s="49">
        <v>673216800</v>
      </c>
      <c r="C298" s="132" t="str">
        <f t="shared" si="16"/>
        <v>101,29700|102,29700|104,594000|115,29700</v>
      </c>
      <c r="D298" s="132" t="str">
        <f t="shared" si="17"/>
        <v>101,59400|102,29700|104,297000|115,29700</v>
      </c>
      <c r="E298" s="132" t="str">
        <f t="shared" si="18"/>
        <v>101,29700|102,59400|104,297000|115,29700</v>
      </c>
      <c r="G298" s="2">
        <f>B298/$I$2</f>
        <v>1346.4336000000001</v>
      </c>
      <c r="H298" s="2">
        <f t="shared" si="19"/>
        <v>64531.017087999993</v>
      </c>
      <c r="K298" s="51">
        <v>29600</v>
      </c>
      <c r="L298" s="51">
        <v>29600</v>
      </c>
      <c r="M298" s="51">
        <v>296000</v>
      </c>
      <c r="X298" s="51">
        <v>29600</v>
      </c>
    </row>
    <row r="299" spans="1:24" x14ac:dyDescent="0.15">
      <c r="A299" s="17">
        <v>298</v>
      </c>
      <c r="B299" s="49">
        <v>683801040</v>
      </c>
      <c r="C299" s="132" t="str">
        <f t="shared" si="16"/>
        <v>101,29800|102,29800|104,596000|115,29800</v>
      </c>
      <c r="D299" s="132" t="str">
        <f t="shared" si="17"/>
        <v>101,59600|102,29800|104,298000|115,29800</v>
      </c>
      <c r="E299" s="132" t="str">
        <f t="shared" si="18"/>
        <v>101,29800|102,59600|104,298000|115,29800</v>
      </c>
      <c r="G299" s="2">
        <f>B299/$I$2</f>
        <v>1367.6020799999999</v>
      </c>
      <c r="H299" s="2">
        <f t="shared" si="19"/>
        <v>65898.61916799999</v>
      </c>
      <c r="K299" s="51">
        <v>29700</v>
      </c>
      <c r="L299" s="51">
        <v>29700</v>
      </c>
      <c r="M299" s="51">
        <v>297000</v>
      </c>
      <c r="X299" s="51">
        <v>29700</v>
      </c>
    </row>
    <row r="300" spans="1:24" x14ac:dyDescent="0.15">
      <c r="A300" s="17">
        <v>299</v>
      </c>
      <c r="B300" s="49">
        <v>694485480</v>
      </c>
      <c r="C300" s="132" t="str">
        <f t="shared" si="16"/>
        <v>101,29900|102,29900|104,598000|115,29900</v>
      </c>
      <c r="D300" s="132" t="str">
        <f t="shared" si="17"/>
        <v>101,59800|102,29900|104,299000|115,29900</v>
      </c>
      <c r="E300" s="132" t="str">
        <f t="shared" si="18"/>
        <v>101,29900|102,59800|104,299000|115,29900</v>
      </c>
      <c r="G300" s="2">
        <f>B300/$I$2</f>
        <v>1388.9709600000001</v>
      </c>
      <c r="H300" s="2">
        <f t="shared" si="19"/>
        <v>67287.590127999996</v>
      </c>
      <c r="K300" s="51">
        <v>29800</v>
      </c>
      <c r="L300" s="51">
        <v>29800</v>
      </c>
      <c r="M300" s="51">
        <v>298000</v>
      </c>
      <c r="X300" s="51">
        <v>29800</v>
      </c>
    </row>
    <row r="301" spans="1:24" x14ac:dyDescent="0.15">
      <c r="A301" s="17">
        <v>300</v>
      </c>
      <c r="B301" s="49">
        <v>705270360</v>
      </c>
      <c r="C301" s="132" t="str">
        <f t="shared" si="16"/>
        <v>101,30000|102,30000|104,600000|115,30000</v>
      </c>
      <c r="D301" s="132" t="str">
        <f t="shared" si="17"/>
        <v>101,60000|102,30000|104,300000|115,30000</v>
      </c>
      <c r="E301" s="132" t="str">
        <f t="shared" si="18"/>
        <v>101,30000|102,60000|104,300000|115,30000</v>
      </c>
      <c r="G301" s="2">
        <f>B301/$I$2</f>
        <v>1410.54072</v>
      </c>
      <c r="H301" s="2">
        <f t="shared" si="19"/>
        <v>68698.130848000001</v>
      </c>
      <c r="K301" s="51">
        <v>29900</v>
      </c>
      <c r="L301" s="51">
        <v>29900</v>
      </c>
      <c r="M301" s="51">
        <v>299000</v>
      </c>
      <c r="X301" s="51">
        <v>29900</v>
      </c>
    </row>
    <row r="302" spans="1:24" x14ac:dyDescent="0.15">
      <c r="A302" s="17">
        <v>301</v>
      </c>
      <c r="B302" s="17">
        <v>692284288</v>
      </c>
      <c r="C302" s="132" t="str">
        <f t="shared" si="16"/>
        <v>101,30100|102,30100|104,602000|115,30100</v>
      </c>
      <c r="D302" s="132" t="str">
        <f t="shared" si="17"/>
        <v>101,60200|102,30100|104,301000|115,30100</v>
      </c>
      <c r="E302" s="132" t="str">
        <f t="shared" si="18"/>
        <v>101,30100|102,60200|104,301000|115,30100</v>
      </c>
      <c r="G302" s="2">
        <f>B302/$I$2</f>
        <v>1384.5685759999999</v>
      </c>
      <c r="H302" s="2">
        <f t="shared" si="19"/>
        <v>70082.699424000006</v>
      </c>
      <c r="K302" s="51">
        <v>30000</v>
      </c>
      <c r="L302" s="51">
        <v>30000</v>
      </c>
      <c r="M302" s="51">
        <v>300000</v>
      </c>
      <c r="X302" s="51">
        <v>30000</v>
      </c>
    </row>
    <row r="303" spans="1:24" x14ac:dyDescent="0.15">
      <c r="A303" s="17">
        <v>302</v>
      </c>
      <c r="B303" s="17">
        <v>702905016</v>
      </c>
      <c r="C303" s="132" t="str">
        <f t="shared" si="16"/>
        <v>101,30200|102,30200|104,604000|115,30200</v>
      </c>
      <c r="D303" s="132" t="str">
        <f t="shared" si="17"/>
        <v>101,60400|102,30200|104,302000|115,30200</v>
      </c>
      <c r="E303" s="132" t="str">
        <f t="shared" si="18"/>
        <v>101,30200|102,60400|104,302000|115,30200</v>
      </c>
      <c r="G303" s="2">
        <f>B303/$I$2</f>
        <v>1405.8100320000001</v>
      </c>
      <c r="H303" s="2">
        <f t="shared" si="19"/>
        <v>71488.509456</v>
      </c>
      <c r="K303" s="51">
        <v>30100</v>
      </c>
      <c r="L303" s="51">
        <v>30100</v>
      </c>
      <c r="M303" s="51">
        <v>301000</v>
      </c>
      <c r="X303" s="51">
        <v>30100</v>
      </c>
    </row>
    <row r="304" spans="1:24" x14ac:dyDescent="0.15">
      <c r="A304" s="17">
        <v>303</v>
      </c>
      <c r="B304" s="17">
        <v>713623764</v>
      </c>
      <c r="C304" s="132" t="str">
        <f t="shared" si="16"/>
        <v>101,30300|102,30300|104,606000|115,30300</v>
      </c>
      <c r="D304" s="132" t="str">
        <f t="shared" si="17"/>
        <v>101,60600|102,30300|104,303000|115,30300</v>
      </c>
      <c r="E304" s="132" t="str">
        <f t="shared" si="18"/>
        <v>101,30300|102,60600|104,303000|115,30300</v>
      </c>
      <c r="G304" s="2">
        <f>B304/$I$2</f>
        <v>1427.2475280000001</v>
      </c>
      <c r="H304" s="2">
        <f t="shared" si="19"/>
        <v>72915.756984000007</v>
      </c>
      <c r="K304" s="51">
        <v>30200</v>
      </c>
      <c r="L304" s="51">
        <v>30200</v>
      </c>
      <c r="M304" s="51">
        <v>302000</v>
      </c>
      <c r="X304" s="51">
        <v>30200</v>
      </c>
    </row>
    <row r="305" spans="1:24" x14ac:dyDescent="0.15">
      <c r="A305" s="17">
        <v>304</v>
      </c>
      <c r="B305" s="17">
        <v>724440880</v>
      </c>
      <c r="C305" s="132" t="str">
        <f t="shared" si="16"/>
        <v>101,30400|102,30400|104,608000|115,30400</v>
      </c>
      <c r="D305" s="132" t="str">
        <f t="shared" si="17"/>
        <v>101,60800|102,30400|104,304000|115,30400</v>
      </c>
      <c r="E305" s="132" t="str">
        <f t="shared" si="18"/>
        <v>101,30400|102,60800|104,304000|115,30400</v>
      </c>
      <c r="G305" s="2">
        <f>B305/$I$2</f>
        <v>1448.88176</v>
      </c>
      <c r="H305" s="2">
        <f t="shared" si="19"/>
        <v>74364.638744000011</v>
      </c>
      <c r="K305" s="51">
        <v>30300</v>
      </c>
      <c r="L305" s="51">
        <v>30300</v>
      </c>
      <c r="M305" s="51">
        <v>303000</v>
      </c>
      <c r="X305" s="51">
        <v>30300</v>
      </c>
    </row>
    <row r="306" spans="1:24" x14ac:dyDescent="0.15">
      <c r="A306" s="17">
        <v>305</v>
      </c>
      <c r="B306" s="17">
        <v>735356596</v>
      </c>
      <c r="C306" s="132" t="str">
        <f t="shared" si="16"/>
        <v>101,30500|102,30500|104,610000|115,30500</v>
      </c>
      <c r="D306" s="132" t="str">
        <f t="shared" si="17"/>
        <v>101,61000|102,30500|104,305000|115,30500</v>
      </c>
      <c r="E306" s="132" t="str">
        <f t="shared" si="18"/>
        <v>101,30500|102,61000|104,305000|115,30500</v>
      </c>
      <c r="G306" s="2">
        <f>B306/$I$2</f>
        <v>1470.7131919999999</v>
      </c>
      <c r="H306" s="2">
        <f t="shared" si="19"/>
        <v>75835.351936000006</v>
      </c>
      <c r="K306" s="51">
        <v>30400</v>
      </c>
      <c r="L306" s="51">
        <v>30400</v>
      </c>
      <c r="M306" s="51">
        <v>304000</v>
      </c>
      <c r="X306" s="51">
        <v>30400</v>
      </c>
    </row>
    <row r="307" spans="1:24" x14ac:dyDescent="0.15">
      <c r="A307" s="17">
        <v>306</v>
      </c>
      <c r="B307" s="17">
        <v>746371376</v>
      </c>
      <c r="C307" s="132" t="str">
        <f t="shared" si="16"/>
        <v>101,30600|102,30600|104,612000|115,30600</v>
      </c>
      <c r="D307" s="132" t="str">
        <f t="shared" si="17"/>
        <v>101,61200|102,30600|104,306000|115,30600</v>
      </c>
      <c r="E307" s="132" t="str">
        <f t="shared" si="18"/>
        <v>101,30600|102,61200|104,306000|115,30600</v>
      </c>
      <c r="G307" s="2">
        <f>B307/$I$2</f>
        <v>1492.7427520000001</v>
      </c>
      <c r="H307" s="2">
        <f t="shared" si="19"/>
        <v>77328.094688000012</v>
      </c>
      <c r="K307" s="51">
        <v>30500</v>
      </c>
      <c r="L307" s="51">
        <v>30500</v>
      </c>
      <c r="M307" s="51">
        <v>305000</v>
      </c>
      <c r="X307" s="51">
        <v>30500</v>
      </c>
    </row>
    <row r="308" spans="1:24" x14ac:dyDescent="0.15">
      <c r="A308" s="17">
        <v>307</v>
      </c>
      <c r="B308" s="17">
        <v>757485452</v>
      </c>
      <c r="C308" s="132" t="str">
        <f t="shared" si="16"/>
        <v>101,30700|102,30700|104,614000|115,30700</v>
      </c>
      <c r="D308" s="132" t="str">
        <f t="shared" si="17"/>
        <v>101,61400|102,30700|104,307000|115,30700</v>
      </c>
      <c r="E308" s="132" t="str">
        <f t="shared" si="18"/>
        <v>101,30700|102,61400|104,307000|115,30700</v>
      </c>
      <c r="G308" s="2">
        <f>B308/$I$2</f>
        <v>1514.970904</v>
      </c>
      <c r="H308" s="2">
        <f t="shared" si="19"/>
        <v>78843.065592000014</v>
      </c>
      <c r="K308" s="51">
        <v>30600</v>
      </c>
      <c r="L308" s="51">
        <v>30600</v>
      </c>
      <c r="M308" s="51">
        <v>306000</v>
      </c>
      <c r="X308" s="51">
        <v>30600</v>
      </c>
    </row>
    <row r="309" spans="1:24" x14ac:dyDescent="0.15">
      <c r="A309" s="17">
        <v>308</v>
      </c>
      <c r="B309" s="17">
        <v>768699172</v>
      </c>
      <c r="C309" s="132" t="str">
        <f t="shared" si="16"/>
        <v>101,30800|102,30800|104,616000|115,30800</v>
      </c>
      <c r="D309" s="132" t="str">
        <f t="shared" si="17"/>
        <v>101,61600|102,30800|104,308000|115,30800</v>
      </c>
      <c r="E309" s="132" t="str">
        <f t="shared" si="18"/>
        <v>101,30800|102,61600|104,308000|115,30800</v>
      </c>
      <c r="G309" s="2">
        <f>B309/$I$2</f>
        <v>1537.398344</v>
      </c>
      <c r="H309" s="2">
        <f t="shared" si="19"/>
        <v>80380.463936000015</v>
      </c>
      <c r="K309" s="51">
        <v>30700</v>
      </c>
      <c r="L309" s="51">
        <v>30700</v>
      </c>
      <c r="M309" s="51">
        <v>307000</v>
      </c>
      <c r="X309" s="51">
        <v>30700</v>
      </c>
    </row>
    <row r="310" spans="1:24" x14ac:dyDescent="0.15">
      <c r="A310" s="17">
        <v>309</v>
      </c>
      <c r="B310" s="17">
        <v>780012768</v>
      </c>
      <c r="C310" s="132" t="str">
        <f t="shared" si="16"/>
        <v>101,30900|102,30900|104,618000|115,30900</v>
      </c>
      <c r="D310" s="132" t="str">
        <f t="shared" si="17"/>
        <v>101,61800|102,30900|104,309000|115,30900</v>
      </c>
      <c r="E310" s="132" t="str">
        <f t="shared" si="18"/>
        <v>101,30900|102,61800|104,309000|115,30900</v>
      </c>
      <c r="G310" s="2">
        <f>B310/$I$2</f>
        <v>1560.0255360000001</v>
      </c>
      <c r="H310" s="2">
        <f t="shared" si="19"/>
        <v>81940.489472000016</v>
      </c>
      <c r="K310" s="51">
        <v>30800</v>
      </c>
      <c r="L310" s="51">
        <v>30800</v>
      </c>
      <c r="M310" s="51">
        <v>308000</v>
      </c>
      <c r="X310" s="51">
        <v>30800</v>
      </c>
    </row>
    <row r="311" spans="1:24" x14ac:dyDescent="0.15">
      <c r="A311" s="17">
        <v>310</v>
      </c>
      <c r="B311" s="17">
        <v>791426472</v>
      </c>
      <c r="C311" s="132" t="str">
        <f t="shared" si="16"/>
        <v>101,31000|102,31000|104,620000|115,31000</v>
      </c>
      <c r="D311" s="132" t="str">
        <f t="shared" si="17"/>
        <v>101,62000|102,31000|104,310000|115,31000</v>
      </c>
      <c r="E311" s="132" t="str">
        <f t="shared" si="18"/>
        <v>101,31000|102,62000|104,310000|115,31000</v>
      </c>
      <c r="G311" s="2">
        <f>B311/$I$2</f>
        <v>1582.852944</v>
      </c>
      <c r="H311" s="2">
        <f t="shared" si="19"/>
        <v>83523.342416000014</v>
      </c>
      <c r="K311" s="51">
        <v>30900</v>
      </c>
      <c r="L311" s="51">
        <v>30900</v>
      </c>
      <c r="M311" s="51">
        <v>309000</v>
      </c>
      <c r="X311" s="51">
        <v>30900</v>
      </c>
    </row>
    <row r="312" spans="1:24" x14ac:dyDescent="0.15">
      <c r="A312" s="17">
        <v>311</v>
      </c>
      <c r="B312" s="17">
        <v>802940748</v>
      </c>
      <c r="C312" s="132" t="str">
        <f t="shared" si="16"/>
        <v>101,31100|102,31100|104,622000|115,31100</v>
      </c>
      <c r="D312" s="132" t="str">
        <f t="shared" si="17"/>
        <v>101,62200|102,31100|104,311000|115,31100</v>
      </c>
      <c r="E312" s="132" t="str">
        <f t="shared" si="18"/>
        <v>101,31100|102,62200|104,311000|115,31100</v>
      </c>
      <c r="G312" s="2">
        <f>B312/$I$2</f>
        <v>1605.881496</v>
      </c>
      <c r="H312" s="2">
        <f t="shared" si="19"/>
        <v>85129.223912000016</v>
      </c>
      <c r="K312" s="51">
        <v>31000</v>
      </c>
      <c r="L312" s="51">
        <v>31000</v>
      </c>
      <c r="M312" s="51">
        <v>310000</v>
      </c>
      <c r="X312" s="51">
        <v>31000</v>
      </c>
    </row>
    <row r="313" spans="1:24" x14ac:dyDescent="0.15">
      <c r="A313" s="17">
        <v>312</v>
      </c>
      <c r="B313" s="17">
        <v>814555828</v>
      </c>
      <c r="C313" s="132" t="str">
        <f t="shared" si="16"/>
        <v>101,31200|102,31200|104,624000|115,31200</v>
      </c>
      <c r="D313" s="132" t="str">
        <f t="shared" si="17"/>
        <v>101,62400|102,31200|104,312000|115,31200</v>
      </c>
      <c r="E313" s="132" t="str">
        <f t="shared" si="18"/>
        <v>101,31200|102,62400|104,312000|115,31200</v>
      </c>
      <c r="G313" s="2">
        <f>B313/$I$2</f>
        <v>1629.111656</v>
      </c>
      <c r="H313" s="2">
        <f t="shared" si="19"/>
        <v>86758.33556800001</v>
      </c>
      <c r="K313" s="51">
        <v>31100</v>
      </c>
      <c r="L313" s="51">
        <v>31100</v>
      </c>
      <c r="M313" s="51">
        <v>311000</v>
      </c>
      <c r="X313" s="51">
        <v>31100</v>
      </c>
    </row>
    <row r="314" spans="1:24" x14ac:dyDescent="0.15">
      <c r="A314" s="17">
        <v>313</v>
      </c>
      <c r="B314" s="17">
        <v>826271944</v>
      </c>
      <c r="C314" s="132" t="str">
        <f t="shared" si="16"/>
        <v>101,31300|102,31300|104,626000|115,31300</v>
      </c>
      <c r="D314" s="132" t="str">
        <f t="shared" si="17"/>
        <v>101,62600|102,31300|104,313000|115,31300</v>
      </c>
      <c r="E314" s="132" t="str">
        <f t="shared" si="18"/>
        <v>101,31300|102,62600|104,313000|115,31300</v>
      </c>
      <c r="G314" s="2">
        <f>B314/$I$2</f>
        <v>1652.5438879999999</v>
      </c>
      <c r="H314" s="2">
        <f t="shared" si="19"/>
        <v>88410.87945600001</v>
      </c>
      <c r="K314" s="51">
        <v>31200</v>
      </c>
      <c r="L314" s="51">
        <v>31200</v>
      </c>
      <c r="M314" s="51">
        <v>312000</v>
      </c>
      <c r="X314" s="51">
        <v>31200</v>
      </c>
    </row>
    <row r="315" spans="1:24" x14ac:dyDescent="0.15">
      <c r="A315" s="17">
        <v>314</v>
      </c>
      <c r="B315" s="17">
        <v>838089560</v>
      </c>
      <c r="C315" s="132" t="str">
        <f t="shared" si="16"/>
        <v>101,31400|102,31400|104,628000|115,31400</v>
      </c>
      <c r="D315" s="132" t="str">
        <f t="shared" si="17"/>
        <v>101,62800|102,31400|104,314000|115,31400</v>
      </c>
      <c r="E315" s="132" t="str">
        <f t="shared" si="18"/>
        <v>101,31400|102,62800|104,314000|115,31400</v>
      </c>
      <c r="G315" s="2">
        <f>B315/$I$2</f>
        <v>1676.17912</v>
      </c>
      <c r="H315" s="2">
        <f t="shared" si="19"/>
        <v>90087.05857600001</v>
      </c>
      <c r="K315" s="51">
        <v>31300</v>
      </c>
      <c r="L315" s="51">
        <v>31300</v>
      </c>
      <c r="M315" s="51">
        <v>313000</v>
      </c>
      <c r="X315" s="51">
        <v>31300</v>
      </c>
    </row>
    <row r="316" spans="1:24" x14ac:dyDescent="0.15">
      <c r="A316" s="17">
        <v>315</v>
      </c>
      <c r="B316" s="17">
        <v>850008792</v>
      </c>
      <c r="C316" s="132" t="str">
        <f t="shared" si="16"/>
        <v>101,31500|102,31500|104,630000|115,31500</v>
      </c>
      <c r="D316" s="132" t="str">
        <f t="shared" si="17"/>
        <v>101,63000|102,31500|104,315000|115,31500</v>
      </c>
      <c r="E316" s="132" t="str">
        <f t="shared" si="18"/>
        <v>101,31500|102,63000|104,315000|115,31500</v>
      </c>
      <c r="G316" s="2">
        <f>B316/$I$2</f>
        <v>1700.0175839999999</v>
      </c>
      <c r="H316" s="2">
        <f t="shared" si="19"/>
        <v>91787.076160000011</v>
      </c>
      <c r="K316" s="51">
        <v>31400</v>
      </c>
      <c r="L316" s="51">
        <v>31400</v>
      </c>
      <c r="M316" s="51">
        <v>314000</v>
      </c>
      <c r="X316" s="51">
        <v>31400</v>
      </c>
    </row>
    <row r="317" spans="1:24" x14ac:dyDescent="0.15">
      <c r="A317" s="17">
        <v>316</v>
      </c>
      <c r="B317" s="17">
        <v>862029988</v>
      </c>
      <c r="C317" s="132" t="str">
        <f t="shared" si="16"/>
        <v>101,31600|102,31600|104,632000|115,31600</v>
      </c>
      <c r="D317" s="132" t="str">
        <f t="shared" si="17"/>
        <v>101,63200|102,31600|104,316000|115,31600</v>
      </c>
      <c r="E317" s="132" t="str">
        <f t="shared" si="18"/>
        <v>101,31600|102,63200|104,316000|115,31600</v>
      </c>
      <c r="G317" s="2">
        <f>B317/$I$2</f>
        <v>1724.059976</v>
      </c>
      <c r="H317" s="2">
        <f t="shared" si="19"/>
        <v>93511.136136000016</v>
      </c>
      <c r="K317" s="51">
        <v>31500</v>
      </c>
      <c r="L317" s="51">
        <v>31500</v>
      </c>
      <c r="M317" s="51">
        <v>315000</v>
      </c>
      <c r="X317" s="51">
        <v>31500</v>
      </c>
    </row>
    <row r="318" spans="1:24" x14ac:dyDescent="0.15">
      <c r="A318" s="17">
        <v>317</v>
      </c>
      <c r="B318" s="17">
        <v>874153496</v>
      </c>
      <c r="C318" s="132" t="str">
        <f t="shared" si="16"/>
        <v>101,31700|102,31700|104,634000|115,31700</v>
      </c>
      <c r="D318" s="132" t="str">
        <f t="shared" si="17"/>
        <v>101,63400|102,31700|104,317000|115,31700</v>
      </c>
      <c r="E318" s="132" t="str">
        <f t="shared" si="18"/>
        <v>101,31700|102,63400|104,317000|115,31700</v>
      </c>
      <c r="G318" s="2">
        <f>B318/$I$2</f>
        <v>1748.306992</v>
      </c>
      <c r="H318" s="2">
        <f t="shared" si="19"/>
        <v>95259.443128000014</v>
      </c>
      <c r="K318" s="51">
        <v>31600</v>
      </c>
      <c r="L318" s="51">
        <v>31600</v>
      </c>
      <c r="M318" s="51">
        <v>316000</v>
      </c>
      <c r="X318" s="51">
        <v>31600</v>
      </c>
    </row>
    <row r="319" spans="1:24" x14ac:dyDescent="0.15">
      <c r="A319" s="17">
        <v>318</v>
      </c>
      <c r="B319" s="17">
        <v>886379664</v>
      </c>
      <c r="C319" s="132" t="str">
        <f t="shared" si="16"/>
        <v>101,31800|102,31800|104,636000|115,31800</v>
      </c>
      <c r="D319" s="132" t="str">
        <f t="shared" si="17"/>
        <v>101,63600|102,31800|104,318000|115,31800</v>
      </c>
      <c r="E319" s="132" t="str">
        <f t="shared" si="18"/>
        <v>101,31800|102,63600|104,318000|115,31800</v>
      </c>
      <c r="G319" s="2">
        <f>B319/$I$2</f>
        <v>1772.7593280000001</v>
      </c>
      <c r="H319" s="2">
        <f t="shared" si="19"/>
        <v>97032.202456000014</v>
      </c>
      <c r="K319" s="51">
        <v>31700</v>
      </c>
      <c r="L319" s="51">
        <v>31700</v>
      </c>
      <c r="M319" s="51">
        <v>317000</v>
      </c>
      <c r="X319" s="51">
        <v>31700</v>
      </c>
    </row>
    <row r="320" spans="1:24" x14ac:dyDescent="0.15">
      <c r="A320" s="17">
        <v>319</v>
      </c>
      <c r="B320" s="17">
        <v>898708724</v>
      </c>
      <c r="C320" s="132" t="str">
        <f t="shared" si="16"/>
        <v>101,31900|102,31900|104,638000|115,31900</v>
      </c>
      <c r="D320" s="132" t="str">
        <f t="shared" si="17"/>
        <v>101,63800|102,31900|104,319000|115,31900</v>
      </c>
      <c r="E320" s="132" t="str">
        <f t="shared" si="18"/>
        <v>101,31900|102,63800|104,319000|115,31900</v>
      </c>
      <c r="G320" s="2">
        <f>B320/$I$2</f>
        <v>1797.4174479999999</v>
      </c>
      <c r="H320" s="2">
        <f t="shared" si="19"/>
        <v>98829.619904000006</v>
      </c>
      <c r="K320" s="51">
        <v>31800</v>
      </c>
      <c r="L320" s="51">
        <v>31800</v>
      </c>
      <c r="M320" s="51">
        <v>318000</v>
      </c>
      <c r="X320" s="51">
        <v>31800</v>
      </c>
    </row>
    <row r="321" spans="1:24" x14ac:dyDescent="0.15">
      <c r="A321" s="17">
        <v>320</v>
      </c>
      <c r="B321" s="17">
        <v>911140908</v>
      </c>
      <c r="C321" s="132" t="str">
        <f t="shared" si="16"/>
        <v>101,32000|102,32000|104,640000|115,32000</v>
      </c>
      <c r="D321" s="132" t="str">
        <f t="shared" si="17"/>
        <v>101,64000|102,32000|104,320000|115,32000</v>
      </c>
      <c r="E321" s="132" t="str">
        <f t="shared" si="18"/>
        <v>101,32000|102,64000|104,320000|115,32000</v>
      </c>
      <c r="G321" s="2">
        <f>B321/$I$2</f>
        <v>1822.2818159999999</v>
      </c>
      <c r="H321" s="2">
        <f t="shared" si="19"/>
        <v>100651.90172000001</v>
      </c>
      <c r="K321" s="51">
        <v>31900</v>
      </c>
      <c r="L321" s="51">
        <v>31900</v>
      </c>
      <c r="M321" s="51">
        <v>319000</v>
      </c>
      <c r="X321" s="51">
        <v>31900</v>
      </c>
    </row>
    <row r="322" spans="1:24" x14ac:dyDescent="0.15">
      <c r="A322" s="17">
        <v>321</v>
      </c>
      <c r="B322" s="17">
        <v>923676564</v>
      </c>
      <c r="C322" s="132" t="str">
        <f t="shared" si="16"/>
        <v>101,32100|102,32100|104,642000|115,32100</v>
      </c>
      <c r="D322" s="132" t="str">
        <f t="shared" si="17"/>
        <v>101,64200|102,32100|104,321000|115,32100</v>
      </c>
      <c r="E322" s="132" t="str">
        <f t="shared" si="18"/>
        <v>101,32100|102,64200|104,321000|115,32100</v>
      </c>
      <c r="G322" s="2">
        <f>B322/$I$2</f>
        <v>1847.353128</v>
      </c>
      <c r="H322" s="2">
        <f t="shared" si="19"/>
        <v>102499.25484800001</v>
      </c>
      <c r="K322" s="51">
        <v>32000</v>
      </c>
      <c r="L322" s="51">
        <v>32000</v>
      </c>
      <c r="M322" s="51">
        <v>320000</v>
      </c>
      <c r="X322" s="51">
        <v>32000</v>
      </c>
    </row>
    <row r="323" spans="1:24" x14ac:dyDescent="0.15">
      <c r="A323" s="17">
        <v>322</v>
      </c>
      <c r="B323" s="17">
        <v>936316040</v>
      </c>
      <c r="C323" s="132" t="str">
        <f t="shared" ref="C323:C386" si="20">CONCATENATE(K$2,",",K324,"|",L$2,",",L324,"|",M$2,",",M324*2,"|",X$2,",",X324)</f>
        <v>101,32200|102,32200|104,644000|115,32200</v>
      </c>
      <c r="D323" s="132" t="str">
        <f t="shared" ref="D323:D386" si="21">CONCATENATE(K$2,",",K324*2,"|",L$2,",",L324,"|",M$2,",",M324,"|",X$2,",",X324)</f>
        <v>101,64400|102,32200|104,322000|115,32200</v>
      </c>
      <c r="E323" s="132" t="str">
        <f t="shared" ref="E323:E386" si="22">CONCATENATE(K$2,",",K324,"|",L$2,",",L324*2,"|",M$2,",",M324,"|",X$2,",",X324)</f>
        <v>101,32200|102,64400|104,322000|115,32200</v>
      </c>
      <c r="G323" s="2">
        <f>B323/$I$2</f>
        <v>1872.6320800000001</v>
      </c>
      <c r="H323" s="2">
        <f t="shared" si="19"/>
        <v>104371.88692800001</v>
      </c>
      <c r="K323" s="51">
        <v>32100</v>
      </c>
      <c r="L323" s="51">
        <v>32100</v>
      </c>
      <c r="M323" s="51">
        <v>321000</v>
      </c>
      <c r="X323" s="51">
        <v>32100</v>
      </c>
    </row>
    <row r="324" spans="1:24" x14ac:dyDescent="0.15">
      <c r="A324" s="17">
        <v>323</v>
      </c>
      <c r="B324" s="17">
        <v>949059568</v>
      </c>
      <c r="C324" s="132" t="str">
        <f t="shared" si="20"/>
        <v>101,32300|102,32300|104,646000|115,32300</v>
      </c>
      <c r="D324" s="132" t="str">
        <f t="shared" si="21"/>
        <v>101,64600|102,32300|104,323000|115,32300</v>
      </c>
      <c r="E324" s="132" t="str">
        <f t="shared" si="22"/>
        <v>101,32300|102,64600|104,323000|115,32300</v>
      </c>
      <c r="G324" s="2">
        <f>B324/$I$2</f>
        <v>1898.119136</v>
      </c>
      <c r="H324" s="2">
        <f t="shared" ref="H324:H387" si="23">G324+H323</f>
        <v>106270.006064</v>
      </c>
      <c r="K324" s="51">
        <v>32200</v>
      </c>
      <c r="L324" s="51">
        <v>32200</v>
      </c>
      <c r="M324" s="51">
        <v>322000</v>
      </c>
      <c r="X324" s="51">
        <v>32200</v>
      </c>
    </row>
    <row r="325" spans="1:24" x14ac:dyDescent="0.15">
      <c r="A325" s="17">
        <v>324</v>
      </c>
      <c r="B325" s="17">
        <v>961907496</v>
      </c>
      <c r="C325" s="132" t="str">
        <f t="shared" si="20"/>
        <v>101,32400|102,32400|104,648000|115,32400</v>
      </c>
      <c r="D325" s="132" t="str">
        <f t="shared" si="21"/>
        <v>101,64800|102,32400|104,324000|115,32400</v>
      </c>
      <c r="E325" s="132" t="str">
        <f t="shared" si="22"/>
        <v>101,32400|102,64800|104,324000|115,32400</v>
      </c>
      <c r="G325" s="2">
        <f>B325/$I$2</f>
        <v>1923.8149920000001</v>
      </c>
      <c r="H325" s="2">
        <f t="shared" si="23"/>
        <v>108193.821056</v>
      </c>
      <c r="K325" s="51">
        <v>32300</v>
      </c>
      <c r="L325" s="51">
        <v>32300</v>
      </c>
      <c r="M325" s="51">
        <v>323000</v>
      </c>
      <c r="X325" s="51">
        <v>32300</v>
      </c>
    </row>
    <row r="326" spans="1:24" x14ac:dyDescent="0.15">
      <c r="A326" s="17">
        <v>325</v>
      </c>
      <c r="B326" s="17">
        <v>974860056</v>
      </c>
      <c r="C326" s="132" t="str">
        <f t="shared" si="20"/>
        <v>101,32500|102,32500|104,650000|115,32500</v>
      </c>
      <c r="D326" s="132" t="str">
        <f t="shared" si="21"/>
        <v>101,65000|102,32500|104,325000|115,32500</v>
      </c>
      <c r="E326" s="132" t="str">
        <f t="shared" si="22"/>
        <v>101,32500|102,65000|104,325000|115,32500</v>
      </c>
      <c r="G326" s="2">
        <f>B326/$I$2</f>
        <v>1949.720112</v>
      </c>
      <c r="H326" s="2">
        <f t="shared" si="23"/>
        <v>110143.541168</v>
      </c>
      <c r="K326" s="51">
        <v>32400</v>
      </c>
      <c r="L326" s="51">
        <v>32400</v>
      </c>
      <c r="M326" s="51">
        <v>324000</v>
      </c>
      <c r="X326" s="51">
        <v>32400</v>
      </c>
    </row>
    <row r="327" spans="1:24" x14ac:dyDescent="0.15">
      <c r="A327" s="17">
        <v>326</v>
      </c>
      <c r="B327" s="17">
        <v>987917596</v>
      </c>
      <c r="C327" s="132" t="str">
        <f t="shared" si="20"/>
        <v>101,32600|102,32600|104,652000|115,32600</v>
      </c>
      <c r="D327" s="132" t="str">
        <f t="shared" si="21"/>
        <v>101,65200|102,32600|104,326000|115,32600</v>
      </c>
      <c r="E327" s="132" t="str">
        <f t="shared" si="22"/>
        <v>101,32600|102,65200|104,326000|115,32600</v>
      </c>
      <c r="G327" s="2">
        <f>B327/$I$2</f>
        <v>1975.835192</v>
      </c>
      <c r="H327" s="2">
        <f t="shared" si="23"/>
        <v>112119.37635999999</v>
      </c>
      <c r="K327" s="51">
        <v>32500</v>
      </c>
      <c r="L327" s="51">
        <v>32500</v>
      </c>
      <c r="M327" s="51">
        <v>325000</v>
      </c>
      <c r="X327" s="51">
        <v>32500</v>
      </c>
    </row>
    <row r="328" spans="1:24" x14ac:dyDescent="0.15">
      <c r="A328" s="17">
        <v>327</v>
      </c>
      <c r="B328" s="17">
        <v>1001080464</v>
      </c>
      <c r="C328" s="132" t="str">
        <f t="shared" si="20"/>
        <v>101,32700|102,32700|104,654000|115,32700</v>
      </c>
      <c r="D328" s="132" t="str">
        <f t="shared" si="21"/>
        <v>101,65400|102,32700|104,327000|115,32700</v>
      </c>
      <c r="E328" s="132" t="str">
        <f t="shared" si="22"/>
        <v>101,32700|102,65400|104,327000|115,32700</v>
      </c>
      <c r="G328" s="2">
        <f>B328/$I$2</f>
        <v>2002.160928</v>
      </c>
      <c r="H328" s="2">
        <f t="shared" si="23"/>
        <v>114121.53728799999</v>
      </c>
      <c r="K328" s="51">
        <v>32600</v>
      </c>
      <c r="L328" s="51">
        <v>32600</v>
      </c>
      <c r="M328" s="51">
        <v>326000</v>
      </c>
      <c r="X328" s="51">
        <v>32600</v>
      </c>
    </row>
    <row r="329" spans="1:24" x14ac:dyDescent="0.15">
      <c r="A329" s="17">
        <v>328</v>
      </c>
      <c r="B329" s="17">
        <v>1014348776</v>
      </c>
      <c r="C329" s="132" t="str">
        <f t="shared" si="20"/>
        <v>101,32800|102,32800|104,656000|115,32800</v>
      </c>
      <c r="D329" s="132" t="str">
        <f t="shared" si="21"/>
        <v>101,65600|102,32800|104,328000|115,32800</v>
      </c>
      <c r="E329" s="132" t="str">
        <f t="shared" si="22"/>
        <v>101,32800|102,65600|104,328000|115,32800</v>
      </c>
      <c r="G329" s="2">
        <f>B329/$I$2</f>
        <v>2028.6975520000001</v>
      </c>
      <c r="H329" s="2">
        <f t="shared" si="23"/>
        <v>116150.23483999999</v>
      </c>
      <c r="K329" s="51">
        <v>32700</v>
      </c>
      <c r="L329" s="51">
        <v>32700</v>
      </c>
      <c r="M329" s="51">
        <v>327000</v>
      </c>
      <c r="X329" s="51">
        <v>32700</v>
      </c>
    </row>
    <row r="330" spans="1:24" x14ac:dyDescent="0.15">
      <c r="A330" s="17">
        <v>329</v>
      </c>
      <c r="B330" s="17">
        <v>1027722996</v>
      </c>
      <c r="C330" s="132" t="str">
        <f t="shared" si="20"/>
        <v>101,32900|102,32900|104,658000|115,32900</v>
      </c>
      <c r="D330" s="132" t="str">
        <f t="shared" si="21"/>
        <v>101,65800|102,32900|104,329000|115,32900</v>
      </c>
      <c r="E330" s="132" t="str">
        <f t="shared" si="22"/>
        <v>101,32900|102,65800|104,329000|115,32900</v>
      </c>
      <c r="G330" s="2">
        <f>B330/$I$2</f>
        <v>2055.4459919999999</v>
      </c>
      <c r="H330" s="2">
        <f t="shared" si="23"/>
        <v>118205.68083199998</v>
      </c>
      <c r="K330" s="51">
        <v>32800</v>
      </c>
      <c r="L330" s="51">
        <v>32800</v>
      </c>
      <c r="M330" s="51">
        <v>328000</v>
      </c>
      <c r="X330" s="51">
        <v>32800</v>
      </c>
    </row>
    <row r="331" spans="1:24" x14ac:dyDescent="0.15">
      <c r="A331" s="17">
        <v>330</v>
      </c>
      <c r="B331" s="17">
        <v>1041203240</v>
      </c>
      <c r="C331" s="132" t="str">
        <f t="shared" si="20"/>
        <v>101,33000|102,33000|104,660000|115,33000</v>
      </c>
      <c r="D331" s="132" t="str">
        <f t="shared" si="21"/>
        <v>101,66000|102,33000|104,330000|115,33000</v>
      </c>
      <c r="E331" s="132" t="str">
        <f t="shared" si="22"/>
        <v>101,33000|102,66000|104,330000|115,33000</v>
      </c>
      <c r="G331" s="2">
        <f>B331/$I$2</f>
        <v>2082.4064800000001</v>
      </c>
      <c r="H331" s="2">
        <f t="shared" si="23"/>
        <v>120288.08731199999</v>
      </c>
      <c r="K331" s="51">
        <v>32900</v>
      </c>
      <c r="L331" s="51">
        <v>32900</v>
      </c>
      <c r="M331" s="51">
        <v>329000</v>
      </c>
      <c r="X331" s="51">
        <v>32900</v>
      </c>
    </row>
    <row r="332" spans="1:24" x14ac:dyDescent="0.15">
      <c r="A332" s="17">
        <v>331</v>
      </c>
      <c r="B332" s="17">
        <v>1054790088</v>
      </c>
      <c r="C332" s="132" t="str">
        <f t="shared" si="20"/>
        <v>101,33100|102,33100|104,662000|115,33100</v>
      </c>
      <c r="D332" s="132" t="str">
        <f t="shared" si="21"/>
        <v>101,66200|102,33100|104,331000|115,33100</v>
      </c>
      <c r="E332" s="132" t="str">
        <f t="shared" si="22"/>
        <v>101,33100|102,66200|104,331000|115,33100</v>
      </c>
      <c r="G332" s="2">
        <f>B332/$I$2</f>
        <v>2109.5801759999999</v>
      </c>
      <c r="H332" s="2">
        <f t="shared" si="23"/>
        <v>122397.66748799999</v>
      </c>
      <c r="K332" s="51">
        <v>33000</v>
      </c>
      <c r="L332" s="51">
        <v>33000</v>
      </c>
      <c r="M332" s="51">
        <v>330000</v>
      </c>
      <c r="X332" s="51">
        <v>33000</v>
      </c>
    </row>
    <row r="333" spans="1:24" x14ac:dyDescent="0.15">
      <c r="A333" s="17">
        <v>332</v>
      </c>
      <c r="B333" s="17">
        <v>1068483540</v>
      </c>
      <c r="C333" s="132" t="str">
        <f t="shared" si="20"/>
        <v>101,33200|102,33200|104,664000|115,33200</v>
      </c>
      <c r="D333" s="132" t="str">
        <f t="shared" si="21"/>
        <v>101,66400|102,33200|104,332000|115,33200</v>
      </c>
      <c r="E333" s="132" t="str">
        <f t="shared" si="22"/>
        <v>101,33200|102,66400|104,332000|115,33200</v>
      </c>
      <c r="G333" s="2">
        <f>B333/$I$2</f>
        <v>2136.9670799999999</v>
      </c>
      <c r="H333" s="2">
        <f t="shared" si="23"/>
        <v>124534.63456799999</v>
      </c>
      <c r="K333" s="51">
        <v>33100</v>
      </c>
      <c r="L333" s="51">
        <v>33100</v>
      </c>
      <c r="M333" s="51">
        <v>331000</v>
      </c>
      <c r="X333" s="51">
        <v>33100</v>
      </c>
    </row>
    <row r="334" spans="1:24" x14ac:dyDescent="0.15">
      <c r="A334" s="17">
        <v>333</v>
      </c>
      <c r="B334" s="17">
        <v>1082283944</v>
      </c>
      <c r="C334" s="132" t="str">
        <f t="shared" si="20"/>
        <v>101,33300|102,33300|104,666000|115,33300</v>
      </c>
      <c r="D334" s="132" t="str">
        <f t="shared" si="21"/>
        <v>101,66600|102,33300|104,333000|115,33300</v>
      </c>
      <c r="E334" s="132" t="str">
        <f t="shared" si="22"/>
        <v>101,33300|102,66600|104,333000|115,33300</v>
      </c>
      <c r="G334" s="2">
        <f>B334/$I$2</f>
        <v>2164.567888</v>
      </c>
      <c r="H334" s="2">
        <f t="shared" si="23"/>
        <v>126699.202456</v>
      </c>
      <c r="K334" s="51">
        <v>33200</v>
      </c>
      <c r="L334" s="51">
        <v>33200</v>
      </c>
      <c r="M334" s="51">
        <v>332000</v>
      </c>
      <c r="X334" s="51">
        <v>33200</v>
      </c>
    </row>
    <row r="335" spans="1:24" x14ac:dyDescent="0.15">
      <c r="A335" s="17">
        <v>334</v>
      </c>
      <c r="B335" s="17">
        <v>1096191764</v>
      </c>
      <c r="C335" s="132" t="str">
        <f t="shared" si="20"/>
        <v>101,33400|102,33400|104,668000|115,33400</v>
      </c>
      <c r="D335" s="132" t="str">
        <f t="shared" si="21"/>
        <v>101,66800|102,33400|104,334000|115,33400</v>
      </c>
      <c r="E335" s="132" t="str">
        <f t="shared" si="22"/>
        <v>101,33400|102,66800|104,334000|115,33400</v>
      </c>
      <c r="G335" s="2">
        <f>B335/$I$2</f>
        <v>2192.3835279999998</v>
      </c>
      <c r="H335" s="2">
        <f t="shared" si="23"/>
        <v>128891.585984</v>
      </c>
      <c r="K335" s="51">
        <v>33300</v>
      </c>
      <c r="L335" s="51">
        <v>33300</v>
      </c>
      <c r="M335" s="51">
        <v>333000</v>
      </c>
      <c r="X335" s="51">
        <v>33300</v>
      </c>
    </row>
    <row r="336" spans="1:24" x14ac:dyDescent="0.15">
      <c r="A336" s="17">
        <v>335</v>
      </c>
      <c r="B336" s="17">
        <v>1110207116</v>
      </c>
      <c r="C336" s="132" t="str">
        <f t="shared" si="20"/>
        <v>101,33500|102,33500|104,670000|115,33500</v>
      </c>
      <c r="D336" s="132" t="str">
        <f t="shared" si="21"/>
        <v>101,67000|102,33500|104,335000|115,33500</v>
      </c>
      <c r="E336" s="132" t="str">
        <f t="shared" si="22"/>
        <v>101,33500|102,67000|104,335000|115,33500</v>
      </c>
      <c r="G336" s="2">
        <f>B336/$I$2</f>
        <v>2220.4142320000001</v>
      </c>
      <c r="H336" s="2">
        <f t="shared" si="23"/>
        <v>131112.00021600001</v>
      </c>
      <c r="K336" s="51">
        <v>33400</v>
      </c>
      <c r="L336" s="51">
        <v>33400</v>
      </c>
      <c r="M336" s="51">
        <v>334000</v>
      </c>
      <c r="X336" s="51">
        <v>33400</v>
      </c>
    </row>
    <row r="337" spans="1:24" x14ac:dyDescent="0.15">
      <c r="A337" s="17">
        <v>336</v>
      </c>
      <c r="B337" s="17">
        <v>1124330348</v>
      </c>
      <c r="C337" s="132" t="str">
        <f t="shared" si="20"/>
        <v>101,33600|102,33600|104,672000|115,33600</v>
      </c>
      <c r="D337" s="132" t="str">
        <f t="shared" si="21"/>
        <v>101,67200|102,33600|104,336000|115,33600</v>
      </c>
      <c r="E337" s="132" t="str">
        <f t="shared" si="22"/>
        <v>101,33600|102,67200|104,336000|115,33600</v>
      </c>
      <c r="G337" s="2">
        <f>B337/$I$2</f>
        <v>2248.6606959999999</v>
      </c>
      <c r="H337" s="2">
        <f t="shared" si="23"/>
        <v>133360.66091200002</v>
      </c>
      <c r="K337" s="51">
        <v>33500</v>
      </c>
      <c r="L337" s="51">
        <v>33500</v>
      </c>
      <c r="M337" s="51">
        <v>335000</v>
      </c>
      <c r="X337" s="51">
        <v>33500</v>
      </c>
    </row>
    <row r="338" spans="1:24" x14ac:dyDescent="0.15">
      <c r="A338" s="17">
        <v>337</v>
      </c>
      <c r="B338" s="17">
        <v>1138561808</v>
      </c>
      <c r="C338" s="132" t="str">
        <f t="shared" si="20"/>
        <v>101,33700|102,33700|104,674000|115,33700</v>
      </c>
      <c r="D338" s="132" t="str">
        <f t="shared" si="21"/>
        <v>101,67400|102,33700|104,337000|115,33700</v>
      </c>
      <c r="E338" s="132" t="str">
        <f t="shared" si="22"/>
        <v>101,33700|102,67400|104,337000|115,33700</v>
      </c>
      <c r="G338" s="2">
        <f>B338/$I$2</f>
        <v>2277.1236159999999</v>
      </c>
      <c r="H338" s="2">
        <f t="shared" si="23"/>
        <v>135637.78452800002</v>
      </c>
      <c r="K338" s="51">
        <v>33600</v>
      </c>
      <c r="L338" s="51">
        <v>33600</v>
      </c>
      <c r="M338" s="51">
        <v>336000</v>
      </c>
      <c r="X338" s="51">
        <v>33600</v>
      </c>
    </row>
    <row r="339" spans="1:24" x14ac:dyDescent="0.15">
      <c r="A339" s="17">
        <v>338</v>
      </c>
      <c r="B339" s="17">
        <v>1152901728</v>
      </c>
      <c r="C339" s="132" t="str">
        <f t="shared" si="20"/>
        <v>101,33800|102,33800|104,676000|115,33800</v>
      </c>
      <c r="D339" s="132" t="str">
        <f t="shared" si="21"/>
        <v>101,67600|102,33800|104,338000|115,33800</v>
      </c>
      <c r="E339" s="132" t="str">
        <f t="shared" si="22"/>
        <v>101,33800|102,67600|104,338000|115,33800</v>
      </c>
      <c r="G339" s="2">
        <f>B339/$I$2</f>
        <v>2305.8034560000001</v>
      </c>
      <c r="H339" s="2">
        <f t="shared" si="23"/>
        <v>137943.58798400001</v>
      </c>
      <c r="K339" s="51">
        <v>33700</v>
      </c>
      <c r="L339" s="51">
        <v>33700</v>
      </c>
      <c r="M339" s="51">
        <v>337000</v>
      </c>
      <c r="X339" s="51">
        <v>33700</v>
      </c>
    </row>
    <row r="340" spans="1:24" x14ac:dyDescent="0.15">
      <c r="A340" s="17">
        <v>339</v>
      </c>
      <c r="B340" s="17">
        <v>1167350340</v>
      </c>
      <c r="C340" s="132" t="str">
        <f t="shared" si="20"/>
        <v>101,33900|102,33900|104,678000|115,33900</v>
      </c>
      <c r="D340" s="132" t="str">
        <f t="shared" si="21"/>
        <v>101,67800|102,33900|104,339000|115,33900</v>
      </c>
      <c r="E340" s="132" t="str">
        <f t="shared" si="22"/>
        <v>101,33900|102,67800|104,339000|115,33900</v>
      </c>
      <c r="G340" s="2">
        <f>B340/$I$2</f>
        <v>2334.7006799999999</v>
      </c>
      <c r="H340" s="2">
        <f t="shared" si="23"/>
        <v>140278.28866400002</v>
      </c>
      <c r="K340" s="51">
        <v>33800</v>
      </c>
      <c r="L340" s="51">
        <v>33800</v>
      </c>
      <c r="M340" s="51">
        <v>338000</v>
      </c>
      <c r="X340" s="51">
        <v>33800</v>
      </c>
    </row>
    <row r="341" spans="1:24" x14ac:dyDescent="0.15">
      <c r="A341" s="17">
        <v>340</v>
      </c>
      <c r="B341" s="17">
        <v>1181908108</v>
      </c>
      <c r="C341" s="132" t="str">
        <f t="shared" si="20"/>
        <v>101,34000|102,34000|104,680000|115,34000</v>
      </c>
      <c r="D341" s="132" t="str">
        <f t="shared" si="21"/>
        <v>101,68000|102,34000|104,340000|115,34000</v>
      </c>
      <c r="E341" s="132" t="str">
        <f t="shared" si="22"/>
        <v>101,34000|102,68000|104,340000|115,34000</v>
      </c>
      <c r="G341" s="2">
        <f>B341/$I$2</f>
        <v>2363.8162160000002</v>
      </c>
      <c r="H341" s="2">
        <f t="shared" si="23"/>
        <v>142642.10488000003</v>
      </c>
      <c r="K341" s="51">
        <v>33900</v>
      </c>
      <c r="L341" s="51">
        <v>33900</v>
      </c>
      <c r="M341" s="51">
        <v>339000</v>
      </c>
      <c r="X341" s="51">
        <v>33900</v>
      </c>
    </row>
    <row r="342" spans="1:24" x14ac:dyDescent="0.15">
      <c r="A342" s="17">
        <v>341</v>
      </c>
      <c r="B342" s="17">
        <v>1196575148</v>
      </c>
      <c r="C342" s="132" t="str">
        <f t="shared" si="20"/>
        <v>101,34100|102,34100|104,682000|115,34100</v>
      </c>
      <c r="D342" s="132" t="str">
        <f t="shared" si="21"/>
        <v>101,68200|102,34100|104,341000|115,34100</v>
      </c>
      <c r="E342" s="132" t="str">
        <f t="shared" si="22"/>
        <v>101,34100|102,68200|104,341000|115,34100</v>
      </c>
      <c r="G342" s="2">
        <f>B342/$I$2</f>
        <v>2393.1502959999998</v>
      </c>
      <c r="H342" s="2">
        <f t="shared" si="23"/>
        <v>145035.25517600004</v>
      </c>
      <c r="K342" s="51">
        <v>34000</v>
      </c>
      <c r="L342" s="51">
        <v>34000</v>
      </c>
      <c r="M342" s="51">
        <v>340000</v>
      </c>
      <c r="X342" s="51">
        <v>34000</v>
      </c>
    </row>
    <row r="343" spans="1:24" x14ac:dyDescent="0.15">
      <c r="A343" s="17">
        <v>342</v>
      </c>
      <c r="B343" s="17">
        <v>1211351692</v>
      </c>
      <c r="C343" s="132" t="str">
        <f t="shared" si="20"/>
        <v>101,34200|102,34200|104,684000|115,34200</v>
      </c>
      <c r="D343" s="132" t="str">
        <f t="shared" si="21"/>
        <v>101,68400|102,34200|104,342000|115,34200</v>
      </c>
      <c r="E343" s="132" t="str">
        <f t="shared" si="22"/>
        <v>101,34200|102,68400|104,342000|115,34200</v>
      </c>
      <c r="G343" s="2">
        <f>B343/$I$2</f>
        <v>2422.7033839999999</v>
      </c>
      <c r="H343" s="2">
        <f t="shared" si="23"/>
        <v>147457.95856000003</v>
      </c>
      <c r="K343" s="51">
        <v>34100</v>
      </c>
      <c r="L343" s="51">
        <v>34100</v>
      </c>
      <c r="M343" s="51">
        <v>341000</v>
      </c>
      <c r="X343" s="51">
        <v>34100</v>
      </c>
    </row>
    <row r="344" spans="1:24" x14ac:dyDescent="0.15">
      <c r="A344" s="17">
        <v>343</v>
      </c>
      <c r="B344" s="17">
        <v>1226238320</v>
      </c>
      <c r="C344" s="132" t="str">
        <f t="shared" si="20"/>
        <v>101,34300|102,34300|104,686000|115,34300</v>
      </c>
      <c r="D344" s="132" t="str">
        <f t="shared" si="21"/>
        <v>101,68600|102,34300|104,343000|115,34300</v>
      </c>
      <c r="E344" s="132" t="str">
        <f t="shared" si="22"/>
        <v>101,34300|102,68600|104,343000|115,34300</v>
      </c>
      <c r="G344" s="2">
        <f>B344/$I$2</f>
        <v>2452.4766399999999</v>
      </c>
      <c r="H344" s="2">
        <f t="shared" si="23"/>
        <v>149910.43520000004</v>
      </c>
      <c r="K344" s="51">
        <v>34200</v>
      </c>
      <c r="L344" s="51">
        <v>34200</v>
      </c>
      <c r="M344" s="51">
        <v>342000</v>
      </c>
      <c r="X344" s="51">
        <v>34200</v>
      </c>
    </row>
    <row r="345" spans="1:24" x14ac:dyDescent="0.15">
      <c r="A345" s="17">
        <v>344</v>
      </c>
      <c r="B345" s="17">
        <v>1241235032</v>
      </c>
      <c r="C345" s="132" t="str">
        <f t="shared" si="20"/>
        <v>101,34400|102,34400|104,688000|115,34400</v>
      </c>
      <c r="D345" s="132" t="str">
        <f t="shared" si="21"/>
        <v>101,68800|102,34400|104,344000|115,34400</v>
      </c>
      <c r="E345" s="132" t="str">
        <f t="shared" si="22"/>
        <v>101,34400|102,68800|104,344000|115,34400</v>
      </c>
      <c r="G345" s="2">
        <f>B345/$I$2</f>
        <v>2482.4700640000001</v>
      </c>
      <c r="H345" s="2">
        <f t="shared" si="23"/>
        <v>152392.90526400003</v>
      </c>
      <c r="K345" s="51">
        <v>34300</v>
      </c>
      <c r="L345" s="51">
        <v>34300</v>
      </c>
      <c r="M345" s="51">
        <v>343000</v>
      </c>
      <c r="X345" s="51">
        <v>34300</v>
      </c>
    </row>
    <row r="346" spans="1:24" x14ac:dyDescent="0.15">
      <c r="A346" s="17">
        <v>345</v>
      </c>
      <c r="B346" s="17">
        <v>1256342292</v>
      </c>
      <c r="C346" s="132" t="str">
        <f t="shared" si="20"/>
        <v>101,34500|102,34500|104,690000|115,34500</v>
      </c>
      <c r="D346" s="132" t="str">
        <f t="shared" si="21"/>
        <v>101,69000|102,34500|104,345000|115,34500</v>
      </c>
      <c r="E346" s="132" t="str">
        <f t="shared" si="22"/>
        <v>101,34500|102,69000|104,345000|115,34500</v>
      </c>
      <c r="G346" s="2">
        <f>B346/$I$2</f>
        <v>2512.6845840000001</v>
      </c>
      <c r="H346" s="2">
        <f t="shared" si="23"/>
        <v>154905.58984800003</v>
      </c>
      <c r="K346" s="51">
        <v>34400</v>
      </c>
      <c r="L346" s="51">
        <v>34400</v>
      </c>
      <c r="M346" s="51">
        <v>344000</v>
      </c>
      <c r="X346" s="51">
        <v>34400</v>
      </c>
    </row>
    <row r="347" spans="1:24" x14ac:dyDescent="0.15">
      <c r="A347" s="17">
        <v>346</v>
      </c>
      <c r="B347" s="17">
        <v>1271560216</v>
      </c>
      <c r="C347" s="132" t="str">
        <f t="shared" si="20"/>
        <v>101,34600|102,34600|104,692000|115,34600</v>
      </c>
      <c r="D347" s="132" t="str">
        <f t="shared" si="21"/>
        <v>101,69200|102,34600|104,346000|115,34600</v>
      </c>
      <c r="E347" s="132" t="str">
        <f t="shared" si="22"/>
        <v>101,34600|102,69200|104,346000|115,34600</v>
      </c>
      <c r="G347" s="2">
        <f>B347/$I$2</f>
        <v>2543.1204320000002</v>
      </c>
      <c r="H347" s="2">
        <f t="shared" si="23"/>
        <v>157448.71028000003</v>
      </c>
      <c r="K347" s="51">
        <v>34500</v>
      </c>
      <c r="L347" s="51">
        <v>34500</v>
      </c>
      <c r="M347" s="51">
        <v>345000</v>
      </c>
      <c r="X347" s="51">
        <v>34500</v>
      </c>
    </row>
    <row r="348" spans="1:24" x14ac:dyDescent="0.15">
      <c r="A348" s="17">
        <v>347</v>
      </c>
      <c r="B348" s="17">
        <v>1286889384</v>
      </c>
      <c r="C348" s="132" t="str">
        <f t="shared" si="20"/>
        <v>101,34700|102,34700|104,694000|115,34700</v>
      </c>
      <c r="D348" s="132" t="str">
        <f t="shared" si="21"/>
        <v>101,69400|102,34700|104,347000|115,34700</v>
      </c>
      <c r="E348" s="132" t="str">
        <f t="shared" si="22"/>
        <v>101,34700|102,69400|104,347000|115,34700</v>
      </c>
      <c r="G348" s="2">
        <f>B348/$I$2</f>
        <v>2573.7787680000001</v>
      </c>
      <c r="H348" s="2">
        <f t="shared" si="23"/>
        <v>160022.48904800002</v>
      </c>
      <c r="K348" s="51">
        <v>34600</v>
      </c>
      <c r="L348" s="51">
        <v>34600</v>
      </c>
      <c r="M348" s="51">
        <v>346000</v>
      </c>
      <c r="X348" s="51">
        <v>34600</v>
      </c>
    </row>
    <row r="349" spans="1:24" x14ac:dyDescent="0.15">
      <c r="A349" s="17">
        <v>348</v>
      </c>
      <c r="B349" s="17">
        <v>1302329680</v>
      </c>
      <c r="C349" s="132" t="str">
        <f t="shared" si="20"/>
        <v>101,34800|102,34800|104,696000|115,34800</v>
      </c>
      <c r="D349" s="132" t="str">
        <f t="shared" si="21"/>
        <v>101,69600|102,34800|104,348000|115,34800</v>
      </c>
      <c r="E349" s="132" t="str">
        <f t="shared" si="22"/>
        <v>101,34800|102,69600|104,348000|115,34800</v>
      </c>
      <c r="G349" s="2">
        <f>B349/$I$2</f>
        <v>2604.6593600000001</v>
      </c>
      <c r="H349" s="2">
        <f t="shared" si="23"/>
        <v>162627.14840800001</v>
      </c>
      <c r="K349" s="51">
        <v>34700</v>
      </c>
      <c r="L349" s="51">
        <v>34700</v>
      </c>
      <c r="M349" s="51">
        <v>347000</v>
      </c>
      <c r="X349" s="51">
        <v>34700</v>
      </c>
    </row>
    <row r="350" spans="1:24" x14ac:dyDescent="0.15">
      <c r="A350" s="17">
        <v>349</v>
      </c>
      <c r="B350" s="17">
        <v>1317881800</v>
      </c>
      <c r="C350" s="132" t="str">
        <f t="shared" si="20"/>
        <v>101,34900|102,34900|104,698000|115,34900</v>
      </c>
      <c r="D350" s="132" t="str">
        <f t="shared" si="21"/>
        <v>101,69800|102,34900|104,349000|115,34900</v>
      </c>
      <c r="E350" s="132" t="str">
        <f t="shared" si="22"/>
        <v>101,34900|102,69800|104,349000|115,34900</v>
      </c>
      <c r="G350" s="2">
        <f>B350/$I$2</f>
        <v>2635.7636000000002</v>
      </c>
      <c r="H350" s="2">
        <f t="shared" si="23"/>
        <v>165262.91200800001</v>
      </c>
      <c r="K350" s="51">
        <v>34800</v>
      </c>
      <c r="L350" s="51">
        <v>34800</v>
      </c>
      <c r="M350" s="51">
        <v>348000</v>
      </c>
      <c r="X350" s="51">
        <v>34800</v>
      </c>
    </row>
    <row r="351" spans="1:24" x14ac:dyDescent="0.15">
      <c r="A351" s="17">
        <v>350</v>
      </c>
      <c r="B351" s="17">
        <v>1333545744</v>
      </c>
      <c r="C351" s="132" t="str">
        <f t="shared" si="20"/>
        <v>101,35000|102,35000|104,700000|115,35000</v>
      </c>
      <c r="D351" s="132" t="str">
        <f t="shared" si="21"/>
        <v>101,70000|102,35000|104,350000|115,35000</v>
      </c>
      <c r="E351" s="132" t="str">
        <f t="shared" si="22"/>
        <v>101,35000|102,70000|104,350000|115,35000</v>
      </c>
      <c r="G351" s="2">
        <f>B351/$I$2</f>
        <v>2667.091488</v>
      </c>
      <c r="H351" s="2">
        <f t="shared" si="23"/>
        <v>167930.00349600002</v>
      </c>
      <c r="K351" s="51">
        <v>34900</v>
      </c>
      <c r="L351" s="51">
        <v>34900</v>
      </c>
      <c r="M351" s="51">
        <v>349000</v>
      </c>
      <c r="X351" s="51">
        <v>34900</v>
      </c>
    </row>
    <row r="352" spans="1:24" x14ac:dyDescent="0.15">
      <c r="A352" s="17">
        <v>351</v>
      </c>
      <c r="B352" s="17">
        <v>1302793520</v>
      </c>
      <c r="C352" s="132" t="str">
        <f t="shared" si="20"/>
        <v>101,35100|102,35100|104,702000|115,35100</v>
      </c>
      <c r="D352" s="132" t="str">
        <f t="shared" si="21"/>
        <v>101,70200|102,35100|104,351000|115,35100</v>
      </c>
      <c r="E352" s="132" t="str">
        <f t="shared" si="22"/>
        <v>101,35100|102,70200|104,351000|115,35100</v>
      </c>
      <c r="G352" s="2">
        <f>B352/$I$2</f>
        <v>2605.5870399999999</v>
      </c>
      <c r="H352" s="2">
        <f t="shared" si="23"/>
        <v>170535.59053600003</v>
      </c>
      <c r="K352" s="51">
        <v>35000</v>
      </c>
      <c r="L352" s="51">
        <v>35000</v>
      </c>
      <c r="M352" s="51">
        <v>350000</v>
      </c>
      <c r="X352" s="51">
        <v>35000</v>
      </c>
    </row>
    <row r="353" spans="1:24" x14ac:dyDescent="0.15">
      <c r="A353" s="17">
        <v>352</v>
      </c>
      <c r="B353" s="17">
        <v>1318134272</v>
      </c>
      <c r="C353" s="132" t="str">
        <f t="shared" si="20"/>
        <v>101,35200|102,35200|104,704000|115,35200</v>
      </c>
      <c r="D353" s="132" t="str">
        <f t="shared" si="21"/>
        <v>101,70400|102,35200|104,352000|115,35200</v>
      </c>
      <c r="E353" s="132" t="str">
        <f t="shared" si="22"/>
        <v>101,35200|102,70400|104,352000|115,35200</v>
      </c>
      <c r="G353" s="2">
        <f>B353/$I$2</f>
        <v>2636.268544</v>
      </c>
      <c r="H353" s="2">
        <f t="shared" si="23"/>
        <v>173171.85908000002</v>
      </c>
      <c r="K353" s="51">
        <v>35100</v>
      </c>
      <c r="L353" s="51">
        <v>35100</v>
      </c>
      <c r="M353" s="51">
        <v>351000</v>
      </c>
      <c r="X353" s="51">
        <v>35100</v>
      </c>
    </row>
    <row r="354" spans="1:24" x14ac:dyDescent="0.15">
      <c r="A354" s="17">
        <v>353</v>
      </c>
      <c r="B354" s="17">
        <v>1333583888</v>
      </c>
      <c r="C354" s="132" t="str">
        <f t="shared" si="20"/>
        <v>101,35300|102,35300|104,706000|115,35300</v>
      </c>
      <c r="D354" s="132" t="str">
        <f t="shared" si="21"/>
        <v>101,70600|102,35300|104,353000|115,35300</v>
      </c>
      <c r="E354" s="132" t="str">
        <f t="shared" si="22"/>
        <v>101,35300|102,70600|104,353000|115,35300</v>
      </c>
      <c r="G354" s="2">
        <f>B354/$I$2</f>
        <v>2667.1677759999998</v>
      </c>
      <c r="H354" s="2">
        <f t="shared" si="23"/>
        <v>175839.02685600001</v>
      </c>
      <c r="K354" s="51">
        <v>35200</v>
      </c>
      <c r="L354" s="51">
        <v>35200</v>
      </c>
      <c r="M354" s="51">
        <v>352000</v>
      </c>
      <c r="X354" s="51">
        <v>35200</v>
      </c>
    </row>
    <row r="355" spans="1:24" x14ac:dyDescent="0.15">
      <c r="A355" s="17">
        <v>354</v>
      </c>
      <c r="B355" s="17">
        <v>1349142704</v>
      </c>
      <c r="C355" s="132" t="str">
        <f t="shared" si="20"/>
        <v>101,35400|102,35400|104,708000|115,35400</v>
      </c>
      <c r="D355" s="132" t="str">
        <f t="shared" si="21"/>
        <v>101,70800|102,35400|104,354000|115,35400</v>
      </c>
      <c r="E355" s="132" t="str">
        <f t="shared" si="22"/>
        <v>101,35400|102,70800|104,354000|115,35400</v>
      </c>
      <c r="G355" s="2">
        <f>B355/$I$2</f>
        <v>2698.2854080000002</v>
      </c>
      <c r="H355" s="2">
        <f t="shared" si="23"/>
        <v>178537.31226400001</v>
      </c>
      <c r="K355" s="51">
        <v>35300</v>
      </c>
      <c r="L355" s="51">
        <v>35300</v>
      </c>
      <c r="M355" s="51">
        <v>353000</v>
      </c>
      <c r="X355" s="51">
        <v>35300</v>
      </c>
    </row>
    <row r="356" spans="1:24" x14ac:dyDescent="0.15">
      <c r="A356" s="17">
        <v>355</v>
      </c>
      <c r="B356" s="17">
        <v>1364810944</v>
      </c>
      <c r="C356" s="132" t="str">
        <f t="shared" si="20"/>
        <v>101,35500|102,35500|104,710000|115,35500</v>
      </c>
      <c r="D356" s="132" t="str">
        <f t="shared" si="21"/>
        <v>101,71000|102,35500|104,355000|115,35500</v>
      </c>
      <c r="E356" s="132" t="str">
        <f t="shared" si="22"/>
        <v>101,35500|102,71000|104,355000|115,35500</v>
      </c>
      <c r="G356" s="2">
        <f>B356/$I$2</f>
        <v>2729.6218880000001</v>
      </c>
      <c r="H356" s="2">
        <f t="shared" si="23"/>
        <v>181266.934152</v>
      </c>
      <c r="K356" s="51">
        <v>35400</v>
      </c>
      <c r="L356" s="51">
        <v>35400</v>
      </c>
      <c r="M356" s="51">
        <v>354000</v>
      </c>
      <c r="X356" s="51">
        <v>35400</v>
      </c>
    </row>
    <row r="357" spans="1:24" x14ac:dyDescent="0.15">
      <c r="A357" s="17">
        <v>356</v>
      </c>
      <c r="B357" s="17">
        <v>1380588832</v>
      </c>
      <c r="C357" s="132" t="str">
        <f t="shared" si="20"/>
        <v>101,35600|102,35600|104,712000|115,35600</v>
      </c>
      <c r="D357" s="132" t="str">
        <f t="shared" si="21"/>
        <v>101,71200|102,35600|104,356000|115,35600</v>
      </c>
      <c r="E357" s="132" t="str">
        <f t="shared" si="22"/>
        <v>101,35600|102,71200|104,356000|115,35600</v>
      </c>
      <c r="G357" s="2">
        <f>B357/$I$2</f>
        <v>2761.1776639999998</v>
      </c>
      <c r="H357" s="2">
        <f t="shared" si="23"/>
        <v>184028.11181599999</v>
      </c>
      <c r="K357" s="51">
        <v>35500</v>
      </c>
      <c r="L357" s="51">
        <v>35500</v>
      </c>
      <c r="M357" s="51">
        <v>355000</v>
      </c>
      <c r="X357" s="51">
        <v>35500</v>
      </c>
    </row>
    <row r="358" spans="1:24" x14ac:dyDescent="0.15">
      <c r="A358" s="17">
        <v>357</v>
      </c>
      <c r="B358" s="17">
        <v>1396476704</v>
      </c>
      <c r="C358" s="132" t="str">
        <f t="shared" si="20"/>
        <v>101,35700|102,35700|104,714000|115,35700</v>
      </c>
      <c r="D358" s="132" t="str">
        <f t="shared" si="21"/>
        <v>101,71400|102,35700|104,357000|115,35700</v>
      </c>
      <c r="E358" s="132" t="str">
        <f t="shared" si="22"/>
        <v>101,35700|102,71400|104,357000|115,35700</v>
      </c>
      <c r="G358" s="2">
        <f>B358/$I$2</f>
        <v>2792.9534079999999</v>
      </c>
      <c r="H358" s="2">
        <f t="shared" si="23"/>
        <v>186821.06522399999</v>
      </c>
      <c r="K358" s="51">
        <v>35600</v>
      </c>
      <c r="L358" s="51">
        <v>35600</v>
      </c>
      <c r="M358" s="51">
        <v>356000</v>
      </c>
      <c r="X358" s="51">
        <v>35600</v>
      </c>
    </row>
    <row r="359" spans="1:24" x14ac:dyDescent="0.15">
      <c r="A359" s="17">
        <v>358</v>
      </c>
      <c r="B359" s="17">
        <v>1412474896</v>
      </c>
      <c r="C359" s="132" t="str">
        <f t="shared" si="20"/>
        <v>101,35800|102,35800|104,716000|115,35800</v>
      </c>
      <c r="D359" s="132" t="str">
        <f t="shared" si="21"/>
        <v>101,71600|102,35800|104,358000|115,35800</v>
      </c>
      <c r="E359" s="132" t="str">
        <f t="shared" si="22"/>
        <v>101,35800|102,71600|104,358000|115,35800</v>
      </c>
      <c r="G359" s="2">
        <f>B359/$I$2</f>
        <v>2824.9497919999999</v>
      </c>
      <c r="H359" s="2">
        <f t="shared" si="23"/>
        <v>189646.01501599999</v>
      </c>
      <c r="K359" s="51">
        <v>35700</v>
      </c>
      <c r="L359" s="51">
        <v>35700</v>
      </c>
      <c r="M359" s="51">
        <v>357000</v>
      </c>
      <c r="X359" s="51">
        <v>35700</v>
      </c>
    </row>
    <row r="360" spans="1:24" x14ac:dyDescent="0.15">
      <c r="A360" s="17">
        <v>359</v>
      </c>
      <c r="B360" s="17">
        <v>1428583520</v>
      </c>
      <c r="C360" s="132" t="str">
        <f t="shared" si="20"/>
        <v>101,35900|102,35900|104,718000|115,35900</v>
      </c>
      <c r="D360" s="132" t="str">
        <f t="shared" si="21"/>
        <v>101,71800|102,35900|104,359000|115,35900</v>
      </c>
      <c r="E360" s="132" t="str">
        <f t="shared" si="22"/>
        <v>101,35900|102,71800|104,359000|115,35900</v>
      </c>
      <c r="G360" s="2">
        <f>B360/$I$2</f>
        <v>2857.1670399999998</v>
      </c>
      <c r="H360" s="2">
        <f t="shared" si="23"/>
        <v>192503.18205599999</v>
      </c>
      <c r="K360" s="51">
        <v>35800</v>
      </c>
      <c r="L360" s="51">
        <v>35800</v>
      </c>
      <c r="M360" s="51">
        <v>358000</v>
      </c>
      <c r="X360" s="51">
        <v>35800</v>
      </c>
    </row>
    <row r="361" spans="1:24" x14ac:dyDescent="0.15">
      <c r="A361" s="17">
        <v>360</v>
      </c>
      <c r="B361" s="17">
        <v>1444803024</v>
      </c>
      <c r="C361" s="132" t="str">
        <f t="shared" si="20"/>
        <v>101,36000|102,36000|104,720000|115,36000</v>
      </c>
      <c r="D361" s="132" t="str">
        <f t="shared" si="21"/>
        <v>101,72000|102,36000|104,360000|115,36000</v>
      </c>
      <c r="E361" s="132" t="str">
        <f t="shared" si="22"/>
        <v>101,36000|102,72000|104,360000|115,36000</v>
      </c>
      <c r="G361" s="2">
        <f>B361/$I$2</f>
        <v>2889.6060480000001</v>
      </c>
      <c r="H361" s="2">
        <f t="shared" si="23"/>
        <v>195392.78810399998</v>
      </c>
      <c r="K361" s="51">
        <v>35900</v>
      </c>
      <c r="L361" s="51">
        <v>35900</v>
      </c>
      <c r="M361" s="51">
        <v>359000</v>
      </c>
      <c r="X361" s="51">
        <v>35900</v>
      </c>
    </row>
    <row r="362" spans="1:24" x14ac:dyDescent="0.15">
      <c r="A362" s="17">
        <v>361</v>
      </c>
      <c r="B362" s="17">
        <v>1461133520</v>
      </c>
      <c r="C362" s="132" t="str">
        <f t="shared" si="20"/>
        <v>101,36100|102,36100|104,722000|115,36100</v>
      </c>
      <c r="D362" s="132" t="str">
        <f t="shared" si="21"/>
        <v>101,72200|102,36100|104,361000|115,36100</v>
      </c>
      <c r="E362" s="132" t="str">
        <f t="shared" si="22"/>
        <v>101,36100|102,72200|104,361000|115,36100</v>
      </c>
      <c r="G362" s="2">
        <f>B362/$I$2</f>
        <v>2922.2670400000002</v>
      </c>
      <c r="H362" s="2">
        <f t="shared" si="23"/>
        <v>198315.05514399998</v>
      </c>
      <c r="K362" s="51">
        <v>36000</v>
      </c>
      <c r="L362" s="51">
        <v>36000</v>
      </c>
      <c r="M362" s="51">
        <v>360000</v>
      </c>
      <c r="X362" s="51">
        <v>36000</v>
      </c>
    </row>
    <row r="363" spans="1:24" x14ac:dyDescent="0.15">
      <c r="A363" s="17">
        <v>362</v>
      </c>
      <c r="B363" s="17">
        <v>1477575456</v>
      </c>
      <c r="C363" s="132" t="str">
        <f t="shared" si="20"/>
        <v>101,36200|102,36200|104,724000|115,36200</v>
      </c>
      <c r="D363" s="132" t="str">
        <f t="shared" si="21"/>
        <v>101,72400|102,36200|104,362000|115,36200</v>
      </c>
      <c r="E363" s="132" t="str">
        <f t="shared" si="22"/>
        <v>101,36200|102,72400|104,362000|115,36200</v>
      </c>
      <c r="G363" s="2">
        <f>B363/$I$2</f>
        <v>2955.1509120000001</v>
      </c>
      <c r="H363" s="2">
        <f t="shared" si="23"/>
        <v>201270.206056</v>
      </c>
      <c r="K363" s="51">
        <v>36100</v>
      </c>
      <c r="L363" s="51">
        <v>36100</v>
      </c>
      <c r="M363" s="51">
        <v>361000</v>
      </c>
      <c r="X363" s="51">
        <v>36100</v>
      </c>
    </row>
    <row r="364" spans="1:24" x14ac:dyDescent="0.15">
      <c r="A364" s="17">
        <v>363</v>
      </c>
      <c r="B364" s="17">
        <v>1494128944</v>
      </c>
      <c r="C364" s="132" t="str">
        <f t="shared" si="20"/>
        <v>101,36300|102,36300|104,726000|115,36300</v>
      </c>
      <c r="D364" s="132" t="str">
        <f t="shared" si="21"/>
        <v>101,72600|102,36300|104,363000|115,36300</v>
      </c>
      <c r="E364" s="132" t="str">
        <f t="shared" si="22"/>
        <v>101,36300|102,72600|104,363000|115,36300</v>
      </c>
      <c r="G364" s="2">
        <f>B364/$I$2</f>
        <v>2988.2578880000001</v>
      </c>
      <c r="H364" s="2">
        <f t="shared" si="23"/>
        <v>204258.46394399999</v>
      </c>
      <c r="K364" s="51">
        <v>36200</v>
      </c>
      <c r="L364" s="51">
        <v>36200</v>
      </c>
      <c r="M364" s="51">
        <v>362000</v>
      </c>
      <c r="X364" s="51">
        <v>36200</v>
      </c>
    </row>
    <row r="365" spans="1:24" x14ac:dyDescent="0.15">
      <c r="A365" s="17">
        <v>364</v>
      </c>
      <c r="B365" s="17">
        <v>1510794320</v>
      </c>
      <c r="C365" s="132" t="str">
        <f t="shared" si="20"/>
        <v>101,36400|102,36400|104,728000|115,36400</v>
      </c>
      <c r="D365" s="132" t="str">
        <f t="shared" si="21"/>
        <v>101,72800|102,36400|104,364000|115,36400</v>
      </c>
      <c r="E365" s="132" t="str">
        <f t="shared" si="22"/>
        <v>101,36400|102,72800|104,364000|115,36400</v>
      </c>
      <c r="G365" s="2">
        <f>B365/$I$2</f>
        <v>3021.5886399999999</v>
      </c>
      <c r="H365" s="2">
        <f t="shared" si="23"/>
        <v>207280.05258399999</v>
      </c>
      <c r="K365" s="51">
        <v>36300</v>
      </c>
      <c r="L365" s="51">
        <v>36300</v>
      </c>
      <c r="M365" s="51">
        <v>363000</v>
      </c>
      <c r="X365" s="51">
        <v>36300</v>
      </c>
    </row>
    <row r="366" spans="1:24" x14ac:dyDescent="0.15">
      <c r="A366" s="17">
        <v>365</v>
      </c>
      <c r="B366" s="17">
        <v>1527571920</v>
      </c>
      <c r="C366" s="132" t="str">
        <f t="shared" si="20"/>
        <v>101,36500|102,36500|104,730000|115,36500</v>
      </c>
      <c r="D366" s="132" t="str">
        <f t="shared" si="21"/>
        <v>101,73000|102,36500|104,365000|115,36500</v>
      </c>
      <c r="E366" s="132" t="str">
        <f t="shared" si="22"/>
        <v>101,36500|102,73000|104,365000|115,36500</v>
      </c>
      <c r="G366" s="2">
        <f>B366/$I$2</f>
        <v>3055.1438400000002</v>
      </c>
      <c r="H366" s="2">
        <f t="shared" si="23"/>
        <v>210335.19642399999</v>
      </c>
      <c r="K366" s="51">
        <v>36400</v>
      </c>
      <c r="L366" s="51">
        <v>36400</v>
      </c>
      <c r="M366" s="51">
        <v>364000</v>
      </c>
      <c r="X366" s="51">
        <v>36400</v>
      </c>
    </row>
    <row r="367" spans="1:24" x14ac:dyDescent="0.15">
      <c r="A367" s="17">
        <v>366</v>
      </c>
      <c r="B367" s="17">
        <v>1544461856</v>
      </c>
      <c r="C367" s="132" t="str">
        <f t="shared" si="20"/>
        <v>101,36600|102,36600|104,732000|115,36600</v>
      </c>
      <c r="D367" s="132" t="str">
        <f t="shared" si="21"/>
        <v>101,73200|102,36600|104,366000|115,36600</v>
      </c>
      <c r="E367" s="132" t="str">
        <f t="shared" si="22"/>
        <v>101,36600|102,73200|104,366000|115,36600</v>
      </c>
      <c r="G367" s="2">
        <f>B367/$I$2</f>
        <v>3088.9237119999998</v>
      </c>
      <c r="H367" s="2">
        <f t="shared" si="23"/>
        <v>213424.12013599998</v>
      </c>
      <c r="K367" s="51">
        <v>36500</v>
      </c>
      <c r="L367" s="51">
        <v>36500</v>
      </c>
      <c r="M367" s="51">
        <v>365000</v>
      </c>
      <c r="X367" s="51">
        <v>36500</v>
      </c>
    </row>
    <row r="368" spans="1:24" x14ac:dyDescent="0.15">
      <c r="A368" s="17">
        <v>367</v>
      </c>
      <c r="B368" s="17">
        <v>1561464464</v>
      </c>
      <c r="C368" s="132" t="str">
        <f t="shared" si="20"/>
        <v>101,36700|102,36700|104,734000|115,36700</v>
      </c>
      <c r="D368" s="132" t="str">
        <f t="shared" si="21"/>
        <v>101,73400|102,36700|104,367000|115,36700</v>
      </c>
      <c r="E368" s="132" t="str">
        <f t="shared" si="22"/>
        <v>101,36700|102,73400|104,367000|115,36700</v>
      </c>
      <c r="G368" s="2">
        <f>B368/$I$2</f>
        <v>3122.9289279999998</v>
      </c>
      <c r="H368" s="2">
        <f t="shared" si="23"/>
        <v>216547.04906399999</v>
      </c>
      <c r="K368" s="51">
        <v>36600</v>
      </c>
      <c r="L368" s="51">
        <v>36600</v>
      </c>
      <c r="M368" s="51">
        <v>366000</v>
      </c>
      <c r="X368" s="51">
        <v>36600</v>
      </c>
    </row>
    <row r="369" spans="1:24" x14ac:dyDescent="0.15">
      <c r="A369" s="17">
        <v>368</v>
      </c>
      <c r="B369" s="17">
        <v>1578580192</v>
      </c>
      <c r="C369" s="132" t="str">
        <f t="shared" si="20"/>
        <v>101,36800|102,36800|104,736000|115,36800</v>
      </c>
      <c r="D369" s="132" t="str">
        <f t="shared" si="21"/>
        <v>101,73600|102,36800|104,368000|115,36800</v>
      </c>
      <c r="E369" s="132" t="str">
        <f t="shared" si="22"/>
        <v>101,36800|102,73600|104,368000|115,36800</v>
      </c>
      <c r="G369" s="2">
        <f>B369/$I$2</f>
        <v>3157.1603839999998</v>
      </c>
      <c r="H369" s="2">
        <f t="shared" si="23"/>
        <v>219704.20944799998</v>
      </c>
      <c r="K369" s="51">
        <v>36700</v>
      </c>
      <c r="L369" s="51">
        <v>36700</v>
      </c>
      <c r="M369" s="51">
        <v>367000</v>
      </c>
      <c r="X369" s="51">
        <v>36700</v>
      </c>
    </row>
    <row r="370" spans="1:24" x14ac:dyDescent="0.15">
      <c r="A370" s="17">
        <v>369</v>
      </c>
      <c r="B370" s="17">
        <v>1595809040</v>
      </c>
      <c r="C370" s="132" t="str">
        <f t="shared" si="20"/>
        <v>101,36900|102,36900|104,738000|115,36900</v>
      </c>
      <c r="D370" s="132" t="str">
        <f t="shared" si="21"/>
        <v>101,73800|102,36900|104,369000|115,36900</v>
      </c>
      <c r="E370" s="132" t="str">
        <f t="shared" si="22"/>
        <v>101,36900|102,73800|104,369000|115,36900</v>
      </c>
      <c r="G370" s="2">
        <f>B370/$I$2</f>
        <v>3191.6180800000002</v>
      </c>
      <c r="H370" s="2">
        <f t="shared" si="23"/>
        <v>222895.82752799999</v>
      </c>
      <c r="K370" s="51">
        <v>36800</v>
      </c>
      <c r="L370" s="51">
        <v>36800</v>
      </c>
      <c r="M370" s="51">
        <v>368000</v>
      </c>
      <c r="X370" s="51">
        <v>36800</v>
      </c>
    </row>
    <row r="371" spans="1:24" x14ac:dyDescent="0.15">
      <c r="A371" s="17">
        <v>370</v>
      </c>
      <c r="B371" s="17">
        <v>1613151456</v>
      </c>
      <c r="C371" s="132" t="str">
        <f t="shared" si="20"/>
        <v>101,37000|102,37000|104,740000|115,37000</v>
      </c>
      <c r="D371" s="132" t="str">
        <f t="shared" si="21"/>
        <v>101,74000|102,37000|104,370000|115,37000</v>
      </c>
      <c r="E371" s="132" t="str">
        <f t="shared" si="22"/>
        <v>101,37000|102,74000|104,370000|115,37000</v>
      </c>
      <c r="G371" s="2">
        <f>B371/$I$2</f>
        <v>3226.3029120000001</v>
      </c>
      <c r="H371" s="2">
        <f t="shared" si="23"/>
        <v>226122.13044000001</v>
      </c>
      <c r="K371" s="51">
        <v>36900</v>
      </c>
      <c r="L371" s="51">
        <v>36900</v>
      </c>
      <c r="M371" s="51">
        <v>369000</v>
      </c>
      <c r="X371" s="51">
        <v>36900</v>
      </c>
    </row>
    <row r="372" spans="1:24" x14ac:dyDescent="0.15">
      <c r="A372" s="17">
        <v>371</v>
      </c>
      <c r="B372" s="17">
        <v>1630607552</v>
      </c>
      <c r="C372" s="132" t="str">
        <f t="shared" si="20"/>
        <v>101,37100|102,37100|104,742000|115,37100</v>
      </c>
      <c r="D372" s="132" t="str">
        <f t="shared" si="21"/>
        <v>101,74200|102,37100|104,371000|115,37100</v>
      </c>
      <c r="E372" s="132" t="str">
        <f t="shared" si="22"/>
        <v>101,37100|102,74200|104,371000|115,37100</v>
      </c>
      <c r="G372" s="2">
        <f>B372/$I$2</f>
        <v>3261.2151039999999</v>
      </c>
      <c r="H372" s="2">
        <f t="shared" si="23"/>
        <v>229383.34554400001</v>
      </c>
      <c r="K372" s="51">
        <v>37000</v>
      </c>
      <c r="L372" s="51">
        <v>37000</v>
      </c>
      <c r="M372" s="51">
        <v>370000</v>
      </c>
      <c r="X372" s="51">
        <v>37000</v>
      </c>
    </row>
    <row r="373" spans="1:24" x14ac:dyDescent="0.15">
      <c r="A373" s="17">
        <v>372</v>
      </c>
      <c r="B373" s="17">
        <v>1648177776</v>
      </c>
      <c r="C373" s="132" t="str">
        <f t="shared" si="20"/>
        <v>101,37200|102,37200|104,744000|115,37200</v>
      </c>
      <c r="D373" s="132" t="str">
        <f t="shared" si="21"/>
        <v>101,74400|102,37200|104,372000|115,37200</v>
      </c>
      <c r="E373" s="132" t="str">
        <f t="shared" si="22"/>
        <v>101,37200|102,74400|104,372000|115,37200</v>
      </c>
      <c r="G373" s="2">
        <f>B373/$I$2</f>
        <v>3296.355552</v>
      </c>
      <c r="H373" s="2">
        <f t="shared" si="23"/>
        <v>232679.701096</v>
      </c>
      <c r="K373" s="51">
        <v>37100</v>
      </c>
      <c r="L373" s="51">
        <v>37100</v>
      </c>
      <c r="M373" s="51">
        <v>371000</v>
      </c>
      <c r="X373" s="51">
        <v>37100</v>
      </c>
    </row>
    <row r="374" spans="1:24" x14ac:dyDescent="0.15">
      <c r="A374" s="17">
        <v>373</v>
      </c>
      <c r="B374" s="17">
        <v>1665862352</v>
      </c>
      <c r="C374" s="132" t="str">
        <f t="shared" si="20"/>
        <v>101,37300|102,37300|104,746000|115,37300</v>
      </c>
      <c r="D374" s="132" t="str">
        <f t="shared" si="21"/>
        <v>101,74600|102,37300|104,373000|115,37300</v>
      </c>
      <c r="E374" s="132" t="str">
        <f t="shared" si="22"/>
        <v>101,37300|102,74600|104,373000|115,37300</v>
      </c>
      <c r="G374" s="2">
        <f>B374/$I$2</f>
        <v>3331.7247040000002</v>
      </c>
      <c r="H374" s="2">
        <f t="shared" si="23"/>
        <v>236011.4258</v>
      </c>
      <c r="K374" s="51">
        <v>37200</v>
      </c>
      <c r="L374" s="51">
        <v>37200</v>
      </c>
      <c r="M374" s="51">
        <v>372000</v>
      </c>
      <c r="X374" s="51">
        <v>37200</v>
      </c>
    </row>
    <row r="375" spans="1:24" x14ac:dyDescent="0.15">
      <c r="A375" s="17">
        <v>374</v>
      </c>
      <c r="B375" s="17">
        <v>1683661392</v>
      </c>
      <c r="C375" s="132" t="str">
        <f t="shared" si="20"/>
        <v>101,37400|102,37400|104,748000|115,37400</v>
      </c>
      <c r="D375" s="132" t="str">
        <f t="shared" si="21"/>
        <v>101,74800|102,37400|104,374000|115,37400</v>
      </c>
      <c r="E375" s="132" t="str">
        <f t="shared" si="22"/>
        <v>101,37400|102,74800|104,374000|115,37400</v>
      </c>
      <c r="G375" s="2">
        <f>B375/$I$2</f>
        <v>3367.322784</v>
      </c>
      <c r="H375" s="2">
        <f t="shared" si="23"/>
        <v>239378.74858399999</v>
      </c>
      <c r="K375" s="51">
        <v>37300</v>
      </c>
      <c r="L375" s="51">
        <v>37300</v>
      </c>
      <c r="M375" s="51">
        <v>373000</v>
      </c>
      <c r="X375" s="51">
        <v>37300</v>
      </c>
    </row>
    <row r="376" spans="1:24" x14ac:dyDescent="0.15">
      <c r="A376" s="17">
        <v>375</v>
      </c>
      <c r="B376" s="17">
        <v>1701575344</v>
      </c>
      <c r="C376" s="132" t="str">
        <f t="shared" si="20"/>
        <v>101,37500|102,37500|104,750000|115,37500</v>
      </c>
      <c r="D376" s="132" t="str">
        <f t="shared" si="21"/>
        <v>101,75000|102,37500|104,375000|115,37500</v>
      </c>
      <c r="E376" s="132" t="str">
        <f t="shared" si="22"/>
        <v>101,37500|102,75000|104,375000|115,37500</v>
      </c>
      <c r="G376" s="2">
        <f>B376/$I$2</f>
        <v>3403.1506880000002</v>
      </c>
      <c r="H376" s="2">
        <f t="shared" si="23"/>
        <v>242781.89927199998</v>
      </c>
      <c r="K376" s="51">
        <v>37400</v>
      </c>
      <c r="L376" s="51">
        <v>37400</v>
      </c>
      <c r="M376" s="51">
        <v>374000</v>
      </c>
      <c r="X376" s="51">
        <v>37400</v>
      </c>
    </row>
    <row r="377" spans="1:24" x14ac:dyDescent="0.15">
      <c r="A377" s="17">
        <v>376</v>
      </c>
      <c r="B377" s="17">
        <v>1719604544</v>
      </c>
      <c r="C377" s="132" t="str">
        <f t="shared" si="20"/>
        <v>101,37600|102,37600|104,752000|115,37600</v>
      </c>
      <c r="D377" s="132" t="str">
        <f t="shared" si="21"/>
        <v>101,75200|102,37600|104,376000|115,37600</v>
      </c>
      <c r="E377" s="132" t="str">
        <f t="shared" si="22"/>
        <v>101,37600|102,75200|104,376000|115,37600</v>
      </c>
      <c r="G377" s="2">
        <f>B377/$I$2</f>
        <v>3439.2090880000001</v>
      </c>
      <c r="H377" s="2">
        <f t="shared" si="23"/>
        <v>246221.10835999998</v>
      </c>
      <c r="K377" s="51">
        <v>37500</v>
      </c>
      <c r="L377" s="51">
        <v>37500</v>
      </c>
      <c r="M377" s="51">
        <v>375000</v>
      </c>
      <c r="X377" s="51">
        <v>37500</v>
      </c>
    </row>
    <row r="378" spans="1:24" x14ac:dyDescent="0.15">
      <c r="A378" s="17">
        <v>377</v>
      </c>
      <c r="B378" s="17">
        <v>1737748992</v>
      </c>
      <c r="C378" s="132" t="str">
        <f t="shared" si="20"/>
        <v>101,37700|102,37700|104,754000|115,37700</v>
      </c>
      <c r="D378" s="132" t="str">
        <f t="shared" si="21"/>
        <v>101,75400|102,37700|104,377000|115,37700</v>
      </c>
      <c r="E378" s="132" t="str">
        <f t="shared" si="22"/>
        <v>101,37700|102,75400|104,377000|115,37700</v>
      </c>
      <c r="G378" s="2">
        <f>B378/$I$2</f>
        <v>3475.4979840000001</v>
      </c>
      <c r="H378" s="2">
        <f t="shared" si="23"/>
        <v>249696.60634399997</v>
      </c>
      <c r="K378" s="51">
        <v>37600</v>
      </c>
      <c r="L378" s="51">
        <v>37600</v>
      </c>
      <c r="M378" s="51">
        <v>376000</v>
      </c>
      <c r="X378" s="51">
        <v>37600</v>
      </c>
    </row>
    <row r="379" spans="1:24" x14ac:dyDescent="0.15">
      <c r="A379" s="17">
        <v>378</v>
      </c>
      <c r="B379" s="17">
        <v>1756009136</v>
      </c>
      <c r="C379" s="132" t="str">
        <f t="shared" si="20"/>
        <v>101,37800|102,37800|104,756000|115,37800</v>
      </c>
      <c r="D379" s="132" t="str">
        <f t="shared" si="21"/>
        <v>101,75600|102,37800|104,378000|115,37800</v>
      </c>
      <c r="E379" s="132" t="str">
        <f t="shared" si="22"/>
        <v>101,37800|102,75600|104,378000|115,37800</v>
      </c>
      <c r="G379" s="2">
        <f>B379/$I$2</f>
        <v>3512.0182719999998</v>
      </c>
      <c r="H379" s="2">
        <f t="shared" si="23"/>
        <v>253208.62461599996</v>
      </c>
      <c r="K379" s="51">
        <v>37700</v>
      </c>
      <c r="L379" s="51">
        <v>37700</v>
      </c>
      <c r="M379" s="51">
        <v>377000</v>
      </c>
      <c r="X379" s="51">
        <v>37700</v>
      </c>
    </row>
    <row r="380" spans="1:24" x14ac:dyDescent="0.15">
      <c r="A380" s="17">
        <v>379</v>
      </c>
      <c r="B380" s="17">
        <v>1774385200</v>
      </c>
      <c r="C380" s="132" t="str">
        <f t="shared" si="20"/>
        <v>101,37900|102,37900|104,758000|115,37900</v>
      </c>
      <c r="D380" s="132" t="str">
        <f t="shared" si="21"/>
        <v>101,75800|102,37900|104,379000|115,37900</v>
      </c>
      <c r="E380" s="132" t="str">
        <f t="shared" si="22"/>
        <v>101,37900|102,75800|104,379000|115,37900</v>
      </c>
      <c r="G380" s="2">
        <f>B380/$I$2</f>
        <v>3548.7703999999999</v>
      </c>
      <c r="H380" s="2">
        <f t="shared" si="23"/>
        <v>256757.39501599997</v>
      </c>
      <c r="K380" s="51">
        <v>37800</v>
      </c>
      <c r="L380" s="51">
        <v>37800</v>
      </c>
      <c r="M380" s="51">
        <v>378000</v>
      </c>
      <c r="X380" s="51">
        <v>37800</v>
      </c>
    </row>
    <row r="381" spans="1:24" x14ac:dyDescent="0.15">
      <c r="A381" s="17">
        <v>380</v>
      </c>
      <c r="B381" s="17">
        <v>1792877408</v>
      </c>
      <c r="C381" s="132" t="str">
        <f t="shared" si="20"/>
        <v>101,38000|102,38000|104,760000|115,38000</v>
      </c>
      <c r="D381" s="132" t="str">
        <f t="shared" si="21"/>
        <v>101,76000|102,38000|104,380000|115,38000</v>
      </c>
      <c r="E381" s="132" t="str">
        <f t="shared" si="22"/>
        <v>101,38000|102,76000|104,380000|115,38000</v>
      </c>
      <c r="G381" s="2">
        <f>B381/$I$2</f>
        <v>3585.7548160000001</v>
      </c>
      <c r="H381" s="2">
        <f t="shared" si="23"/>
        <v>260343.14983199997</v>
      </c>
      <c r="K381" s="51">
        <v>37900</v>
      </c>
      <c r="L381" s="51">
        <v>37900</v>
      </c>
      <c r="M381" s="51">
        <v>379000</v>
      </c>
      <c r="X381" s="51">
        <v>37900</v>
      </c>
    </row>
    <row r="382" spans="1:24" x14ac:dyDescent="0.15">
      <c r="A382" s="17">
        <v>381</v>
      </c>
      <c r="B382" s="17">
        <v>1811486208</v>
      </c>
      <c r="C382" s="132" t="str">
        <f t="shared" si="20"/>
        <v>101,38100|102,38100|104,762000|115,38100</v>
      </c>
      <c r="D382" s="132" t="str">
        <f t="shared" si="21"/>
        <v>101,76200|102,38100|104,381000|115,38100</v>
      </c>
      <c r="E382" s="132" t="str">
        <f t="shared" si="22"/>
        <v>101,38100|102,76200|104,381000|115,38100</v>
      </c>
      <c r="G382" s="2">
        <f>B382/$I$2</f>
        <v>3622.9724160000001</v>
      </c>
      <c r="H382" s="2">
        <f t="shared" si="23"/>
        <v>263966.12224799994</v>
      </c>
      <c r="K382" s="51">
        <v>38000</v>
      </c>
      <c r="L382" s="51">
        <v>38000</v>
      </c>
      <c r="M382" s="51">
        <v>380000</v>
      </c>
      <c r="X382" s="51">
        <v>38000</v>
      </c>
    </row>
    <row r="383" spans="1:24" x14ac:dyDescent="0.15">
      <c r="A383" s="17">
        <v>382</v>
      </c>
      <c r="B383" s="17">
        <v>1830211600</v>
      </c>
      <c r="C383" s="132" t="str">
        <f t="shared" si="20"/>
        <v>101,38200|102,38200|104,764000|115,38200</v>
      </c>
      <c r="D383" s="132" t="str">
        <f t="shared" si="21"/>
        <v>101,76400|102,38200|104,382000|115,38200</v>
      </c>
      <c r="E383" s="132" t="str">
        <f t="shared" si="22"/>
        <v>101,38200|102,76400|104,382000|115,38200</v>
      </c>
      <c r="G383" s="2">
        <f>B383/$I$2</f>
        <v>3660.4232000000002</v>
      </c>
      <c r="H383" s="2">
        <f t="shared" si="23"/>
        <v>267626.54544799996</v>
      </c>
      <c r="K383" s="51">
        <v>38100</v>
      </c>
      <c r="L383" s="51">
        <v>38100</v>
      </c>
      <c r="M383" s="51">
        <v>381000</v>
      </c>
      <c r="X383" s="51">
        <v>38100</v>
      </c>
    </row>
    <row r="384" spans="1:24" x14ac:dyDescent="0.15">
      <c r="A384" s="17">
        <v>383</v>
      </c>
      <c r="B384" s="17">
        <v>1849054144</v>
      </c>
      <c r="C384" s="132" t="str">
        <f t="shared" si="20"/>
        <v>101,38300|102,38300|104,766000|115,38300</v>
      </c>
      <c r="D384" s="132" t="str">
        <f t="shared" si="21"/>
        <v>101,76600|102,38300|104,383000|115,38300</v>
      </c>
      <c r="E384" s="132" t="str">
        <f t="shared" si="22"/>
        <v>101,38300|102,76600|104,383000|115,38300</v>
      </c>
      <c r="G384" s="2">
        <f>B384/$I$2</f>
        <v>3698.1082879999999</v>
      </c>
      <c r="H384" s="2">
        <f t="shared" si="23"/>
        <v>271324.65373599995</v>
      </c>
      <c r="K384" s="51">
        <v>38200</v>
      </c>
      <c r="L384" s="51">
        <v>38200</v>
      </c>
      <c r="M384" s="51">
        <v>382000</v>
      </c>
      <c r="X384" s="51">
        <v>38200</v>
      </c>
    </row>
    <row r="385" spans="1:24" x14ac:dyDescent="0.15">
      <c r="A385" s="17">
        <v>384</v>
      </c>
      <c r="B385" s="17">
        <v>1868013840</v>
      </c>
      <c r="C385" s="132" t="str">
        <f t="shared" si="20"/>
        <v>101,38400|102,38400|104,768000|115,38400</v>
      </c>
      <c r="D385" s="132" t="str">
        <f t="shared" si="21"/>
        <v>101,76800|102,38400|104,384000|115,38400</v>
      </c>
      <c r="E385" s="132" t="str">
        <f t="shared" si="22"/>
        <v>101,38400|102,76800|104,384000|115,38400</v>
      </c>
      <c r="G385" s="2">
        <f>B385/$I$2</f>
        <v>3736.0276800000001</v>
      </c>
      <c r="H385" s="2">
        <f t="shared" si="23"/>
        <v>275060.68141599995</v>
      </c>
      <c r="K385" s="51">
        <v>38300</v>
      </c>
      <c r="L385" s="51">
        <v>38300</v>
      </c>
      <c r="M385" s="51">
        <v>383000</v>
      </c>
      <c r="X385" s="51">
        <v>38300</v>
      </c>
    </row>
    <row r="386" spans="1:24" x14ac:dyDescent="0.15">
      <c r="A386" s="17">
        <v>385</v>
      </c>
      <c r="B386" s="17">
        <v>1887091024</v>
      </c>
      <c r="C386" s="132" t="str">
        <f t="shared" si="20"/>
        <v>101,38500|102,38500|104,770000|115,38500</v>
      </c>
      <c r="D386" s="132" t="str">
        <f t="shared" si="21"/>
        <v>101,77000|102,38500|104,385000|115,38500</v>
      </c>
      <c r="E386" s="132" t="str">
        <f t="shared" si="22"/>
        <v>101,38500|102,77000|104,385000|115,38500</v>
      </c>
      <c r="G386" s="2">
        <f>B386/$I$2</f>
        <v>3774.1820480000001</v>
      </c>
      <c r="H386" s="2">
        <f t="shared" si="23"/>
        <v>278834.86346399994</v>
      </c>
      <c r="K386" s="51">
        <v>38400</v>
      </c>
      <c r="L386" s="51">
        <v>38400</v>
      </c>
      <c r="M386" s="51">
        <v>384000</v>
      </c>
      <c r="X386" s="51">
        <v>38400</v>
      </c>
    </row>
    <row r="387" spans="1:24" x14ac:dyDescent="0.15">
      <c r="A387" s="17">
        <v>386</v>
      </c>
      <c r="B387" s="17">
        <v>1906286032</v>
      </c>
      <c r="C387" s="132" t="str">
        <f t="shared" ref="C387:C401" si="24">CONCATENATE(K$2,",",K388,"|",L$2,",",L388,"|",M$2,",",M388*2,"|",X$2,",",X388)</f>
        <v>101,38600|102,38600|104,772000|115,38600</v>
      </c>
      <c r="D387" s="132" t="str">
        <f t="shared" ref="D387:D401" si="25">CONCATENATE(K$2,",",K388*2,"|",L$2,",",L388,"|",M$2,",",M388,"|",X$2,",",X388)</f>
        <v>101,77200|102,38600|104,386000|115,38600</v>
      </c>
      <c r="E387" s="132" t="str">
        <f t="shared" ref="E387:E401" si="26">CONCATENATE(K$2,",",K388,"|",L$2,",",L388*2,"|",M$2,",",M388,"|",X$2,",",X388)</f>
        <v>101,38600|102,77200|104,386000|115,38600</v>
      </c>
      <c r="G387" s="2">
        <f>B387/$I$2</f>
        <v>3812.572064</v>
      </c>
      <c r="H387" s="2">
        <f t="shared" si="23"/>
        <v>282647.43552799994</v>
      </c>
      <c r="K387" s="51">
        <v>38500</v>
      </c>
      <c r="L387" s="51">
        <v>38500</v>
      </c>
      <c r="M387" s="51">
        <v>385000</v>
      </c>
      <c r="X387" s="51">
        <v>38500</v>
      </c>
    </row>
    <row r="388" spans="1:24" x14ac:dyDescent="0.15">
      <c r="A388" s="17">
        <v>387</v>
      </c>
      <c r="B388" s="17">
        <v>1925599200</v>
      </c>
      <c r="C388" s="132" t="str">
        <f t="shared" si="24"/>
        <v>101,38700|102,38700|104,774000|115,38700</v>
      </c>
      <c r="D388" s="132" t="str">
        <f t="shared" si="25"/>
        <v>101,77400|102,38700|104,387000|115,38700</v>
      </c>
      <c r="E388" s="132" t="str">
        <f t="shared" si="26"/>
        <v>101,38700|102,77400|104,387000|115,38700</v>
      </c>
      <c r="G388" s="2">
        <f>B388/$I$2</f>
        <v>3851.1984000000002</v>
      </c>
      <c r="H388" s="2">
        <f t="shared" ref="H388:H401" si="27">G388+H387</f>
        <v>286498.63392799994</v>
      </c>
      <c r="K388" s="51">
        <v>38600</v>
      </c>
      <c r="L388" s="51">
        <v>38600</v>
      </c>
      <c r="M388" s="51">
        <v>386000</v>
      </c>
      <c r="X388" s="51">
        <v>38600</v>
      </c>
    </row>
    <row r="389" spans="1:24" x14ac:dyDescent="0.15">
      <c r="A389" s="17">
        <v>388</v>
      </c>
      <c r="B389" s="17">
        <v>1945030528</v>
      </c>
      <c r="C389" s="132" t="str">
        <f t="shared" si="24"/>
        <v>101,38800|102,38800|104,776000|115,38800</v>
      </c>
      <c r="D389" s="132" t="str">
        <f t="shared" si="25"/>
        <v>101,77600|102,38800|104,388000|115,38800</v>
      </c>
      <c r="E389" s="132" t="str">
        <f t="shared" si="26"/>
        <v>101,38800|102,77600|104,388000|115,38800</v>
      </c>
      <c r="G389" s="2">
        <f>B389/$I$2</f>
        <v>3890.061056</v>
      </c>
      <c r="H389" s="2">
        <f t="shared" si="27"/>
        <v>290388.69498399994</v>
      </c>
      <c r="K389" s="51">
        <v>38700</v>
      </c>
      <c r="L389" s="51">
        <v>38700</v>
      </c>
      <c r="M389" s="51">
        <v>387000</v>
      </c>
      <c r="X389" s="51">
        <v>38700</v>
      </c>
    </row>
    <row r="390" spans="1:24" x14ac:dyDescent="0.15">
      <c r="A390" s="17">
        <v>389</v>
      </c>
      <c r="B390" s="17">
        <v>1964580576</v>
      </c>
      <c r="C390" s="132" t="str">
        <f t="shared" si="24"/>
        <v>101,38900|102,38900|104,778000|115,38900</v>
      </c>
      <c r="D390" s="132" t="str">
        <f t="shared" si="25"/>
        <v>101,77800|102,38900|104,389000|115,38900</v>
      </c>
      <c r="E390" s="132" t="str">
        <f t="shared" si="26"/>
        <v>101,38900|102,77800|104,389000|115,38900</v>
      </c>
      <c r="G390" s="2">
        <f>B390/$I$2</f>
        <v>3929.1611520000001</v>
      </c>
      <c r="H390" s="2">
        <f t="shared" si="27"/>
        <v>294317.85613599996</v>
      </c>
      <c r="K390" s="51">
        <v>38800</v>
      </c>
      <c r="L390" s="51">
        <v>38800</v>
      </c>
      <c r="M390" s="51">
        <v>388000</v>
      </c>
      <c r="X390" s="51">
        <v>38800</v>
      </c>
    </row>
    <row r="391" spans="1:24" x14ac:dyDescent="0.15">
      <c r="A391" s="17">
        <v>390</v>
      </c>
      <c r="B391" s="17">
        <v>1984249456</v>
      </c>
      <c r="C391" s="132" t="str">
        <f t="shared" si="24"/>
        <v>101,39000|102,39000|104,780000|115,39000</v>
      </c>
      <c r="D391" s="132" t="str">
        <f t="shared" si="25"/>
        <v>101,78000|102,39000|104,390000|115,39000</v>
      </c>
      <c r="E391" s="132" t="str">
        <f t="shared" si="26"/>
        <v>101,39000|102,78000|104,390000|115,39000</v>
      </c>
      <c r="G391" s="2">
        <f>B391/$I$2</f>
        <v>3968.498912</v>
      </c>
      <c r="H391" s="2">
        <f t="shared" si="27"/>
        <v>298286.35504799994</v>
      </c>
      <c r="K391" s="51">
        <v>38900</v>
      </c>
      <c r="L391" s="51">
        <v>38900</v>
      </c>
      <c r="M391" s="51">
        <v>389000</v>
      </c>
      <c r="X391" s="51">
        <v>38900</v>
      </c>
    </row>
    <row r="392" spans="1:24" x14ac:dyDescent="0.15">
      <c r="A392" s="17">
        <v>391</v>
      </c>
      <c r="B392" s="17">
        <v>2004037392</v>
      </c>
      <c r="C392" s="132" t="str">
        <f t="shared" si="24"/>
        <v>101,39100|102,39100|104,782000|115,39100</v>
      </c>
      <c r="D392" s="132" t="str">
        <f t="shared" si="25"/>
        <v>101,78200|102,39100|104,391000|115,39100</v>
      </c>
      <c r="E392" s="132" t="str">
        <f t="shared" si="26"/>
        <v>101,39100|102,78200|104,391000|115,39100</v>
      </c>
      <c r="G392" s="2">
        <f>B392/$I$2</f>
        <v>4008.0747839999999</v>
      </c>
      <c r="H392" s="2">
        <f t="shared" si="27"/>
        <v>302294.42983199994</v>
      </c>
      <c r="K392" s="51">
        <v>39000</v>
      </c>
      <c r="L392" s="51">
        <v>39000</v>
      </c>
      <c r="M392" s="51">
        <v>390000</v>
      </c>
      <c r="X392" s="51">
        <v>39000</v>
      </c>
    </row>
    <row r="393" spans="1:24" x14ac:dyDescent="0.15">
      <c r="A393" s="17">
        <v>392</v>
      </c>
      <c r="B393" s="17">
        <v>2023944720</v>
      </c>
      <c r="C393" s="132" t="str">
        <f t="shared" si="24"/>
        <v>101,39200|102,39200|104,784000|115,39200</v>
      </c>
      <c r="D393" s="132" t="str">
        <f t="shared" si="25"/>
        <v>101,78400|102,39200|104,392000|115,39200</v>
      </c>
      <c r="E393" s="132" t="str">
        <f t="shared" si="26"/>
        <v>101,39200|102,78400|104,392000|115,39200</v>
      </c>
      <c r="G393" s="2">
        <f>B393/$I$2</f>
        <v>4047.8894399999999</v>
      </c>
      <c r="H393" s="2">
        <f t="shared" si="27"/>
        <v>306342.31927199994</v>
      </c>
      <c r="K393" s="51">
        <v>39100</v>
      </c>
      <c r="L393" s="51">
        <v>39100</v>
      </c>
      <c r="M393" s="51">
        <v>391000</v>
      </c>
      <c r="X393" s="51">
        <v>39100</v>
      </c>
    </row>
    <row r="394" spans="1:24" x14ac:dyDescent="0.15">
      <c r="A394" s="17">
        <v>393</v>
      </c>
      <c r="B394" s="17">
        <v>2043971776</v>
      </c>
      <c r="C394" s="132" t="str">
        <f t="shared" si="24"/>
        <v>101,39300|102,39300|104,786000|115,39300</v>
      </c>
      <c r="D394" s="132" t="str">
        <f t="shared" si="25"/>
        <v>101,78600|102,39300|104,393000|115,39300</v>
      </c>
      <c r="E394" s="132" t="str">
        <f t="shared" si="26"/>
        <v>101,39300|102,78600|104,393000|115,39300</v>
      </c>
      <c r="G394" s="2">
        <f>B394/$I$2</f>
        <v>4087.9435520000002</v>
      </c>
      <c r="H394" s="2">
        <f t="shared" si="27"/>
        <v>310430.26282399992</v>
      </c>
      <c r="K394" s="51">
        <v>39200</v>
      </c>
      <c r="L394" s="51">
        <v>39200</v>
      </c>
      <c r="M394" s="51">
        <v>392000</v>
      </c>
      <c r="X394" s="51">
        <v>39200</v>
      </c>
    </row>
    <row r="395" spans="1:24" x14ac:dyDescent="0.15">
      <c r="A395" s="17">
        <v>394</v>
      </c>
      <c r="B395" s="17">
        <v>2064118672</v>
      </c>
      <c r="C395" s="132" t="str">
        <f t="shared" si="24"/>
        <v>101,39400|102,39400|104,788000|115,39400</v>
      </c>
      <c r="D395" s="132" t="str">
        <f t="shared" si="25"/>
        <v>101,78800|102,39400|104,394000|115,39400</v>
      </c>
      <c r="E395" s="132" t="str">
        <f t="shared" si="26"/>
        <v>101,39400|102,78800|104,394000|115,39400</v>
      </c>
      <c r="G395" s="2">
        <f>B395/$I$2</f>
        <v>4128.2373440000001</v>
      </c>
      <c r="H395" s="2">
        <f t="shared" si="27"/>
        <v>314558.50016799994</v>
      </c>
      <c r="K395" s="51">
        <v>39300</v>
      </c>
      <c r="L395" s="51">
        <v>39300</v>
      </c>
      <c r="M395" s="51">
        <v>393000</v>
      </c>
      <c r="X395" s="51">
        <v>39300</v>
      </c>
    </row>
    <row r="396" spans="1:24" x14ac:dyDescent="0.15">
      <c r="A396" s="17">
        <v>395</v>
      </c>
      <c r="B396" s="17">
        <v>2084385744</v>
      </c>
      <c r="C396" s="132" t="str">
        <f t="shared" si="24"/>
        <v>101,39500|102,39500|104,790000|115,39500</v>
      </c>
      <c r="D396" s="132" t="str">
        <f t="shared" si="25"/>
        <v>101,79000|102,39500|104,395000|115,39500</v>
      </c>
      <c r="E396" s="132" t="str">
        <f t="shared" si="26"/>
        <v>101,39500|102,79000|104,395000|115,39500</v>
      </c>
      <c r="G396" s="2">
        <f>B396/$I$2</f>
        <v>4168.7714880000003</v>
      </c>
      <c r="H396" s="2">
        <f t="shared" si="27"/>
        <v>318727.27165599994</v>
      </c>
      <c r="K396" s="51">
        <v>39400</v>
      </c>
      <c r="L396" s="51">
        <v>39400</v>
      </c>
      <c r="M396" s="51">
        <v>394000</v>
      </c>
      <c r="X396" s="51">
        <v>39400</v>
      </c>
    </row>
    <row r="397" spans="1:24" x14ac:dyDescent="0.15">
      <c r="A397" s="17">
        <v>396</v>
      </c>
      <c r="B397" s="17">
        <v>2084385744</v>
      </c>
      <c r="C397" s="132" t="str">
        <f t="shared" si="24"/>
        <v>101,39600|102,39600|104,792000|115,39600</v>
      </c>
      <c r="D397" s="132" t="str">
        <f t="shared" si="25"/>
        <v>101,79200|102,39600|104,396000|115,39600</v>
      </c>
      <c r="E397" s="132" t="str">
        <f t="shared" si="26"/>
        <v>101,39600|102,79200|104,396000|115,39600</v>
      </c>
      <c r="G397" s="2">
        <f>B397/$I$2</f>
        <v>4168.7714880000003</v>
      </c>
      <c r="H397" s="2">
        <f t="shared" si="27"/>
        <v>322896.04314399994</v>
      </c>
      <c r="K397" s="51">
        <v>39500</v>
      </c>
      <c r="L397" s="51">
        <v>39500</v>
      </c>
      <c r="M397" s="51">
        <v>395000</v>
      </c>
      <c r="X397" s="51">
        <v>39500</v>
      </c>
    </row>
    <row r="398" spans="1:24" x14ac:dyDescent="0.15">
      <c r="A398" s="17">
        <v>397</v>
      </c>
      <c r="B398" s="17">
        <v>2084385744</v>
      </c>
      <c r="C398" s="132" t="str">
        <f t="shared" si="24"/>
        <v>101,39700|102,39700|104,794000|115,39700</v>
      </c>
      <c r="D398" s="132" t="str">
        <f t="shared" si="25"/>
        <v>101,79400|102,39700|104,397000|115,39700</v>
      </c>
      <c r="E398" s="132" t="str">
        <f t="shared" si="26"/>
        <v>101,39700|102,79400|104,397000|115,39700</v>
      </c>
      <c r="G398" s="2">
        <f>B398/$I$2</f>
        <v>4168.7714880000003</v>
      </c>
      <c r="H398" s="2">
        <f t="shared" si="27"/>
        <v>327064.81463199994</v>
      </c>
      <c r="K398" s="51">
        <v>39600</v>
      </c>
      <c r="L398" s="51">
        <v>39600</v>
      </c>
      <c r="M398" s="51">
        <v>396000</v>
      </c>
      <c r="X398" s="51">
        <v>39600</v>
      </c>
    </row>
    <row r="399" spans="1:24" x14ac:dyDescent="0.15">
      <c r="A399" s="17">
        <v>398</v>
      </c>
      <c r="B399" s="17">
        <v>2084385744</v>
      </c>
      <c r="C399" s="132" t="str">
        <f t="shared" si="24"/>
        <v>101,39800|102,39800|104,796000|115,39800</v>
      </c>
      <c r="D399" s="132" t="str">
        <f t="shared" si="25"/>
        <v>101,79600|102,39800|104,398000|115,39800</v>
      </c>
      <c r="E399" s="132" t="str">
        <f t="shared" si="26"/>
        <v>101,39800|102,79600|104,398000|115,39800</v>
      </c>
      <c r="G399" s="2">
        <f>B399/$I$2</f>
        <v>4168.7714880000003</v>
      </c>
      <c r="H399" s="2">
        <f t="shared" si="27"/>
        <v>331233.58611999993</v>
      </c>
      <c r="K399" s="51">
        <v>39700</v>
      </c>
      <c r="L399" s="51">
        <v>39700</v>
      </c>
      <c r="M399" s="51">
        <v>397000</v>
      </c>
      <c r="X399" s="51">
        <v>39700</v>
      </c>
    </row>
    <row r="400" spans="1:24" x14ac:dyDescent="0.15">
      <c r="A400" s="17">
        <v>399</v>
      </c>
      <c r="B400" s="17">
        <v>2084385744</v>
      </c>
      <c r="C400" s="132" t="str">
        <f t="shared" si="24"/>
        <v>101,39900|102,39900|104,798000|115,39900</v>
      </c>
      <c r="D400" s="132" t="str">
        <f t="shared" si="25"/>
        <v>101,79800|102,39900|104,399000|115,39900</v>
      </c>
      <c r="E400" s="132" t="str">
        <f t="shared" si="26"/>
        <v>101,39900|102,79800|104,399000|115,39900</v>
      </c>
      <c r="G400" s="2">
        <f>B400/$I$2</f>
        <v>4168.7714880000003</v>
      </c>
      <c r="H400" s="2">
        <f t="shared" si="27"/>
        <v>335402.35760799993</v>
      </c>
      <c r="K400" s="51">
        <v>39800</v>
      </c>
      <c r="L400" s="51">
        <v>39800</v>
      </c>
      <c r="M400" s="51">
        <v>398000</v>
      </c>
      <c r="X400" s="51">
        <v>39800</v>
      </c>
    </row>
    <row r="401" spans="1:24" x14ac:dyDescent="0.15">
      <c r="A401" s="17">
        <v>400</v>
      </c>
      <c r="B401" s="17">
        <v>2084385744</v>
      </c>
      <c r="C401" s="132" t="str">
        <f t="shared" si="24"/>
        <v>101,|102,|104,0|115,</v>
      </c>
      <c r="D401" s="132" t="str">
        <f t="shared" si="25"/>
        <v>101,0|102,|104,|115,</v>
      </c>
      <c r="E401" s="132" t="str">
        <f t="shared" si="26"/>
        <v>101,|102,0|104,|115,</v>
      </c>
      <c r="G401" s="2">
        <f>B401/$I$2</f>
        <v>4168.7714880000003</v>
      </c>
      <c r="H401" s="2">
        <f t="shared" si="27"/>
        <v>339571.12909599993</v>
      </c>
      <c r="K401" s="51">
        <v>39900</v>
      </c>
      <c r="L401" s="51">
        <v>39900</v>
      </c>
      <c r="M401" s="51">
        <v>399000</v>
      </c>
      <c r="X401" s="51">
        <v>39900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WriteCur">
                <anchor moveWithCells="1" sizeWithCells="1">
                  <from>
                    <xdr:col>5</xdr:col>
                    <xdr:colOff>123825</xdr:colOff>
                    <xdr:row>2</xdr:row>
                    <xdr:rowOff>19050</xdr:rowOff>
                  </from>
                  <to>
                    <xdr:col>6</xdr:col>
                    <xdr:colOff>428625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2" sqref="A1:H22"/>
    </sheetView>
  </sheetViews>
  <sheetFormatPr defaultRowHeight="13.5" x14ac:dyDescent="0.15"/>
  <sheetData>
    <row r="1" spans="1:1" x14ac:dyDescent="0.15">
      <c r="A1">
        <v>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WriteAll">
                <anchor moveWithCells="1" sizeWithCells="1">
                  <from>
                    <xdr:col>2</xdr:col>
                    <xdr:colOff>561975</xdr:colOff>
                    <xdr:row>0</xdr:row>
                    <xdr:rowOff>152400</xdr:rowOff>
                  </from>
                  <to>
                    <xdr:col>4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26"/>
  <sheetViews>
    <sheetView workbookViewId="0">
      <selection activeCell="C6" sqref="C6"/>
    </sheetView>
  </sheetViews>
  <sheetFormatPr defaultRowHeight="13.5" x14ac:dyDescent="0.15"/>
  <cols>
    <col min="1" max="1" width="13" bestFit="1" customWidth="1"/>
    <col min="2" max="2" width="8.25" bestFit="1" customWidth="1"/>
    <col min="3" max="3" width="17.25" bestFit="1" customWidth="1"/>
    <col min="4" max="4" width="21.625" style="14" bestFit="1" customWidth="1"/>
  </cols>
  <sheetData>
    <row r="1" spans="1:17" x14ac:dyDescent="0.15">
      <c r="D1" s="14" t="s">
        <v>57</v>
      </c>
    </row>
    <row r="2" spans="1:17" x14ac:dyDescent="0.15">
      <c r="A2" t="s">
        <v>58</v>
      </c>
      <c r="B2" t="s">
        <v>59</v>
      </c>
      <c r="C2" t="s">
        <v>60</v>
      </c>
      <c r="D2" s="14">
        <v>1</v>
      </c>
      <c r="I2" t="s">
        <v>81</v>
      </c>
      <c r="N2" s="6"/>
      <c r="O2" s="6"/>
      <c r="P2" s="5"/>
      <c r="Q2" s="5"/>
    </row>
    <row r="3" spans="1:17" x14ac:dyDescent="0.15">
      <c r="A3" t="s">
        <v>61</v>
      </c>
      <c r="B3" t="s">
        <v>62</v>
      </c>
      <c r="C3" t="s">
        <v>63</v>
      </c>
      <c r="D3" s="14" t="s">
        <v>64</v>
      </c>
      <c r="I3" t="s">
        <v>85</v>
      </c>
      <c r="J3" t="s">
        <v>86</v>
      </c>
      <c r="N3" s="7"/>
      <c r="O3" s="7"/>
      <c r="P3" s="5"/>
      <c r="Q3" s="5"/>
    </row>
    <row r="4" spans="1:17" x14ac:dyDescent="0.15">
      <c r="A4" t="s">
        <v>65</v>
      </c>
      <c r="B4" t="s">
        <v>272</v>
      </c>
      <c r="C4" t="s">
        <v>66</v>
      </c>
      <c r="D4" s="14" t="s">
        <v>67</v>
      </c>
      <c r="J4" s="8">
        <v>3</v>
      </c>
      <c r="K4" s="8" t="s">
        <v>89</v>
      </c>
      <c r="L4" s="8">
        <v>10</v>
      </c>
      <c r="M4" s="8" t="s">
        <v>90</v>
      </c>
      <c r="N4" s="5"/>
      <c r="O4" s="5"/>
      <c r="P4" s="5"/>
      <c r="Q4" s="5"/>
    </row>
    <row r="5" spans="1:17" x14ac:dyDescent="0.15">
      <c r="A5" t="s">
        <v>68</v>
      </c>
      <c r="B5" t="s">
        <v>59</v>
      </c>
      <c r="C5" t="s">
        <v>69</v>
      </c>
      <c r="D5" s="14" t="s">
        <v>70</v>
      </c>
      <c r="J5" s="8">
        <v>4</v>
      </c>
      <c r="K5" s="8" t="s">
        <v>93</v>
      </c>
      <c r="L5" s="8">
        <v>20</v>
      </c>
      <c r="M5" s="8" t="s">
        <v>94</v>
      </c>
      <c r="N5" s="5"/>
      <c r="O5" s="5"/>
      <c r="P5" s="5"/>
      <c r="Q5" s="5"/>
    </row>
    <row r="6" spans="1:17" x14ac:dyDescent="0.15">
      <c r="A6" t="s">
        <v>71</v>
      </c>
      <c r="B6" t="s">
        <v>59</v>
      </c>
      <c r="C6" t="s">
        <v>72</v>
      </c>
      <c r="D6" s="14" t="s">
        <v>73</v>
      </c>
      <c r="J6" s="8">
        <v>5</v>
      </c>
      <c r="K6" s="8" t="s">
        <v>97</v>
      </c>
      <c r="L6" s="8">
        <v>30</v>
      </c>
      <c r="M6" s="8" t="s">
        <v>98</v>
      </c>
      <c r="N6" s="5"/>
      <c r="O6" s="5"/>
      <c r="P6" s="5"/>
      <c r="Q6" s="5"/>
    </row>
    <row r="7" spans="1:17" x14ac:dyDescent="0.15">
      <c r="A7" t="s">
        <v>74</v>
      </c>
      <c r="B7" t="s">
        <v>62</v>
      </c>
      <c r="C7" t="s">
        <v>75</v>
      </c>
      <c r="D7" s="14" t="s">
        <v>76</v>
      </c>
      <c r="H7" s="10"/>
      <c r="J7" s="8">
        <v>6</v>
      </c>
      <c r="K7" s="8" t="s">
        <v>99</v>
      </c>
      <c r="L7" s="8">
        <v>40</v>
      </c>
      <c r="M7" s="8" t="s">
        <v>100</v>
      </c>
      <c r="N7" s="5"/>
      <c r="O7" s="5"/>
      <c r="P7" s="5"/>
      <c r="Q7" s="5"/>
    </row>
    <row r="8" spans="1:17" x14ac:dyDescent="0.15">
      <c r="A8" t="s">
        <v>77</v>
      </c>
      <c r="B8" t="s">
        <v>78</v>
      </c>
      <c r="C8" s="6" t="s">
        <v>79</v>
      </c>
      <c r="D8" s="7" t="s">
        <v>80</v>
      </c>
      <c r="J8" s="5" t="s">
        <v>101</v>
      </c>
      <c r="K8" s="6"/>
      <c r="L8" s="7"/>
      <c r="M8" s="7"/>
      <c r="N8" s="5"/>
      <c r="O8" s="5"/>
    </row>
    <row r="9" spans="1:17" x14ac:dyDescent="0.15">
      <c r="A9" t="s">
        <v>82</v>
      </c>
      <c r="B9" t="s">
        <v>62</v>
      </c>
      <c r="C9" s="6" t="s">
        <v>83</v>
      </c>
      <c r="D9" s="6" t="s">
        <v>84</v>
      </c>
    </row>
    <row r="10" spans="1:17" x14ac:dyDescent="0.15">
      <c r="A10" t="s">
        <v>87</v>
      </c>
      <c r="B10" t="s">
        <v>62</v>
      </c>
      <c r="C10" s="6" t="s">
        <v>46</v>
      </c>
      <c r="D10" s="7" t="s">
        <v>88</v>
      </c>
    </row>
    <row r="11" spans="1:17" x14ac:dyDescent="0.15">
      <c r="A11" t="s">
        <v>91</v>
      </c>
      <c r="B11" t="s">
        <v>59</v>
      </c>
      <c r="C11" t="s">
        <v>92</v>
      </c>
      <c r="D11" s="14">
        <v>9001</v>
      </c>
      <c r="I11" t="s">
        <v>136</v>
      </c>
    </row>
    <row r="12" spans="1:17" x14ac:dyDescent="0.15">
      <c r="A12" t="s">
        <v>95</v>
      </c>
      <c r="B12" t="s">
        <v>59</v>
      </c>
      <c r="C12" t="s">
        <v>96</v>
      </c>
      <c r="D12" s="14">
        <v>100</v>
      </c>
      <c r="I12">
        <v>1</v>
      </c>
      <c r="J12" t="s">
        <v>125</v>
      </c>
      <c r="K12" t="s">
        <v>127</v>
      </c>
      <c r="L12" t="s">
        <v>130</v>
      </c>
    </row>
    <row r="13" spans="1:17" x14ac:dyDescent="0.15">
      <c r="A13" t="s">
        <v>104</v>
      </c>
      <c r="B13" t="s">
        <v>59</v>
      </c>
      <c r="C13" s="3" t="s">
        <v>102</v>
      </c>
      <c r="D13" s="9" t="s">
        <v>106</v>
      </c>
      <c r="E13" s="9"/>
      <c r="F13" s="10"/>
      <c r="G13" s="10"/>
      <c r="I13">
        <v>2</v>
      </c>
      <c r="J13" t="s">
        <v>126</v>
      </c>
      <c r="K13" t="s">
        <v>129</v>
      </c>
      <c r="L13" t="s">
        <v>131</v>
      </c>
    </row>
    <row r="14" spans="1:17" x14ac:dyDescent="0.15">
      <c r="A14" t="s">
        <v>105</v>
      </c>
      <c r="B14" t="s">
        <v>59</v>
      </c>
      <c r="C14" s="3" t="s">
        <v>103</v>
      </c>
      <c r="D14" s="9" t="s">
        <v>107</v>
      </c>
      <c r="E14" s="9"/>
      <c r="I14">
        <v>3</v>
      </c>
      <c r="J14" t="s">
        <v>124</v>
      </c>
      <c r="K14" t="s">
        <v>128</v>
      </c>
      <c r="L14" t="s">
        <v>132</v>
      </c>
    </row>
    <row r="15" spans="1:17" x14ac:dyDescent="0.15">
      <c r="A15" t="s">
        <v>134</v>
      </c>
      <c r="B15" t="s">
        <v>135</v>
      </c>
      <c r="C15" s="6" t="s">
        <v>133</v>
      </c>
      <c r="D15" s="9" t="s">
        <v>137</v>
      </c>
      <c r="E15" s="9"/>
    </row>
    <row r="16" spans="1:17" x14ac:dyDescent="0.15">
      <c r="A16" t="s">
        <v>141</v>
      </c>
      <c r="C16" s="4" t="s">
        <v>49</v>
      </c>
      <c r="D16" s="15" t="s">
        <v>52</v>
      </c>
      <c r="E16" s="9"/>
    </row>
    <row r="17" spans="1:5" x14ac:dyDescent="0.15">
      <c r="A17" t="s">
        <v>138</v>
      </c>
      <c r="C17" s="4" t="s">
        <v>118</v>
      </c>
      <c r="D17" s="15" t="s">
        <v>119</v>
      </c>
      <c r="E17" s="9"/>
    </row>
    <row r="18" spans="1:5" x14ac:dyDescent="0.15">
      <c r="A18" t="s">
        <v>139</v>
      </c>
      <c r="C18" s="3" t="s">
        <v>123</v>
      </c>
      <c r="D18" s="9" t="s">
        <v>140</v>
      </c>
      <c r="E18" s="9"/>
    </row>
    <row r="19" spans="1:5" x14ac:dyDescent="0.15">
      <c r="A19" t="s">
        <v>146</v>
      </c>
      <c r="B19" t="s">
        <v>148</v>
      </c>
      <c r="C19" s="12" t="s">
        <v>142</v>
      </c>
      <c r="D19" s="16" t="s">
        <v>143</v>
      </c>
      <c r="E19" s="9"/>
    </row>
    <row r="20" spans="1:5" x14ac:dyDescent="0.15">
      <c r="A20" t="s">
        <v>147</v>
      </c>
      <c r="B20" t="s">
        <v>149</v>
      </c>
      <c r="C20" s="13" t="s">
        <v>144</v>
      </c>
      <c r="D20" s="13" t="s">
        <v>145</v>
      </c>
    </row>
    <row r="21" spans="1:5" x14ac:dyDescent="0.15">
      <c r="A21" t="s">
        <v>152</v>
      </c>
      <c r="B21" t="s">
        <v>150</v>
      </c>
      <c r="C21" t="s">
        <v>153</v>
      </c>
      <c r="D21" s="6" t="s">
        <v>151</v>
      </c>
    </row>
    <row r="22" spans="1:5" x14ac:dyDescent="0.15">
      <c r="A22" t="s">
        <v>154</v>
      </c>
      <c r="B22" t="s">
        <v>150</v>
      </c>
      <c r="C22" s="6" t="s">
        <v>156</v>
      </c>
      <c r="D22" s="14">
        <v>10</v>
      </c>
    </row>
    <row r="23" spans="1:5" x14ac:dyDescent="0.15">
      <c r="A23" t="s">
        <v>155</v>
      </c>
      <c r="B23" t="s">
        <v>150</v>
      </c>
      <c r="C23" s="6" t="s">
        <v>157</v>
      </c>
      <c r="D23" s="14">
        <v>8</v>
      </c>
    </row>
    <row r="24" spans="1:5" x14ac:dyDescent="0.15">
      <c r="A24" t="s">
        <v>158</v>
      </c>
      <c r="B24" t="s">
        <v>150</v>
      </c>
      <c r="C24" s="6" t="s">
        <v>159</v>
      </c>
      <c r="D24" s="14">
        <v>20</v>
      </c>
    </row>
    <row r="25" spans="1:5" x14ac:dyDescent="0.15">
      <c r="A25" t="s">
        <v>198</v>
      </c>
      <c r="B25" t="s">
        <v>199</v>
      </c>
      <c r="C25" s="6" t="s">
        <v>271</v>
      </c>
      <c r="D25" s="14">
        <v>1.2</v>
      </c>
    </row>
    <row r="26" spans="1:5" x14ac:dyDescent="0.15">
      <c r="A26" t="s">
        <v>270</v>
      </c>
      <c r="B26" t="s">
        <v>273</v>
      </c>
      <c r="C26" t="s">
        <v>274</v>
      </c>
      <c r="D26" s="14">
        <v>1</v>
      </c>
    </row>
  </sheetData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"/>
  <sheetViews>
    <sheetView workbookViewId="0">
      <selection activeCell="C22" sqref="C22"/>
    </sheetView>
  </sheetViews>
  <sheetFormatPr defaultRowHeight="13.5" x14ac:dyDescent="0.15"/>
  <cols>
    <col min="1" max="1" width="12.75" bestFit="1" customWidth="1"/>
    <col min="2" max="2" width="13.875" bestFit="1" customWidth="1"/>
    <col min="3" max="3" width="69.375" bestFit="1" customWidth="1"/>
    <col min="4" max="4" width="13.875" bestFit="1" customWidth="1"/>
  </cols>
  <sheetData>
    <row r="1" spans="1:16" x14ac:dyDescent="0.15">
      <c r="A1" t="s">
        <v>220</v>
      </c>
      <c r="B1" t="s">
        <v>221</v>
      </c>
      <c r="C1" t="s">
        <v>222</v>
      </c>
      <c r="D1" t="s">
        <v>223</v>
      </c>
    </row>
    <row r="2" spans="1:16" x14ac:dyDescent="0.15">
      <c r="A2">
        <v>13</v>
      </c>
      <c r="B2" t="s">
        <v>474</v>
      </c>
      <c r="C2" t="s">
        <v>475</v>
      </c>
      <c r="D2">
        <v>30</v>
      </c>
      <c r="G2" s="88"/>
      <c r="H2" s="88"/>
      <c r="I2" s="88"/>
      <c r="J2" s="88"/>
      <c r="K2" s="88"/>
      <c r="L2" s="88"/>
      <c r="M2" s="88"/>
      <c r="N2" s="88"/>
      <c r="O2" s="88"/>
      <c r="P2" s="8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0"/>
  <sheetViews>
    <sheetView topLeftCell="A4" workbookViewId="0">
      <selection activeCell="G14" sqref="G14"/>
    </sheetView>
  </sheetViews>
  <sheetFormatPr defaultRowHeight="13.5" x14ac:dyDescent="0.15"/>
  <cols>
    <col min="1" max="1" width="32.75" bestFit="1" customWidth="1"/>
    <col min="2" max="2" width="17.25" bestFit="1" customWidth="1"/>
    <col min="3" max="6" width="2.5" bestFit="1" customWidth="1"/>
    <col min="7" max="7" width="11.625" bestFit="1" customWidth="1"/>
  </cols>
  <sheetData>
    <row r="1" spans="1:7" x14ac:dyDescent="0.1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</row>
    <row r="2" spans="1:7" x14ac:dyDescent="0.15">
      <c r="A2" t="s">
        <v>228</v>
      </c>
      <c r="B2" t="s">
        <v>228</v>
      </c>
      <c r="C2" s="3"/>
      <c r="D2" s="3"/>
      <c r="E2" s="3"/>
      <c r="F2" s="3"/>
      <c r="G2" s="3" t="s">
        <v>3</v>
      </c>
    </row>
    <row r="3" spans="1:7" x14ac:dyDescent="0.15">
      <c r="A3" t="s">
        <v>220</v>
      </c>
      <c r="B3" t="s">
        <v>220</v>
      </c>
      <c r="C3" s="3"/>
      <c r="D3" s="3"/>
      <c r="E3" s="3"/>
      <c r="F3" s="3"/>
      <c r="G3" s="3" t="s">
        <v>3</v>
      </c>
    </row>
    <row r="4" spans="1:7" x14ac:dyDescent="0.15">
      <c r="A4" t="s">
        <v>261</v>
      </c>
      <c r="B4" t="s">
        <v>229</v>
      </c>
      <c r="C4" s="3"/>
      <c r="D4" s="3"/>
      <c r="E4" s="3"/>
      <c r="F4" s="3"/>
      <c r="G4" s="3" t="s">
        <v>3</v>
      </c>
    </row>
    <row r="5" spans="1:7" x14ac:dyDescent="0.15">
      <c r="A5" t="s">
        <v>232</v>
      </c>
      <c r="B5" t="s">
        <v>232</v>
      </c>
      <c r="C5" s="3"/>
      <c r="D5" s="3"/>
      <c r="E5" s="3"/>
      <c r="F5" s="3"/>
      <c r="G5" s="3" t="s">
        <v>3</v>
      </c>
    </row>
    <row r="6" spans="1:7" x14ac:dyDescent="0.15">
      <c r="A6" t="s">
        <v>228</v>
      </c>
      <c r="B6" s="3"/>
      <c r="C6" s="3"/>
      <c r="D6" s="3"/>
      <c r="E6" s="3"/>
      <c r="F6" s="3"/>
      <c r="G6" s="3" t="s">
        <v>8</v>
      </c>
    </row>
    <row r="7" spans="1:7" x14ac:dyDescent="0.15">
      <c r="A7" t="s">
        <v>240</v>
      </c>
      <c r="B7" s="3"/>
      <c r="C7" s="3"/>
      <c r="D7" s="3"/>
      <c r="E7" s="3"/>
      <c r="F7" s="3"/>
      <c r="G7" s="3" t="s">
        <v>4</v>
      </c>
    </row>
    <row r="8" spans="1:7" x14ac:dyDescent="0.15">
      <c r="A8" s="18" t="s">
        <v>239</v>
      </c>
      <c r="B8" s="18"/>
      <c r="C8" s="18"/>
      <c r="D8" s="18"/>
      <c r="E8" s="18"/>
      <c r="F8" s="18"/>
      <c r="G8" s="18" t="s">
        <v>32</v>
      </c>
    </row>
    <row r="9" spans="1:7" x14ac:dyDescent="0.15">
      <c r="A9" t="s">
        <v>259</v>
      </c>
      <c r="B9" t="s">
        <v>262</v>
      </c>
      <c r="G9" s="1" t="s">
        <v>10</v>
      </c>
    </row>
    <row r="10" spans="1:7" x14ac:dyDescent="0.15">
      <c r="A10" t="s">
        <v>260</v>
      </c>
      <c r="B10" t="s">
        <v>260</v>
      </c>
      <c r="G10" s="1" t="s">
        <v>258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G131"/>
  <sheetViews>
    <sheetView workbookViewId="0">
      <pane ySplit="11" topLeftCell="A109" activePane="bottomLeft" state="frozenSplit"/>
      <selection pane="bottomLeft" activeCell="A127" sqref="A127:E131"/>
    </sheetView>
  </sheetViews>
  <sheetFormatPr defaultRowHeight="12" x14ac:dyDescent="0.15"/>
  <cols>
    <col min="1" max="1" width="4.125" style="42" bestFit="1" customWidth="1"/>
    <col min="2" max="2" width="13.875" style="42" bestFit="1" customWidth="1"/>
    <col min="3" max="3" width="14.75" style="24" bestFit="1" customWidth="1"/>
    <col min="4" max="4" width="19.375" style="35" bestFit="1" customWidth="1"/>
    <col min="5" max="5" width="9.5" style="42" bestFit="1" customWidth="1"/>
    <col min="6" max="6" width="9.5" style="42" customWidth="1"/>
    <col min="7" max="19" width="9" style="42"/>
    <col min="20" max="20" width="125" style="42" bestFit="1" customWidth="1"/>
    <col min="21" max="16384" width="9" style="42"/>
  </cols>
  <sheetData>
    <row r="1" spans="1:33" x14ac:dyDescent="0.15">
      <c r="A1" s="41" t="s">
        <v>228</v>
      </c>
      <c r="B1" s="41" t="s">
        <v>231</v>
      </c>
      <c r="C1" s="22" t="s">
        <v>220</v>
      </c>
      <c r="D1" s="22" t="s">
        <v>229</v>
      </c>
      <c r="E1" s="41" t="s">
        <v>232</v>
      </c>
    </row>
    <row r="2" spans="1:33" x14ac:dyDescent="0.15">
      <c r="A2" s="43">
        <v>1</v>
      </c>
      <c r="B2" s="43" t="s">
        <v>366</v>
      </c>
      <c r="C2" s="25">
        <v>24</v>
      </c>
      <c r="D2" s="25">
        <v>25</v>
      </c>
      <c r="E2" s="47">
        <v>20</v>
      </c>
      <c r="G2" s="44">
        <f>INDEX(Entourage!BD:BD,MATCH(C2,Entourage!A:A,0))</f>
        <v>6</v>
      </c>
      <c r="H2" s="42" t="str">
        <f>VLOOKUP(C2,Entourage!A:B,2,FALSE)</f>
        <v>c_b_0062</v>
      </c>
      <c r="I2" s="42" t="str">
        <f>VLOOKUP(D2,Entourage!A:B,2,FALSE)</f>
        <v>c_b_0065</v>
      </c>
      <c r="J2" s="35">
        <f>INDEX(Entourage!BD:BD,MATCH(D2,Entourage!A:A,0))</f>
        <v>4</v>
      </c>
      <c r="K2" s="44">
        <f t="shared" ref="K2:K33" si="0">COUNTIF(C:C,C2)</f>
        <v>5</v>
      </c>
      <c r="L2" s="44">
        <f t="shared" ref="L2:L33" si="1">COUNTIF(C:C,D2)</f>
        <v>4</v>
      </c>
      <c r="O2" s="44">
        <v>1</v>
      </c>
      <c r="P2" s="35" t="str">
        <f>VLOOKUP(O2,Entourage!A:B,2,FALSE)</f>
        <v>c_b_0010</v>
      </c>
      <c r="Q2" s="45">
        <f t="shared" ref="Q2:Q34" si="2">COUNTIF(D:D,O2)</f>
        <v>2</v>
      </c>
      <c r="R2" s="45">
        <f>Entourage!N2</f>
        <v>1</v>
      </c>
      <c r="S2" s="45">
        <f>INDEX(Entourage!BD:BD,MATCH(O2,Entourage!A:A,0))</f>
        <v>4</v>
      </c>
      <c r="T2" s="50" t="str">
        <f>VLOOKUP(O2,Entourage!A:D,4,FALSE)</f>
        <v>c_b_0010</v>
      </c>
      <c r="U2" s="42" t="s">
        <v>429</v>
      </c>
      <c r="V2" s="31">
        <v>9001</v>
      </c>
      <c r="AB2" s="42" t="s">
        <v>301</v>
      </c>
      <c r="AE2" s="42" t="s">
        <v>302</v>
      </c>
    </row>
    <row r="3" spans="1:33" x14ac:dyDescent="0.15">
      <c r="A3" s="43">
        <v>2</v>
      </c>
      <c r="B3" s="43" t="s">
        <v>366</v>
      </c>
      <c r="C3" s="25">
        <v>25</v>
      </c>
      <c r="D3" s="25">
        <v>24</v>
      </c>
      <c r="E3" s="47">
        <v>20</v>
      </c>
      <c r="G3" s="44">
        <f>INDEX(Entourage!BD:BD,MATCH(C3,Entourage!A:A,0))</f>
        <v>4</v>
      </c>
      <c r="H3" s="42" t="str">
        <f>VLOOKUP(C3,Entourage!A:B,2,FALSE)</f>
        <v>c_b_0065</v>
      </c>
      <c r="I3" s="42" t="str">
        <f>VLOOKUP(D3,Entourage!A:B,2,FALSE)</f>
        <v>c_b_0062</v>
      </c>
      <c r="J3" s="35">
        <f>INDEX(Entourage!BD:BD,MATCH(D3,Entourage!A:A,0))</f>
        <v>6</v>
      </c>
      <c r="K3" s="44">
        <f t="shared" si="0"/>
        <v>4</v>
      </c>
      <c r="L3" s="44">
        <f t="shared" si="1"/>
        <v>5</v>
      </c>
      <c r="O3" s="44">
        <v>2</v>
      </c>
      <c r="P3" s="35" t="str">
        <f>VLOOKUP(O3,Entourage!A:B,2,FALSE)</f>
        <v>c_b_0011</v>
      </c>
      <c r="Q3" s="45">
        <f t="shared" si="2"/>
        <v>3</v>
      </c>
      <c r="R3" s="45">
        <f>Entourage!N3</f>
        <v>1</v>
      </c>
      <c r="S3" s="45">
        <f>INDEX(Entourage!BD:BD,MATCH(O3,Entourage!A:A,0))</f>
        <v>5</v>
      </c>
      <c r="T3" s="50" t="str">
        <f>VLOOKUP(O3,Entourage!A:D,4,FALSE)</f>
        <v>c_b_0011</v>
      </c>
      <c r="U3" s="42" t="s">
        <v>430</v>
      </c>
      <c r="V3" s="31">
        <v>9004</v>
      </c>
      <c r="AA3" s="42" t="s">
        <v>303</v>
      </c>
    </row>
    <row r="4" spans="1:33" x14ac:dyDescent="0.15">
      <c r="A4" s="43">
        <v>3</v>
      </c>
      <c r="B4" s="43" t="s">
        <v>335</v>
      </c>
      <c r="C4" s="25">
        <v>14</v>
      </c>
      <c r="D4" s="25">
        <v>2</v>
      </c>
      <c r="E4" s="47">
        <v>20</v>
      </c>
      <c r="F4" s="35"/>
      <c r="G4" s="44">
        <f>INDEX(Entourage!BD:BD,MATCH(C4,Entourage!A:A,0))</f>
        <v>3</v>
      </c>
      <c r="H4" s="42" t="str">
        <f>VLOOKUP(C4,Entourage!A:B,2,FALSE)</f>
        <v>c_b_0064</v>
      </c>
      <c r="I4" s="42" t="str">
        <f>VLOOKUP(D4,Entourage!A:B,2,FALSE)</f>
        <v>c_b_0011</v>
      </c>
      <c r="J4" s="35">
        <f>INDEX(Entourage!BD:BD,MATCH(D4,Entourage!A:A,0))</f>
        <v>5</v>
      </c>
      <c r="K4" s="44">
        <f t="shared" si="0"/>
        <v>3</v>
      </c>
      <c r="L4" s="44">
        <f t="shared" si="1"/>
        <v>3</v>
      </c>
      <c r="O4" s="44">
        <v>3</v>
      </c>
      <c r="P4" s="35" t="str">
        <f>VLOOKUP(O4,Entourage!A:B,2,FALSE)</f>
        <v>c_b_0002</v>
      </c>
      <c r="Q4" s="45">
        <f t="shared" si="2"/>
        <v>5</v>
      </c>
      <c r="R4" s="45">
        <f>Entourage!N4</f>
        <v>2</v>
      </c>
      <c r="S4" s="45">
        <f>INDEX(Entourage!BD:BD,MATCH(O4,Entourage!A:A,0))</f>
        <v>6</v>
      </c>
      <c r="T4" s="50" t="str">
        <f>VLOOKUP(O4,Entourage!A:D,4,FALSE)</f>
        <v>c_b_0002</v>
      </c>
      <c r="U4" s="42" t="s">
        <v>431</v>
      </c>
      <c r="V4" s="36">
        <v>9008</v>
      </c>
      <c r="AA4" s="42" t="s">
        <v>304</v>
      </c>
    </row>
    <row r="5" spans="1:33" x14ac:dyDescent="0.15">
      <c r="A5" s="43">
        <v>4</v>
      </c>
      <c r="B5" s="43" t="s">
        <v>335</v>
      </c>
      <c r="C5" s="25">
        <v>25</v>
      </c>
      <c r="D5" s="25">
        <v>14</v>
      </c>
      <c r="E5" s="47">
        <v>20</v>
      </c>
      <c r="F5" s="35"/>
      <c r="G5" s="44">
        <f>INDEX(Entourage!BD:BD,MATCH(C5,Entourage!A:A,0))</f>
        <v>4</v>
      </c>
      <c r="H5" s="42" t="str">
        <f>VLOOKUP(C5,Entourage!A:B,2,FALSE)</f>
        <v>c_b_0065</v>
      </c>
      <c r="I5" s="42" t="str">
        <f>VLOOKUP(D5,Entourage!A:B,2,FALSE)</f>
        <v>c_b_0064</v>
      </c>
      <c r="J5" s="35">
        <f>INDEX(Entourage!BD:BD,MATCH(D5,Entourage!A:A,0))</f>
        <v>3</v>
      </c>
      <c r="K5" s="44">
        <f t="shared" si="0"/>
        <v>4</v>
      </c>
      <c r="L5" s="44">
        <f t="shared" si="1"/>
        <v>3</v>
      </c>
      <c r="O5" s="44">
        <v>4</v>
      </c>
      <c r="P5" s="35" t="str">
        <f>VLOOKUP(O5,Entourage!A:B,2,FALSE)</f>
        <v>c_b_0031</v>
      </c>
      <c r="Q5" s="45">
        <f t="shared" si="2"/>
        <v>2</v>
      </c>
      <c r="R5" s="45">
        <f>Entourage!N5</f>
        <v>3</v>
      </c>
      <c r="S5" s="45">
        <f>INDEX(Entourage!BD:BD,MATCH(O5,Entourage!A:A,0))</f>
        <v>4</v>
      </c>
      <c r="T5" s="50" t="str">
        <f>VLOOKUP(O5,Entourage!A:D,4,FALSE)</f>
        <v>c_b_0031</v>
      </c>
      <c r="U5" s="42" t="s">
        <v>432</v>
      </c>
      <c r="V5" s="36">
        <v>9009</v>
      </c>
      <c r="AA5" s="42" t="s">
        <v>304</v>
      </c>
    </row>
    <row r="6" spans="1:33" x14ac:dyDescent="0.15">
      <c r="A6" s="43">
        <v>5</v>
      </c>
      <c r="B6" s="43" t="s">
        <v>336</v>
      </c>
      <c r="C6" s="25">
        <v>1</v>
      </c>
      <c r="D6" s="25">
        <v>19</v>
      </c>
      <c r="E6" s="47">
        <v>20</v>
      </c>
      <c r="F6" s="35"/>
      <c r="G6" s="44">
        <f>INDEX(Entourage!BD:BD,MATCH(C6,Entourage!A:A,0))</f>
        <v>4</v>
      </c>
      <c r="H6" s="42" t="str">
        <f>VLOOKUP(C6,Entourage!A:B,2,FALSE)</f>
        <v>c_b_0010</v>
      </c>
      <c r="I6" s="42" t="str">
        <f>VLOOKUP(D6,Entourage!A:B,2,FALSE)</f>
        <v>c_b_0077</v>
      </c>
      <c r="J6" s="35">
        <f>INDEX(Entourage!BD:BD,MATCH(D6,Entourage!A:A,0))</f>
        <v>5</v>
      </c>
      <c r="K6" s="44">
        <f t="shared" si="0"/>
        <v>3</v>
      </c>
      <c r="L6" s="44">
        <f t="shared" si="1"/>
        <v>4</v>
      </c>
      <c r="O6" s="44">
        <v>5</v>
      </c>
      <c r="P6" s="35" t="str">
        <f>VLOOKUP(O6,Entourage!A:B,2,FALSE)</f>
        <v>c_b_0057</v>
      </c>
      <c r="Q6" s="45">
        <f t="shared" si="2"/>
        <v>3</v>
      </c>
      <c r="R6" s="45">
        <f>Entourage!N6</f>
        <v>3</v>
      </c>
      <c r="S6" s="45">
        <f>INDEX(Entourage!BD:BD,MATCH(O6,Entourage!A:A,0))</f>
        <v>5</v>
      </c>
      <c r="T6" s="50" t="str">
        <f>VLOOKUP(O6,Entourage!A:D,4,FALSE)</f>
        <v>c_b_0057</v>
      </c>
      <c r="U6" s="42" t="s">
        <v>433</v>
      </c>
      <c r="V6" s="31">
        <v>9010</v>
      </c>
      <c r="AB6" s="42" t="s">
        <v>306</v>
      </c>
      <c r="AC6" s="42" t="s">
        <v>308</v>
      </c>
      <c r="AD6" s="42" t="s">
        <v>305</v>
      </c>
    </row>
    <row r="7" spans="1:33" x14ac:dyDescent="0.15">
      <c r="A7" s="43">
        <v>6</v>
      </c>
      <c r="B7" s="43" t="s">
        <v>336</v>
      </c>
      <c r="C7" s="25">
        <v>19</v>
      </c>
      <c r="D7" s="25">
        <v>1</v>
      </c>
      <c r="E7" s="47">
        <v>20</v>
      </c>
      <c r="F7" s="35"/>
      <c r="G7" s="44">
        <f>INDEX(Entourage!BD:BD,MATCH(C7,Entourage!A:A,0))</f>
        <v>5</v>
      </c>
      <c r="H7" s="42" t="str">
        <f>VLOOKUP(C7,Entourage!A:B,2,FALSE)</f>
        <v>c_b_0077</v>
      </c>
      <c r="I7" s="42" t="str">
        <f>VLOOKUP(D7,Entourage!A:B,2,FALSE)</f>
        <v>c_b_0010</v>
      </c>
      <c r="J7" s="35">
        <f>INDEX(Entourage!BD:BD,MATCH(D7,Entourage!A:A,0))</f>
        <v>4</v>
      </c>
      <c r="K7" s="44">
        <f t="shared" si="0"/>
        <v>4</v>
      </c>
      <c r="L7" s="44">
        <f t="shared" si="1"/>
        <v>3</v>
      </c>
      <c r="O7" s="44">
        <v>6</v>
      </c>
      <c r="P7" s="35" t="str">
        <f>VLOOKUP(O7,Entourage!A:B,2,FALSE)</f>
        <v>c_b_0056</v>
      </c>
      <c r="Q7" s="45">
        <f t="shared" si="2"/>
        <v>3</v>
      </c>
      <c r="R7" s="45">
        <f>Entourage!N7</f>
        <v>2</v>
      </c>
      <c r="S7" s="45">
        <f>INDEX(Entourage!BD:BD,MATCH(O7,Entourage!A:A,0))</f>
        <v>5</v>
      </c>
      <c r="T7" s="50" t="str">
        <f>VLOOKUP(O7,Entourage!A:D,4,FALSE)</f>
        <v>c_b_0056</v>
      </c>
      <c r="U7" s="42" t="s">
        <v>434</v>
      </c>
      <c r="V7" s="36">
        <v>9011</v>
      </c>
      <c r="AA7" s="42" t="s">
        <v>304</v>
      </c>
      <c r="AC7" s="42" t="s">
        <v>307</v>
      </c>
    </row>
    <row r="8" spans="1:33" x14ac:dyDescent="0.15">
      <c r="A8" s="43">
        <v>7</v>
      </c>
      <c r="B8" s="43" t="s">
        <v>463</v>
      </c>
      <c r="C8" s="26">
        <v>21</v>
      </c>
      <c r="D8" s="26">
        <v>23</v>
      </c>
      <c r="E8" s="47">
        <v>20</v>
      </c>
      <c r="F8" s="35"/>
      <c r="G8" s="44">
        <f>INDEX(Entourage!BD:BD,MATCH(C8,Entourage!A:A,0))</f>
        <v>6</v>
      </c>
      <c r="H8" s="42" t="str">
        <f>VLOOKUP(C8,Entourage!A:B,2,FALSE)</f>
        <v>c_b_0071</v>
      </c>
      <c r="I8" s="42" t="str">
        <f>VLOOKUP(D8,Entourage!A:B,2,FALSE)</f>
        <v>c_b_0061</v>
      </c>
      <c r="J8" s="35">
        <f>INDEX(Entourage!BD:BD,MATCH(D8,Entourage!A:A,0))</f>
        <v>5</v>
      </c>
      <c r="K8" s="44">
        <f t="shared" si="0"/>
        <v>5</v>
      </c>
      <c r="L8" s="44">
        <f t="shared" si="1"/>
        <v>4</v>
      </c>
      <c r="O8" s="44">
        <v>7</v>
      </c>
      <c r="P8" s="35" t="str">
        <f>VLOOKUP(O8,Entourage!A:B,2,FALSE)</f>
        <v>c_b_0058</v>
      </c>
      <c r="Q8" s="45">
        <f t="shared" si="2"/>
        <v>5</v>
      </c>
      <c r="R8" s="45">
        <f>Entourage!N8</f>
        <v>2</v>
      </c>
      <c r="S8" s="45">
        <f>INDEX(Entourage!BD:BD,MATCH(O8,Entourage!A:A,0))</f>
        <v>5</v>
      </c>
      <c r="T8" s="50" t="str">
        <f>VLOOKUP(O8,Entourage!A:D,4,FALSE)</f>
        <v>c_b_0058</v>
      </c>
      <c r="U8" s="42" t="s">
        <v>435</v>
      </c>
      <c r="V8" s="36">
        <v>9012</v>
      </c>
      <c r="AC8" s="42" t="s">
        <v>309</v>
      </c>
      <c r="AD8" s="42" t="s">
        <v>310</v>
      </c>
    </row>
    <row r="9" spans="1:33" x14ac:dyDescent="0.15">
      <c r="A9" s="43">
        <v>8</v>
      </c>
      <c r="B9" s="43" t="s">
        <v>463</v>
      </c>
      <c r="C9" s="26">
        <v>23</v>
      </c>
      <c r="D9" s="26">
        <v>21</v>
      </c>
      <c r="E9" s="47">
        <v>20</v>
      </c>
      <c r="F9" s="35"/>
      <c r="G9" s="44">
        <f>INDEX(Entourage!BD:BD,MATCH(C9,Entourage!A:A,0))</f>
        <v>5</v>
      </c>
      <c r="H9" s="42" t="str">
        <f>VLOOKUP(C9,Entourage!A:B,2,FALSE)</f>
        <v>c_b_0061</v>
      </c>
      <c r="I9" s="42" t="str">
        <f>VLOOKUP(D9,Entourage!A:B,2,FALSE)</f>
        <v>c_b_0071</v>
      </c>
      <c r="J9" s="35">
        <f>INDEX(Entourage!BD:BD,MATCH(D9,Entourage!A:A,0))</f>
        <v>6</v>
      </c>
      <c r="K9" s="44">
        <f t="shared" si="0"/>
        <v>4</v>
      </c>
      <c r="L9" s="44">
        <f t="shared" si="1"/>
        <v>5</v>
      </c>
      <c r="O9" s="44">
        <v>8</v>
      </c>
      <c r="P9" s="35" t="str">
        <f>VLOOKUP(O9,Entourage!A:B,2,FALSE)</f>
        <v>c_b_0059</v>
      </c>
      <c r="Q9" s="45">
        <f t="shared" si="2"/>
        <v>2</v>
      </c>
      <c r="R9" s="45">
        <f>Entourage!N9</f>
        <v>2</v>
      </c>
      <c r="S9" s="45">
        <f>INDEX(Entourage!BD:BD,MATCH(O9,Entourage!A:A,0))</f>
        <v>3</v>
      </c>
      <c r="T9" s="50" t="str">
        <f>VLOOKUP(O9,Entourage!A:D,4,FALSE)</f>
        <v>c_b_0059</v>
      </c>
      <c r="U9" s="42" t="s">
        <v>436</v>
      </c>
      <c r="V9" s="31">
        <v>9013</v>
      </c>
      <c r="AB9" s="42" t="s">
        <v>334</v>
      </c>
      <c r="AC9" s="42" t="s">
        <v>311</v>
      </c>
    </row>
    <row r="10" spans="1:33" x14ac:dyDescent="0.15">
      <c r="A10" s="43">
        <v>9</v>
      </c>
      <c r="B10" s="43" t="s">
        <v>337</v>
      </c>
      <c r="C10" s="25">
        <v>2</v>
      </c>
      <c r="D10" s="25">
        <v>4</v>
      </c>
      <c r="E10" s="47">
        <v>20</v>
      </c>
      <c r="F10" s="35"/>
      <c r="G10" s="44">
        <f>INDEX(Entourage!BD:BD,MATCH(C10,Entourage!A:A,0))</f>
        <v>5</v>
      </c>
      <c r="H10" s="42" t="str">
        <f>VLOOKUP(C10,Entourage!A:B,2,FALSE)</f>
        <v>c_b_0011</v>
      </c>
      <c r="I10" s="42" t="str">
        <f>VLOOKUP(D10,Entourage!A:B,2,FALSE)</f>
        <v>c_b_0031</v>
      </c>
      <c r="J10" s="35">
        <f>INDEX(Entourage!BD:BD,MATCH(D10,Entourage!A:A,0))</f>
        <v>4</v>
      </c>
      <c r="K10" s="44">
        <f t="shared" si="0"/>
        <v>3</v>
      </c>
      <c r="L10" s="44">
        <f t="shared" si="1"/>
        <v>3</v>
      </c>
      <c r="O10" s="44">
        <v>9</v>
      </c>
      <c r="P10" s="35" t="str">
        <f>VLOOKUP(O10,Entourage!A:B,2,FALSE)</f>
        <v>c_b_0012</v>
      </c>
      <c r="Q10" s="45">
        <f t="shared" si="2"/>
        <v>2</v>
      </c>
      <c r="R10" s="45">
        <f>Entourage!N10</f>
        <v>1</v>
      </c>
      <c r="S10" s="45">
        <f>INDEX(Entourage!BD:BD,MATCH(O10,Entourage!A:A,0))</f>
        <v>4</v>
      </c>
      <c r="T10" s="50" t="str">
        <f>VLOOKUP(O10,Entourage!A:D,4,FALSE)</f>
        <v>c_b_0012</v>
      </c>
      <c r="U10" s="42" t="s">
        <v>437</v>
      </c>
      <c r="V10" s="36">
        <v>9014</v>
      </c>
      <c r="AE10" s="42" t="s">
        <v>312</v>
      </c>
    </row>
    <row r="11" spans="1:33" x14ac:dyDescent="0.15">
      <c r="A11" s="43">
        <v>10</v>
      </c>
      <c r="B11" s="43" t="s">
        <v>337</v>
      </c>
      <c r="C11" s="25">
        <v>4</v>
      </c>
      <c r="D11" s="25">
        <v>2</v>
      </c>
      <c r="E11" s="47">
        <v>20</v>
      </c>
      <c r="F11" s="35"/>
      <c r="G11" s="44">
        <f>INDEX(Entourage!BD:BD,MATCH(C11,Entourage!A:A,0))</f>
        <v>4</v>
      </c>
      <c r="H11" s="42" t="str">
        <f>VLOOKUP(C11,Entourage!A:B,2,FALSE)</f>
        <v>c_b_0031</v>
      </c>
      <c r="I11" s="42" t="str">
        <f>VLOOKUP(D11,Entourage!A:B,2,FALSE)</f>
        <v>c_b_0011</v>
      </c>
      <c r="J11" s="35">
        <f>INDEX(Entourage!BD:BD,MATCH(D11,Entourage!A:A,0))</f>
        <v>5</v>
      </c>
      <c r="K11" s="44">
        <f t="shared" si="0"/>
        <v>3</v>
      </c>
      <c r="L11" s="44">
        <f t="shared" si="1"/>
        <v>3</v>
      </c>
      <c r="O11" s="44">
        <v>10</v>
      </c>
      <c r="P11" s="35" t="str">
        <f>VLOOKUP(O11,Entourage!A:B,2,FALSE)</f>
        <v>c_b_0019</v>
      </c>
      <c r="Q11" s="45">
        <f t="shared" si="2"/>
        <v>4</v>
      </c>
      <c r="R11" s="45">
        <f>Entourage!N11</f>
        <v>1</v>
      </c>
      <c r="S11" s="45">
        <f>INDEX(Entourage!BD:BD,MATCH(O11,Entourage!A:A,0))</f>
        <v>6</v>
      </c>
      <c r="T11" s="50" t="str">
        <f>VLOOKUP(O11,Entourage!A:D,4,FALSE)</f>
        <v>c_b_0019</v>
      </c>
      <c r="U11" s="42" t="s">
        <v>438</v>
      </c>
      <c r="V11" s="36">
        <v>9015</v>
      </c>
      <c r="AF11" s="42" t="s">
        <v>313</v>
      </c>
    </row>
    <row r="12" spans="1:33" x14ac:dyDescent="0.15">
      <c r="A12" s="43">
        <v>11</v>
      </c>
      <c r="B12" s="43" t="s">
        <v>338</v>
      </c>
      <c r="C12" s="25">
        <v>2</v>
      </c>
      <c r="D12" s="25">
        <v>6</v>
      </c>
      <c r="E12" s="47">
        <v>20</v>
      </c>
      <c r="F12" s="35"/>
      <c r="G12" s="44">
        <f>INDEX(Entourage!BD:BD,MATCH(C12,Entourage!A:A,0))</f>
        <v>5</v>
      </c>
      <c r="H12" s="42" t="str">
        <f>VLOOKUP(C12,Entourage!A:B,2,FALSE)</f>
        <v>c_b_0011</v>
      </c>
      <c r="I12" s="42" t="str">
        <f>VLOOKUP(D12,Entourage!A:B,2,FALSE)</f>
        <v>c_b_0056</v>
      </c>
      <c r="J12" s="35">
        <f>INDEX(Entourage!BD:BD,MATCH(D12,Entourage!A:A,0))</f>
        <v>5</v>
      </c>
      <c r="K12" s="44">
        <f t="shared" si="0"/>
        <v>3</v>
      </c>
      <c r="L12" s="44">
        <f t="shared" si="1"/>
        <v>4</v>
      </c>
      <c r="O12" s="44">
        <v>11</v>
      </c>
      <c r="P12" s="35" t="str">
        <f>VLOOKUP(O12,Entourage!A:B,2,FALSE)</f>
        <v>c_b_0067</v>
      </c>
      <c r="Q12" s="45">
        <f t="shared" si="2"/>
        <v>3</v>
      </c>
      <c r="R12" s="45">
        <f>Entourage!N12</f>
        <v>2</v>
      </c>
      <c r="S12" s="45">
        <f>INDEX(Entourage!BD:BD,MATCH(O12,Entourage!A:A,0))</f>
        <v>5</v>
      </c>
      <c r="T12" s="50" t="str">
        <f>VLOOKUP(O12,Entourage!A:D,4,FALSE)</f>
        <v>c_b_0067</v>
      </c>
      <c r="U12" s="42" t="s">
        <v>439</v>
      </c>
      <c r="V12" s="36">
        <v>9017</v>
      </c>
      <c r="AF12" s="42" t="s">
        <v>314</v>
      </c>
    </row>
    <row r="13" spans="1:33" x14ac:dyDescent="0.15">
      <c r="A13" s="43">
        <v>12</v>
      </c>
      <c r="B13" s="43" t="s">
        <v>338</v>
      </c>
      <c r="C13" s="25">
        <v>6</v>
      </c>
      <c r="D13" s="25">
        <v>2</v>
      </c>
      <c r="E13" s="47">
        <v>20</v>
      </c>
      <c r="F13" s="35"/>
      <c r="G13" s="44">
        <f>INDEX(Entourage!BD:BD,MATCH(C13,Entourage!A:A,0))</f>
        <v>5</v>
      </c>
      <c r="H13" s="42" t="str">
        <f>VLOOKUP(C13,Entourage!A:B,2,FALSE)</f>
        <v>c_b_0056</v>
      </c>
      <c r="I13" s="42" t="str">
        <f>VLOOKUP(D13,Entourage!A:B,2,FALSE)</f>
        <v>c_b_0011</v>
      </c>
      <c r="J13" s="35">
        <f>INDEX(Entourage!BD:BD,MATCH(D13,Entourage!A:A,0))</f>
        <v>5</v>
      </c>
      <c r="K13" s="44">
        <f t="shared" si="0"/>
        <v>4</v>
      </c>
      <c r="L13" s="44">
        <f t="shared" si="1"/>
        <v>3</v>
      </c>
      <c r="O13" s="44">
        <v>12</v>
      </c>
      <c r="P13" s="35" t="str">
        <f>VLOOKUP(O13,Entourage!A:B,2,FALSE)</f>
        <v>c_b_0069</v>
      </c>
      <c r="Q13" s="45">
        <f t="shared" si="2"/>
        <v>2</v>
      </c>
      <c r="R13" s="45">
        <f>Entourage!N13</f>
        <v>2</v>
      </c>
      <c r="S13" s="45">
        <f>INDEX(Entourage!BD:BD,MATCH(O13,Entourage!A:A,0))</f>
        <v>4</v>
      </c>
      <c r="T13" s="50" t="str">
        <f>VLOOKUP(O13,Entourage!A:D,4,FALSE)</f>
        <v>c_b_0069</v>
      </c>
      <c r="U13" s="42" t="s">
        <v>440</v>
      </c>
      <c r="V13" s="36">
        <v>9018</v>
      </c>
      <c r="AD13" s="42" t="s">
        <v>315</v>
      </c>
      <c r="AF13" s="42" t="s">
        <v>316</v>
      </c>
    </row>
    <row r="14" spans="1:33" x14ac:dyDescent="0.15">
      <c r="A14" s="43">
        <v>13</v>
      </c>
      <c r="B14" s="43" t="s">
        <v>464</v>
      </c>
      <c r="C14" s="26">
        <v>21</v>
      </c>
      <c r="D14" s="26">
        <v>24</v>
      </c>
      <c r="E14" s="47">
        <v>20</v>
      </c>
      <c r="F14" s="35"/>
      <c r="G14" s="44">
        <f>INDEX(Entourage!BD:BD,MATCH(C14,Entourage!A:A,0))</f>
        <v>6</v>
      </c>
      <c r="H14" s="42" t="str">
        <f>VLOOKUP(C14,Entourage!A:B,2,FALSE)</f>
        <v>c_b_0071</v>
      </c>
      <c r="I14" s="42" t="str">
        <f>VLOOKUP(D14,Entourage!A:B,2,FALSE)</f>
        <v>c_b_0062</v>
      </c>
      <c r="J14" s="35">
        <f>INDEX(Entourage!BD:BD,MATCH(D14,Entourage!A:A,0))</f>
        <v>6</v>
      </c>
      <c r="K14" s="44">
        <f t="shared" si="0"/>
        <v>5</v>
      </c>
      <c r="L14" s="44">
        <f t="shared" si="1"/>
        <v>5</v>
      </c>
      <c r="O14" s="44">
        <v>13</v>
      </c>
      <c r="P14" s="35" t="str">
        <f>VLOOKUP(O14,Entourage!A:B,2,FALSE)</f>
        <v>c_b_0072</v>
      </c>
      <c r="Q14" s="45">
        <f t="shared" si="2"/>
        <v>25</v>
      </c>
      <c r="R14" s="45">
        <f>Entourage!N14</f>
        <v>3</v>
      </c>
      <c r="S14" s="45">
        <f>INDEX(Entourage!BD:BD,MATCH(O14,Entourage!A:A,0))</f>
        <v>3</v>
      </c>
      <c r="T14" s="50" t="str">
        <f>VLOOKUP(O14,Entourage!A:D,4,FALSE)</f>
        <v>c_b_0072</v>
      </c>
      <c r="U14" s="42" t="s">
        <v>441</v>
      </c>
      <c r="V14" s="31">
        <v>9019</v>
      </c>
      <c r="AA14" s="42" t="s">
        <v>317</v>
      </c>
      <c r="AE14" s="42" t="s">
        <v>318</v>
      </c>
    </row>
    <row r="15" spans="1:33" x14ac:dyDescent="0.15">
      <c r="A15" s="43">
        <v>14</v>
      </c>
      <c r="B15" s="43" t="s">
        <v>464</v>
      </c>
      <c r="C15" s="26">
        <v>24</v>
      </c>
      <c r="D15" s="26">
        <v>21</v>
      </c>
      <c r="E15" s="47">
        <v>20</v>
      </c>
      <c r="F15" s="35"/>
      <c r="G15" s="44">
        <f>INDEX(Entourage!BD:BD,MATCH(C15,Entourage!A:A,0))</f>
        <v>6</v>
      </c>
      <c r="H15" s="42" t="str">
        <f>VLOOKUP(C15,Entourage!A:B,2,FALSE)</f>
        <v>c_b_0062</v>
      </c>
      <c r="I15" s="42" t="str">
        <f>VLOOKUP(D15,Entourage!A:B,2,FALSE)</f>
        <v>c_b_0071</v>
      </c>
      <c r="J15" s="35">
        <f>INDEX(Entourage!BD:BD,MATCH(D15,Entourage!A:A,0))</f>
        <v>6</v>
      </c>
      <c r="K15" s="44">
        <f t="shared" si="0"/>
        <v>5</v>
      </c>
      <c r="L15" s="44">
        <f t="shared" si="1"/>
        <v>5</v>
      </c>
      <c r="O15" s="44">
        <v>14</v>
      </c>
      <c r="P15" s="35" t="str">
        <f>VLOOKUP(O15,Entourage!A:B,2,FALSE)</f>
        <v>c_b_0064</v>
      </c>
      <c r="Q15" s="45">
        <f t="shared" si="2"/>
        <v>2</v>
      </c>
      <c r="R15" s="45">
        <f>Entourage!N15</f>
        <v>3</v>
      </c>
      <c r="S15" s="45">
        <f>INDEX(Entourage!BD:BD,MATCH(O15,Entourage!A:A,0))</f>
        <v>3</v>
      </c>
      <c r="T15" s="50" t="str">
        <f>VLOOKUP(O15,Entourage!A:D,4,FALSE)</f>
        <v>c_b_0064</v>
      </c>
      <c r="U15" s="42" t="s">
        <v>442</v>
      </c>
      <c r="V15" s="31">
        <v>9022</v>
      </c>
      <c r="AG15" s="42" t="s">
        <v>319</v>
      </c>
    </row>
    <row r="16" spans="1:33" x14ac:dyDescent="0.15">
      <c r="A16" s="43">
        <v>15</v>
      </c>
      <c r="B16" s="43" t="s">
        <v>339</v>
      </c>
      <c r="C16" s="25">
        <v>3</v>
      </c>
      <c r="D16" s="25">
        <v>4</v>
      </c>
      <c r="E16" s="47">
        <v>20</v>
      </c>
      <c r="F16" s="35"/>
      <c r="G16" s="44">
        <f>INDEX(Entourage!BD:BD,MATCH(C16,Entourage!A:A,0))</f>
        <v>6</v>
      </c>
      <c r="H16" s="42" t="str">
        <f>VLOOKUP(C16,Entourage!A:B,2,FALSE)</f>
        <v>c_b_0002</v>
      </c>
      <c r="I16" s="42" t="str">
        <f>VLOOKUP(D16,Entourage!A:B,2,FALSE)</f>
        <v>c_b_0031</v>
      </c>
      <c r="J16" s="35">
        <f>INDEX(Entourage!BD:BD,MATCH(D16,Entourage!A:A,0))</f>
        <v>4</v>
      </c>
      <c r="K16" s="44">
        <f t="shared" si="0"/>
        <v>5</v>
      </c>
      <c r="L16" s="44">
        <f t="shared" si="1"/>
        <v>3</v>
      </c>
      <c r="O16" s="44">
        <v>15</v>
      </c>
      <c r="P16" s="35" t="str">
        <f>VLOOKUP(O16,Entourage!A:B,2,FALSE)</f>
        <v>c_b_0074</v>
      </c>
      <c r="Q16" s="45">
        <f t="shared" si="2"/>
        <v>2</v>
      </c>
      <c r="R16" s="45">
        <f>Entourage!N16</f>
        <v>1</v>
      </c>
      <c r="S16" s="45">
        <f>INDEX(Entourage!BD:BD,MATCH(O16,Entourage!A:A,0))</f>
        <v>4</v>
      </c>
      <c r="T16" s="50" t="str">
        <f>VLOOKUP(O16,Entourage!A:D,4,FALSE)</f>
        <v>c_b_0074</v>
      </c>
      <c r="U16" s="42" t="s">
        <v>443</v>
      </c>
      <c r="V16" s="36">
        <v>9023</v>
      </c>
      <c r="AF16" s="42" t="s">
        <v>321</v>
      </c>
      <c r="AG16" s="42" t="s">
        <v>320</v>
      </c>
    </row>
    <row r="17" spans="1:33" x14ac:dyDescent="0.15">
      <c r="A17" s="43">
        <v>16</v>
      </c>
      <c r="B17" s="43" t="s">
        <v>339</v>
      </c>
      <c r="C17" s="25">
        <v>4</v>
      </c>
      <c r="D17" s="25">
        <v>3</v>
      </c>
      <c r="E17" s="47">
        <v>20</v>
      </c>
      <c r="F17" s="35"/>
      <c r="G17" s="44">
        <f>INDEX(Entourage!BD:BD,MATCH(C17,Entourage!A:A,0))</f>
        <v>4</v>
      </c>
      <c r="H17" s="42" t="str">
        <f>VLOOKUP(C17,Entourage!A:B,2,FALSE)</f>
        <v>c_b_0031</v>
      </c>
      <c r="I17" s="42" t="str">
        <f>VLOOKUP(D17,Entourage!A:B,2,FALSE)</f>
        <v>c_b_0002</v>
      </c>
      <c r="J17" s="35">
        <f>INDEX(Entourage!BD:BD,MATCH(D17,Entourage!A:A,0))</f>
        <v>6</v>
      </c>
      <c r="K17" s="44">
        <f t="shared" si="0"/>
        <v>3</v>
      </c>
      <c r="L17" s="44">
        <f t="shared" si="1"/>
        <v>5</v>
      </c>
      <c r="O17" s="44">
        <v>16</v>
      </c>
      <c r="P17" s="35" t="str">
        <f>VLOOKUP(O17,Entourage!A:B,2,FALSE)</f>
        <v>c_b_0078</v>
      </c>
      <c r="Q17" s="45">
        <f t="shared" si="2"/>
        <v>2</v>
      </c>
      <c r="R17" s="45">
        <f>Entourage!N17</f>
        <v>3</v>
      </c>
      <c r="S17" s="45">
        <f>INDEX(Entourage!BD:BD,MATCH(O17,Entourage!A:A,0))</f>
        <v>3</v>
      </c>
      <c r="T17" s="50" t="str">
        <f>VLOOKUP(O17,Entourage!A:D,4,FALSE)</f>
        <v>c_b_0078</v>
      </c>
      <c r="U17" s="42" t="s">
        <v>444</v>
      </c>
      <c r="V17" s="36">
        <v>9024</v>
      </c>
      <c r="AD17" s="42" t="s">
        <v>322</v>
      </c>
    </row>
    <row r="18" spans="1:33" x14ac:dyDescent="0.15">
      <c r="A18" s="43">
        <v>17</v>
      </c>
      <c r="B18" s="43" t="s">
        <v>340</v>
      </c>
      <c r="C18" s="25">
        <v>3</v>
      </c>
      <c r="D18" s="25">
        <v>6</v>
      </c>
      <c r="E18" s="47">
        <v>20</v>
      </c>
      <c r="F18" s="35"/>
      <c r="G18" s="44">
        <f>INDEX(Entourage!BD:BD,MATCH(C18,Entourage!A:A,0))</f>
        <v>6</v>
      </c>
      <c r="H18" s="42" t="str">
        <f>VLOOKUP(C18,Entourage!A:B,2,FALSE)</f>
        <v>c_b_0002</v>
      </c>
      <c r="I18" s="42" t="str">
        <f>VLOOKUP(D18,Entourage!A:B,2,FALSE)</f>
        <v>c_b_0056</v>
      </c>
      <c r="J18" s="35">
        <f>INDEX(Entourage!BD:BD,MATCH(D18,Entourage!A:A,0))</f>
        <v>5</v>
      </c>
      <c r="K18" s="44">
        <f t="shared" si="0"/>
        <v>5</v>
      </c>
      <c r="L18" s="44">
        <f t="shared" si="1"/>
        <v>4</v>
      </c>
      <c r="O18" s="44">
        <v>17</v>
      </c>
      <c r="P18" s="35" t="str">
        <f>VLOOKUP(O18,Entourage!A:B,2,FALSE)</f>
        <v>c_b_0075</v>
      </c>
      <c r="Q18" s="45">
        <f t="shared" si="2"/>
        <v>4</v>
      </c>
      <c r="R18" s="45">
        <f>Entourage!N18</f>
        <v>1</v>
      </c>
      <c r="S18" s="45">
        <f>INDEX(Entourage!BD:BD,MATCH(O18,Entourage!A:A,0))</f>
        <v>6</v>
      </c>
      <c r="T18" s="50" t="str">
        <f>VLOOKUP(O18,Entourage!A:D,4,FALSE)</f>
        <v>c_b_0075</v>
      </c>
      <c r="U18" s="42" t="s">
        <v>445</v>
      </c>
      <c r="V18" s="36">
        <v>9026</v>
      </c>
      <c r="AF18" s="42" t="s">
        <v>323</v>
      </c>
    </row>
    <row r="19" spans="1:33" x14ac:dyDescent="0.15">
      <c r="A19" s="43">
        <v>18</v>
      </c>
      <c r="B19" s="43" t="s">
        <v>340</v>
      </c>
      <c r="C19" s="25">
        <v>6</v>
      </c>
      <c r="D19" s="25">
        <v>3</v>
      </c>
      <c r="E19" s="47">
        <v>20</v>
      </c>
      <c r="F19" s="35"/>
      <c r="G19" s="44">
        <f>INDEX(Entourage!BD:BD,MATCH(C19,Entourage!A:A,0))</f>
        <v>5</v>
      </c>
      <c r="H19" s="42" t="str">
        <f>VLOOKUP(C19,Entourage!A:B,2,FALSE)</f>
        <v>c_b_0056</v>
      </c>
      <c r="I19" s="42" t="str">
        <f>VLOOKUP(D19,Entourage!A:B,2,FALSE)</f>
        <v>c_b_0002</v>
      </c>
      <c r="J19" s="35">
        <f>INDEX(Entourage!BD:BD,MATCH(D19,Entourage!A:A,0))</f>
        <v>6</v>
      </c>
      <c r="K19" s="44">
        <f t="shared" si="0"/>
        <v>4</v>
      </c>
      <c r="L19" s="44">
        <f t="shared" si="1"/>
        <v>5</v>
      </c>
      <c r="O19" s="44">
        <v>18</v>
      </c>
      <c r="P19" s="35" t="str">
        <f>VLOOKUP(O19,Entourage!A:B,2,FALSE)</f>
        <v>c_b_0076</v>
      </c>
      <c r="Q19" s="45">
        <f t="shared" si="2"/>
        <v>5</v>
      </c>
      <c r="R19" s="45">
        <f>Entourage!N19</f>
        <v>2</v>
      </c>
      <c r="S19" s="45">
        <f>INDEX(Entourage!BD:BD,MATCH(O19,Entourage!A:A,0))</f>
        <v>6</v>
      </c>
      <c r="T19" s="50" t="str">
        <f>VLOOKUP(O19,Entourage!A:D,4,FALSE)</f>
        <v>c_b_0076</v>
      </c>
      <c r="U19" s="42" t="s">
        <v>446</v>
      </c>
      <c r="V19" s="36">
        <v>9027</v>
      </c>
      <c r="AF19" s="42" t="s">
        <v>324</v>
      </c>
    </row>
    <row r="20" spans="1:33" x14ac:dyDescent="0.15">
      <c r="A20" s="43">
        <v>19</v>
      </c>
      <c r="B20" s="43" t="s">
        <v>367</v>
      </c>
      <c r="C20" s="25">
        <v>16</v>
      </c>
      <c r="D20" s="25">
        <v>22</v>
      </c>
      <c r="E20" s="47">
        <v>20</v>
      </c>
      <c r="F20" s="35"/>
      <c r="G20" s="44">
        <f>INDEX(Entourage!BD:BD,MATCH(C20,Entourage!A:A,0))</f>
        <v>3</v>
      </c>
      <c r="H20" s="42" t="str">
        <f>VLOOKUP(C20,Entourage!A:B,2,FALSE)</f>
        <v>c_b_0078</v>
      </c>
      <c r="I20" s="42" t="str">
        <f>VLOOKUP(D20,Entourage!A:B,2,FALSE)</f>
        <v>c_b_0068</v>
      </c>
      <c r="J20" s="35">
        <f>INDEX(Entourage!BD:BD,MATCH(D20,Entourage!A:A,0))</f>
        <v>5</v>
      </c>
      <c r="K20" s="44">
        <f t="shared" si="0"/>
        <v>3</v>
      </c>
      <c r="L20" s="44">
        <f t="shared" si="1"/>
        <v>4</v>
      </c>
      <c r="O20" s="44">
        <v>19</v>
      </c>
      <c r="P20" s="35" t="str">
        <f>VLOOKUP(O20,Entourage!A:B,2,FALSE)</f>
        <v>c_b_0077</v>
      </c>
      <c r="Q20" s="45">
        <f t="shared" si="2"/>
        <v>3</v>
      </c>
      <c r="R20" s="45">
        <f>Entourage!N20</f>
        <v>1</v>
      </c>
      <c r="S20" s="45">
        <f>INDEX(Entourage!BD:BD,MATCH(O20,Entourage!A:A,0))</f>
        <v>5</v>
      </c>
      <c r="T20" s="50" t="str">
        <f>VLOOKUP(O20,Entourage!A:D,4,FALSE)</f>
        <v>c_b_0077</v>
      </c>
      <c r="U20" s="42" t="s">
        <v>447</v>
      </c>
      <c r="V20" s="31">
        <v>9028</v>
      </c>
      <c r="AB20" s="42" t="s">
        <v>334</v>
      </c>
      <c r="AD20" s="42" t="s">
        <v>325</v>
      </c>
      <c r="AF20" s="42" t="s">
        <v>326</v>
      </c>
    </row>
    <row r="21" spans="1:33" x14ac:dyDescent="0.15">
      <c r="A21" s="43">
        <v>20</v>
      </c>
      <c r="B21" s="43" t="s">
        <v>367</v>
      </c>
      <c r="C21" s="25">
        <v>22</v>
      </c>
      <c r="D21" s="25">
        <v>16</v>
      </c>
      <c r="E21" s="47">
        <v>20</v>
      </c>
      <c r="F21" s="35"/>
      <c r="G21" s="44">
        <f>INDEX(Entourage!BD:BD,MATCH(C21,Entourage!A:A,0))</f>
        <v>5</v>
      </c>
      <c r="H21" s="42" t="str">
        <f>VLOOKUP(C21,Entourage!A:B,2,FALSE)</f>
        <v>c_b_0068</v>
      </c>
      <c r="I21" s="42" t="str">
        <f>VLOOKUP(D21,Entourage!A:B,2,FALSE)</f>
        <v>c_b_0078</v>
      </c>
      <c r="J21" s="35">
        <f>INDEX(Entourage!BD:BD,MATCH(D21,Entourage!A:A,0))</f>
        <v>3</v>
      </c>
      <c r="K21" s="44">
        <f t="shared" si="0"/>
        <v>4</v>
      </c>
      <c r="L21" s="44">
        <f t="shared" si="1"/>
        <v>3</v>
      </c>
      <c r="O21" s="44">
        <v>20</v>
      </c>
      <c r="P21" s="35" t="str">
        <f>VLOOKUP(O21,Entourage!A:B,2,FALSE)</f>
        <v>c_b_0073</v>
      </c>
      <c r="Q21" s="45">
        <f t="shared" si="2"/>
        <v>3</v>
      </c>
      <c r="R21" s="45">
        <f>Entourage!N21</f>
        <v>2</v>
      </c>
      <c r="S21" s="45">
        <f>INDEX(Entourage!BD:BD,MATCH(O21,Entourage!A:A,0))</f>
        <v>5</v>
      </c>
      <c r="T21" s="50" t="str">
        <f>VLOOKUP(O21,Entourage!A:D,4,FALSE)</f>
        <v>c_b_0073</v>
      </c>
      <c r="U21" s="42" t="s">
        <v>448</v>
      </c>
      <c r="V21" s="36">
        <v>9029</v>
      </c>
      <c r="AB21" s="42" t="s">
        <v>327</v>
      </c>
    </row>
    <row r="22" spans="1:33" x14ac:dyDescent="0.15">
      <c r="A22" s="43">
        <v>21</v>
      </c>
      <c r="B22" s="43" t="s">
        <v>341</v>
      </c>
      <c r="C22" s="25">
        <v>3</v>
      </c>
      <c r="D22" s="25">
        <v>20</v>
      </c>
      <c r="E22" s="47">
        <v>20</v>
      </c>
      <c r="F22" s="35"/>
      <c r="G22" s="44">
        <f>INDEX(Entourage!BD:BD,MATCH(C22,Entourage!A:A,0))</f>
        <v>6</v>
      </c>
      <c r="H22" s="42" t="str">
        <f>VLOOKUP(C22,Entourage!A:B,2,FALSE)</f>
        <v>c_b_0002</v>
      </c>
      <c r="I22" s="42" t="str">
        <f>VLOOKUP(D22,Entourage!A:B,2,FALSE)</f>
        <v>c_b_0073</v>
      </c>
      <c r="J22" s="35">
        <f>INDEX(Entourage!BD:BD,MATCH(D22,Entourage!A:A,0))</f>
        <v>5</v>
      </c>
      <c r="K22" s="44">
        <f t="shared" si="0"/>
        <v>5</v>
      </c>
      <c r="L22" s="44">
        <f t="shared" si="1"/>
        <v>4</v>
      </c>
      <c r="O22" s="84">
        <v>21</v>
      </c>
      <c r="P22" s="85" t="str">
        <f>VLOOKUP(O22,Entourage!A:B,2,FALSE)</f>
        <v>c_b_0071</v>
      </c>
      <c r="Q22" s="86">
        <f t="shared" si="2"/>
        <v>5</v>
      </c>
      <c r="R22" s="86">
        <f>Entourage!N22</f>
        <v>3</v>
      </c>
      <c r="S22" s="86">
        <f>INDEX(Entourage!BD:BD,MATCH(O22,Entourage!A:A,0))</f>
        <v>6</v>
      </c>
      <c r="T22" s="50" t="str">
        <f>VLOOKUP(O22,Entourage!A:D,4,FALSE)</f>
        <v>c_b_0071</v>
      </c>
      <c r="U22" s="42" t="s">
        <v>449</v>
      </c>
      <c r="V22" s="36">
        <v>9030</v>
      </c>
      <c r="AA22" s="42" t="s">
        <v>304</v>
      </c>
      <c r="AC22" s="42" t="s">
        <v>329</v>
      </c>
      <c r="AD22" s="42" t="s">
        <v>328</v>
      </c>
    </row>
    <row r="23" spans="1:33" x14ac:dyDescent="0.15">
      <c r="A23" s="43">
        <v>22</v>
      </c>
      <c r="B23" s="43" t="s">
        <v>341</v>
      </c>
      <c r="C23" s="25">
        <v>20</v>
      </c>
      <c r="D23" s="25">
        <v>3</v>
      </c>
      <c r="E23" s="47">
        <v>20</v>
      </c>
      <c r="F23" s="35"/>
      <c r="G23" s="44">
        <f>INDEX(Entourage!BD:BD,MATCH(C23,Entourage!A:A,0))</f>
        <v>5</v>
      </c>
      <c r="H23" s="42" t="str">
        <f>VLOOKUP(C23,Entourage!A:B,2,FALSE)</f>
        <v>c_b_0073</v>
      </c>
      <c r="I23" s="42" t="str">
        <f>VLOOKUP(D23,Entourage!A:B,2,FALSE)</f>
        <v>c_b_0002</v>
      </c>
      <c r="J23" s="35">
        <f>INDEX(Entourage!BD:BD,MATCH(D23,Entourage!A:A,0))</f>
        <v>6</v>
      </c>
      <c r="K23" s="44">
        <f t="shared" si="0"/>
        <v>4</v>
      </c>
      <c r="L23" s="44">
        <f t="shared" si="1"/>
        <v>5</v>
      </c>
      <c r="O23" s="44">
        <v>22</v>
      </c>
      <c r="P23" s="35" t="str">
        <f>VLOOKUP(O23,Entourage!A:B,2,FALSE)</f>
        <v>c_b_0068</v>
      </c>
      <c r="Q23" s="45">
        <f t="shared" si="2"/>
        <v>3</v>
      </c>
      <c r="R23" s="45">
        <f>Entourage!N23</f>
        <v>1</v>
      </c>
      <c r="S23" s="45">
        <f>INDEX(Entourage!BD:BD,MATCH(O23,Entourage!A:A,0))</f>
        <v>5</v>
      </c>
      <c r="T23" s="50" t="str">
        <f>VLOOKUP(O23,Entourage!A:D,4,FALSE)</f>
        <v>c_b_0068</v>
      </c>
      <c r="U23" s="42" t="s">
        <v>450</v>
      </c>
      <c r="V23" s="31">
        <v>9031</v>
      </c>
      <c r="AE23" s="42" t="s">
        <v>330</v>
      </c>
    </row>
    <row r="24" spans="1:33" x14ac:dyDescent="0.15">
      <c r="A24" s="43">
        <v>23</v>
      </c>
      <c r="B24" s="43" t="s">
        <v>342</v>
      </c>
      <c r="C24" s="25">
        <v>5</v>
      </c>
      <c r="D24" s="25">
        <v>8</v>
      </c>
      <c r="E24" s="47">
        <v>20</v>
      </c>
      <c r="F24" s="35"/>
      <c r="G24" s="44">
        <f>INDEX(Entourage!BD:BD,MATCH(C24,Entourage!A:A,0))</f>
        <v>5</v>
      </c>
      <c r="H24" s="42" t="str">
        <f>VLOOKUP(C24,Entourage!A:B,2,FALSE)</f>
        <v>c_b_0057</v>
      </c>
      <c r="I24" s="42" t="str">
        <f>VLOOKUP(D24,Entourage!A:B,2,FALSE)</f>
        <v>c_b_0059</v>
      </c>
      <c r="J24" s="35">
        <f>INDEX(Entourage!BD:BD,MATCH(D24,Entourage!A:A,0))</f>
        <v>3</v>
      </c>
      <c r="K24" s="44">
        <f t="shared" si="0"/>
        <v>4</v>
      </c>
      <c r="L24" s="44">
        <f t="shared" si="1"/>
        <v>3</v>
      </c>
      <c r="O24" s="84">
        <v>23</v>
      </c>
      <c r="P24" s="85" t="str">
        <f>VLOOKUP(O24,Entourage!A:B,2,FALSE)</f>
        <v>c_b_0061</v>
      </c>
      <c r="Q24" s="86">
        <f t="shared" si="2"/>
        <v>3</v>
      </c>
      <c r="R24" s="86">
        <f>Entourage!N24</f>
        <v>3</v>
      </c>
      <c r="S24" s="86">
        <f>INDEX(Entourage!BD:BD,MATCH(O24,Entourage!A:A,0))</f>
        <v>5</v>
      </c>
      <c r="T24" s="50" t="str">
        <f>VLOOKUP(O24,Entourage!A:D,4,FALSE)</f>
        <v>c_b_0061</v>
      </c>
      <c r="U24" s="42" t="s">
        <v>451</v>
      </c>
      <c r="V24" s="31">
        <v>9034</v>
      </c>
      <c r="AD24" s="42" t="s">
        <v>331</v>
      </c>
    </row>
    <row r="25" spans="1:33" x14ac:dyDescent="0.15">
      <c r="A25" s="43">
        <v>24</v>
      </c>
      <c r="B25" s="43" t="s">
        <v>342</v>
      </c>
      <c r="C25" s="25">
        <v>8</v>
      </c>
      <c r="D25" s="25">
        <v>5</v>
      </c>
      <c r="E25" s="47">
        <v>20</v>
      </c>
      <c r="F25" s="35"/>
      <c r="G25" s="44">
        <f>INDEX(Entourage!BD:BD,MATCH(C25,Entourage!A:A,0))</f>
        <v>3</v>
      </c>
      <c r="H25" s="42" t="str">
        <f>VLOOKUP(C25,Entourage!A:B,2,FALSE)</f>
        <v>c_b_0059</v>
      </c>
      <c r="I25" s="42" t="str">
        <f>VLOOKUP(D25,Entourage!A:B,2,FALSE)</f>
        <v>c_b_0057</v>
      </c>
      <c r="J25" s="35">
        <f>INDEX(Entourage!BD:BD,MATCH(D25,Entourage!A:A,0))</f>
        <v>5</v>
      </c>
      <c r="K25" s="44">
        <f t="shared" si="0"/>
        <v>3</v>
      </c>
      <c r="L25" s="44">
        <f t="shared" si="1"/>
        <v>4</v>
      </c>
      <c r="O25" s="84">
        <v>24</v>
      </c>
      <c r="P25" s="85" t="str">
        <f>VLOOKUP(O25,Entourage!A:B,2,FALSE)</f>
        <v>c_b_0062</v>
      </c>
      <c r="Q25" s="86">
        <f t="shared" si="2"/>
        <v>4</v>
      </c>
      <c r="R25" s="86">
        <f>Entourage!N25</f>
        <v>2</v>
      </c>
      <c r="S25" s="86">
        <f>INDEX(Entourage!BD:BD,MATCH(O25,Entourage!A:A,0))</f>
        <v>6</v>
      </c>
      <c r="T25" s="50" t="str">
        <f>VLOOKUP(O25,Entourage!A:D,4,FALSE)</f>
        <v>c_b_0062</v>
      </c>
      <c r="U25" s="42" t="s">
        <v>452</v>
      </c>
      <c r="V25" s="36">
        <v>9035</v>
      </c>
      <c r="AF25" s="42" t="s">
        <v>332</v>
      </c>
    </row>
    <row r="26" spans="1:33" x14ac:dyDescent="0.15">
      <c r="A26" s="43">
        <v>25</v>
      </c>
      <c r="B26" s="43" t="s">
        <v>343</v>
      </c>
      <c r="C26" s="25">
        <v>5</v>
      </c>
      <c r="D26" s="25">
        <v>19</v>
      </c>
      <c r="E26" s="47">
        <v>20</v>
      </c>
      <c r="F26" s="35"/>
      <c r="G26" s="44">
        <f>INDEX(Entourage!BD:BD,MATCH(C26,Entourage!A:A,0))</f>
        <v>5</v>
      </c>
      <c r="H26" s="42" t="str">
        <f>VLOOKUP(C26,Entourage!A:B,2,FALSE)</f>
        <v>c_b_0057</v>
      </c>
      <c r="I26" s="42" t="str">
        <f>VLOOKUP(D26,Entourage!A:B,2,FALSE)</f>
        <v>c_b_0077</v>
      </c>
      <c r="J26" s="35">
        <f>INDEX(Entourage!BD:BD,MATCH(D26,Entourage!A:A,0))</f>
        <v>5</v>
      </c>
      <c r="K26" s="44">
        <f t="shared" si="0"/>
        <v>4</v>
      </c>
      <c r="L26" s="44">
        <f t="shared" si="1"/>
        <v>4</v>
      </c>
      <c r="O26" s="44">
        <v>25</v>
      </c>
      <c r="P26" s="35" t="str">
        <f>VLOOKUP(O26,Entourage!A:B,2,FALSE)</f>
        <v>c_b_0065</v>
      </c>
      <c r="Q26" s="45">
        <f t="shared" si="2"/>
        <v>2</v>
      </c>
      <c r="R26" s="45">
        <f>Entourage!N26</f>
        <v>1</v>
      </c>
      <c r="S26" s="45">
        <f>INDEX(Entourage!BD:BD,MATCH(O26,Entourage!A:A,0))</f>
        <v>4</v>
      </c>
      <c r="T26" s="50" t="str">
        <f>VLOOKUP(O26,Entourage!A:D,4,FALSE)</f>
        <v>c_b_0065</v>
      </c>
      <c r="U26" s="42" t="s">
        <v>453</v>
      </c>
      <c r="V26" s="36">
        <v>9036</v>
      </c>
      <c r="AG26" s="42" t="s">
        <v>333</v>
      </c>
    </row>
    <row r="27" spans="1:33" x14ac:dyDescent="0.15">
      <c r="A27" s="43">
        <v>26</v>
      </c>
      <c r="B27" s="43" t="s">
        <v>343</v>
      </c>
      <c r="C27" s="25">
        <v>19</v>
      </c>
      <c r="D27" s="25">
        <v>5</v>
      </c>
      <c r="E27" s="47">
        <v>20</v>
      </c>
      <c r="F27" s="35"/>
      <c r="G27" s="44">
        <f>INDEX(Entourage!BD:BD,MATCH(C27,Entourage!A:A,0))</f>
        <v>5</v>
      </c>
      <c r="H27" s="42" t="str">
        <f>VLOOKUP(C27,Entourage!A:B,2,FALSE)</f>
        <v>c_b_0077</v>
      </c>
      <c r="I27" s="42" t="str">
        <f>VLOOKUP(D27,Entourage!A:B,2,FALSE)</f>
        <v>c_b_0057</v>
      </c>
      <c r="J27" s="35">
        <f>INDEX(Entourage!BD:BD,MATCH(D27,Entourage!A:A,0))</f>
        <v>5</v>
      </c>
      <c r="K27" s="44">
        <f t="shared" si="0"/>
        <v>4</v>
      </c>
      <c r="L27" s="44">
        <f t="shared" si="1"/>
        <v>4</v>
      </c>
      <c r="O27" s="44">
        <v>26</v>
      </c>
      <c r="P27" s="35" t="str">
        <f>VLOOKUP(O27,Entourage!A:B,2,FALSE)</f>
        <v>c_b_0003</v>
      </c>
      <c r="Q27" s="45">
        <f t="shared" si="2"/>
        <v>5</v>
      </c>
      <c r="R27" s="45">
        <f>Entourage!N27</f>
        <v>2</v>
      </c>
      <c r="S27" s="45">
        <f>INDEX(Entourage!BD:BD,MATCH(O27,Entourage!A:A,0))</f>
        <v>6</v>
      </c>
      <c r="T27" s="50" t="str">
        <f>VLOOKUP(O27,Entourage!A:D,4,FALSE)</f>
        <v>c_b_0003</v>
      </c>
      <c r="U27" s="42" t="s">
        <v>454</v>
      </c>
      <c r="V27" s="36">
        <v>9002</v>
      </c>
    </row>
    <row r="28" spans="1:33" x14ac:dyDescent="0.15">
      <c r="A28" s="43">
        <v>27</v>
      </c>
      <c r="B28" s="43" t="s">
        <v>344</v>
      </c>
      <c r="C28" s="25">
        <v>5</v>
      </c>
      <c r="D28" s="25">
        <v>18</v>
      </c>
      <c r="E28" s="47">
        <v>20</v>
      </c>
      <c r="F28" s="35"/>
      <c r="G28" s="44">
        <f>INDEX(Entourage!BD:BD,MATCH(C28,Entourage!A:A,0))</f>
        <v>5</v>
      </c>
      <c r="H28" s="42" t="str">
        <f>VLOOKUP(C28,Entourage!A:B,2,FALSE)</f>
        <v>c_b_0057</v>
      </c>
      <c r="I28" s="42" t="str">
        <f>VLOOKUP(D28,Entourage!A:B,2,FALSE)</f>
        <v>c_b_0076</v>
      </c>
      <c r="J28" s="35">
        <f>INDEX(Entourage!BD:BD,MATCH(D28,Entourage!A:A,0))</f>
        <v>6</v>
      </c>
      <c r="K28" s="44">
        <f t="shared" si="0"/>
        <v>4</v>
      </c>
      <c r="L28" s="44">
        <f t="shared" si="1"/>
        <v>4</v>
      </c>
      <c r="O28" s="44">
        <v>27</v>
      </c>
      <c r="P28" s="35" t="str">
        <f>VLOOKUP(O28,Entourage!A:B,2,FALSE)</f>
        <v>c_m_0014</v>
      </c>
      <c r="Q28" s="45">
        <f t="shared" si="2"/>
        <v>6</v>
      </c>
      <c r="R28" s="45">
        <f>Entourage!N28</f>
        <v>2</v>
      </c>
      <c r="S28" s="45">
        <f>INDEX(Entourage!BD:BD,MATCH(O28,Entourage!A:A,0))</f>
        <v>6</v>
      </c>
      <c r="T28" s="50" t="str">
        <f>VLOOKUP(O28,Entourage!A:D,4,FALSE)</f>
        <v>c_m_0014</v>
      </c>
      <c r="U28" s="42" t="s">
        <v>455</v>
      </c>
      <c r="V28" s="36">
        <v>9003</v>
      </c>
    </row>
    <row r="29" spans="1:33" x14ac:dyDescent="0.15">
      <c r="A29" s="43">
        <v>28</v>
      </c>
      <c r="B29" s="43" t="s">
        <v>344</v>
      </c>
      <c r="C29" s="25">
        <v>18</v>
      </c>
      <c r="D29" s="25">
        <v>5</v>
      </c>
      <c r="E29" s="47">
        <v>20</v>
      </c>
      <c r="F29" s="35"/>
      <c r="G29" s="44">
        <f>INDEX(Entourage!BD:BD,MATCH(C29,Entourage!A:A,0))</f>
        <v>6</v>
      </c>
      <c r="H29" s="42" t="str">
        <f>VLOOKUP(C29,Entourage!A:B,2,FALSE)</f>
        <v>c_b_0076</v>
      </c>
      <c r="I29" s="42" t="str">
        <f>VLOOKUP(D29,Entourage!A:B,2,FALSE)</f>
        <v>c_b_0057</v>
      </c>
      <c r="J29" s="35">
        <f>INDEX(Entourage!BD:BD,MATCH(D29,Entourage!A:A,0))</f>
        <v>5</v>
      </c>
      <c r="K29" s="44">
        <f t="shared" si="0"/>
        <v>4</v>
      </c>
      <c r="L29" s="44">
        <f t="shared" si="1"/>
        <v>4</v>
      </c>
      <c r="O29" s="44">
        <v>28</v>
      </c>
      <c r="P29" s="35" t="str">
        <f>VLOOKUP(O29,Entourage!A:B,2,FALSE)</f>
        <v>c_b_0023</v>
      </c>
      <c r="Q29" s="45">
        <f t="shared" si="2"/>
        <v>5</v>
      </c>
      <c r="R29" s="45">
        <f>Entourage!N29</f>
        <v>3</v>
      </c>
      <c r="S29" s="45">
        <f>INDEX(Entourage!BD:BD,MATCH(O29,Entourage!A:A,0))</f>
        <v>6</v>
      </c>
      <c r="T29" s="50" t="str">
        <f>VLOOKUP(O29,Entourage!A:D,4,FALSE)</f>
        <v>c_b_0023</v>
      </c>
      <c r="U29" s="42" t="s">
        <v>456</v>
      </c>
      <c r="V29" s="36">
        <v>9005</v>
      </c>
    </row>
    <row r="30" spans="1:33" x14ac:dyDescent="0.15">
      <c r="A30" s="43">
        <v>29</v>
      </c>
      <c r="B30" s="43" t="s">
        <v>345</v>
      </c>
      <c r="C30" s="25">
        <v>6</v>
      </c>
      <c r="D30" s="25">
        <v>21</v>
      </c>
      <c r="E30" s="47">
        <v>20</v>
      </c>
      <c r="F30" s="35"/>
      <c r="G30" s="44">
        <f>INDEX(Entourage!BD:BD,MATCH(C30,Entourage!A:A,0))</f>
        <v>5</v>
      </c>
      <c r="H30" s="42" t="str">
        <f>VLOOKUP(C30,Entourage!A:B,2,FALSE)</f>
        <v>c_b_0056</v>
      </c>
      <c r="I30" s="42" t="str">
        <f>VLOOKUP(D30,Entourage!A:B,2,FALSE)</f>
        <v>c_b_0071</v>
      </c>
      <c r="J30" s="35">
        <f>INDEX(Entourage!BD:BD,MATCH(D30,Entourage!A:A,0))</f>
        <v>6</v>
      </c>
      <c r="K30" s="44">
        <f t="shared" si="0"/>
        <v>4</v>
      </c>
      <c r="L30" s="44">
        <f t="shared" si="1"/>
        <v>5</v>
      </c>
      <c r="O30" s="44">
        <v>29</v>
      </c>
      <c r="P30" s="35" t="str">
        <f>VLOOKUP(O30,Entourage!A:B,2,FALSE)</f>
        <v>c_b_0020</v>
      </c>
      <c r="Q30" s="45">
        <f t="shared" si="2"/>
        <v>5</v>
      </c>
      <c r="R30" s="45">
        <f>Entourage!N30</f>
        <v>1</v>
      </c>
      <c r="S30" s="45">
        <f>INDEX(Entourage!BD:BD,MATCH(O30,Entourage!A:A,0))</f>
        <v>6</v>
      </c>
      <c r="T30" s="50" t="str">
        <f>VLOOKUP(O30,Entourage!A:D,4,FALSE)</f>
        <v>c_b_0020</v>
      </c>
      <c r="U30" s="42" t="s">
        <v>457</v>
      </c>
      <c r="V30" s="36">
        <v>9006</v>
      </c>
    </row>
    <row r="31" spans="1:33" x14ac:dyDescent="0.15">
      <c r="A31" s="43">
        <v>30</v>
      </c>
      <c r="B31" s="43" t="s">
        <v>345</v>
      </c>
      <c r="C31" s="25">
        <v>21</v>
      </c>
      <c r="D31" s="25">
        <v>6</v>
      </c>
      <c r="E31" s="47">
        <v>20</v>
      </c>
      <c r="F31" s="35"/>
      <c r="G31" s="44">
        <f>INDEX(Entourage!BD:BD,MATCH(C31,Entourage!A:A,0))</f>
        <v>6</v>
      </c>
      <c r="H31" s="42" t="str">
        <f>VLOOKUP(C31,Entourage!A:B,2,FALSE)</f>
        <v>c_b_0071</v>
      </c>
      <c r="I31" s="42" t="str">
        <f>VLOOKUP(D31,Entourage!A:B,2,FALSE)</f>
        <v>c_b_0056</v>
      </c>
      <c r="J31" s="35">
        <f>INDEX(Entourage!BD:BD,MATCH(D31,Entourage!A:A,0))</f>
        <v>5</v>
      </c>
      <c r="K31" s="44">
        <f t="shared" si="0"/>
        <v>5</v>
      </c>
      <c r="L31" s="44">
        <f t="shared" si="1"/>
        <v>4</v>
      </c>
      <c r="O31" s="44">
        <v>30</v>
      </c>
      <c r="P31" s="35" t="str">
        <f>VLOOKUP(O31,Entourage!A:B,2,FALSE)</f>
        <v>c_b_0066</v>
      </c>
      <c r="Q31" s="45">
        <f t="shared" si="2"/>
        <v>5</v>
      </c>
      <c r="R31" s="45">
        <f>Entourage!N31</f>
        <v>3</v>
      </c>
      <c r="S31" s="45">
        <f>INDEX(Entourage!BD:BD,MATCH(O31,Entourage!A:A,0))</f>
        <v>6</v>
      </c>
      <c r="T31" s="50" t="str">
        <f>VLOOKUP(O31,Entourage!A:D,4,FALSE)</f>
        <v>c_b_0066</v>
      </c>
      <c r="U31" s="42" t="s">
        <v>458</v>
      </c>
      <c r="V31" s="31">
        <v>9007</v>
      </c>
    </row>
    <row r="32" spans="1:33" x14ac:dyDescent="0.15">
      <c r="A32" s="43">
        <v>31</v>
      </c>
      <c r="B32" s="43" t="s">
        <v>346</v>
      </c>
      <c r="C32" s="25">
        <v>7</v>
      </c>
      <c r="D32" s="25">
        <v>3</v>
      </c>
      <c r="E32" s="47">
        <v>20</v>
      </c>
      <c r="F32" s="35"/>
      <c r="G32" s="44">
        <f>INDEX(Entourage!BD:BD,MATCH(C32,Entourage!A:A,0))</f>
        <v>5</v>
      </c>
      <c r="H32" s="42" t="str">
        <f>VLOOKUP(C32,Entourage!A:B,2,FALSE)</f>
        <v>c_b_0058</v>
      </c>
      <c r="I32" s="42" t="str">
        <f>VLOOKUP(D32,Entourage!A:B,2,FALSE)</f>
        <v>c_b_0002</v>
      </c>
      <c r="J32" s="35">
        <f>INDEX(Entourage!BD:BD,MATCH(D32,Entourage!A:A,0))</f>
        <v>6</v>
      </c>
      <c r="K32" s="44">
        <f t="shared" si="0"/>
        <v>4</v>
      </c>
      <c r="L32" s="44">
        <f t="shared" si="1"/>
        <v>5</v>
      </c>
      <c r="O32" s="44">
        <v>31</v>
      </c>
      <c r="P32" s="35" t="str">
        <f>VLOOKUP(O32,Entourage!A:B,2,FALSE)</f>
        <v>c_b_0070</v>
      </c>
      <c r="Q32" s="45">
        <f t="shared" si="2"/>
        <v>5</v>
      </c>
      <c r="R32" s="45">
        <f>Entourage!N32</f>
        <v>1</v>
      </c>
      <c r="S32" s="45">
        <f>INDEX(Entourage!BD:BD,MATCH(O32,Entourage!A:A,0))</f>
        <v>6</v>
      </c>
      <c r="T32" s="50" t="str">
        <f>VLOOKUP(O32,Entourage!A:D,4,FALSE)</f>
        <v>c_b_0070</v>
      </c>
      <c r="U32" s="42" t="s">
        <v>459</v>
      </c>
      <c r="V32" s="31">
        <v>9016</v>
      </c>
    </row>
    <row r="33" spans="1:22" x14ac:dyDescent="0.15">
      <c r="A33" s="43">
        <v>32</v>
      </c>
      <c r="B33" s="43" t="s">
        <v>346</v>
      </c>
      <c r="C33" s="25">
        <v>3</v>
      </c>
      <c r="D33" s="25">
        <v>7</v>
      </c>
      <c r="E33" s="47">
        <v>20</v>
      </c>
      <c r="F33" s="35"/>
      <c r="G33" s="44">
        <f>INDEX(Entourage!BD:BD,MATCH(C33,Entourage!A:A,0))</f>
        <v>6</v>
      </c>
      <c r="H33" s="42" t="str">
        <f>VLOOKUP(C33,Entourage!A:B,2,FALSE)</f>
        <v>c_b_0002</v>
      </c>
      <c r="I33" s="42" t="str">
        <f>VLOOKUP(D33,Entourage!A:B,2,FALSE)</f>
        <v>c_b_0058</v>
      </c>
      <c r="J33" s="35">
        <f>INDEX(Entourage!BD:BD,MATCH(D33,Entourage!A:A,0))</f>
        <v>5</v>
      </c>
      <c r="K33" s="44">
        <f t="shared" si="0"/>
        <v>5</v>
      </c>
      <c r="L33" s="44">
        <f t="shared" si="1"/>
        <v>4</v>
      </c>
      <c r="O33" s="44">
        <v>32</v>
      </c>
      <c r="P33" s="35" t="str">
        <f>VLOOKUP(O33,Entourage!A:B,2,FALSE)</f>
        <v>c_b_0013</v>
      </c>
      <c r="Q33" s="45">
        <f t="shared" si="2"/>
        <v>0</v>
      </c>
      <c r="R33" s="45">
        <f>Entourage!N33</f>
        <v>3</v>
      </c>
      <c r="S33" s="45">
        <f>INDEX(Entourage!BD:BD,MATCH(O33,Entourage!A:A,0))</f>
        <v>6</v>
      </c>
      <c r="T33" s="50" t="str">
        <f>VLOOKUP(O33,Entourage!A:D,4,FALSE)</f>
        <v>c_b_0013</v>
      </c>
      <c r="U33" s="42" t="s">
        <v>428</v>
      </c>
      <c r="V33" s="36">
        <v>9020</v>
      </c>
    </row>
    <row r="34" spans="1:22" x14ac:dyDescent="0.15">
      <c r="A34" s="43">
        <v>33</v>
      </c>
      <c r="B34" s="43" t="s">
        <v>347</v>
      </c>
      <c r="C34" s="25">
        <v>7</v>
      </c>
      <c r="D34" s="25">
        <v>9</v>
      </c>
      <c r="E34" s="47">
        <v>20</v>
      </c>
      <c r="F34" s="35"/>
      <c r="G34" s="44">
        <f>INDEX(Entourage!BD:BD,MATCH(C34,Entourage!A:A,0))</f>
        <v>5</v>
      </c>
      <c r="H34" s="42" t="str">
        <f>VLOOKUP(C34,Entourage!A:B,2,FALSE)</f>
        <v>c_b_0058</v>
      </c>
      <c r="I34" s="42" t="str">
        <f>VLOOKUP(D34,Entourage!A:B,2,FALSE)</f>
        <v>c_b_0012</v>
      </c>
      <c r="J34" s="35">
        <f>INDEX(Entourage!BD:BD,MATCH(D34,Entourage!A:A,0))</f>
        <v>4</v>
      </c>
      <c r="K34" s="44">
        <f t="shared" ref="K34:K65" si="3">COUNTIF(C:C,C34)</f>
        <v>4</v>
      </c>
      <c r="L34" s="44">
        <f t="shared" ref="L34:L65" si="4">COUNTIF(C:C,D34)</f>
        <v>3</v>
      </c>
      <c r="O34" s="44">
        <v>33</v>
      </c>
      <c r="P34" s="35" t="str">
        <f>VLOOKUP(O34,Entourage!A:B,2,FALSE)</f>
        <v>c_b_0016</v>
      </c>
      <c r="Q34" s="45">
        <f t="shared" si="2"/>
        <v>0</v>
      </c>
      <c r="R34" s="45">
        <f>Entourage!N34</f>
        <v>2</v>
      </c>
      <c r="S34" s="45">
        <f>INDEX(Entourage!BD:BD,MATCH(O34,Entourage!A:A,0))</f>
        <v>4</v>
      </c>
      <c r="T34" s="50" t="str">
        <f>VLOOKUP(O34,Entourage!A:D,4,FALSE)</f>
        <v>c_b_0016</v>
      </c>
      <c r="U34" s="42" t="s">
        <v>428</v>
      </c>
      <c r="V34" s="36">
        <v>9021</v>
      </c>
    </row>
    <row r="35" spans="1:22" x14ac:dyDescent="0.15">
      <c r="A35" s="43">
        <v>34</v>
      </c>
      <c r="B35" s="43" t="s">
        <v>347</v>
      </c>
      <c r="C35" s="25">
        <v>9</v>
      </c>
      <c r="D35" s="25">
        <v>7</v>
      </c>
      <c r="E35" s="47">
        <v>20</v>
      </c>
      <c r="F35" s="35"/>
      <c r="G35" s="44">
        <f>INDEX(Entourage!BD:BD,MATCH(C35,Entourage!A:A,0))</f>
        <v>4</v>
      </c>
      <c r="H35" s="42" t="str">
        <f>VLOOKUP(C35,Entourage!A:B,2,FALSE)</f>
        <v>c_b_0012</v>
      </c>
      <c r="I35" s="42" t="str">
        <f>VLOOKUP(D35,Entourage!A:B,2,FALSE)</f>
        <v>c_b_0058</v>
      </c>
      <c r="J35" s="35">
        <f>INDEX(Entourage!BD:BD,MATCH(D35,Entourage!A:A,0))</f>
        <v>5</v>
      </c>
      <c r="K35" s="44">
        <f t="shared" si="3"/>
        <v>3</v>
      </c>
      <c r="L35" s="44">
        <f t="shared" si="4"/>
        <v>4</v>
      </c>
      <c r="U35" s="42" t="s">
        <v>460</v>
      </c>
      <c r="V35" s="31">
        <v>9025</v>
      </c>
    </row>
    <row r="36" spans="1:22" x14ac:dyDescent="0.15">
      <c r="A36" s="43">
        <v>35</v>
      </c>
      <c r="B36" s="43" t="s">
        <v>348</v>
      </c>
      <c r="C36" s="26">
        <v>1</v>
      </c>
      <c r="D36" s="25">
        <v>14</v>
      </c>
      <c r="E36" s="47">
        <v>20</v>
      </c>
      <c r="F36" s="35"/>
      <c r="G36" s="44">
        <f>INDEX(Entourage!BD:BD,MATCH(C36,Entourage!A:A,0))</f>
        <v>4</v>
      </c>
      <c r="H36" s="42" t="str">
        <f>VLOOKUP(C36,Entourage!A:B,2,FALSE)</f>
        <v>c_b_0010</v>
      </c>
      <c r="I36" s="42" t="str">
        <f>VLOOKUP(D36,Entourage!A:B,2,FALSE)</f>
        <v>c_b_0064</v>
      </c>
      <c r="J36" s="35">
        <f>INDEX(Entourage!BD:BD,MATCH(D36,Entourage!A:A,0))</f>
        <v>3</v>
      </c>
      <c r="K36" s="44">
        <f t="shared" si="3"/>
        <v>3</v>
      </c>
      <c r="L36" s="44">
        <f t="shared" si="4"/>
        <v>3</v>
      </c>
      <c r="V36" s="36">
        <v>9032</v>
      </c>
    </row>
    <row r="37" spans="1:22" x14ac:dyDescent="0.15">
      <c r="A37" s="43">
        <v>36</v>
      </c>
      <c r="B37" s="43" t="s">
        <v>348</v>
      </c>
      <c r="C37" s="25">
        <v>14</v>
      </c>
      <c r="D37" s="26">
        <v>1</v>
      </c>
      <c r="E37" s="47">
        <v>20</v>
      </c>
      <c r="F37" s="35"/>
      <c r="G37" s="44">
        <f>INDEX(Entourage!BD:BD,MATCH(C37,Entourage!A:A,0))</f>
        <v>3</v>
      </c>
      <c r="H37" s="42" t="str">
        <f>VLOOKUP(C37,Entourage!A:B,2,FALSE)</f>
        <v>c_b_0064</v>
      </c>
      <c r="I37" s="42" t="str">
        <f>VLOOKUP(D37,Entourage!A:B,2,FALSE)</f>
        <v>c_b_0010</v>
      </c>
      <c r="J37" s="35">
        <f>INDEX(Entourage!BD:BD,MATCH(D37,Entourage!A:A,0))</f>
        <v>4</v>
      </c>
      <c r="K37" s="44">
        <f t="shared" si="3"/>
        <v>3</v>
      </c>
      <c r="L37" s="44">
        <f t="shared" si="4"/>
        <v>3</v>
      </c>
      <c r="V37" s="36">
        <v>9033</v>
      </c>
    </row>
    <row r="38" spans="1:22" x14ac:dyDescent="0.15">
      <c r="A38" s="43">
        <v>37</v>
      </c>
      <c r="B38" s="43" t="s">
        <v>349</v>
      </c>
      <c r="C38" s="25">
        <v>8</v>
      </c>
      <c r="D38" s="25">
        <v>15</v>
      </c>
      <c r="E38" s="47">
        <v>20</v>
      </c>
      <c r="F38" s="35"/>
      <c r="G38" s="44">
        <f>INDEX(Entourage!BD:BD,MATCH(C38,Entourage!A:A,0))</f>
        <v>3</v>
      </c>
      <c r="H38" s="42" t="str">
        <f>VLOOKUP(C38,Entourage!A:B,2,FALSE)</f>
        <v>c_b_0059</v>
      </c>
      <c r="I38" s="42" t="str">
        <f>VLOOKUP(D38,Entourage!A:B,2,FALSE)</f>
        <v>c_b_0074</v>
      </c>
      <c r="J38" s="35">
        <f>INDEX(Entourage!BD:BD,MATCH(D38,Entourage!A:A,0))</f>
        <v>4</v>
      </c>
      <c r="K38" s="44">
        <f t="shared" si="3"/>
        <v>3</v>
      </c>
      <c r="L38" s="44">
        <f t="shared" si="4"/>
        <v>3</v>
      </c>
    </row>
    <row r="39" spans="1:22" x14ac:dyDescent="0.15">
      <c r="A39" s="43">
        <v>38</v>
      </c>
      <c r="B39" s="43" t="s">
        <v>349</v>
      </c>
      <c r="C39" s="25">
        <v>15</v>
      </c>
      <c r="D39" s="25">
        <v>8</v>
      </c>
      <c r="E39" s="47">
        <v>20</v>
      </c>
      <c r="F39" s="35"/>
      <c r="G39" s="44">
        <f>INDEX(Entourage!BD:BD,MATCH(C39,Entourage!A:A,0))</f>
        <v>4</v>
      </c>
      <c r="H39" s="42" t="str">
        <f>VLOOKUP(C39,Entourage!A:B,2,FALSE)</f>
        <v>c_b_0074</v>
      </c>
      <c r="I39" s="42" t="str">
        <f>VLOOKUP(D39,Entourage!A:B,2,FALSE)</f>
        <v>c_b_0059</v>
      </c>
      <c r="J39" s="35">
        <f>INDEX(Entourage!BD:BD,MATCH(D39,Entourage!A:A,0))</f>
        <v>3</v>
      </c>
      <c r="K39" s="44">
        <f t="shared" si="3"/>
        <v>3</v>
      </c>
      <c r="L39" s="44">
        <f t="shared" si="4"/>
        <v>3</v>
      </c>
    </row>
    <row r="40" spans="1:22" x14ac:dyDescent="0.15">
      <c r="A40" s="43">
        <v>39</v>
      </c>
      <c r="B40" s="43" t="s">
        <v>350</v>
      </c>
      <c r="C40" s="26">
        <v>7</v>
      </c>
      <c r="D40" s="25">
        <v>18</v>
      </c>
      <c r="E40" s="47">
        <v>20</v>
      </c>
      <c r="F40" s="35"/>
      <c r="G40" s="44">
        <f>INDEX(Entourage!BD:BD,MATCH(C40,Entourage!A:A,0))</f>
        <v>5</v>
      </c>
      <c r="H40" s="42" t="str">
        <f>VLOOKUP(C40,Entourage!A:B,2,FALSE)</f>
        <v>c_b_0058</v>
      </c>
      <c r="I40" s="42" t="str">
        <f>VLOOKUP(D40,Entourage!A:B,2,FALSE)</f>
        <v>c_b_0076</v>
      </c>
      <c r="J40" s="35">
        <f>INDEX(Entourage!BD:BD,MATCH(D40,Entourage!A:A,0))</f>
        <v>6</v>
      </c>
      <c r="K40" s="44">
        <f t="shared" si="3"/>
        <v>4</v>
      </c>
      <c r="L40" s="44">
        <f t="shared" si="4"/>
        <v>4</v>
      </c>
    </row>
    <row r="41" spans="1:22" x14ac:dyDescent="0.15">
      <c r="A41" s="43">
        <v>40</v>
      </c>
      <c r="B41" s="43" t="s">
        <v>350</v>
      </c>
      <c r="C41" s="25">
        <v>18</v>
      </c>
      <c r="D41" s="26">
        <v>7</v>
      </c>
      <c r="E41" s="47">
        <v>20</v>
      </c>
      <c r="F41" s="35"/>
      <c r="G41" s="44">
        <f>INDEX(Entourage!BD:BD,MATCH(C41,Entourage!A:A,0))</f>
        <v>6</v>
      </c>
      <c r="H41" s="42" t="str">
        <f>VLOOKUP(C41,Entourage!A:B,2,FALSE)</f>
        <v>c_b_0076</v>
      </c>
      <c r="I41" s="42" t="str">
        <f>VLOOKUP(D41,Entourage!A:B,2,FALSE)</f>
        <v>c_b_0058</v>
      </c>
      <c r="J41" s="35">
        <f>INDEX(Entourage!BD:BD,MATCH(D41,Entourage!A:A,0))</f>
        <v>5</v>
      </c>
      <c r="K41" s="44">
        <f t="shared" si="3"/>
        <v>4</v>
      </c>
      <c r="L41" s="44">
        <f t="shared" si="4"/>
        <v>4</v>
      </c>
    </row>
    <row r="42" spans="1:22" x14ac:dyDescent="0.15">
      <c r="A42" s="43">
        <v>41</v>
      </c>
      <c r="B42" s="43" t="s">
        <v>351</v>
      </c>
      <c r="C42" s="25">
        <v>10</v>
      </c>
      <c r="D42" s="25">
        <v>12</v>
      </c>
      <c r="E42" s="47">
        <v>20</v>
      </c>
      <c r="F42" s="35"/>
      <c r="G42" s="44">
        <f>INDEX(Entourage!BD:BD,MATCH(C42,Entourage!A:A,0))</f>
        <v>6</v>
      </c>
      <c r="H42" s="42" t="str">
        <f>VLOOKUP(C42,Entourage!A:B,2,FALSE)</f>
        <v>c_b_0019</v>
      </c>
      <c r="I42" s="42" t="str">
        <f>VLOOKUP(D42,Entourage!A:B,2,FALSE)</f>
        <v>c_b_0069</v>
      </c>
      <c r="J42" s="35">
        <f>INDEX(Entourage!BD:BD,MATCH(D42,Entourage!A:A,0))</f>
        <v>4</v>
      </c>
      <c r="K42" s="44">
        <f t="shared" si="3"/>
        <v>5</v>
      </c>
      <c r="L42" s="44">
        <f t="shared" si="4"/>
        <v>3</v>
      </c>
    </row>
    <row r="43" spans="1:22" x14ac:dyDescent="0.15">
      <c r="A43" s="43">
        <v>42</v>
      </c>
      <c r="B43" s="43" t="s">
        <v>351</v>
      </c>
      <c r="C43" s="25">
        <v>12</v>
      </c>
      <c r="D43" s="25">
        <v>10</v>
      </c>
      <c r="E43" s="47">
        <v>20</v>
      </c>
      <c r="F43" s="35"/>
      <c r="G43" s="44">
        <f>INDEX(Entourage!BD:BD,MATCH(C43,Entourage!A:A,0))</f>
        <v>4</v>
      </c>
      <c r="H43" s="42" t="str">
        <f>VLOOKUP(C43,Entourage!A:B,2,FALSE)</f>
        <v>c_b_0069</v>
      </c>
      <c r="I43" s="42" t="str">
        <f>VLOOKUP(D43,Entourage!A:B,2,FALSE)</f>
        <v>c_b_0019</v>
      </c>
      <c r="J43" s="35">
        <f>INDEX(Entourage!BD:BD,MATCH(D43,Entourage!A:A,0))</f>
        <v>6</v>
      </c>
      <c r="K43" s="44">
        <f t="shared" si="3"/>
        <v>3</v>
      </c>
      <c r="L43" s="44">
        <f t="shared" si="4"/>
        <v>5</v>
      </c>
    </row>
    <row r="44" spans="1:22" x14ac:dyDescent="0.15">
      <c r="A44" s="43">
        <v>43</v>
      </c>
      <c r="B44" s="43" t="s">
        <v>352</v>
      </c>
      <c r="C44" s="25">
        <v>10</v>
      </c>
      <c r="D44" s="25">
        <v>23</v>
      </c>
      <c r="E44" s="47">
        <v>20</v>
      </c>
      <c r="F44" s="35"/>
      <c r="G44" s="44">
        <f>INDEX(Entourage!BD:BD,MATCH(C44,Entourage!A:A,0))</f>
        <v>6</v>
      </c>
      <c r="H44" s="42" t="str">
        <f>VLOOKUP(C44,Entourage!A:B,2,FALSE)</f>
        <v>c_b_0019</v>
      </c>
      <c r="I44" s="42" t="str">
        <f>VLOOKUP(D44,Entourage!A:B,2,FALSE)</f>
        <v>c_b_0061</v>
      </c>
      <c r="J44" s="35">
        <f>INDEX(Entourage!BD:BD,MATCH(D44,Entourage!A:A,0))</f>
        <v>5</v>
      </c>
      <c r="K44" s="44">
        <f t="shared" si="3"/>
        <v>5</v>
      </c>
      <c r="L44" s="44">
        <f t="shared" si="4"/>
        <v>4</v>
      </c>
    </row>
    <row r="45" spans="1:22" x14ac:dyDescent="0.15">
      <c r="A45" s="43">
        <v>44</v>
      </c>
      <c r="B45" s="43" t="s">
        <v>352</v>
      </c>
      <c r="C45" s="25">
        <v>23</v>
      </c>
      <c r="D45" s="25">
        <v>10</v>
      </c>
      <c r="E45" s="47">
        <v>20</v>
      </c>
      <c r="F45" s="35"/>
      <c r="G45" s="44">
        <f>INDEX(Entourage!BD:BD,MATCH(C45,Entourage!A:A,0))</f>
        <v>5</v>
      </c>
      <c r="H45" s="42" t="str">
        <f>VLOOKUP(C45,Entourage!A:B,2,FALSE)</f>
        <v>c_b_0061</v>
      </c>
      <c r="I45" s="42" t="str">
        <f>VLOOKUP(D45,Entourage!A:B,2,FALSE)</f>
        <v>c_b_0019</v>
      </c>
      <c r="J45" s="35">
        <f>INDEX(Entourage!BD:BD,MATCH(D45,Entourage!A:A,0))</f>
        <v>6</v>
      </c>
      <c r="K45" s="44">
        <f t="shared" si="3"/>
        <v>4</v>
      </c>
      <c r="L45" s="44">
        <f t="shared" si="4"/>
        <v>5</v>
      </c>
    </row>
    <row r="46" spans="1:22" x14ac:dyDescent="0.15">
      <c r="A46" s="43">
        <v>45</v>
      </c>
      <c r="B46" s="43" t="s">
        <v>353</v>
      </c>
      <c r="C46" s="25">
        <v>10</v>
      </c>
      <c r="D46" s="25">
        <v>25</v>
      </c>
      <c r="E46" s="47">
        <v>20</v>
      </c>
      <c r="F46" s="35"/>
      <c r="G46" s="44">
        <f>INDEX(Entourage!BD:BD,MATCH(C46,Entourage!A:A,0))</f>
        <v>6</v>
      </c>
      <c r="H46" s="42" t="str">
        <f>VLOOKUP(C46,Entourage!A:B,2,FALSE)</f>
        <v>c_b_0019</v>
      </c>
      <c r="I46" s="42" t="str">
        <f>VLOOKUP(D46,Entourage!A:B,2,FALSE)</f>
        <v>c_b_0065</v>
      </c>
      <c r="J46" s="35">
        <f>INDEX(Entourage!BD:BD,MATCH(D46,Entourage!A:A,0))</f>
        <v>4</v>
      </c>
      <c r="K46" s="44">
        <f t="shared" si="3"/>
        <v>5</v>
      </c>
      <c r="L46" s="44">
        <f t="shared" si="4"/>
        <v>4</v>
      </c>
    </row>
    <row r="47" spans="1:22" x14ac:dyDescent="0.15">
      <c r="A47" s="43">
        <v>46</v>
      </c>
      <c r="B47" s="43" t="s">
        <v>353</v>
      </c>
      <c r="C47" s="25">
        <v>25</v>
      </c>
      <c r="D47" s="25">
        <v>10</v>
      </c>
      <c r="E47" s="47">
        <v>20</v>
      </c>
      <c r="F47" s="35"/>
      <c r="G47" s="44">
        <f>INDEX(Entourage!BD:BD,MATCH(C47,Entourage!A:A,0))</f>
        <v>4</v>
      </c>
      <c r="H47" s="42" t="str">
        <f>VLOOKUP(C47,Entourage!A:B,2,FALSE)</f>
        <v>c_b_0065</v>
      </c>
      <c r="I47" s="42" t="str">
        <f>VLOOKUP(D47,Entourage!A:B,2,FALSE)</f>
        <v>c_b_0019</v>
      </c>
      <c r="J47" s="35">
        <f>INDEX(Entourage!BD:BD,MATCH(D47,Entourage!A:A,0))</f>
        <v>6</v>
      </c>
      <c r="K47" s="44">
        <f t="shared" si="3"/>
        <v>4</v>
      </c>
      <c r="L47" s="44">
        <f t="shared" si="4"/>
        <v>5</v>
      </c>
    </row>
    <row r="48" spans="1:22" x14ac:dyDescent="0.15">
      <c r="A48" s="43">
        <v>47</v>
      </c>
      <c r="B48" s="43" t="s">
        <v>354</v>
      </c>
      <c r="C48" s="25">
        <v>11</v>
      </c>
      <c r="D48" s="25">
        <v>12</v>
      </c>
      <c r="E48" s="47">
        <v>20</v>
      </c>
      <c r="F48" s="35"/>
      <c r="G48" s="44">
        <f>INDEX(Entourage!BD:BD,MATCH(C48,Entourage!A:A,0))</f>
        <v>5</v>
      </c>
      <c r="H48" s="42" t="str">
        <f>VLOOKUP(C48,Entourage!A:B,2,FALSE)</f>
        <v>c_b_0067</v>
      </c>
      <c r="I48" s="42" t="str">
        <f>VLOOKUP(D48,Entourage!A:B,2,FALSE)</f>
        <v>c_b_0069</v>
      </c>
      <c r="J48" s="35">
        <f>INDEX(Entourage!BD:BD,MATCH(D48,Entourage!A:A,0))</f>
        <v>4</v>
      </c>
      <c r="K48" s="44">
        <f t="shared" si="3"/>
        <v>4</v>
      </c>
      <c r="L48" s="44">
        <f t="shared" si="4"/>
        <v>3</v>
      </c>
    </row>
    <row r="49" spans="1:12" x14ac:dyDescent="0.15">
      <c r="A49" s="43">
        <v>48</v>
      </c>
      <c r="B49" s="43" t="s">
        <v>354</v>
      </c>
      <c r="C49" s="25">
        <v>12</v>
      </c>
      <c r="D49" s="25">
        <v>11</v>
      </c>
      <c r="E49" s="47">
        <v>20</v>
      </c>
      <c r="F49" s="35"/>
      <c r="G49" s="44">
        <f>INDEX(Entourage!BD:BD,MATCH(C49,Entourage!A:A,0))</f>
        <v>4</v>
      </c>
      <c r="H49" s="42" t="str">
        <f>VLOOKUP(C49,Entourage!A:B,2,FALSE)</f>
        <v>c_b_0069</v>
      </c>
      <c r="I49" s="42" t="str">
        <f>VLOOKUP(D49,Entourage!A:B,2,FALSE)</f>
        <v>c_b_0067</v>
      </c>
      <c r="J49" s="35">
        <f>INDEX(Entourage!BD:BD,MATCH(D49,Entourage!A:A,0))</f>
        <v>5</v>
      </c>
      <c r="K49" s="44">
        <f t="shared" si="3"/>
        <v>3</v>
      </c>
      <c r="L49" s="44">
        <f t="shared" si="4"/>
        <v>4</v>
      </c>
    </row>
    <row r="50" spans="1:12" x14ac:dyDescent="0.15">
      <c r="A50" s="43">
        <v>49</v>
      </c>
      <c r="B50" s="43" t="s">
        <v>355</v>
      </c>
      <c r="C50" s="25">
        <v>11</v>
      </c>
      <c r="D50" s="25">
        <v>22</v>
      </c>
      <c r="E50" s="47">
        <v>20</v>
      </c>
      <c r="F50" s="35"/>
      <c r="G50" s="44">
        <f>INDEX(Entourage!BD:BD,MATCH(C50,Entourage!A:A,0))</f>
        <v>5</v>
      </c>
      <c r="H50" s="42" t="str">
        <f>VLOOKUP(C50,Entourage!A:B,2,FALSE)</f>
        <v>c_b_0067</v>
      </c>
      <c r="I50" s="42" t="str">
        <f>VLOOKUP(D50,Entourage!A:B,2,FALSE)</f>
        <v>c_b_0068</v>
      </c>
      <c r="J50" s="35">
        <f>INDEX(Entourage!BD:BD,MATCH(D50,Entourage!A:A,0))</f>
        <v>5</v>
      </c>
      <c r="K50" s="44">
        <f t="shared" si="3"/>
        <v>4</v>
      </c>
      <c r="L50" s="44">
        <f t="shared" si="4"/>
        <v>4</v>
      </c>
    </row>
    <row r="51" spans="1:12" x14ac:dyDescent="0.15">
      <c r="A51" s="43">
        <v>50</v>
      </c>
      <c r="B51" s="43" t="s">
        <v>355</v>
      </c>
      <c r="C51" s="25">
        <v>22</v>
      </c>
      <c r="D51" s="25">
        <v>11</v>
      </c>
      <c r="E51" s="47">
        <v>20</v>
      </c>
      <c r="F51" s="35"/>
      <c r="G51" s="44">
        <f>INDEX(Entourage!BD:BD,MATCH(C51,Entourage!A:A,0))</f>
        <v>5</v>
      </c>
      <c r="H51" s="42" t="str">
        <f>VLOOKUP(C51,Entourage!A:B,2,FALSE)</f>
        <v>c_b_0068</v>
      </c>
      <c r="I51" s="42" t="str">
        <f>VLOOKUP(D51,Entourage!A:B,2,FALSE)</f>
        <v>c_b_0067</v>
      </c>
      <c r="J51" s="35">
        <f>INDEX(Entourage!BD:BD,MATCH(D51,Entourage!A:A,0))</f>
        <v>5</v>
      </c>
      <c r="K51" s="44">
        <f t="shared" si="3"/>
        <v>4</v>
      </c>
      <c r="L51" s="44">
        <f t="shared" si="4"/>
        <v>4</v>
      </c>
    </row>
    <row r="52" spans="1:12" x14ac:dyDescent="0.15">
      <c r="A52" s="43">
        <v>51</v>
      </c>
      <c r="B52" s="43" t="s">
        <v>356</v>
      </c>
      <c r="C52" s="26">
        <v>13</v>
      </c>
      <c r="D52" s="25">
        <v>18</v>
      </c>
      <c r="E52" s="47">
        <v>20</v>
      </c>
      <c r="F52" s="35"/>
      <c r="G52" s="44">
        <f>INDEX(Entourage!BD:BD,MATCH(C52,Entourage!A:A,0))</f>
        <v>3</v>
      </c>
      <c r="H52" s="42" t="str">
        <f>VLOOKUP(C52,Entourage!A:B,2,FALSE)</f>
        <v>c_b_0072</v>
      </c>
      <c r="I52" s="42" t="str">
        <f>VLOOKUP(D52,Entourage!A:B,2,FALSE)</f>
        <v>c_b_0076</v>
      </c>
      <c r="J52" s="35">
        <f>INDEX(Entourage!BD:BD,MATCH(D52,Entourage!A:A,0))</f>
        <v>6</v>
      </c>
      <c r="K52" s="44">
        <f t="shared" si="3"/>
        <v>3</v>
      </c>
      <c r="L52" s="44">
        <f t="shared" si="4"/>
        <v>4</v>
      </c>
    </row>
    <row r="53" spans="1:12" x14ac:dyDescent="0.15">
      <c r="A53" s="43">
        <v>52</v>
      </c>
      <c r="B53" s="43" t="s">
        <v>356</v>
      </c>
      <c r="C53" s="25">
        <v>18</v>
      </c>
      <c r="D53" s="26">
        <v>13</v>
      </c>
      <c r="E53" s="47">
        <v>20</v>
      </c>
      <c r="F53" s="35"/>
      <c r="G53" s="44">
        <f>INDEX(Entourage!BD:BD,MATCH(C53,Entourage!A:A,0))</f>
        <v>6</v>
      </c>
      <c r="H53" s="42" t="str">
        <f>VLOOKUP(C53,Entourage!A:B,2,FALSE)</f>
        <v>c_b_0076</v>
      </c>
      <c r="I53" s="42" t="str">
        <f>VLOOKUP(D53,Entourage!A:B,2,FALSE)</f>
        <v>c_b_0072</v>
      </c>
      <c r="J53" s="35">
        <f>INDEX(Entourage!BD:BD,MATCH(D53,Entourage!A:A,0))</f>
        <v>3</v>
      </c>
      <c r="K53" s="44">
        <f t="shared" si="3"/>
        <v>4</v>
      </c>
      <c r="L53" s="44">
        <f t="shared" si="4"/>
        <v>3</v>
      </c>
    </row>
    <row r="54" spans="1:12" x14ac:dyDescent="0.15">
      <c r="A54" s="43">
        <v>53</v>
      </c>
      <c r="B54" s="43" t="s">
        <v>358</v>
      </c>
      <c r="C54" s="25">
        <v>16</v>
      </c>
      <c r="D54" s="25">
        <v>21</v>
      </c>
      <c r="E54" s="47">
        <v>20</v>
      </c>
      <c r="F54" s="35"/>
      <c r="G54" s="44">
        <f>INDEX(Entourage!BD:BD,MATCH(C54,Entourage!A:A,0))</f>
        <v>3</v>
      </c>
      <c r="H54" s="42" t="str">
        <f>VLOOKUP(C54,Entourage!A:B,2,FALSE)</f>
        <v>c_b_0078</v>
      </c>
      <c r="I54" s="42" t="str">
        <f>VLOOKUP(D54,Entourage!A:B,2,FALSE)</f>
        <v>c_b_0071</v>
      </c>
      <c r="J54" s="35">
        <f>INDEX(Entourage!BD:BD,MATCH(D54,Entourage!A:A,0))</f>
        <v>6</v>
      </c>
      <c r="K54" s="44">
        <f t="shared" si="3"/>
        <v>3</v>
      </c>
      <c r="L54" s="44">
        <f t="shared" si="4"/>
        <v>5</v>
      </c>
    </row>
    <row r="55" spans="1:12" x14ac:dyDescent="0.15">
      <c r="A55" s="43">
        <v>54</v>
      </c>
      <c r="B55" s="43" t="s">
        <v>358</v>
      </c>
      <c r="C55" s="25">
        <v>21</v>
      </c>
      <c r="D55" s="25">
        <v>16</v>
      </c>
      <c r="E55" s="47">
        <v>20</v>
      </c>
      <c r="F55" s="35"/>
      <c r="G55" s="44">
        <f>INDEX(Entourage!BD:BD,MATCH(C55,Entourage!A:A,0))</f>
        <v>6</v>
      </c>
      <c r="H55" s="42" t="str">
        <f>VLOOKUP(C55,Entourage!A:B,2,FALSE)</f>
        <v>c_b_0071</v>
      </c>
      <c r="I55" s="42" t="str">
        <f>VLOOKUP(D55,Entourage!A:B,2,FALSE)</f>
        <v>c_b_0078</v>
      </c>
      <c r="J55" s="35">
        <f>INDEX(Entourage!BD:BD,MATCH(D55,Entourage!A:A,0))</f>
        <v>3</v>
      </c>
      <c r="K55" s="44">
        <f t="shared" si="3"/>
        <v>5</v>
      </c>
      <c r="L55" s="44">
        <f t="shared" si="4"/>
        <v>3</v>
      </c>
    </row>
    <row r="56" spans="1:12" x14ac:dyDescent="0.15">
      <c r="A56" s="43">
        <v>55</v>
      </c>
      <c r="B56" s="43" t="s">
        <v>359</v>
      </c>
      <c r="C56" s="25">
        <v>17</v>
      </c>
      <c r="D56" s="25">
        <v>18</v>
      </c>
      <c r="E56" s="47">
        <v>20</v>
      </c>
      <c r="F56" s="35"/>
      <c r="G56" s="44">
        <f>INDEX(Entourage!BD:BD,MATCH(C56,Entourage!A:A,0))</f>
        <v>6</v>
      </c>
      <c r="H56" s="42" t="str">
        <f>VLOOKUP(C56,Entourage!A:B,2,FALSE)</f>
        <v>c_b_0075</v>
      </c>
      <c r="I56" s="42" t="str">
        <f>VLOOKUP(D56,Entourage!A:B,2,FALSE)</f>
        <v>c_b_0076</v>
      </c>
      <c r="J56" s="35">
        <f>INDEX(Entourage!BD:BD,MATCH(D56,Entourage!A:A,0))</f>
        <v>6</v>
      </c>
      <c r="K56" s="44">
        <f t="shared" si="3"/>
        <v>5</v>
      </c>
      <c r="L56" s="44">
        <f t="shared" si="4"/>
        <v>4</v>
      </c>
    </row>
    <row r="57" spans="1:12" x14ac:dyDescent="0.15">
      <c r="A57" s="43">
        <v>56</v>
      </c>
      <c r="B57" s="43" t="s">
        <v>359</v>
      </c>
      <c r="C57" s="25">
        <v>18</v>
      </c>
      <c r="D57" s="25">
        <v>17</v>
      </c>
      <c r="E57" s="47">
        <v>20</v>
      </c>
      <c r="F57" s="35"/>
      <c r="G57" s="44">
        <f>INDEX(Entourage!BD:BD,MATCH(C57,Entourage!A:A,0))</f>
        <v>6</v>
      </c>
      <c r="H57" s="42" t="str">
        <f>VLOOKUP(C57,Entourage!A:B,2,FALSE)</f>
        <v>c_b_0076</v>
      </c>
      <c r="I57" s="42" t="str">
        <f>VLOOKUP(D57,Entourage!A:B,2,FALSE)</f>
        <v>c_b_0075</v>
      </c>
      <c r="J57" s="35">
        <f>INDEX(Entourage!BD:BD,MATCH(D57,Entourage!A:A,0))</f>
        <v>6</v>
      </c>
      <c r="K57" s="44">
        <f t="shared" si="3"/>
        <v>4</v>
      </c>
      <c r="L57" s="44">
        <f t="shared" si="4"/>
        <v>5</v>
      </c>
    </row>
    <row r="58" spans="1:12" x14ac:dyDescent="0.15">
      <c r="A58" s="43">
        <v>57</v>
      </c>
      <c r="B58" s="43" t="s">
        <v>360</v>
      </c>
      <c r="C58" s="25">
        <v>17</v>
      </c>
      <c r="D58" s="25">
        <v>11</v>
      </c>
      <c r="E58" s="47">
        <v>20</v>
      </c>
      <c r="F58" s="35"/>
      <c r="G58" s="44">
        <f>INDEX(Entourage!BD:BD,MATCH(C58,Entourage!A:A,0))</f>
        <v>6</v>
      </c>
      <c r="H58" s="42" t="str">
        <f>VLOOKUP(C58,Entourage!A:B,2,FALSE)</f>
        <v>c_b_0075</v>
      </c>
      <c r="I58" s="42" t="str">
        <f>VLOOKUP(D58,Entourage!A:B,2,FALSE)</f>
        <v>c_b_0067</v>
      </c>
      <c r="J58" s="35">
        <f>INDEX(Entourage!BD:BD,MATCH(D58,Entourage!A:A,0))</f>
        <v>5</v>
      </c>
      <c r="K58" s="44">
        <f t="shared" si="3"/>
        <v>5</v>
      </c>
      <c r="L58" s="44">
        <f t="shared" si="4"/>
        <v>4</v>
      </c>
    </row>
    <row r="59" spans="1:12" x14ac:dyDescent="0.15">
      <c r="A59" s="43">
        <v>58</v>
      </c>
      <c r="B59" s="43" t="s">
        <v>360</v>
      </c>
      <c r="C59" s="25">
        <v>11</v>
      </c>
      <c r="D59" s="25">
        <v>17</v>
      </c>
      <c r="E59" s="47">
        <v>20</v>
      </c>
      <c r="F59" s="35"/>
      <c r="G59" s="44">
        <f>INDEX(Entourage!BD:BD,MATCH(C59,Entourage!A:A,0))</f>
        <v>5</v>
      </c>
      <c r="H59" s="42" t="str">
        <f>VLOOKUP(C59,Entourage!A:B,2,FALSE)</f>
        <v>c_b_0067</v>
      </c>
      <c r="I59" s="42" t="str">
        <f>VLOOKUP(D59,Entourage!A:B,2,FALSE)</f>
        <v>c_b_0075</v>
      </c>
      <c r="J59" s="35">
        <f>INDEX(Entourage!BD:BD,MATCH(D59,Entourage!A:A,0))</f>
        <v>6</v>
      </c>
      <c r="K59" s="44">
        <f t="shared" si="3"/>
        <v>4</v>
      </c>
      <c r="L59" s="44">
        <f t="shared" si="4"/>
        <v>5</v>
      </c>
    </row>
    <row r="60" spans="1:12" x14ac:dyDescent="0.15">
      <c r="A60" s="43">
        <v>59</v>
      </c>
      <c r="B60" s="43" t="s">
        <v>350</v>
      </c>
      <c r="C60" s="25">
        <v>17</v>
      </c>
      <c r="D60" s="25">
        <v>9</v>
      </c>
      <c r="E60" s="47">
        <v>20</v>
      </c>
      <c r="F60" s="35"/>
      <c r="G60" s="44">
        <f>INDEX(Entourage!BD:BD,MATCH(C60,Entourage!A:A,0))</f>
        <v>6</v>
      </c>
      <c r="H60" s="42" t="str">
        <f>VLOOKUP(C60,Entourage!A:B,2,FALSE)</f>
        <v>c_b_0075</v>
      </c>
      <c r="I60" s="42" t="str">
        <f>VLOOKUP(D60,Entourage!A:B,2,FALSE)</f>
        <v>c_b_0012</v>
      </c>
      <c r="J60" s="35">
        <f>INDEX(Entourage!BD:BD,MATCH(D60,Entourage!A:A,0))</f>
        <v>4</v>
      </c>
      <c r="K60" s="44">
        <f t="shared" si="3"/>
        <v>5</v>
      </c>
      <c r="L60" s="44">
        <f t="shared" si="4"/>
        <v>3</v>
      </c>
    </row>
    <row r="61" spans="1:12" x14ac:dyDescent="0.15">
      <c r="A61" s="43">
        <v>60</v>
      </c>
      <c r="B61" s="43" t="s">
        <v>350</v>
      </c>
      <c r="C61" s="25">
        <v>9</v>
      </c>
      <c r="D61" s="25">
        <v>17</v>
      </c>
      <c r="E61" s="47">
        <v>20</v>
      </c>
      <c r="F61" s="35"/>
      <c r="G61" s="44">
        <f>INDEX(Entourage!BD:BD,MATCH(C61,Entourage!A:A,0))</f>
        <v>4</v>
      </c>
      <c r="H61" s="42" t="str">
        <f>VLOOKUP(C61,Entourage!A:B,2,FALSE)</f>
        <v>c_b_0012</v>
      </c>
      <c r="I61" s="42" t="str">
        <f>VLOOKUP(D61,Entourage!A:B,2,FALSE)</f>
        <v>c_b_0075</v>
      </c>
      <c r="J61" s="35">
        <f>INDEX(Entourage!BD:BD,MATCH(D61,Entourage!A:A,0))</f>
        <v>6</v>
      </c>
      <c r="K61" s="44">
        <f t="shared" si="3"/>
        <v>3</v>
      </c>
      <c r="L61" s="44">
        <f t="shared" si="4"/>
        <v>5</v>
      </c>
    </row>
    <row r="62" spans="1:12" x14ac:dyDescent="0.15">
      <c r="A62" s="43">
        <v>61</v>
      </c>
      <c r="B62" s="43" t="s">
        <v>357</v>
      </c>
      <c r="C62" s="25">
        <v>19</v>
      </c>
      <c r="D62" s="25">
        <v>15</v>
      </c>
      <c r="E62" s="47">
        <v>20</v>
      </c>
      <c r="F62" s="35"/>
      <c r="G62" s="44">
        <f>INDEX(Entourage!BD:BD,MATCH(C62,Entourage!A:A,0))</f>
        <v>5</v>
      </c>
      <c r="H62" s="42" t="str">
        <f>VLOOKUP(C62,Entourage!A:B,2,FALSE)</f>
        <v>c_b_0077</v>
      </c>
      <c r="I62" s="42" t="str">
        <f>VLOOKUP(D62,Entourage!A:B,2,FALSE)</f>
        <v>c_b_0074</v>
      </c>
      <c r="J62" s="35">
        <f>INDEX(Entourage!BD:BD,MATCH(D62,Entourage!A:A,0))</f>
        <v>4</v>
      </c>
      <c r="K62" s="44">
        <f t="shared" si="3"/>
        <v>4</v>
      </c>
      <c r="L62" s="44">
        <f t="shared" si="4"/>
        <v>3</v>
      </c>
    </row>
    <row r="63" spans="1:12" x14ac:dyDescent="0.15">
      <c r="A63" s="43">
        <v>62</v>
      </c>
      <c r="B63" s="43" t="s">
        <v>357</v>
      </c>
      <c r="C63" s="25">
        <v>15</v>
      </c>
      <c r="D63" s="25">
        <v>19</v>
      </c>
      <c r="E63" s="47">
        <v>20</v>
      </c>
      <c r="F63" s="35"/>
      <c r="G63" s="44">
        <f>INDEX(Entourage!BD:BD,MATCH(C63,Entourage!A:A,0))</f>
        <v>4</v>
      </c>
      <c r="H63" s="42" t="str">
        <f>VLOOKUP(C63,Entourage!A:B,2,FALSE)</f>
        <v>c_b_0074</v>
      </c>
      <c r="I63" s="42" t="str">
        <f>VLOOKUP(D63,Entourage!A:B,2,FALSE)</f>
        <v>c_b_0077</v>
      </c>
      <c r="J63" s="35">
        <f>INDEX(Entourage!BD:BD,MATCH(D63,Entourage!A:A,0))</f>
        <v>5</v>
      </c>
      <c r="K63" s="44">
        <f t="shared" si="3"/>
        <v>3</v>
      </c>
      <c r="L63" s="44">
        <f t="shared" si="4"/>
        <v>4</v>
      </c>
    </row>
    <row r="64" spans="1:12" x14ac:dyDescent="0.15">
      <c r="A64" s="43">
        <v>63</v>
      </c>
      <c r="B64" s="43" t="s">
        <v>361</v>
      </c>
      <c r="C64" s="25">
        <v>20</v>
      </c>
      <c r="D64" s="25">
        <v>10</v>
      </c>
      <c r="E64" s="47">
        <v>20</v>
      </c>
      <c r="F64" s="35"/>
      <c r="G64" s="44">
        <f>INDEX(Entourage!BD:BD,MATCH(C64,Entourage!A:A,0))</f>
        <v>5</v>
      </c>
      <c r="H64" s="42" t="str">
        <f>VLOOKUP(C64,Entourage!A:B,2,FALSE)</f>
        <v>c_b_0073</v>
      </c>
      <c r="I64" s="42" t="str">
        <f>VLOOKUP(D64,Entourage!A:B,2,FALSE)</f>
        <v>c_b_0019</v>
      </c>
      <c r="J64" s="35">
        <f>INDEX(Entourage!BD:BD,MATCH(D64,Entourage!A:A,0))</f>
        <v>6</v>
      </c>
      <c r="K64" s="44">
        <f t="shared" si="3"/>
        <v>4</v>
      </c>
      <c r="L64" s="44">
        <f t="shared" si="4"/>
        <v>5</v>
      </c>
    </row>
    <row r="65" spans="1:12" x14ac:dyDescent="0.15">
      <c r="A65" s="43">
        <v>64</v>
      </c>
      <c r="B65" s="43" t="s">
        <v>361</v>
      </c>
      <c r="C65" s="25">
        <v>10</v>
      </c>
      <c r="D65" s="25">
        <v>20</v>
      </c>
      <c r="E65" s="47">
        <v>20</v>
      </c>
      <c r="F65" s="35"/>
      <c r="G65" s="44">
        <f>INDEX(Entourage!BD:BD,MATCH(C65,Entourage!A:A,0))</f>
        <v>6</v>
      </c>
      <c r="H65" s="42" t="str">
        <f>VLOOKUP(C65,Entourage!A:B,2,FALSE)</f>
        <v>c_b_0019</v>
      </c>
      <c r="I65" s="42" t="str">
        <f>VLOOKUP(D65,Entourage!A:B,2,FALSE)</f>
        <v>c_b_0073</v>
      </c>
      <c r="J65" s="35">
        <f>INDEX(Entourage!BD:BD,MATCH(D65,Entourage!A:A,0))</f>
        <v>5</v>
      </c>
      <c r="K65" s="44">
        <f t="shared" si="3"/>
        <v>5</v>
      </c>
      <c r="L65" s="44">
        <f t="shared" si="4"/>
        <v>4</v>
      </c>
    </row>
    <row r="66" spans="1:12" x14ac:dyDescent="0.15">
      <c r="A66" s="43">
        <v>65</v>
      </c>
      <c r="B66" s="43" t="s">
        <v>362</v>
      </c>
      <c r="C66" s="25">
        <v>20</v>
      </c>
      <c r="D66" s="25">
        <v>22</v>
      </c>
      <c r="E66" s="47">
        <v>20</v>
      </c>
      <c r="F66" s="35"/>
      <c r="G66" s="44">
        <f>INDEX(Entourage!BD:BD,MATCH(C66,Entourage!A:A,0))</f>
        <v>5</v>
      </c>
      <c r="H66" s="42" t="str">
        <f>VLOOKUP(C66,Entourage!A:B,2,FALSE)</f>
        <v>c_b_0073</v>
      </c>
      <c r="I66" s="42" t="str">
        <f>VLOOKUP(D66,Entourage!A:B,2,FALSE)</f>
        <v>c_b_0068</v>
      </c>
      <c r="J66" s="35">
        <f>INDEX(Entourage!BD:BD,MATCH(D66,Entourage!A:A,0))</f>
        <v>5</v>
      </c>
      <c r="K66" s="44">
        <f t="shared" ref="K66:K97" si="5">COUNTIF(C:C,C66)</f>
        <v>4</v>
      </c>
      <c r="L66" s="44">
        <f t="shared" ref="L66:L97" si="6">COUNTIF(C:C,D66)</f>
        <v>4</v>
      </c>
    </row>
    <row r="67" spans="1:12" x14ac:dyDescent="0.15">
      <c r="A67" s="43">
        <v>66</v>
      </c>
      <c r="B67" s="43" t="s">
        <v>362</v>
      </c>
      <c r="C67" s="25">
        <v>22</v>
      </c>
      <c r="D67" s="25">
        <v>20</v>
      </c>
      <c r="E67" s="47">
        <v>20</v>
      </c>
      <c r="F67" s="35"/>
      <c r="G67" s="44">
        <f>INDEX(Entourage!BD:BD,MATCH(C67,Entourage!A:A,0))</f>
        <v>5</v>
      </c>
      <c r="H67" s="42" t="str">
        <f>VLOOKUP(C67,Entourage!A:B,2,FALSE)</f>
        <v>c_b_0068</v>
      </c>
      <c r="I67" s="42" t="str">
        <f>VLOOKUP(D67,Entourage!A:B,2,FALSE)</f>
        <v>c_b_0073</v>
      </c>
      <c r="J67" s="35">
        <f>INDEX(Entourage!BD:BD,MATCH(D67,Entourage!A:A,0))</f>
        <v>5</v>
      </c>
      <c r="K67" s="44">
        <f t="shared" si="5"/>
        <v>4</v>
      </c>
      <c r="L67" s="44">
        <f t="shared" si="6"/>
        <v>4</v>
      </c>
    </row>
    <row r="68" spans="1:12" x14ac:dyDescent="0.15">
      <c r="A68" s="43">
        <v>67</v>
      </c>
      <c r="B68" s="43" t="s">
        <v>363</v>
      </c>
      <c r="C68" s="25">
        <v>24</v>
      </c>
      <c r="D68" s="25">
        <v>17</v>
      </c>
      <c r="E68" s="47">
        <v>20</v>
      </c>
      <c r="F68" s="35"/>
      <c r="G68" s="44">
        <f>INDEX(Entourage!BD:BD,MATCH(C68,Entourage!A:A,0))</f>
        <v>6</v>
      </c>
      <c r="H68" s="42" t="str">
        <f>VLOOKUP(C68,Entourage!A:B,2,FALSE)</f>
        <v>c_b_0062</v>
      </c>
      <c r="I68" s="42" t="str">
        <f>VLOOKUP(D68,Entourage!A:B,2,FALSE)</f>
        <v>c_b_0075</v>
      </c>
      <c r="J68" s="35">
        <f>INDEX(Entourage!BD:BD,MATCH(D68,Entourage!A:A,0))</f>
        <v>6</v>
      </c>
      <c r="K68" s="44">
        <f t="shared" si="5"/>
        <v>5</v>
      </c>
      <c r="L68" s="44">
        <f t="shared" si="6"/>
        <v>5</v>
      </c>
    </row>
    <row r="69" spans="1:12" x14ac:dyDescent="0.15">
      <c r="A69" s="43">
        <v>68</v>
      </c>
      <c r="B69" s="43" t="s">
        <v>363</v>
      </c>
      <c r="C69" s="25">
        <v>17</v>
      </c>
      <c r="D69" s="25">
        <v>24</v>
      </c>
      <c r="E69" s="47">
        <v>20</v>
      </c>
      <c r="F69" s="35"/>
      <c r="G69" s="44">
        <f>INDEX(Entourage!BD:BD,MATCH(C69,Entourage!A:A,0))</f>
        <v>6</v>
      </c>
      <c r="H69" s="42" t="str">
        <f>VLOOKUP(C69,Entourage!A:B,2,FALSE)</f>
        <v>c_b_0075</v>
      </c>
      <c r="I69" s="42" t="str">
        <f>VLOOKUP(D69,Entourage!A:B,2,FALSE)</f>
        <v>c_b_0062</v>
      </c>
      <c r="J69" s="35">
        <f>INDEX(Entourage!BD:BD,MATCH(D69,Entourage!A:A,0))</f>
        <v>6</v>
      </c>
      <c r="K69" s="44">
        <f t="shared" si="5"/>
        <v>5</v>
      </c>
      <c r="L69" s="44">
        <f t="shared" si="6"/>
        <v>5</v>
      </c>
    </row>
    <row r="70" spans="1:12" x14ac:dyDescent="0.15">
      <c r="A70" s="43">
        <v>69</v>
      </c>
      <c r="B70" s="43" t="s">
        <v>364</v>
      </c>
      <c r="C70" s="25">
        <v>24</v>
      </c>
      <c r="D70" s="25">
        <v>23</v>
      </c>
      <c r="E70" s="47">
        <v>20</v>
      </c>
      <c r="F70" s="35"/>
      <c r="G70" s="44">
        <f>INDEX(Entourage!BD:BD,MATCH(C70,Entourage!A:A,0))</f>
        <v>6</v>
      </c>
      <c r="H70" s="42" t="str">
        <f>VLOOKUP(C70,Entourage!A:B,2,FALSE)</f>
        <v>c_b_0062</v>
      </c>
      <c r="I70" s="42" t="str">
        <f>VLOOKUP(D70,Entourage!A:B,2,FALSE)</f>
        <v>c_b_0061</v>
      </c>
      <c r="J70" s="35">
        <f>INDEX(Entourage!BD:BD,MATCH(D70,Entourage!A:A,0))</f>
        <v>5</v>
      </c>
      <c r="K70" s="44">
        <f t="shared" si="5"/>
        <v>5</v>
      </c>
      <c r="L70" s="44">
        <f t="shared" si="6"/>
        <v>4</v>
      </c>
    </row>
    <row r="71" spans="1:12" x14ac:dyDescent="0.15">
      <c r="A71" s="43">
        <v>70</v>
      </c>
      <c r="B71" s="43" t="s">
        <v>365</v>
      </c>
      <c r="C71" s="25">
        <v>23</v>
      </c>
      <c r="D71" s="25">
        <v>24</v>
      </c>
      <c r="E71" s="47">
        <v>20</v>
      </c>
      <c r="F71" s="35"/>
      <c r="G71" s="44">
        <f>INDEX(Entourage!BD:BD,MATCH(C71,Entourage!A:A,0))</f>
        <v>5</v>
      </c>
      <c r="H71" s="42" t="str">
        <f>VLOOKUP(C71,Entourage!A:B,2,FALSE)</f>
        <v>c_b_0061</v>
      </c>
      <c r="I71" s="42" t="str">
        <f>VLOOKUP(D71,Entourage!A:B,2,FALSE)</f>
        <v>c_b_0062</v>
      </c>
      <c r="J71" s="35">
        <f>INDEX(Entourage!BD:BD,MATCH(D71,Entourage!A:A,0))</f>
        <v>6</v>
      </c>
      <c r="K71" s="44">
        <f t="shared" si="5"/>
        <v>4</v>
      </c>
      <c r="L71" s="44">
        <f t="shared" si="6"/>
        <v>5</v>
      </c>
    </row>
    <row r="72" spans="1:12" x14ac:dyDescent="0.15">
      <c r="A72" s="43">
        <v>71</v>
      </c>
      <c r="B72" s="43" t="s">
        <v>400</v>
      </c>
      <c r="C72" s="26">
        <v>26</v>
      </c>
      <c r="D72" s="26">
        <v>27</v>
      </c>
      <c r="E72" s="47">
        <v>20</v>
      </c>
      <c r="H72" s="42" t="str">
        <f>VLOOKUP(C72,Entourage!A:B,2,FALSE)</f>
        <v>c_b_0003</v>
      </c>
      <c r="I72" s="42" t="str">
        <f>VLOOKUP(D72,Entourage!A:B,2,FALSE)</f>
        <v>c_m_0014</v>
      </c>
      <c r="K72" s="44">
        <f t="shared" si="5"/>
        <v>5</v>
      </c>
      <c r="L72" s="44">
        <f t="shared" si="6"/>
        <v>5</v>
      </c>
    </row>
    <row r="73" spans="1:12" x14ac:dyDescent="0.15">
      <c r="A73" s="43">
        <v>72</v>
      </c>
      <c r="B73" s="43" t="s">
        <v>400</v>
      </c>
      <c r="C73" s="26">
        <v>27</v>
      </c>
      <c r="D73" s="26">
        <v>26</v>
      </c>
      <c r="E73" s="47">
        <v>20</v>
      </c>
      <c r="H73" s="42" t="str">
        <f>VLOOKUP(C73,Entourage!A:B,2,FALSE)</f>
        <v>c_m_0014</v>
      </c>
      <c r="I73" s="42" t="str">
        <f>VLOOKUP(D73,Entourage!A:B,2,FALSE)</f>
        <v>c_b_0003</v>
      </c>
      <c r="K73" s="44">
        <f t="shared" si="5"/>
        <v>5</v>
      </c>
      <c r="L73" s="44">
        <f t="shared" si="6"/>
        <v>5</v>
      </c>
    </row>
    <row r="74" spans="1:12" x14ac:dyDescent="0.15">
      <c r="A74" s="43">
        <v>73</v>
      </c>
      <c r="B74" s="43" t="s">
        <v>406</v>
      </c>
      <c r="C74" s="26">
        <v>26</v>
      </c>
      <c r="D74" s="26">
        <v>28</v>
      </c>
      <c r="E74" s="47">
        <v>20</v>
      </c>
      <c r="H74" s="42" t="str">
        <f>VLOOKUP(C74,Entourage!A:B,2,FALSE)</f>
        <v>c_b_0003</v>
      </c>
      <c r="I74" s="42" t="str">
        <f>VLOOKUP(D74,Entourage!A:B,2,FALSE)</f>
        <v>c_b_0023</v>
      </c>
      <c r="K74" s="44">
        <f t="shared" si="5"/>
        <v>5</v>
      </c>
      <c r="L74" s="44">
        <f t="shared" si="6"/>
        <v>5</v>
      </c>
    </row>
    <row r="75" spans="1:12" x14ac:dyDescent="0.15">
      <c r="A75" s="43">
        <v>74</v>
      </c>
      <c r="B75" s="43" t="s">
        <v>401</v>
      </c>
      <c r="C75" s="26">
        <v>28</v>
      </c>
      <c r="D75" s="26">
        <v>26</v>
      </c>
      <c r="E75" s="47">
        <v>20</v>
      </c>
      <c r="H75" s="42" t="str">
        <f>VLOOKUP(C75,Entourage!A:B,2,FALSE)</f>
        <v>c_b_0023</v>
      </c>
      <c r="I75" s="42" t="str">
        <f>VLOOKUP(D75,Entourage!A:B,2,FALSE)</f>
        <v>c_b_0003</v>
      </c>
      <c r="K75" s="44">
        <f t="shared" si="5"/>
        <v>5</v>
      </c>
      <c r="L75" s="44">
        <f t="shared" si="6"/>
        <v>5</v>
      </c>
    </row>
    <row r="76" spans="1:12" x14ac:dyDescent="0.15">
      <c r="A76" s="43">
        <v>75</v>
      </c>
      <c r="B76" s="43" t="s">
        <v>400</v>
      </c>
      <c r="C76" s="26">
        <v>26</v>
      </c>
      <c r="D76" s="26">
        <v>29</v>
      </c>
      <c r="E76" s="47">
        <v>20</v>
      </c>
      <c r="H76" s="42" t="str">
        <f>VLOOKUP(C76,Entourage!A:B,2,FALSE)</f>
        <v>c_b_0003</v>
      </c>
      <c r="I76" s="42" t="str">
        <f>VLOOKUP(D76,Entourage!A:B,2,FALSE)</f>
        <v>c_b_0020</v>
      </c>
      <c r="K76" s="44">
        <f t="shared" si="5"/>
        <v>5</v>
      </c>
      <c r="L76" s="44">
        <f t="shared" si="6"/>
        <v>5</v>
      </c>
    </row>
    <row r="77" spans="1:12" x14ac:dyDescent="0.15">
      <c r="A77" s="43">
        <v>76</v>
      </c>
      <c r="B77" s="43" t="s">
        <v>400</v>
      </c>
      <c r="C77" s="26">
        <v>29</v>
      </c>
      <c r="D77" s="26">
        <v>26</v>
      </c>
      <c r="E77" s="47">
        <v>20</v>
      </c>
      <c r="H77" s="42" t="str">
        <f>VLOOKUP(C77,Entourage!A:B,2,FALSE)</f>
        <v>c_b_0020</v>
      </c>
      <c r="I77" s="42" t="str">
        <f>VLOOKUP(D77,Entourage!A:B,2,FALSE)</f>
        <v>c_b_0003</v>
      </c>
      <c r="K77" s="44">
        <f t="shared" si="5"/>
        <v>5</v>
      </c>
      <c r="L77" s="44">
        <f t="shared" si="6"/>
        <v>5</v>
      </c>
    </row>
    <row r="78" spans="1:12" x14ac:dyDescent="0.15">
      <c r="A78" s="43">
        <v>77</v>
      </c>
      <c r="B78" s="43" t="s">
        <v>402</v>
      </c>
      <c r="C78" s="26">
        <v>26</v>
      </c>
      <c r="D78" s="26">
        <v>30</v>
      </c>
      <c r="E78" s="47">
        <v>20</v>
      </c>
      <c r="H78" s="42" t="str">
        <f>VLOOKUP(C78,Entourage!A:B,2,FALSE)</f>
        <v>c_b_0003</v>
      </c>
      <c r="I78" s="42" t="str">
        <f>VLOOKUP(D78,Entourage!A:B,2,FALSE)</f>
        <v>c_b_0066</v>
      </c>
      <c r="K78" s="44">
        <f t="shared" si="5"/>
        <v>5</v>
      </c>
      <c r="L78" s="44">
        <f t="shared" si="6"/>
        <v>5</v>
      </c>
    </row>
    <row r="79" spans="1:12" x14ac:dyDescent="0.15">
      <c r="A79" s="43">
        <v>78</v>
      </c>
      <c r="B79" s="43" t="s">
        <v>402</v>
      </c>
      <c r="C79" s="26">
        <v>30</v>
      </c>
      <c r="D79" s="26">
        <v>26</v>
      </c>
      <c r="E79" s="47">
        <v>20</v>
      </c>
      <c r="H79" s="42" t="str">
        <f>VLOOKUP(C79,Entourage!A:B,2,FALSE)</f>
        <v>c_b_0066</v>
      </c>
      <c r="I79" s="42" t="str">
        <f>VLOOKUP(D79,Entourage!A:B,2,FALSE)</f>
        <v>c_b_0003</v>
      </c>
      <c r="K79" s="44">
        <f t="shared" si="5"/>
        <v>5</v>
      </c>
      <c r="L79" s="44">
        <f t="shared" si="6"/>
        <v>5</v>
      </c>
    </row>
    <row r="80" spans="1:12" x14ac:dyDescent="0.15">
      <c r="A80" s="43">
        <v>79</v>
      </c>
      <c r="B80" s="43" t="s">
        <v>403</v>
      </c>
      <c r="C80" s="26">
        <v>26</v>
      </c>
      <c r="D80" s="26">
        <v>31</v>
      </c>
      <c r="E80" s="47">
        <v>20</v>
      </c>
      <c r="H80" s="42" t="str">
        <f>VLOOKUP(C80,Entourage!A:B,2,FALSE)</f>
        <v>c_b_0003</v>
      </c>
      <c r="I80" s="42" t="str">
        <f>VLOOKUP(D80,Entourage!A:B,2,FALSE)</f>
        <v>c_b_0070</v>
      </c>
      <c r="K80" s="44">
        <f t="shared" si="5"/>
        <v>5</v>
      </c>
      <c r="L80" s="44">
        <f t="shared" si="6"/>
        <v>5</v>
      </c>
    </row>
    <row r="81" spans="1:16" x14ac:dyDescent="0.15">
      <c r="A81" s="43">
        <v>80</v>
      </c>
      <c r="B81" s="43" t="s">
        <v>403</v>
      </c>
      <c r="C81" s="26">
        <v>31</v>
      </c>
      <c r="D81" s="26">
        <v>26</v>
      </c>
      <c r="E81" s="47">
        <v>20</v>
      </c>
      <c r="H81" s="42" t="str">
        <f>VLOOKUP(C81,Entourage!A:B,2,FALSE)</f>
        <v>c_b_0070</v>
      </c>
      <c r="I81" s="42" t="str">
        <f>VLOOKUP(D81,Entourage!A:B,2,FALSE)</f>
        <v>c_b_0003</v>
      </c>
      <c r="K81" s="44">
        <f t="shared" si="5"/>
        <v>5</v>
      </c>
      <c r="L81" s="44">
        <f t="shared" si="6"/>
        <v>5</v>
      </c>
    </row>
    <row r="82" spans="1:16" x14ac:dyDescent="0.15">
      <c r="A82" s="43">
        <v>81</v>
      </c>
      <c r="B82" s="43" t="s">
        <v>402</v>
      </c>
      <c r="C82" s="26">
        <v>27</v>
      </c>
      <c r="D82" s="26">
        <v>28</v>
      </c>
      <c r="E82" s="47">
        <v>20</v>
      </c>
      <c r="H82" s="42" t="str">
        <f>VLOOKUP(C82,Entourage!A:B,2,FALSE)</f>
        <v>c_m_0014</v>
      </c>
      <c r="I82" s="42" t="str">
        <f>VLOOKUP(D82,Entourage!A:B,2,FALSE)</f>
        <v>c_b_0023</v>
      </c>
      <c r="K82" s="44">
        <f t="shared" si="5"/>
        <v>5</v>
      </c>
      <c r="L82" s="44">
        <f t="shared" si="6"/>
        <v>5</v>
      </c>
    </row>
    <row r="83" spans="1:16" x14ac:dyDescent="0.15">
      <c r="A83" s="43">
        <v>82</v>
      </c>
      <c r="B83" s="43" t="s">
        <v>402</v>
      </c>
      <c r="C83" s="26">
        <v>28</v>
      </c>
      <c r="D83" s="26">
        <v>27</v>
      </c>
      <c r="E83" s="47">
        <v>20</v>
      </c>
      <c r="H83" s="42" t="str">
        <f>VLOOKUP(C83,Entourage!A:B,2,FALSE)</f>
        <v>c_b_0023</v>
      </c>
      <c r="I83" s="42" t="str">
        <f>VLOOKUP(D83,Entourage!A:B,2,FALSE)</f>
        <v>c_m_0014</v>
      </c>
      <c r="K83" s="44">
        <f t="shared" si="5"/>
        <v>5</v>
      </c>
      <c r="L83" s="44">
        <f t="shared" si="6"/>
        <v>5</v>
      </c>
    </row>
    <row r="84" spans="1:16" x14ac:dyDescent="0.15">
      <c r="A84" s="43">
        <v>83</v>
      </c>
      <c r="B84" s="43" t="s">
        <v>400</v>
      </c>
      <c r="C84" s="26">
        <v>27</v>
      </c>
      <c r="D84" s="26">
        <v>29</v>
      </c>
      <c r="E84" s="47">
        <v>20</v>
      </c>
      <c r="H84" s="42" t="str">
        <f>VLOOKUP(C84,Entourage!A:B,2,FALSE)</f>
        <v>c_m_0014</v>
      </c>
      <c r="I84" s="42" t="str">
        <f>VLOOKUP(D84,Entourage!A:B,2,FALSE)</f>
        <v>c_b_0020</v>
      </c>
      <c r="K84" s="44">
        <f t="shared" si="5"/>
        <v>5</v>
      </c>
      <c r="L84" s="44">
        <f t="shared" si="6"/>
        <v>5</v>
      </c>
    </row>
    <row r="85" spans="1:16" x14ac:dyDescent="0.15">
      <c r="A85" s="43">
        <v>84</v>
      </c>
      <c r="B85" s="43" t="s">
        <v>400</v>
      </c>
      <c r="C85" s="26">
        <v>29</v>
      </c>
      <c r="D85" s="26">
        <v>27</v>
      </c>
      <c r="E85" s="47">
        <v>20</v>
      </c>
      <c r="H85" s="42" t="str">
        <f>VLOOKUP(C85,Entourage!A:B,2,FALSE)</f>
        <v>c_b_0020</v>
      </c>
      <c r="I85" s="42" t="str">
        <f>VLOOKUP(D85,Entourage!A:B,2,FALSE)</f>
        <v>c_m_0014</v>
      </c>
      <c r="K85" s="44">
        <f t="shared" si="5"/>
        <v>5</v>
      </c>
      <c r="L85" s="44">
        <f t="shared" si="6"/>
        <v>5</v>
      </c>
    </row>
    <row r="86" spans="1:16" x14ac:dyDescent="0.15">
      <c r="A86" s="43">
        <v>85</v>
      </c>
      <c r="B86" s="43" t="s">
        <v>402</v>
      </c>
      <c r="C86" s="26">
        <v>27</v>
      </c>
      <c r="D86" s="26">
        <v>30</v>
      </c>
      <c r="E86" s="47">
        <v>20</v>
      </c>
      <c r="H86" s="42" t="str">
        <f>VLOOKUP(C86,Entourage!A:B,2,FALSE)</f>
        <v>c_m_0014</v>
      </c>
      <c r="I86" s="42" t="str">
        <f>VLOOKUP(D86,Entourage!A:B,2,FALSE)</f>
        <v>c_b_0066</v>
      </c>
      <c r="K86" s="44">
        <f t="shared" si="5"/>
        <v>5</v>
      </c>
      <c r="L86" s="44">
        <f t="shared" si="6"/>
        <v>5</v>
      </c>
    </row>
    <row r="87" spans="1:16" x14ac:dyDescent="0.15">
      <c r="A87" s="43">
        <v>86</v>
      </c>
      <c r="B87" s="43" t="s">
        <v>402</v>
      </c>
      <c r="C87" s="26">
        <v>30</v>
      </c>
      <c r="D87" s="26">
        <v>27</v>
      </c>
      <c r="E87" s="47">
        <v>20</v>
      </c>
      <c r="H87" s="42" t="str">
        <f>VLOOKUP(C87,Entourage!A:B,2,FALSE)</f>
        <v>c_b_0066</v>
      </c>
      <c r="I87" s="42" t="str">
        <f>VLOOKUP(D87,Entourage!A:B,2,FALSE)</f>
        <v>c_m_0014</v>
      </c>
      <c r="K87" s="44">
        <f t="shared" si="5"/>
        <v>5</v>
      </c>
      <c r="L87" s="44">
        <f t="shared" si="6"/>
        <v>5</v>
      </c>
    </row>
    <row r="88" spans="1:16" x14ac:dyDescent="0.15">
      <c r="A88" s="43">
        <v>87</v>
      </c>
      <c r="B88" s="43" t="s">
        <v>404</v>
      </c>
      <c r="C88" s="26">
        <v>27</v>
      </c>
      <c r="D88" s="26">
        <v>31</v>
      </c>
      <c r="E88" s="47">
        <v>20</v>
      </c>
      <c r="H88" s="42" t="str">
        <f>VLOOKUP(C88,Entourage!A:B,2,FALSE)</f>
        <v>c_m_0014</v>
      </c>
      <c r="I88" s="42" t="str">
        <f>VLOOKUP(D88,Entourage!A:B,2,FALSE)</f>
        <v>c_b_0070</v>
      </c>
      <c r="K88" s="44">
        <f t="shared" si="5"/>
        <v>5</v>
      </c>
      <c r="L88" s="44">
        <f t="shared" si="6"/>
        <v>5</v>
      </c>
    </row>
    <row r="89" spans="1:16" x14ac:dyDescent="0.15">
      <c r="A89" s="43">
        <v>88</v>
      </c>
      <c r="B89" s="43" t="s">
        <v>404</v>
      </c>
      <c r="C89" s="26">
        <v>31</v>
      </c>
      <c r="D89" s="26">
        <v>27</v>
      </c>
      <c r="E89" s="47">
        <v>20</v>
      </c>
      <c r="H89" s="42" t="str">
        <f>VLOOKUP(C89,Entourage!A:B,2,FALSE)</f>
        <v>c_b_0070</v>
      </c>
      <c r="I89" s="42" t="str">
        <f>VLOOKUP(D89,Entourage!A:B,2,FALSE)</f>
        <v>c_m_0014</v>
      </c>
      <c r="K89" s="44">
        <f t="shared" si="5"/>
        <v>5</v>
      </c>
      <c r="L89" s="44">
        <f t="shared" si="6"/>
        <v>5</v>
      </c>
    </row>
    <row r="90" spans="1:16" x14ac:dyDescent="0.15">
      <c r="A90" s="43">
        <v>89</v>
      </c>
      <c r="B90" s="43" t="s">
        <v>402</v>
      </c>
      <c r="C90" s="26">
        <v>28</v>
      </c>
      <c r="D90" s="26">
        <v>29</v>
      </c>
      <c r="E90" s="47">
        <v>20</v>
      </c>
      <c r="H90" s="42" t="str">
        <f>VLOOKUP(C90,Entourage!A:B,2,FALSE)</f>
        <v>c_b_0023</v>
      </c>
      <c r="I90" s="42" t="str">
        <f>VLOOKUP(D90,Entourage!A:B,2,FALSE)</f>
        <v>c_b_0020</v>
      </c>
      <c r="K90" s="44">
        <f t="shared" si="5"/>
        <v>5</v>
      </c>
      <c r="L90" s="44">
        <f t="shared" si="6"/>
        <v>5</v>
      </c>
    </row>
    <row r="91" spans="1:16" x14ac:dyDescent="0.15">
      <c r="A91" s="43">
        <v>90</v>
      </c>
      <c r="B91" s="43" t="s">
        <v>402</v>
      </c>
      <c r="C91" s="26">
        <v>29</v>
      </c>
      <c r="D91" s="26">
        <v>28</v>
      </c>
      <c r="E91" s="47">
        <v>20</v>
      </c>
      <c r="H91" s="42" t="str">
        <f>VLOOKUP(C91,Entourage!A:B,2,FALSE)</f>
        <v>c_b_0020</v>
      </c>
      <c r="I91" s="42" t="str">
        <f>VLOOKUP(D91,Entourage!A:B,2,FALSE)</f>
        <v>c_b_0023</v>
      </c>
      <c r="K91" s="44">
        <f t="shared" si="5"/>
        <v>5</v>
      </c>
      <c r="L91" s="44">
        <f t="shared" si="6"/>
        <v>5</v>
      </c>
    </row>
    <row r="92" spans="1:16" x14ac:dyDescent="0.15">
      <c r="A92" s="43">
        <v>91</v>
      </c>
      <c r="B92" s="43" t="s">
        <v>405</v>
      </c>
      <c r="C92" s="26">
        <v>28</v>
      </c>
      <c r="D92" s="26">
        <v>30</v>
      </c>
      <c r="E92" s="47">
        <v>20</v>
      </c>
      <c r="H92" s="42" t="str">
        <f>VLOOKUP(C92,Entourage!A:B,2,FALSE)</f>
        <v>c_b_0023</v>
      </c>
      <c r="I92" s="42" t="str">
        <f>VLOOKUP(D92,Entourage!A:B,2,FALSE)</f>
        <v>c_b_0066</v>
      </c>
      <c r="K92" s="44">
        <f t="shared" si="5"/>
        <v>5</v>
      </c>
      <c r="L92" s="44">
        <f t="shared" si="6"/>
        <v>5</v>
      </c>
    </row>
    <row r="93" spans="1:16" x14ac:dyDescent="0.15">
      <c r="A93" s="43">
        <v>92</v>
      </c>
      <c r="B93" s="43" t="s">
        <v>405</v>
      </c>
      <c r="C93" s="26">
        <v>30</v>
      </c>
      <c r="D93" s="26">
        <v>28</v>
      </c>
      <c r="E93" s="47">
        <v>20</v>
      </c>
      <c r="H93" s="42" t="str">
        <f>VLOOKUP(C93,Entourage!A:B,2,FALSE)</f>
        <v>c_b_0066</v>
      </c>
      <c r="I93" s="42" t="str">
        <f>VLOOKUP(D93,Entourage!A:B,2,FALSE)</f>
        <v>c_b_0023</v>
      </c>
      <c r="K93" s="44">
        <f t="shared" si="5"/>
        <v>5</v>
      </c>
      <c r="L93" s="44">
        <f t="shared" si="6"/>
        <v>5</v>
      </c>
    </row>
    <row r="94" spans="1:16" x14ac:dyDescent="0.15">
      <c r="A94" s="43">
        <v>93</v>
      </c>
      <c r="B94" s="43" t="s">
        <v>403</v>
      </c>
      <c r="C94" s="26">
        <v>28</v>
      </c>
      <c r="D94" s="26">
        <v>31</v>
      </c>
      <c r="E94" s="47">
        <v>20</v>
      </c>
      <c r="H94" s="42" t="str">
        <f>VLOOKUP(C94,Entourage!A:B,2,FALSE)</f>
        <v>c_b_0023</v>
      </c>
      <c r="I94" s="42" t="str">
        <f>VLOOKUP(D94,Entourage!A:B,2,FALSE)</f>
        <v>c_b_0070</v>
      </c>
      <c r="K94" s="44">
        <f t="shared" si="5"/>
        <v>5</v>
      </c>
      <c r="L94" s="44">
        <f t="shared" si="6"/>
        <v>5</v>
      </c>
    </row>
    <row r="95" spans="1:16" x14ac:dyDescent="0.15">
      <c r="A95" s="43">
        <v>94</v>
      </c>
      <c r="B95" s="43" t="s">
        <v>403</v>
      </c>
      <c r="C95" s="26">
        <v>31</v>
      </c>
      <c r="D95" s="26">
        <v>28</v>
      </c>
      <c r="E95" s="47">
        <v>20</v>
      </c>
      <c r="H95" s="42" t="str">
        <f>VLOOKUP(C95,Entourage!A:B,2,FALSE)</f>
        <v>c_b_0070</v>
      </c>
      <c r="I95" s="42" t="str">
        <f>VLOOKUP(D95,Entourage!A:B,2,FALSE)</f>
        <v>c_b_0023</v>
      </c>
      <c r="K95" s="44">
        <f t="shared" si="5"/>
        <v>5</v>
      </c>
      <c r="L95" s="44">
        <f t="shared" si="6"/>
        <v>5</v>
      </c>
      <c r="P95" s="44">
        <f>142*20</f>
        <v>2840</v>
      </c>
    </row>
    <row r="96" spans="1:16" x14ac:dyDescent="0.15">
      <c r="A96" s="43">
        <v>95</v>
      </c>
      <c r="B96" s="43" t="s">
        <v>406</v>
      </c>
      <c r="C96" s="26">
        <v>29</v>
      </c>
      <c r="D96" s="26">
        <v>30</v>
      </c>
      <c r="E96" s="47">
        <v>20</v>
      </c>
      <c r="H96" s="42" t="str">
        <f>VLOOKUP(C96,Entourage!A:B,2,FALSE)</f>
        <v>c_b_0020</v>
      </c>
      <c r="I96" s="42" t="str">
        <f>VLOOKUP(D96,Entourage!A:B,2,FALSE)</f>
        <v>c_b_0066</v>
      </c>
      <c r="K96" s="44">
        <f t="shared" si="5"/>
        <v>5</v>
      </c>
      <c r="L96" s="44">
        <f t="shared" si="6"/>
        <v>5</v>
      </c>
    </row>
    <row r="97" spans="1:12" x14ac:dyDescent="0.15">
      <c r="A97" s="43">
        <v>96</v>
      </c>
      <c r="B97" s="43" t="s">
        <v>401</v>
      </c>
      <c r="C97" s="26">
        <v>30</v>
      </c>
      <c r="D97" s="26">
        <v>29</v>
      </c>
      <c r="E97" s="47">
        <v>20</v>
      </c>
      <c r="H97" s="42" t="str">
        <f>VLOOKUP(C97,Entourage!A:B,2,FALSE)</f>
        <v>c_b_0066</v>
      </c>
      <c r="I97" s="42" t="str">
        <f>VLOOKUP(D97,Entourage!A:B,2,FALSE)</f>
        <v>c_b_0020</v>
      </c>
      <c r="K97" s="44">
        <f t="shared" si="5"/>
        <v>5</v>
      </c>
      <c r="L97" s="44">
        <f t="shared" si="6"/>
        <v>5</v>
      </c>
    </row>
    <row r="98" spans="1:12" x14ac:dyDescent="0.15">
      <c r="A98" s="43">
        <v>97</v>
      </c>
      <c r="B98" s="43" t="s">
        <v>403</v>
      </c>
      <c r="C98" s="26">
        <v>29</v>
      </c>
      <c r="D98" s="26">
        <v>31</v>
      </c>
      <c r="E98" s="47">
        <v>20</v>
      </c>
      <c r="H98" s="42" t="str">
        <f>VLOOKUP(C98,Entourage!A:B,2,FALSE)</f>
        <v>c_b_0020</v>
      </c>
      <c r="I98" s="42" t="str">
        <f>VLOOKUP(D98,Entourage!A:B,2,FALSE)</f>
        <v>c_b_0070</v>
      </c>
      <c r="K98" s="44">
        <f t="shared" ref="K98:K105" si="7">COUNTIF(C:C,C98)</f>
        <v>5</v>
      </c>
      <c r="L98" s="44">
        <f t="shared" ref="L98:L105" si="8">COUNTIF(C:C,D98)</f>
        <v>5</v>
      </c>
    </row>
    <row r="99" spans="1:12" x14ac:dyDescent="0.15">
      <c r="A99" s="43">
        <v>98</v>
      </c>
      <c r="B99" s="43" t="s">
        <v>403</v>
      </c>
      <c r="C99" s="26">
        <v>31</v>
      </c>
      <c r="D99" s="26">
        <v>29</v>
      </c>
      <c r="E99" s="47">
        <v>20</v>
      </c>
      <c r="H99" s="42" t="str">
        <f>VLOOKUP(C99,Entourage!A:B,2,FALSE)</f>
        <v>c_b_0070</v>
      </c>
      <c r="I99" s="42" t="str">
        <f>VLOOKUP(D99,Entourage!A:B,2,FALSE)</f>
        <v>c_b_0020</v>
      </c>
      <c r="K99" s="44">
        <f t="shared" si="7"/>
        <v>5</v>
      </c>
      <c r="L99" s="44">
        <f t="shared" si="8"/>
        <v>5</v>
      </c>
    </row>
    <row r="100" spans="1:12" x14ac:dyDescent="0.15">
      <c r="A100" s="43">
        <v>99</v>
      </c>
      <c r="B100" s="43" t="s">
        <v>403</v>
      </c>
      <c r="C100" s="26">
        <v>30</v>
      </c>
      <c r="D100" s="26">
        <v>31</v>
      </c>
      <c r="E100" s="47">
        <v>20</v>
      </c>
      <c r="H100" s="42" t="str">
        <f>VLOOKUP(C100,Entourage!A:B,2,FALSE)</f>
        <v>c_b_0066</v>
      </c>
      <c r="I100" s="42" t="str">
        <f>VLOOKUP(D100,Entourage!A:B,2,FALSE)</f>
        <v>c_b_0070</v>
      </c>
      <c r="K100" s="44">
        <f t="shared" si="7"/>
        <v>5</v>
      </c>
      <c r="L100" s="44">
        <f t="shared" si="8"/>
        <v>5</v>
      </c>
    </row>
    <row r="101" spans="1:12" x14ac:dyDescent="0.15">
      <c r="A101" s="43">
        <v>100</v>
      </c>
      <c r="B101" s="43" t="s">
        <v>403</v>
      </c>
      <c r="C101" s="26">
        <v>31</v>
      </c>
      <c r="D101" s="26">
        <v>30</v>
      </c>
      <c r="E101" s="47">
        <v>20</v>
      </c>
      <c r="H101" s="42" t="str">
        <f>VLOOKUP(C101,Entourage!A:B,2,FALSE)</f>
        <v>c_b_0070</v>
      </c>
      <c r="I101" s="42" t="str">
        <f>VLOOKUP(D101,Entourage!A:B,2,FALSE)</f>
        <v>c_b_0066</v>
      </c>
      <c r="K101" s="44">
        <f t="shared" si="7"/>
        <v>5</v>
      </c>
      <c r="L101" s="44">
        <f t="shared" si="8"/>
        <v>5</v>
      </c>
    </row>
    <row r="102" spans="1:12" x14ac:dyDescent="0.15">
      <c r="A102" s="43">
        <v>101</v>
      </c>
      <c r="B102" s="42" t="s">
        <v>465</v>
      </c>
      <c r="C102" s="35">
        <v>13</v>
      </c>
      <c r="D102" s="35">
        <v>7</v>
      </c>
      <c r="E102" s="47">
        <v>20</v>
      </c>
      <c r="H102" s="42" t="str">
        <f>VLOOKUP(C102,Entourage!A:B,2,FALSE)</f>
        <v>c_b_0072</v>
      </c>
      <c r="I102" s="42" t="str">
        <f>VLOOKUP(D102,Entourage!A:B,2,FALSE)</f>
        <v>c_b_0058</v>
      </c>
      <c r="K102" s="44">
        <f t="shared" si="7"/>
        <v>3</v>
      </c>
      <c r="L102" s="44">
        <f t="shared" si="8"/>
        <v>4</v>
      </c>
    </row>
    <row r="103" spans="1:12" x14ac:dyDescent="0.15">
      <c r="A103" s="43">
        <v>102</v>
      </c>
      <c r="B103" s="42" t="s">
        <v>465</v>
      </c>
      <c r="C103" s="35">
        <v>7</v>
      </c>
      <c r="D103" s="35">
        <v>13</v>
      </c>
      <c r="E103" s="47">
        <v>20</v>
      </c>
      <c r="H103" s="42" t="str">
        <f>VLOOKUP(C103,Entourage!A:B,2,FALSE)</f>
        <v>c_b_0058</v>
      </c>
      <c r="I103" s="42" t="str">
        <f>VLOOKUP(D103,Entourage!A:B,2,FALSE)</f>
        <v>c_b_0072</v>
      </c>
      <c r="K103" s="44">
        <f t="shared" si="7"/>
        <v>4</v>
      </c>
      <c r="L103" s="44">
        <f t="shared" si="8"/>
        <v>3</v>
      </c>
    </row>
    <row r="104" spans="1:12" x14ac:dyDescent="0.15">
      <c r="A104" s="44">
        <v>103</v>
      </c>
      <c r="B104" s="42" t="s">
        <v>466</v>
      </c>
      <c r="C104" s="35">
        <v>13</v>
      </c>
      <c r="D104" s="35">
        <v>3</v>
      </c>
      <c r="E104" s="47">
        <v>20</v>
      </c>
      <c r="H104" s="42" t="str">
        <f>VLOOKUP(C104,Entourage!A:B,2,FALSE)</f>
        <v>c_b_0072</v>
      </c>
      <c r="I104" s="42" t="str">
        <f>VLOOKUP(D104,Entourage!A:B,2,FALSE)</f>
        <v>c_b_0002</v>
      </c>
      <c r="K104" s="44">
        <f t="shared" si="7"/>
        <v>3</v>
      </c>
      <c r="L104" s="44">
        <f t="shared" si="8"/>
        <v>5</v>
      </c>
    </row>
    <row r="105" spans="1:12" x14ac:dyDescent="0.15">
      <c r="A105" s="44">
        <v>104</v>
      </c>
      <c r="B105" s="42" t="s">
        <v>466</v>
      </c>
      <c r="C105" s="35">
        <v>3</v>
      </c>
      <c r="D105" s="35">
        <v>13</v>
      </c>
      <c r="E105" s="47">
        <v>20</v>
      </c>
      <c r="H105" s="42" t="str">
        <f>VLOOKUP(C105,Entourage!A:B,2,FALSE)</f>
        <v>c_b_0002</v>
      </c>
      <c r="I105" s="42" t="str">
        <f>VLOOKUP(D105,Entourage!A:B,2,FALSE)</f>
        <v>c_b_0072</v>
      </c>
      <c r="K105" s="44">
        <f t="shared" si="7"/>
        <v>5</v>
      </c>
      <c r="L105" s="44">
        <f t="shared" si="8"/>
        <v>3</v>
      </c>
    </row>
    <row r="106" spans="1:12" x14ac:dyDescent="0.15">
      <c r="A106" s="44">
        <v>105</v>
      </c>
      <c r="B106" s="42" t="s">
        <v>499</v>
      </c>
      <c r="C106" s="35">
        <v>1</v>
      </c>
      <c r="D106" s="35">
        <v>13</v>
      </c>
      <c r="E106" s="47">
        <v>20</v>
      </c>
      <c r="H106" s="42" t="str">
        <f>VLOOKUP(C106,Entourage!A:B,2,FALSE)</f>
        <v>c_b_0010</v>
      </c>
      <c r="I106" s="42" t="str">
        <f>VLOOKUP(D106,Entourage!A:B,2,FALSE)</f>
        <v>c_b_0072</v>
      </c>
      <c r="K106" s="44">
        <f t="shared" ref="K106:K126" si="9">COUNTIF(C:C,C106)</f>
        <v>3</v>
      </c>
      <c r="L106" s="44">
        <f t="shared" ref="L106:L127" si="10">COUNTIF(C:C,D106)</f>
        <v>3</v>
      </c>
    </row>
    <row r="107" spans="1:12" x14ac:dyDescent="0.15">
      <c r="A107" s="44">
        <v>106</v>
      </c>
      <c r="B107" s="42" t="s">
        <v>499</v>
      </c>
      <c r="C107" s="35">
        <v>2</v>
      </c>
      <c r="D107" s="35">
        <v>13</v>
      </c>
      <c r="E107" s="47">
        <v>20</v>
      </c>
      <c r="H107" s="42" t="str">
        <f>VLOOKUP(C107,Entourage!A:B,2,FALSE)</f>
        <v>c_b_0011</v>
      </c>
      <c r="I107" s="42" t="str">
        <f>VLOOKUP(D107,Entourage!A:B,2,FALSE)</f>
        <v>c_b_0072</v>
      </c>
      <c r="K107" s="44">
        <f t="shared" si="9"/>
        <v>3</v>
      </c>
      <c r="L107" s="44">
        <f t="shared" si="10"/>
        <v>3</v>
      </c>
    </row>
    <row r="108" spans="1:12" x14ac:dyDescent="0.15">
      <c r="A108" s="44">
        <v>107</v>
      </c>
      <c r="B108" s="42" t="s">
        <v>499</v>
      </c>
      <c r="C108" s="35">
        <v>4</v>
      </c>
      <c r="D108" s="35">
        <v>13</v>
      </c>
      <c r="E108" s="47">
        <v>20</v>
      </c>
      <c r="H108" s="42" t="str">
        <f>VLOOKUP(C108,Entourage!A:B,2,FALSE)</f>
        <v>c_b_0031</v>
      </c>
      <c r="I108" s="42" t="str">
        <f>VLOOKUP(D108,Entourage!A:B,2,FALSE)</f>
        <v>c_b_0072</v>
      </c>
      <c r="K108" s="44">
        <f t="shared" si="9"/>
        <v>3</v>
      </c>
      <c r="L108" s="44">
        <f t="shared" si="10"/>
        <v>3</v>
      </c>
    </row>
    <row r="109" spans="1:12" x14ac:dyDescent="0.15">
      <c r="A109" s="44">
        <v>108</v>
      </c>
      <c r="B109" s="42" t="s">
        <v>499</v>
      </c>
      <c r="C109" s="35">
        <v>5</v>
      </c>
      <c r="D109" s="35">
        <v>13</v>
      </c>
      <c r="E109" s="47">
        <v>20</v>
      </c>
      <c r="H109" s="42" t="str">
        <f>VLOOKUP(C109,Entourage!A:B,2,FALSE)</f>
        <v>c_b_0057</v>
      </c>
      <c r="I109" s="42" t="str">
        <f>VLOOKUP(D109,Entourage!A:B,2,FALSE)</f>
        <v>c_b_0072</v>
      </c>
      <c r="K109" s="44">
        <f t="shared" si="9"/>
        <v>4</v>
      </c>
      <c r="L109" s="44">
        <f t="shared" si="10"/>
        <v>3</v>
      </c>
    </row>
    <row r="110" spans="1:12" x14ac:dyDescent="0.15">
      <c r="A110" s="44">
        <v>109</v>
      </c>
      <c r="B110" s="42" t="s">
        <v>499</v>
      </c>
      <c r="C110" s="35">
        <v>6</v>
      </c>
      <c r="D110" s="35">
        <v>13</v>
      </c>
      <c r="E110" s="47">
        <v>20</v>
      </c>
      <c r="H110" s="42" t="str">
        <f>VLOOKUP(C110,Entourage!A:B,2,FALSE)</f>
        <v>c_b_0056</v>
      </c>
      <c r="I110" s="42" t="str">
        <f>VLOOKUP(D110,Entourage!A:B,2,FALSE)</f>
        <v>c_b_0072</v>
      </c>
      <c r="K110" s="44">
        <f t="shared" si="9"/>
        <v>4</v>
      </c>
      <c r="L110" s="44">
        <f t="shared" si="10"/>
        <v>3</v>
      </c>
    </row>
    <row r="111" spans="1:12" x14ac:dyDescent="0.15">
      <c r="A111" s="44">
        <v>110</v>
      </c>
      <c r="B111" s="42" t="s">
        <v>499</v>
      </c>
      <c r="C111" s="35">
        <v>8</v>
      </c>
      <c r="D111" s="35">
        <v>13</v>
      </c>
      <c r="E111" s="47">
        <v>20</v>
      </c>
      <c r="H111" s="42" t="str">
        <f>VLOOKUP(C111,Entourage!A:B,2,FALSE)</f>
        <v>c_b_0059</v>
      </c>
      <c r="I111" s="42" t="str">
        <f>VLOOKUP(D111,Entourage!A:B,2,FALSE)</f>
        <v>c_b_0072</v>
      </c>
      <c r="K111" s="44">
        <f t="shared" si="9"/>
        <v>3</v>
      </c>
      <c r="L111" s="44">
        <f t="shared" si="10"/>
        <v>3</v>
      </c>
    </row>
    <row r="112" spans="1:12" x14ac:dyDescent="0.15">
      <c r="A112" s="44">
        <v>111</v>
      </c>
      <c r="B112" s="42" t="s">
        <v>499</v>
      </c>
      <c r="C112" s="35">
        <v>9</v>
      </c>
      <c r="D112" s="35">
        <v>13</v>
      </c>
      <c r="E112" s="47">
        <v>20</v>
      </c>
      <c r="H112" s="42" t="str">
        <f>VLOOKUP(C112,Entourage!A:B,2,FALSE)</f>
        <v>c_b_0012</v>
      </c>
      <c r="I112" s="42" t="str">
        <f>VLOOKUP(D112,Entourage!A:B,2,FALSE)</f>
        <v>c_b_0072</v>
      </c>
      <c r="K112" s="44">
        <f t="shared" si="9"/>
        <v>3</v>
      </c>
      <c r="L112" s="44">
        <f t="shared" si="10"/>
        <v>3</v>
      </c>
    </row>
    <row r="113" spans="1:12" x14ac:dyDescent="0.15">
      <c r="A113" s="44">
        <v>112</v>
      </c>
      <c r="B113" s="42" t="s">
        <v>499</v>
      </c>
      <c r="C113" s="35">
        <v>10</v>
      </c>
      <c r="D113" s="35">
        <v>13</v>
      </c>
      <c r="E113" s="47">
        <v>20</v>
      </c>
      <c r="H113" s="42" t="str">
        <f>VLOOKUP(C113,Entourage!A:B,2,FALSE)</f>
        <v>c_b_0019</v>
      </c>
      <c r="I113" s="42" t="str">
        <f>VLOOKUP(D113,Entourage!A:B,2,FALSE)</f>
        <v>c_b_0072</v>
      </c>
      <c r="K113" s="44">
        <f t="shared" si="9"/>
        <v>5</v>
      </c>
      <c r="L113" s="44">
        <f t="shared" si="10"/>
        <v>3</v>
      </c>
    </row>
    <row r="114" spans="1:12" x14ac:dyDescent="0.15">
      <c r="A114" s="44">
        <v>113</v>
      </c>
      <c r="B114" s="42" t="s">
        <v>499</v>
      </c>
      <c r="C114" s="35">
        <v>11</v>
      </c>
      <c r="D114" s="35">
        <v>13</v>
      </c>
      <c r="E114" s="47">
        <v>20</v>
      </c>
      <c r="H114" s="42" t="str">
        <f>VLOOKUP(C114,Entourage!A:B,2,FALSE)</f>
        <v>c_b_0067</v>
      </c>
      <c r="I114" s="42" t="str">
        <f>VLOOKUP(D114,Entourage!A:B,2,FALSE)</f>
        <v>c_b_0072</v>
      </c>
      <c r="K114" s="44">
        <f t="shared" si="9"/>
        <v>4</v>
      </c>
      <c r="L114" s="44">
        <f t="shared" si="10"/>
        <v>3</v>
      </c>
    </row>
    <row r="115" spans="1:12" x14ac:dyDescent="0.15">
      <c r="A115" s="44">
        <v>114</v>
      </c>
      <c r="B115" s="42" t="s">
        <v>499</v>
      </c>
      <c r="C115" s="35">
        <v>12</v>
      </c>
      <c r="D115" s="35">
        <v>13</v>
      </c>
      <c r="E115" s="47">
        <v>20</v>
      </c>
      <c r="H115" s="42" t="str">
        <f>VLOOKUP(C115,Entourage!A:B,2,FALSE)</f>
        <v>c_b_0069</v>
      </c>
      <c r="I115" s="42" t="str">
        <f>VLOOKUP(D115,Entourage!A:B,2,FALSE)</f>
        <v>c_b_0072</v>
      </c>
      <c r="K115" s="44">
        <f t="shared" si="9"/>
        <v>3</v>
      </c>
      <c r="L115" s="44">
        <f t="shared" si="10"/>
        <v>3</v>
      </c>
    </row>
    <row r="116" spans="1:12" x14ac:dyDescent="0.15">
      <c r="A116" s="44">
        <v>115</v>
      </c>
      <c r="B116" s="42" t="s">
        <v>499</v>
      </c>
      <c r="C116" s="35">
        <v>14</v>
      </c>
      <c r="D116" s="35">
        <v>13</v>
      </c>
      <c r="E116" s="47">
        <v>20</v>
      </c>
      <c r="H116" s="42" t="str">
        <f>VLOOKUP(C116,Entourage!A:B,2,FALSE)</f>
        <v>c_b_0064</v>
      </c>
      <c r="I116" s="42" t="str">
        <f>VLOOKUP(D116,Entourage!A:B,2,FALSE)</f>
        <v>c_b_0072</v>
      </c>
      <c r="K116" s="44">
        <f t="shared" si="9"/>
        <v>3</v>
      </c>
      <c r="L116" s="44">
        <f t="shared" si="10"/>
        <v>3</v>
      </c>
    </row>
    <row r="117" spans="1:12" x14ac:dyDescent="0.15">
      <c r="A117" s="44">
        <v>116</v>
      </c>
      <c r="B117" s="42" t="s">
        <v>499</v>
      </c>
      <c r="C117" s="35">
        <v>15</v>
      </c>
      <c r="D117" s="35">
        <v>13</v>
      </c>
      <c r="E117" s="47">
        <v>20</v>
      </c>
      <c r="H117" s="42" t="str">
        <f>VLOOKUP(C117,Entourage!A:B,2,FALSE)</f>
        <v>c_b_0074</v>
      </c>
      <c r="I117" s="42" t="str">
        <f>VLOOKUP(D117,Entourage!A:B,2,FALSE)</f>
        <v>c_b_0072</v>
      </c>
      <c r="K117" s="44">
        <f t="shared" si="9"/>
        <v>3</v>
      </c>
      <c r="L117" s="44">
        <f t="shared" si="10"/>
        <v>3</v>
      </c>
    </row>
    <row r="118" spans="1:12" x14ac:dyDescent="0.15">
      <c r="A118" s="44">
        <v>117</v>
      </c>
      <c r="B118" s="42" t="s">
        <v>499</v>
      </c>
      <c r="C118" s="35">
        <v>16</v>
      </c>
      <c r="D118" s="35">
        <v>13</v>
      </c>
      <c r="E118" s="47">
        <v>20</v>
      </c>
      <c r="H118" s="42" t="str">
        <f>VLOOKUP(C118,Entourage!A:B,2,FALSE)</f>
        <v>c_b_0078</v>
      </c>
      <c r="I118" s="42" t="str">
        <f>VLOOKUP(D118,Entourage!A:B,2,FALSE)</f>
        <v>c_b_0072</v>
      </c>
      <c r="K118" s="44">
        <f t="shared" si="9"/>
        <v>3</v>
      </c>
      <c r="L118" s="44">
        <f t="shared" si="10"/>
        <v>3</v>
      </c>
    </row>
    <row r="119" spans="1:12" x14ac:dyDescent="0.15">
      <c r="A119" s="44">
        <v>118</v>
      </c>
      <c r="B119" s="42" t="s">
        <v>499</v>
      </c>
      <c r="C119" s="35">
        <v>17</v>
      </c>
      <c r="D119" s="35">
        <v>13</v>
      </c>
      <c r="E119" s="47">
        <v>20</v>
      </c>
      <c r="H119" s="42" t="str">
        <f>VLOOKUP(C119,Entourage!A:B,2,FALSE)</f>
        <v>c_b_0075</v>
      </c>
      <c r="I119" s="42" t="str">
        <f>VLOOKUP(D119,Entourage!A:B,2,FALSE)</f>
        <v>c_b_0072</v>
      </c>
      <c r="K119" s="44">
        <f t="shared" si="9"/>
        <v>5</v>
      </c>
      <c r="L119" s="44">
        <f t="shared" si="10"/>
        <v>3</v>
      </c>
    </row>
    <row r="120" spans="1:12" x14ac:dyDescent="0.15">
      <c r="A120" s="44">
        <v>119</v>
      </c>
      <c r="B120" s="42" t="s">
        <v>499</v>
      </c>
      <c r="C120" s="35">
        <v>19</v>
      </c>
      <c r="D120" s="35">
        <v>13</v>
      </c>
      <c r="E120" s="47">
        <v>20</v>
      </c>
      <c r="H120" s="42" t="str">
        <f>VLOOKUP(C120,Entourage!A:B,2,FALSE)</f>
        <v>c_b_0077</v>
      </c>
      <c r="I120" s="42" t="str">
        <f>VLOOKUP(D120,Entourage!A:B,2,FALSE)</f>
        <v>c_b_0072</v>
      </c>
      <c r="K120" s="44">
        <f t="shared" si="9"/>
        <v>4</v>
      </c>
      <c r="L120" s="44">
        <f t="shared" si="10"/>
        <v>3</v>
      </c>
    </row>
    <row r="121" spans="1:12" x14ac:dyDescent="0.15">
      <c r="A121" s="44">
        <v>120</v>
      </c>
      <c r="B121" s="42" t="s">
        <v>499</v>
      </c>
      <c r="C121" s="35">
        <v>20</v>
      </c>
      <c r="D121" s="35">
        <v>13</v>
      </c>
      <c r="E121" s="47">
        <v>20</v>
      </c>
      <c r="H121" s="42" t="str">
        <f>VLOOKUP(C121,Entourage!A:B,2,FALSE)</f>
        <v>c_b_0073</v>
      </c>
      <c r="I121" s="42" t="str">
        <f>VLOOKUP(D121,Entourage!A:B,2,FALSE)</f>
        <v>c_b_0072</v>
      </c>
      <c r="K121" s="44">
        <f t="shared" si="9"/>
        <v>4</v>
      </c>
      <c r="L121" s="44">
        <f t="shared" si="10"/>
        <v>3</v>
      </c>
    </row>
    <row r="122" spans="1:12" x14ac:dyDescent="0.15">
      <c r="A122" s="44">
        <v>121</v>
      </c>
      <c r="B122" s="42" t="s">
        <v>499</v>
      </c>
      <c r="C122" s="35">
        <v>21</v>
      </c>
      <c r="D122" s="35">
        <v>13</v>
      </c>
      <c r="E122" s="47">
        <v>20</v>
      </c>
      <c r="H122" s="42" t="str">
        <f>VLOOKUP(C122,Entourage!A:B,2,FALSE)</f>
        <v>c_b_0071</v>
      </c>
      <c r="I122" s="42" t="str">
        <f>VLOOKUP(D122,Entourage!A:B,2,FALSE)</f>
        <v>c_b_0072</v>
      </c>
      <c r="K122" s="44">
        <f t="shared" si="9"/>
        <v>5</v>
      </c>
      <c r="L122" s="44">
        <f t="shared" si="10"/>
        <v>3</v>
      </c>
    </row>
    <row r="123" spans="1:12" x14ac:dyDescent="0.15">
      <c r="A123" s="44">
        <v>122</v>
      </c>
      <c r="B123" s="42" t="s">
        <v>499</v>
      </c>
      <c r="C123" s="35">
        <v>22</v>
      </c>
      <c r="D123" s="35">
        <v>13</v>
      </c>
      <c r="E123" s="47">
        <v>20</v>
      </c>
      <c r="H123" s="42" t="str">
        <f>VLOOKUP(C123,Entourage!A:B,2,FALSE)</f>
        <v>c_b_0068</v>
      </c>
      <c r="I123" s="42" t="str">
        <f>VLOOKUP(D123,Entourage!A:B,2,FALSE)</f>
        <v>c_b_0072</v>
      </c>
      <c r="K123" s="44">
        <f t="shared" si="9"/>
        <v>4</v>
      </c>
      <c r="L123" s="44">
        <f t="shared" si="10"/>
        <v>3</v>
      </c>
    </row>
    <row r="124" spans="1:12" x14ac:dyDescent="0.15">
      <c r="A124" s="44">
        <v>123</v>
      </c>
      <c r="B124" s="42" t="s">
        <v>499</v>
      </c>
      <c r="C124" s="35">
        <v>23</v>
      </c>
      <c r="D124" s="35">
        <v>13</v>
      </c>
      <c r="E124" s="47">
        <v>20</v>
      </c>
      <c r="H124" s="42" t="str">
        <f>VLOOKUP(C124,Entourage!A:B,2,FALSE)</f>
        <v>c_b_0061</v>
      </c>
      <c r="I124" s="42" t="str">
        <f>VLOOKUP(D124,Entourage!A:B,2,FALSE)</f>
        <v>c_b_0072</v>
      </c>
      <c r="K124" s="44">
        <f t="shared" si="9"/>
        <v>4</v>
      </c>
      <c r="L124" s="44">
        <f t="shared" si="10"/>
        <v>3</v>
      </c>
    </row>
    <row r="125" spans="1:12" x14ac:dyDescent="0.15">
      <c r="A125" s="44">
        <v>124</v>
      </c>
      <c r="B125" s="42" t="s">
        <v>499</v>
      </c>
      <c r="C125" s="35">
        <v>24</v>
      </c>
      <c r="D125" s="35">
        <v>13</v>
      </c>
      <c r="E125" s="47">
        <v>20</v>
      </c>
      <c r="H125" s="42" t="str">
        <f>VLOOKUP(C125,Entourage!A:B,2,FALSE)</f>
        <v>c_b_0062</v>
      </c>
      <c r="I125" s="42" t="str">
        <f>VLOOKUP(D125,Entourage!A:B,2,FALSE)</f>
        <v>c_b_0072</v>
      </c>
      <c r="K125" s="44">
        <f t="shared" si="9"/>
        <v>5</v>
      </c>
      <c r="L125" s="44">
        <f t="shared" si="10"/>
        <v>3</v>
      </c>
    </row>
    <row r="126" spans="1:12" x14ac:dyDescent="0.15">
      <c r="A126" s="44">
        <v>125</v>
      </c>
      <c r="B126" s="42" t="s">
        <v>499</v>
      </c>
      <c r="C126" s="35">
        <v>25</v>
      </c>
      <c r="D126" s="35">
        <v>13</v>
      </c>
      <c r="E126" s="47">
        <v>20</v>
      </c>
      <c r="H126" s="42" t="str">
        <f>VLOOKUP(C126,Entourage!A:B,2,FALSE)</f>
        <v>c_b_0065</v>
      </c>
      <c r="I126" s="42" t="str">
        <f>VLOOKUP(D126,Entourage!A:B,2,FALSE)</f>
        <v>c_b_0072</v>
      </c>
      <c r="K126" s="44">
        <f t="shared" si="9"/>
        <v>4</v>
      </c>
      <c r="L126" s="44">
        <f t="shared" si="10"/>
        <v>3</v>
      </c>
    </row>
    <row r="127" spans="1:12" x14ac:dyDescent="0.15">
      <c r="A127" s="44">
        <v>126</v>
      </c>
      <c r="B127" s="42" t="s">
        <v>499</v>
      </c>
      <c r="C127" s="35">
        <v>32</v>
      </c>
      <c r="D127" s="35">
        <v>13</v>
      </c>
      <c r="E127" s="47">
        <v>20</v>
      </c>
      <c r="L127" s="42">
        <f t="shared" si="10"/>
        <v>3</v>
      </c>
    </row>
    <row r="128" spans="1:12" x14ac:dyDescent="0.15">
      <c r="A128" s="44">
        <v>127</v>
      </c>
      <c r="B128" s="42" t="s">
        <v>501</v>
      </c>
      <c r="C128" s="35">
        <v>32</v>
      </c>
      <c r="D128" s="26">
        <v>18</v>
      </c>
      <c r="E128" s="47">
        <v>20</v>
      </c>
    </row>
    <row r="129" spans="1:5" x14ac:dyDescent="0.15">
      <c r="A129" s="44">
        <v>128</v>
      </c>
      <c r="B129" s="42" t="s">
        <v>502</v>
      </c>
      <c r="C129" s="35">
        <v>32</v>
      </c>
      <c r="D129" s="25">
        <v>21</v>
      </c>
      <c r="E129" s="47">
        <v>20</v>
      </c>
    </row>
    <row r="130" spans="1:5" x14ac:dyDescent="0.15">
      <c r="A130" s="44">
        <v>129</v>
      </c>
      <c r="B130" s="42" t="s">
        <v>503</v>
      </c>
      <c r="C130" s="35">
        <v>32</v>
      </c>
      <c r="D130" s="25">
        <v>7</v>
      </c>
      <c r="E130" s="47">
        <v>20</v>
      </c>
    </row>
    <row r="131" spans="1:5" x14ac:dyDescent="0.15">
      <c r="A131" s="44">
        <v>130</v>
      </c>
      <c r="B131" s="42" t="s">
        <v>504</v>
      </c>
      <c r="C131" s="35">
        <v>32</v>
      </c>
      <c r="D131" s="25">
        <v>27</v>
      </c>
      <c r="E131" s="47">
        <v>20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WriteCur">
                <anchor moveWithCells="1" sizeWithCells="1">
                  <from>
                    <xdr:col>12</xdr:col>
                    <xdr:colOff>95250</xdr:colOff>
                    <xdr:row>0</xdr:row>
                    <xdr:rowOff>114300</xdr:rowOff>
                  </from>
                  <to>
                    <xdr:col>13</xdr:col>
                    <xdr:colOff>619125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3"/>
  <sheetViews>
    <sheetView workbookViewId="0">
      <selection activeCell="J44" sqref="J44"/>
    </sheetView>
  </sheetViews>
  <sheetFormatPr defaultRowHeight="13.5" x14ac:dyDescent="0.15"/>
  <cols>
    <col min="1" max="1" width="21.625" bestFit="1" customWidth="1"/>
    <col min="2" max="2" width="17.25" bestFit="1" customWidth="1"/>
    <col min="3" max="6" width="2.5" bestFit="1" customWidth="1"/>
    <col min="7" max="7" width="11.625" bestFit="1" customWidth="1"/>
  </cols>
  <sheetData>
    <row r="1" spans="1:7" x14ac:dyDescent="0.1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</row>
    <row r="2" spans="1:7" x14ac:dyDescent="0.15">
      <c r="A2" t="s">
        <v>233</v>
      </c>
      <c r="B2" t="s">
        <v>233</v>
      </c>
      <c r="C2" s="3"/>
      <c r="D2" s="3"/>
      <c r="E2" s="3"/>
      <c r="F2" s="3"/>
      <c r="G2" s="3" t="s">
        <v>3</v>
      </c>
    </row>
    <row r="3" spans="1:7" x14ac:dyDescent="0.15">
      <c r="A3" t="s">
        <v>109</v>
      </c>
      <c r="B3" t="s">
        <v>234</v>
      </c>
      <c r="C3" s="3"/>
      <c r="D3" s="3"/>
      <c r="E3" s="3"/>
      <c r="F3" s="3"/>
      <c r="G3" s="3" t="s">
        <v>3</v>
      </c>
    </row>
    <row r="4" spans="1:7" x14ac:dyDescent="0.15">
      <c r="A4" t="s">
        <v>230</v>
      </c>
      <c r="B4" t="s">
        <v>230</v>
      </c>
      <c r="C4" s="3"/>
      <c r="D4" s="3"/>
      <c r="E4" s="3"/>
      <c r="F4" s="3"/>
      <c r="G4" s="3" t="s">
        <v>3</v>
      </c>
    </row>
    <row r="5" spans="1:7" x14ac:dyDescent="0.15">
      <c r="A5" t="s">
        <v>247</v>
      </c>
      <c r="B5" t="s">
        <v>245</v>
      </c>
      <c r="C5" s="3"/>
      <c r="D5" s="3"/>
      <c r="E5" s="3"/>
      <c r="F5" s="3"/>
      <c r="G5" s="3" t="s">
        <v>3</v>
      </c>
    </row>
    <row r="6" spans="1:7" x14ac:dyDescent="0.15">
      <c r="A6" t="s">
        <v>235</v>
      </c>
      <c r="B6" t="s">
        <v>235</v>
      </c>
      <c r="G6" s="3" t="s">
        <v>3</v>
      </c>
    </row>
    <row r="7" spans="1:7" x14ac:dyDescent="0.15">
      <c r="A7" t="s">
        <v>236</v>
      </c>
      <c r="B7" t="s">
        <v>236</v>
      </c>
      <c r="G7" s="3" t="s">
        <v>3</v>
      </c>
    </row>
    <row r="8" spans="1:7" x14ac:dyDescent="0.15">
      <c r="A8" t="s">
        <v>238</v>
      </c>
      <c r="B8" t="s">
        <v>238</v>
      </c>
      <c r="G8" s="3" t="s">
        <v>3</v>
      </c>
    </row>
    <row r="9" spans="1:7" x14ac:dyDescent="0.15">
      <c r="A9" t="s">
        <v>237</v>
      </c>
      <c r="B9" t="s">
        <v>237</v>
      </c>
      <c r="G9" s="3" t="s">
        <v>3</v>
      </c>
    </row>
    <row r="10" spans="1:7" x14ac:dyDescent="0.15">
      <c r="A10" t="s">
        <v>243</v>
      </c>
      <c r="B10" t="s">
        <v>244</v>
      </c>
      <c r="G10" s="3" t="s">
        <v>3</v>
      </c>
    </row>
    <row r="11" spans="1:7" x14ac:dyDescent="0.15">
      <c r="A11" t="s">
        <v>246</v>
      </c>
      <c r="B11" s="3"/>
      <c r="C11" s="3"/>
      <c r="D11" s="3"/>
      <c r="E11" s="3"/>
      <c r="F11" s="3"/>
      <c r="G11" s="3" t="s">
        <v>8</v>
      </c>
    </row>
    <row r="12" spans="1:7" x14ac:dyDescent="0.15">
      <c r="A12" t="s">
        <v>241</v>
      </c>
      <c r="B12" s="3"/>
      <c r="C12" s="3"/>
      <c r="D12" s="3"/>
      <c r="E12" s="3"/>
      <c r="F12" s="3"/>
      <c r="G12" s="3" t="s">
        <v>4</v>
      </c>
    </row>
    <row r="13" spans="1:7" x14ac:dyDescent="0.15">
      <c r="A13" s="18" t="s">
        <v>242</v>
      </c>
      <c r="B13" s="18"/>
      <c r="C13" s="18"/>
      <c r="D13" s="18"/>
      <c r="E13" s="18"/>
      <c r="F13" s="18"/>
      <c r="G13" s="18" t="s">
        <v>32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J2601"/>
  <sheetViews>
    <sheetView topLeftCell="B1" zoomScale="110" zoomScaleNormal="110" workbookViewId="0">
      <pane ySplit="10" topLeftCell="A2500" activePane="bottomLeft" state="frozenSplit"/>
      <selection pane="bottomLeft" activeCell="B2500" sqref="B2500:Y2601"/>
    </sheetView>
  </sheetViews>
  <sheetFormatPr defaultRowHeight="13.5" x14ac:dyDescent="0.15"/>
  <cols>
    <col min="1" max="1" width="13.25" style="24" bestFit="1" customWidth="1"/>
    <col min="2" max="2" width="6.75" style="42" bestFit="1" customWidth="1"/>
    <col min="3" max="3" width="9.75" style="42" bestFit="1" customWidth="1"/>
    <col min="4" max="4" width="8.75" style="42" bestFit="1" customWidth="1"/>
    <col min="5" max="5" width="21.125" style="42" bestFit="1" customWidth="1"/>
    <col min="6" max="6" width="23.375" style="42" bestFit="1" customWidth="1"/>
    <col min="7" max="7" width="17.75" style="42" bestFit="1" customWidth="1"/>
    <col min="8" max="8" width="8.75" style="42" bestFit="1" customWidth="1"/>
    <col min="9" max="9" width="5.875" style="42" bestFit="1" customWidth="1"/>
    <col min="10" max="10" width="5.25" style="2" bestFit="1" customWidth="1"/>
    <col min="11" max="11" width="2.5" style="2" bestFit="1" customWidth="1"/>
    <col min="12" max="15" width="5.25" style="2" bestFit="1" customWidth="1"/>
    <col min="16" max="16" width="4.5" style="2" bestFit="1" customWidth="1"/>
    <col min="17" max="17" width="9" style="2" bestFit="1" customWidth="1"/>
    <col min="18" max="18" width="7.125" style="55" bestFit="1" customWidth="1"/>
    <col min="19" max="19" width="11" style="92" bestFit="1" customWidth="1"/>
    <col min="20" max="23" width="7.125" style="92" customWidth="1"/>
    <col min="24" max="24" width="13" style="56" bestFit="1" customWidth="1"/>
    <col min="25" max="25" width="13" style="2" bestFit="1" customWidth="1"/>
    <col min="26" max="26" width="9" style="42"/>
    <col min="27" max="27" width="9.5" style="42" bestFit="1" customWidth="1"/>
    <col min="28" max="16384" width="9" style="42"/>
  </cols>
  <sheetData>
    <row r="1" spans="1:36" x14ac:dyDescent="0.15">
      <c r="A1" s="22" t="s">
        <v>407</v>
      </c>
      <c r="B1" s="41" t="s">
        <v>114</v>
      </c>
      <c r="C1" s="41" t="s">
        <v>408</v>
      </c>
      <c r="D1" s="41" t="s">
        <v>247</v>
      </c>
      <c r="E1" s="41" t="s">
        <v>409</v>
      </c>
      <c r="F1" s="41" t="s">
        <v>410</v>
      </c>
      <c r="G1" s="41" t="s">
        <v>417</v>
      </c>
      <c r="H1" s="41" t="s">
        <v>418</v>
      </c>
      <c r="I1" s="41" t="s">
        <v>419</v>
      </c>
      <c r="J1" s="2" t="s">
        <v>467</v>
      </c>
      <c r="M1" s="2" t="s">
        <v>468</v>
      </c>
      <c r="N1" s="2" t="s">
        <v>469</v>
      </c>
      <c r="Q1" s="2" t="s">
        <v>495</v>
      </c>
      <c r="R1" s="52" t="s">
        <v>488</v>
      </c>
      <c r="S1" s="91" t="s">
        <v>491</v>
      </c>
      <c r="T1" s="91" t="s">
        <v>492</v>
      </c>
      <c r="U1" s="91" t="s">
        <v>493</v>
      </c>
      <c r="V1" s="91" t="s">
        <v>494</v>
      </c>
      <c r="W1" s="91"/>
      <c r="X1" s="53"/>
    </row>
    <row r="2" spans="1:36" x14ac:dyDescent="0.15">
      <c r="A2" s="51">
        <f>INT((ROW(A2)+18)/20)</f>
        <v>1</v>
      </c>
      <c r="B2" s="2">
        <f>COUNTIF(A$1:A2,A2)</f>
        <v>1</v>
      </c>
      <c r="C2" s="2">
        <f t="shared" ref="C2:C17" si="0">P2</f>
        <v>102</v>
      </c>
      <c r="D2" s="100">
        <f>INT(V2)</f>
        <v>11</v>
      </c>
      <c r="E2" s="51">
        <v>1</v>
      </c>
      <c r="F2" s="2">
        <f t="shared" ref="F2" si="1">INT(B2/2)+1</f>
        <v>1</v>
      </c>
      <c r="G2" s="82">
        <v>13009</v>
      </c>
      <c r="H2" s="2">
        <f>B2*2</f>
        <v>2</v>
      </c>
      <c r="I2" s="43">
        <f>VLOOKUP(C2,[4]CharPropertyConfig!$A:$G,7,FALSE)*D2</f>
        <v>275</v>
      </c>
      <c r="J2" s="51">
        <f>VLOOKUP(A2,filiation!A:C,3,FALSE)</f>
        <v>24</v>
      </c>
      <c r="K2" s="51">
        <f>VLOOKUP(J2,Entourage!A:N,14,FALSE)</f>
        <v>2</v>
      </c>
      <c r="L2" s="2" t="str">
        <f>VLOOKUP(K2,$AC$2:$AD$4,2,FALSE)</f>
        <v>刺杀</v>
      </c>
      <c r="M2" s="51">
        <f>VLOOKUP(A2,filiation!A:D,4,FALSE)</f>
        <v>25</v>
      </c>
      <c r="N2" s="51">
        <f>VLOOKUP(M2,Entourage!A:N,14,FALSE)</f>
        <v>1</v>
      </c>
      <c r="O2" s="2" t="str">
        <f>VLOOKUP(N2,$AC$2:$AD$4,2,FALSE)</f>
        <v>战斗</v>
      </c>
      <c r="P2" s="2">
        <f>VLOOKUP(N2,$AC$2:$AE$4,3,FALSE)</f>
        <v>102</v>
      </c>
      <c r="Q2" s="51">
        <f>INT(VLOOKUP(M2,Entourage!A:AF,28+IF(N2=1,2,IF(N2=3,3,1)),FALSE)*0.6*POWER(B2,1.1))</f>
        <v>7</v>
      </c>
      <c r="R2" s="55">
        <f>I2/(SUM(H$2:H2)*10)</f>
        <v>13.75</v>
      </c>
      <c r="S2" s="95">
        <f t="shared" ref="S2:S66" si="2">VLOOKUP(B2,AG$2:AH$22,2,FALSE)</f>
        <v>10</v>
      </c>
      <c r="T2" s="96">
        <f>SUMIFS(H$2:H2,A$2:A2,A2)*10*S2*(1.1+INDEX(Entourage!BD:BD,MATCH(J2,Entourage!A:A,0))/20)</f>
        <v>280</v>
      </c>
      <c r="U2" s="96">
        <f>IFERROR(T2-T1,0)</f>
        <v>0</v>
      </c>
      <c r="V2" s="96">
        <f>T2/VLOOKUP(C2,[4]CharPropertyConfig!$A:$G,7,FALSE)</f>
        <v>11.2</v>
      </c>
      <c r="W2" s="96"/>
      <c r="X2" s="54" t="str">
        <f>VLOOKUP(J2,Entourage!A:B,2,FALSE)</f>
        <v>c_b_0062</v>
      </c>
      <c r="Y2" s="51" t="str">
        <f>VLOOKUP(M2,Entourage!A:B,2,FALSE)</f>
        <v>c_b_0065</v>
      </c>
      <c r="AC2" s="57">
        <v>1</v>
      </c>
      <c r="AD2" s="58" t="s">
        <v>470</v>
      </c>
      <c r="AE2" s="2">
        <v>102</v>
      </c>
      <c r="AF2" s="2"/>
      <c r="AG2" s="94">
        <v>1</v>
      </c>
      <c r="AH2" s="97">
        <v>10</v>
      </c>
      <c r="AJ2" s="42">
        <v>2</v>
      </c>
    </row>
    <row r="3" spans="1:36" x14ac:dyDescent="0.15">
      <c r="A3" s="51">
        <f t="shared" ref="A3:A66" si="3">INT((ROW(A3)+18)/20)</f>
        <v>1</v>
      </c>
      <c r="B3" s="2">
        <f>COUNTIF(A$1:A3,A3)</f>
        <v>2</v>
      </c>
      <c r="C3" s="2">
        <f t="shared" si="0"/>
        <v>102</v>
      </c>
      <c r="D3" s="100">
        <f t="shared" ref="D3:D66" si="4">INT(V3)</f>
        <v>23</v>
      </c>
      <c r="E3" s="51">
        <v>1</v>
      </c>
      <c r="F3" s="43">
        <v>1</v>
      </c>
      <c r="G3" s="82">
        <v>13009</v>
      </c>
      <c r="H3" s="43">
        <v>4</v>
      </c>
      <c r="I3" s="43">
        <f>VLOOKUP(C3,[4]CharPropertyConfig!$A:$G,7,FALSE)*D3</f>
        <v>575</v>
      </c>
      <c r="J3" s="51">
        <f>VLOOKUP(A3,filiation!A:C,3,FALSE)</f>
        <v>24</v>
      </c>
      <c r="K3" s="51">
        <f>VLOOKUP(J3,Entourage!A:N,14,FALSE)</f>
        <v>2</v>
      </c>
      <c r="L3" s="2" t="str">
        <f t="shared" ref="L3:L66" si="5">VLOOKUP(K3,$AC$2:$AD$4,2,FALSE)</f>
        <v>刺杀</v>
      </c>
      <c r="M3" s="51">
        <f>VLOOKUP(A3,filiation!A:D,4,FALSE)</f>
        <v>25</v>
      </c>
      <c r="N3" s="51">
        <f>VLOOKUP(M3,Entourage!A:N,14,FALSE)</f>
        <v>1</v>
      </c>
      <c r="O3" s="2" t="str">
        <f t="shared" ref="O3:O66" si="6">VLOOKUP(N3,$AC$2:$AD$4,2,FALSE)</f>
        <v>战斗</v>
      </c>
      <c r="P3" s="2">
        <f t="shared" ref="P3:P66" si="7">VLOOKUP(N3,$AC$2:$AE$4,3,FALSE)</f>
        <v>102</v>
      </c>
      <c r="Q3" s="51">
        <f>INT(VLOOKUP(M3,Entourage!A:AF,28+IF(N3=1,2,IF(N3=3,3,1)),FALSE)*0.6*POWER(B3,1.1))</f>
        <v>15</v>
      </c>
      <c r="R3" s="55">
        <f>I3/(SUM(H$2:H3)*10)</f>
        <v>9.5833333333333339</v>
      </c>
      <c r="S3" s="95">
        <f t="shared" si="2"/>
        <v>7</v>
      </c>
      <c r="T3" s="96">
        <f>SUMIFS(H$2:H3,A$2:A3,A3)*10*S3*(1.1+INDEX(Entourage!BD:BD,MATCH(J3,Entourage!A:A,0))/20)</f>
        <v>588</v>
      </c>
      <c r="U3" s="96">
        <f t="shared" ref="U3:U66" si="8">IFERROR(T3-T2,0)</f>
        <v>308</v>
      </c>
      <c r="V3" s="96">
        <f>T3/VLOOKUP(C3,[4]CharPropertyConfig!$A:$G,7,FALSE)</f>
        <v>23.52</v>
      </c>
      <c r="W3" s="96">
        <f>U3-T2</f>
        <v>28</v>
      </c>
      <c r="X3" s="54" t="str">
        <f>VLOOKUP(J3,Entourage!A:B,2,FALSE)</f>
        <v>c_b_0062</v>
      </c>
      <c r="Y3" s="51" t="str">
        <f>VLOOKUP(M3,Entourage!A:B,2,FALSE)</f>
        <v>c_b_0065</v>
      </c>
      <c r="AC3" s="57">
        <v>2</v>
      </c>
      <c r="AD3" s="58" t="s">
        <v>471</v>
      </c>
      <c r="AE3" s="2">
        <v>101</v>
      </c>
      <c r="AF3" s="2"/>
      <c r="AG3" s="94">
        <v>2</v>
      </c>
      <c r="AH3" s="97">
        <v>7</v>
      </c>
      <c r="AI3" s="98">
        <v>0.88</v>
      </c>
      <c r="AJ3" s="42">
        <v>4</v>
      </c>
    </row>
    <row r="4" spans="1:36" x14ac:dyDescent="0.15">
      <c r="A4" s="51">
        <f t="shared" si="3"/>
        <v>1</v>
      </c>
      <c r="B4" s="2">
        <f>COUNTIF(A$1:A4,A4)</f>
        <v>3</v>
      </c>
      <c r="C4" s="2">
        <f t="shared" si="0"/>
        <v>102</v>
      </c>
      <c r="D4" s="100">
        <f t="shared" si="4"/>
        <v>36</v>
      </c>
      <c r="E4" s="51">
        <v>1</v>
      </c>
      <c r="F4" s="43">
        <v>1</v>
      </c>
      <c r="G4" s="82">
        <v>13009</v>
      </c>
      <c r="H4" s="43">
        <v>6</v>
      </c>
      <c r="I4" s="43">
        <f>VLOOKUP(C4,[4]CharPropertyConfig!$A:$G,7,FALSE)*D4</f>
        <v>900</v>
      </c>
      <c r="J4" s="51">
        <f>VLOOKUP(A4,filiation!A:C,3,FALSE)</f>
        <v>24</v>
      </c>
      <c r="K4" s="51">
        <f>VLOOKUP(J4,Entourage!A:N,14,FALSE)</f>
        <v>2</v>
      </c>
      <c r="L4" s="2" t="str">
        <f t="shared" si="5"/>
        <v>刺杀</v>
      </c>
      <c r="M4" s="51">
        <f>VLOOKUP(A4,filiation!A:D,4,FALSE)</f>
        <v>25</v>
      </c>
      <c r="N4" s="51">
        <f>VLOOKUP(M4,Entourage!A:N,14,FALSE)</f>
        <v>1</v>
      </c>
      <c r="O4" s="2" t="str">
        <f t="shared" si="6"/>
        <v>战斗</v>
      </c>
      <c r="P4" s="2">
        <f t="shared" si="7"/>
        <v>102</v>
      </c>
      <c r="Q4" s="51">
        <f>INT(VLOOKUP(M4,Entourage!A:AF,28+IF(N4=1,2,IF(N4=3,3,1)),FALSE)*0.6*POWER(B4,1.1))</f>
        <v>24</v>
      </c>
      <c r="R4" s="55">
        <f>I4/(SUM(H$2:H4)*10)</f>
        <v>7.5</v>
      </c>
      <c r="S4" s="95">
        <f t="shared" si="2"/>
        <v>5.5</v>
      </c>
      <c r="T4" s="96">
        <f>SUMIFS(H$2:H4,A$2:A4,A4)*10*S4*(1.1+INDEX(Entourage!BD:BD,MATCH(J4,Entourage!A:A,0))/20)</f>
        <v>924.00000000000011</v>
      </c>
      <c r="U4" s="96">
        <f t="shared" si="8"/>
        <v>336.00000000000011</v>
      </c>
      <c r="V4" s="96">
        <f>T4/VLOOKUP(C4,[4]CharPropertyConfig!$A:$G,7,FALSE)</f>
        <v>36.960000000000008</v>
      </c>
      <c r="W4" s="96">
        <f t="shared" ref="W4:W67" si="9">U4-U3</f>
        <v>28.000000000000114</v>
      </c>
      <c r="X4" s="54" t="str">
        <f>VLOOKUP(J4,Entourage!A:B,2,FALSE)</f>
        <v>c_b_0062</v>
      </c>
      <c r="Y4" s="51" t="str">
        <f>VLOOKUP(M4,Entourage!A:B,2,FALSE)</f>
        <v>c_b_0065</v>
      </c>
      <c r="AC4" s="57">
        <v>3</v>
      </c>
      <c r="AD4" s="58" t="s">
        <v>472</v>
      </c>
      <c r="AE4" s="2">
        <v>104</v>
      </c>
      <c r="AF4" s="2"/>
      <c r="AG4" s="94">
        <v>3</v>
      </c>
      <c r="AH4" s="97">
        <v>5.5</v>
      </c>
      <c r="AI4" s="98">
        <v>0.88500000000000001</v>
      </c>
      <c r="AJ4" s="42">
        <v>6</v>
      </c>
    </row>
    <row r="5" spans="1:36" x14ac:dyDescent="0.15">
      <c r="A5" s="51">
        <f t="shared" si="3"/>
        <v>1</v>
      </c>
      <c r="B5" s="2">
        <f>COUNTIF(A$1:A5,A5)</f>
        <v>4</v>
      </c>
      <c r="C5" s="2">
        <f t="shared" si="0"/>
        <v>102</v>
      </c>
      <c r="D5" s="100">
        <f t="shared" si="4"/>
        <v>51</v>
      </c>
      <c r="E5" s="51">
        <v>1</v>
      </c>
      <c r="F5" s="43">
        <v>2</v>
      </c>
      <c r="G5" s="82">
        <v>13009</v>
      </c>
      <c r="H5" s="43">
        <v>10</v>
      </c>
      <c r="I5" s="43">
        <f>VLOOKUP(C5,[4]CharPropertyConfig!$A:$G,7,FALSE)*D5</f>
        <v>1275</v>
      </c>
      <c r="J5" s="51">
        <f>VLOOKUP(A5,filiation!A:C,3,FALSE)</f>
        <v>24</v>
      </c>
      <c r="K5" s="51">
        <f>VLOOKUP(J5,Entourage!A:N,14,FALSE)</f>
        <v>2</v>
      </c>
      <c r="L5" s="2" t="str">
        <f t="shared" si="5"/>
        <v>刺杀</v>
      </c>
      <c r="M5" s="51">
        <f>VLOOKUP(A5,filiation!A:D,4,FALSE)</f>
        <v>25</v>
      </c>
      <c r="N5" s="51">
        <f>VLOOKUP(M5,Entourage!A:N,14,FALSE)</f>
        <v>1</v>
      </c>
      <c r="O5" s="2" t="str">
        <f t="shared" si="6"/>
        <v>战斗</v>
      </c>
      <c r="P5" s="2">
        <f t="shared" si="7"/>
        <v>102</v>
      </c>
      <c r="Q5" s="51">
        <f>INT(VLOOKUP(M5,Entourage!A:AF,28+IF(N5=1,2,IF(N5=3,3,1)),FALSE)*0.6*POWER(B5,1.1))</f>
        <v>33</v>
      </c>
      <c r="R5" s="55">
        <f>I5/(SUM(H$2:H5)*10)</f>
        <v>5.7954545454545459</v>
      </c>
      <c r="S5" s="95">
        <f t="shared" si="2"/>
        <v>4.2</v>
      </c>
      <c r="T5" s="96">
        <f>SUMIFS(H$2:H5,A$2:A5,A5)*10*S5*(1.1+INDEX(Entourage!BD:BD,MATCH(J5,Entourage!A:A,0))/20)</f>
        <v>1293.6000000000001</v>
      </c>
      <c r="U5" s="96">
        <f t="shared" si="8"/>
        <v>369.6</v>
      </c>
      <c r="V5" s="96">
        <f>T5/VLOOKUP(C5,[4]CharPropertyConfig!$A:$G,7,FALSE)</f>
        <v>51.744000000000007</v>
      </c>
      <c r="W5" s="96">
        <f t="shared" si="9"/>
        <v>33.599999999999909</v>
      </c>
      <c r="X5" s="54" t="str">
        <f>VLOOKUP(J5,Entourage!A:B,2,FALSE)</f>
        <v>c_b_0062</v>
      </c>
      <c r="Y5" s="51" t="str">
        <f>VLOOKUP(M5,Entourage!A:B,2,FALSE)</f>
        <v>c_b_0065</v>
      </c>
      <c r="AC5" s="2"/>
      <c r="AD5" s="2"/>
      <c r="AE5" s="2"/>
      <c r="AF5" s="2"/>
      <c r="AG5" s="94">
        <v>4</v>
      </c>
      <c r="AH5" s="97">
        <v>4.2</v>
      </c>
      <c r="AI5" s="98">
        <v>0.89</v>
      </c>
      <c r="AJ5" s="42">
        <v>10</v>
      </c>
    </row>
    <row r="6" spans="1:36" x14ac:dyDescent="0.15">
      <c r="A6" s="51">
        <f t="shared" si="3"/>
        <v>1</v>
      </c>
      <c r="B6" s="2">
        <f>COUNTIF(A$1:A6,A6)</f>
        <v>5</v>
      </c>
      <c r="C6" s="2">
        <f t="shared" si="0"/>
        <v>102</v>
      </c>
      <c r="D6" s="100">
        <f t="shared" si="4"/>
        <v>67</v>
      </c>
      <c r="E6" s="51">
        <v>1</v>
      </c>
      <c r="F6" s="43">
        <v>2</v>
      </c>
      <c r="G6" s="82">
        <v>13009</v>
      </c>
      <c r="H6" s="43">
        <v>12</v>
      </c>
      <c r="I6" s="43">
        <f>VLOOKUP(C6,[4]CharPropertyConfig!$A:$G,7,FALSE)*D6</f>
        <v>1675</v>
      </c>
      <c r="J6" s="51">
        <f>VLOOKUP(A6,filiation!A:C,3,FALSE)</f>
        <v>24</v>
      </c>
      <c r="K6" s="51">
        <f>VLOOKUP(J6,Entourage!A:N,14,FALSE)</f>
        <v>2</v>
      </c>
      <c r="L6" s="2" t="str">
        <f t="shared" si="5"/>
        <v>刺杀</v>
      </c>
      <c r="M6" s="51">
        <f>VLOOKUP(A6,filiation!A:D,4,FALSE)</f>
        <v>25</v>
      </c>
      <c r="N6" s="51">
        <f>VLOOKUP(M6,Entourage!A:N,14,FALSE)</f>
        <v>1</v>
      </c>
      <c r="O6" s="2" t="str">
        <f t="shared" si="6"/>
        <v>战斗</v>
      </c>
      <c r="P6" s="2">
        <f t="shared" si="7"/>
        <v>102</v>
      </c>
      <c r="Q6" s="51">
        <f>INT(VLOOKUP(M6,Entourage!A:AF,28+IF(N6=1,2,IF(N6=3,3,1)),FALSE)*0.6*POWER(B6,1.1))</f>
        <v>42</v>
      </c>
      <c r="R6" s="55">
        <f>I6/(SUM(H$2:H6)*10)</f>
        <v>4.9264705882352944</v>
      </c>
      <c r="S6" s="95">
        <f t="shared" si="2"/>
        <v>3.56</v>
      </c>
      <c r="T6" s="96">
        <f>SUMIFS(H$2:H6,A$2:A6,A6)*10*S6*(1.1+INDEX(Entourage!BD:BD,MATCH(J6,Entourage!A:A,0))/20)</f>
        <v>1694.5600000000004</v>
      </c>
      <c r="U6" s="96">
        <f t="shared" si="8"/>
        <v>400.96000000000026</v>
      </c>
      <c r="V6" s="96">
        <f>T6/VLOOKUP(C6,[4]CharPropertyConfig!$A:$G,7,FALSE)</f>
        <v>67.78240000000001</v>
      </c>
      <c r="W6" s="96">
        <f t="shared" si="9"/>
        <v>31.360000000000241</v>
      </c>
      <c r="X6" s="54" t="str">
        <f>VLOOKUP(J6,Entourage!A:B,2,FALSE)</f>
        <v>c_b_0062</v>
      </c>
      <c r="Y6" s="51" t="str">
        <f>VLOOKUP(M6,Entourage!A:B,2,FALSE)</f>
        <v>c_b_0065</v>
      </c>
      <c r="Z6" s="48"/>
      <c r="AC6" s="2"/>
      <c r="AD6" s="2"/>
      <c r="AE6" s="2"/>
      <c r="AF6" s="2"/>
      <c r="AG6" s="94">
        <v>5</v>
      </c>
      <c r="AH6" s="97">
        <v>3.56</v>
      </c>
      <c r="AI6" s="98">
        <v>0.89500000000000002</v>
      </c>
      <c r="AJ6" s="42">
        <v>12</v>
      </c>
    </row>
    <row r="7" spans="1:36" x14ac:dyDescent="0.15">
      <c r="A7" s="51">
        <f t="shared" si="3"/>
        <v>1</v>
      </c>
      <c r="B7" s="2">
        <f>COUNTIF(A$1:A7,A7)</f>
        <v>6</v>
      </c>
      <c r="C7" s="2">
        <f t="shared" si="0"/>
        <v>102</v>
      </c>
      <c r="D7" s="100">
        <f t="shared" si="4"/>
        <v>84</v>
      </c>
      <c r="E7" s="51">
        <v>1</v>
      </c>
      <c r="F7" s="43">
        <v>2</v>
      </c>
      <c r="G7" s="82">
        <v>13009</v>
      </c>
      <c r="H7" s="43">
        <v>16</v>
      </c>
      <c r="I7" s="43">
        <f>VLOOKUP(C7,[4]CharPropertyConfig!$A:$G,7,FALSE)*D7</f>
        <v>2100</v>
      </c>
      <c r="J7" s="51">
        <f>VLOOKUP(A7,filiation!A:C,3,FALSE)</f>
        <v>24</v>
      </c>
      <c r="K7" s="51">
        <f>VLOOKUP(J7,Entourage!A:N,14,FALSE)</f>
        <v>2</v>
      </c>
      <c r="L7" s="2" t="str">
        <f t="shared" si="5"/>
        <v>刺杀</v>
      </c>
      <c r="M7" s="51">
        <f>VLOOKUP(A7,filiation!A:D,4,FALSE)</f>
        <v>25</v>
      </c>
      <c r="N7" s="51">
        <f>VLOOKUP(M7,Entourage!A:N,14,FALSE)</f>
        <v>1</v>
      </c>
      <c r="O7" s="2" t="str">
        <f t="shared" si="6"/>
        <v>战斗</v>
      </c>
      <c r="P7" s="2">
        <f t="shared" si="7"/>
        <v>102</v>
      </c>
      <c r="Q7" s="51">
        <f>INT(VLOOKUP(M7,Entourage!A:AF,28+IF(N7=1,2,IF(N7=3,3,1)),FALSE)*0.6*POWER(B7,1.1))</f>
        <v>51</v>
      </c>
      <c r="R7" s="55">
        <f>I7/(SUM(H$2:H7)*10)</f>
        <v>4.2</v>
      </c>
      <c r="S7" s="95">
        <f t="shared" si="2"/>
        <v>3.02</v>
      </c>
      <c r="T7" s="96">
        <f>SUMIFS(H$2:H7,A$2:A7,A7)*10*S7*(1.1+INDEX(Entourage!BD:BD,MATCH(J7,Entourage!A:A,0))/20)</f>
        <v>2114</v>
      </c>
      <c r="U7" s="96">
        <f t="shared" si="8"/>
        <v>419.4399999999996</v>
      </c>
      <c r="V7" s="96">
        <f>T7/VLOOKUP(C7,[4]CharPropertyConfig!$A:$G,7,FALSE)</f>
        <v>84.56</v>
      </c>
      <c r="W7" s="96">
        <f t="shared" si="9"/>
        <v>18.479999999999336</v>
      </c>
      <c r="X7" s="54" t="str">
        <f>VLOOKUP(J7,Entourage!A:B,2,FALSE)</f>
        <v>c_b_0062</v>
      </c>
      <c r="Y7" s="51" t="str">
        <f>VLOOKUP(M7,Entourage!A:B,2,FALSE)</f>
        <v>c_b_0065</v>
      </c>
      <c r="Z7" s="48"/>
      <c r="AC7" s="2"/>
      <c r="AD7" s="2"/>
      <c r="AE7" s="2"/>
      <c r="AF7" s="51"/>
      <c r="AG7" s="94">
        <v>6</v>
      </c>
      <c r="AH7" s="97">
        <v>3.02</v>
      </c>
      <c r="AI7" s="98">
        <v>0.9</v>
      </c>
      <c r="AJ7" s="42">
        <v>16</v>
      </c>
    </row>
    <row r="8" spans="1:36" x14ac:dyDescent="0.15">
      <c r="A8" s="51">
        <f t="shared" si="3"/>
        <v>1</v>
      </c>
      <c r="B8" s="2">
        <f>COUNTIF(A$1:A8,A8)</f>
        <v>7</v>
      </c>
      <c r="C8" s="2">
        <f t="shared" si="0"/>
        <v>102</v>
      </c>
      <c r="D8" s="100">
        <f t="shared" si="4"/>
        <v>101</v>
      </c>
      <c r="E8" s="51">
        <v>1</v>
      </c>
      <c r="F8" s="43">
        <v>3</v>
      </c>
      <c r="G8" s="82">
        <v>13009</v>
      </c>
      <c r="H8" s="43">
        <v>20</v>
      </c>
      <c r="I8" s="43">
        <f>VLOOKUP(C8,[4]CharPropertyConfig!$A:$G,7,FALSE)*D8</f>
        <v>2525</v>
      </c>
      <c r="J8" s="51">
        <f>VLOOKUP(A8,filiation!A:C,3,FALSE)</f>
        <v>24</v>
      </c>
      <c r="K8" s="51">
        <f>VLOOKUP(J8,Entourage!A:N,14,FALSE)</f>
        <v>2</v>
      </c>
      <c r="L8" s="2" t="str">
        <f t="shared" si="5"/>
        <v>刺杀</v>
      </c>
      <c r="M8" s="51">
        <f>VLOOKUP(A8,filiation!A:D,4,FALSE)</f>
        <v>25</v>
      </c>
      <c r="N8" s="51">
        <f>VLOOKUP(M8,Entourage!A:N,14,FALSE)</f>
        <v>1</v>
      </c>
      <c r="O8" s="2" t="str">
        <f t="shared" si="6"/>
        <v>战斗</v>
      </c>
      <c r="P8" s="2">
        <f t="shared" si="7"/>
        <v>102</v>
      </c>
      <c r="Q8" s="51">
        <f>INT(VLOOKUP(M8,Entourage!A:AF,28+IF(N8=1,2,IF(N8=3,3,1)),FALSE)*0.6*POWER(B8,1.1))</f>
        <v>61</v>
      </c>
      <c r="R8" s="55">
        <f>I8/(SUM(H$2:H8)*10)</f>
        <v>3.6071428571428572</v>
      </c>
      <c r="S8" s="95">
        <f t="shared" si="2"/>
        <v>2.6</v>
      </c>
      <c r="T8" s="96">
        <f>SUMIFS(H$2:H8,A$2:A8,A8)*10*S8*(1.1+INDEX(Entourage!BD:BD,MATCH(J8,Entourage!A:A,0))/20)</f>
        <v>2548.0000000000005</v>
      </c>
      <c r="U8" s="96">
        <f t="shared" si="8"/>
        <v>434.00000000000045</v>
      </c>
      <c r="V8" s="96">
        <f>T8/VLOOKUP(C8,[4]CharPropertyConfig!$A:$G,7,FALSE)</f>
        <v>101.92000000000002</v>
      </c>
      <c r="W8" s="96">
        <f t="shared" si="9"/>
        <v>14.560000000000855</v>
      </c>
      <c r="X8" s="54" t="str">
        <f>VLOOKUP(J8,Entourage!A:B,2,FALSE)</f>
        <v>c_b_0062</v>
      </c>
      <c r="Y8" s="51" t="str">
        <f>VLOOKUP(M8,Entourage!A:B,2,FALSE)</f>
        <v>c_b_0065</v>
      </c>
      <c r="Z8" s="48"/>
      <c r="AC8" s="2"/>
      <c r="AD8" s="2"/>
      <c r="AE8" s="2"/>
      <c r="AF8" s="51"/>
      <c r="AG8" s="94">
        <v>7</v>
      </c>
      <c r="AH8" s="97">
        <v>2.6</v>
      </c>
      <c r="AI8" s="98">
        <v>0.90500000000000003</v>
      </c>
      <c r="AJ8" s="42">
        <v>20</v>
      </c>
    </row>
    <row r="9" spans="1:36" x14ac:dyDescent="0.15">
      <c r="A9" s="51">
        <f t="shared" si="3"/>
        <v>1</v>
      </c>
      <c r="B9" s="2">
        <f>COUNTIF(A$1:A9,A9)</f>
        <v>8</v>
      </c>
      <c r="C9" s="2">
        <f t="shared" si="0"/>
        <v>102</v>
      </c>
      <c r="D9" s="100">
        <f t="shared" si="4"/>
        <v>120</v>
      </c>
      <c r="E9" s="51">
        <v>1</v>
      </c>
      <c r="F9" s="43">
        <v>3</v>
      </c>
      <c r="G9" s="82">
        <v>13009</v>
      </c>
      <c r="H9" s="43">
        <v>24</v>
      </c>
      <c r="I9" s="43">
        <f>VLOOKUP(C9,[4]CharPropertyConfig!$A:$G,7,FALSE)*D9</f>
        <v>3000</v>
      </c>
      <c r="J9" s="51">
        <f>VLOOKUP(A9,filiation!A:C,3,FALSE)</f>
        <v>24</v>
      </c>
      <c r="K9" s="51">
        <f>VLOOKUP(J9,Entourage!A:N,14,FALSE)</f>
        <v>2</v>
      </c>
      <c r="L9" s="2" t="str">
        <f t="shared" si="5"/>
        <v>刺杀</v>
      </c>
      <c r="M9" s="51">
        <f>VLOOKUP(A9,filiation!A:D,4,FALSE)</f>
        <v>25</v>
      </c>
      <c r="N9" s="51">
        <f>VLOOKUP(M9,Entourage!A:N,14,FALSE)</f>
        <v>1</v>
      </c>
      <c r="O9" s="2" t="str">
        <f t="shared" si="6"/>
        <v>战斗</v>
      </c>
      <c r="P9" s="2">
        <f t="shared" si="7"/>
        <v>102</v>
      </c>
      <c r="Q9" s="51">
        <f>INT(VLOOKUP(M9,Entourage!A:AF,28+IF(N9=1,2,IF(N9=3,3,1)),FALSE)*0.6*POWER(B9,1.1))</f>
        <v>70</v>
      </c>
      <c r="R9" s="55">
        <f>I9/(SUM(H$2:H9)*10)</f>
        <v>3.1914893617021276</v>
      </c>
      <c r="S9" s="95">
        <f t="shared" si="2"/>
        <v>2.2799999999999998</v>
      </c>
      <c r="T9" s="96">
        <f>SUMIFS(H$2:H9,A$2:A9,A9)*10*S9*(1.1+INDEX(Entourage!BD:BD,MATCH(J9,Entourage!A:A,0))/20)</f>
        <v>3000.48</v>
      </c>
      <c r="U9" s="96">
        <f t="shared" si="8"/>
        <v>452.47999999999956</v>
      </c>
      <c r="V9" s="96">
        <f>T9/VLOOKUP(C9,[4]CharPropertyConfig!$A:$G,7,FALSE)</f>
        <v>120.0192</v>
      </c>
      <c r="W9" s="96">
        <f t="shared" si="9"/>
        <v>18.479999999999109</v>
      </c>
      <c r="X9" s="54" t="str">
        <f>VLOOKUP(J9,Entourage!A:B,2,FALSE)</f>
        <v>c_b_0062</v>
      </c>
      <c r="Y9" s="51" t="str">
        <f>VLOOKUP(M9,Entourage!A:B,2,FALSE)</f>
        <v>c_b_0065</v>
      </c>
      <c r="Z9" s="48"/>
      <c r="AC9" s="2"/>
      <c r="AD9" s="2"/>
      <c r="AE9" s="2"/>
      <c r="AF9" s="51"/>
      <c r="AG9" s="94">
        <v>8</v>
      </c>
      <c r="AH9" s="97">
        <v>2.2799999999999998</v>
      </c>
      <c r="AI9" s="98">
        <v>0.91</v>
      </c>
      <c r="AJ9" s="42">
        <v>24</v>
      </c>
    </row>
    <row r="10" spans="1:36" x14ac:dyDescent="0.15">
      <c r="A10" s="51">
        <f t="shared" si="3"/>
        <v>1</v>
      </c>
      <c r="B10" s="2">
        <f>COUNTIF(A$1:A10,A10)</f>
        <v>9</v>
      </c>
      <c r="C10" s="2">
        <f t="shared" si="0"/>
        <v>102</v>
      </c>
      <c r="D10" s="100">
        <f t="shared" si="4"/>
        <v>139</v>
      </c>
      <c r="E10" s="51">
        <v>1</v>
      </c>
      <c r="F10" s="43">
        <v>3</v>
      </c>
      <c r="G10" s="82">
        <v>13009</v>
      </c>
      <c r="H10" s="43">
        <v>26</v>
      </c>
      <c r="I10" s="43">
        <f>VLOOKUP(C10,[4]CharPropertyConfig!$A:$G,7,FALSE)*D10</f>
        <v>3475</v>
      </c>
      <c r="J10" s="51">
        <f>VLOOKUP(A10,filiation!A:C,3,FALSE)</f>
        <v>24</v>
      </c>
      <c r="K10" s="51">
        <f>VLOOKUP(J10,Entourage!A:N,14,FALSE)</f>
        <v>2</v>
      </c>
      <c r="L10" s="2" t="str">
        <f t="shared" si="5"/>
        <v>刺杀</v>
      </c>
      <c r="M10" s="51">
        <f>VLOOKUP(A10,filiation!A:D,4,FALSE)</f>
        <v>25</v>
      </c>
      <c r="N10" s="51">
        <f>VLOOKUP(M10,Entourage!A:N,14,FALSE)</f>
        <v>1</v>
      </c>
      <c r="O10" s="2" t="str">
        <f t="shared" si="6"/>
        <v>战斗</v>
      </c>
      <c r="P10" s="2">
        <f t="shared" si="7"/>
        <v>102</v>
      </c>
      <c r="Q10" s="51">
        <f>INT(VLOOKUP(M10,Entourage!A:AF,28+IF(N10=1,2,IF(N10=3,3,1)),FALSE)*0.6*POWER(B10,1.1))</f>
        <v>80</v>
      </c>
      <c r="R10" s="55">
        <f>I10/(SUM(H$2:H10)*10)</f>
        <v>2.8958333333333335</v>
      </c>
      <c r="S10" s="95">
        <f t="shared" si="2"/>
        <v>2.0699999999999998</v>
      </c>
      <c r="T10" s="96">
        <f>SUMIFS(H$2:H10,A$2:A10,A10)*10*S10*(1.1+INDEX(Entourage!BD:BD,MATCH(J10,Entourage!A:A,0))/20)</f>
        <v>3477.6000000000004</v>
      </c>
      <c r="U10" s="96">
        <f t="shared" si="8"/>
        <v>477.12000000000035</v>
      </c>
      <c r="V10" s="96">
        <f>T10/VLOOKUP(C10,[4]CharPropertyConfig!$A:$G,7,FALSE)</f>
        <v>139.10400000000001</v>
      </c>
      <c r="W10" s="96">
        <f t="shared" si="9"/>
        <v>24.640000000000782</v>
      </c>
      <c r="X10" s="54" t="str">
        <f>VLOOKUP(J10,Entourage!A:B,2,FALSE)</f>
        <v>c_b_0062</v>
      </c>
      <c r="Y10" s="51" t="str">
        <f>VLOOKUP(M10,Entourage!A:B,2,FALSE)</f>
        <v>c_b_0065</v>
      </c>
      <c r="Z10" s="48"/>
      <c r="AC10" s="2"/>
      <c r="AD10" s="2"/>
      <c r="AE10" s="2"/>
      <c r="AF10" s="51"/>
      <c r="AG10" s="94">
        <v>9</v>
      </c>
      <c r="AH10" s="97">
        <v>2.0699999999999998</v>
      </c>
      <c r="AI10" s="98">
        <v>0.91500000000000004</v>
      </c>
      <c r="AJ10" s="42">
        <v>26</v>
      </c>
    </row>
    <row r="11" spans="1:36" x14ac:dyDescent="0.15">
      <c r="A11" s="51">
        <f t="shared" si="3"/>
        <v>1</v>
      </c>
      <c r="B11" s="2">
        <f>COUNTIF(A$1:A11,A11)</f>
        <v>10</v>
      </c>
      <c r="C11" s="2">
        <f t="shared" si="0"/>
        <v>102</v>
      </c>
      <c r="D11" s="100">
        <f t="shared" si="4"/>
        <v>158</v>
      </c>
      <c r="E11" s="51">
        <v>1</v>
      </c>
      <c r="F11" s="43">
        <v>3</v>
      </c>
      <c r="G11" s="82">
        <v>13009</v>
      </c>
      <c r="H11" s="43">
        <v>30</v>
      </c>
      <c r="I11" s="43">
        <f>VLOOKUP(C11,[4]CharPropertyConfig!$A:$G,7,FALSE)*D11</f>
        <v>3950</v>
      </c>
      <c r="J11" s="51">
        <f>VLOOKUP(A11,filiation!A:C,3,FALSE)</f>
        <v>24</v>
      </c>
      <c r="K11" s="51">
        <f>VLOOKUP(J11,Entourage!A:N,14,FALSE)</f>
        <v>2</v>
      </c>
      <c r="L11" s="2" t="str">
        <f t="shared" si="5"/>
        <v>刺杀</v>
      </c>
      <c r="M11" s="51">
        <f>VLOOKUP(A11,filiation!A:D,4,FALSE)</f>
        <v>25</v>
      </c>
      <c r="N11" s="51">
        <f>VLOOKUP(M11,Entourage!A:N,14,FALSE)</f>
        <v>1</v>
      </c>
      <c r="O11" s="2" t="str">
        <f t="shared" si="6"/>
        <v>战斗</v>
      </c>
      <c r="P11" s="2">
        <f t="shared" si="7"/>
        <v>102</v>
      </c>
      <c r="Q11" s="51">
        <f>INT(VLOOKUP(M11,Entourage!A:AF,28+IF(N11=1,2,IF(N11=3,3,1)),FALSE)*0.6*POWER(B11,1.1))</f>
        <v>90</v>
      </c>
      <c r="R11" s="55">
        <f>I11/(SUM(H$2:H11)*10)</f>
        <v>2.6333333333333333</v>
      </c>
      <c r="S11" s="95">
        <f t="shared" si="2"/>
        <v>1.89</v>
      </c>
      <c r="T11" s="96">
        <f>SUMIFS(H$2:H11,A$2:A11,A11)*10*S11*(1.1+INDEX(Entourage!BD:BD,MATCH(J11,Entourage!A:A,0))/20)</f>
        <v>3969.0000000000005</v>
      </c>
      <c r="U11" s="96">
        <f t="shared" si="8"/>
        <v>491.40000000000009</v>
      </c>
      <c r="V11" s="96">
        <f>T11/VLOOKUP(C11,[4]CharPropertyConfig!$A:$G,7,FALSE)</f>
        <v>158.76000000000002</v>
      </c>
      <c r="W11" s="96">
        <f t="shared" si="9"/>
        <v>14.279999999999745</v>
      </c>
      <c r="X11" s="54" t="str">
        <f>VLOOKUP(J11,Entourage!A:B,2,FALSE)</f>
        <v>c_b_0062</v>
      </c>
      <c r="Y11" s="51" t="str">
        <f>VLOOKUP(M11,Entourage!A:B,2,FALSE)</f>
        <v>c_b_0065</v>
      </c>
      <c r="Z11" s="48"/>
      <c r="AC11" s="2"/>
      <c r="AD11" s="2"/>
      <c r="AE11" s="2"/>
      <c r="AF11" s="51"/>
      <c r="AG11" s="94">
        <v>10</v>
      </c>
      <c r="AH11" s="97">
        <v>1.89</v>
      </c>
      <c r="AI11" s="98">
        <v>0.92</v>
      </c>
      <c r="AJ11" s="42">
        <v>30</v>
      </c>
    </row>
    <row r="12" spans="1:36" x14ac:dyDescent="0.15">
      <c r="A12" s="51">
        <f t="shared" si="3"/>
        <v>1</v>
      </c>
      <c r="B12" s="2">
        <f>COUNTIF(A$1:A12,A12)</f>
        <v>11</v>
      </c>
      <c r="C12" s="2">
        <f t="shared" si="0"/>
        <v>102</v>
      </c>
      <c r="D12" s="100">
        <f t="shared" si="4"/>
        <v>179</v>
      </c>
      <c r="E12" s="51">
        <v>1</v>
      </c>
      <c r="F12" s="43">
        <v>4</v>
      </c>
      <c r="G12" s="82">
        <v>13009</v>
      </c>
      <c r="H12" s="43">
        <v>34</v>
      </c>
      <c r="I12" s="43">
        <f>VLOOKUP(C12,[4]CharPropertyConfig!$A:$G,7,FALSE)*D12</f>
        <v>4475</v>
      </c>
      <c r="J12" s="51">
        <f>VLOOKUP(A12,filiation!A:C,3,FALSE)</f>
        <v>24</v>
      </c>
      <c r="K12" s="51">
        <f>VLOOKUP(J12,Entourage!A:N,14,FALSE)</f>
        <v>2</v>
      </c>
      <c r="L12" s="2" t="str">
        <f t="shared" si="5"/>
        <v>刺杀</v>
      </c>
      <c r="M12" s="51">
        <f>VLOOKUP(A12,filiation!A:D,4,FALSE)</f>
        <v>25</v>
      </c>
      <c r="N12" s="51">
        <f>VLOOKUP(M12,Entourage!A:N,14,FALSE)</f>
        <v>1</v>
      </c>
      <c r="O12" s="2" t="str">
        <f t="shared" si="6"/>
        <v>战斗</v>
      </c>
      <c r="P12" s="2">
        <f t="shared" si="7"/>
        <v>102</v>
      </c>
      <c r="Q12" s="51">
        <f>INT(VLOOKUP(M12,Entourage!A:AF,28+IF(N12=1,2,IF(N12=3,3,1)),FALSE)*0.6*POWER(B12,1.1))</f>
        <v>100</v>
      </c>
      <c r="R12" s="55">
        <f>I12/(SUM(H$2:H12)*10)</f>
        <v>2.4320652173913042</v>
      </c>
      <c r="S12" s="95">
        <f t="shared" si="2"/>
        <v>1.74</v>
      </c>
      <c r="T12" s="96">
        <f>SUMIFS(H$2:H12,A$2:A12,A12)*10*S12*(1.1+INDEX(Entourage!BD:BD,MATCH(J12,Entourage!A:A,0))/20)</f>
        <v>4482.2400000000007</v>
      </c>
      <c r="U12" s="96">
        <f t="shared" si="8"/>
        <v>513.24000000000024</v>
      </c>
      <c r="V12" s="96">
        <f>T12/VLOOKUP(C12,[4]CharPropertyConfig!$A:$G,7,FALSE)</f>
        <v>179.28960000000004</v>
      </c>
      <c r="W12" s="96">
        <f t="shared" si="9"/>
        <v>21.840000000000146</v>
      </c>
      <c r="X12" s="54" t="str">
        <f>VLOOKUP(J12,Entourage!A:B,2,FALSE)</f>
        <v>c_b_0062</v>
      </c>
      <c r="Y12" s="51" t="str">
        <f>VLOOKUP(M12,Entourage!A:B,2,FALSE)</f>
        <v>c_b_0065</v>
      </c>
      <c r="Z12" s="48" t="s">
        <v>461</v>
      </c>
      <c r="AG12" s="94">
        <v>11</v>
      </c>
      <c r="AH12" s="97">
        <v>1.74</v>
      </c>
      <c r="AI12" s="98">
        <v>0.92500000000000004</v>
      </c>
      <c r="AJ12" s="42">
        <v>34</v>
      </c>
    </row>
    <row r="13" spans="1:36" x14ac:dyDescent="0.15">
      <c r="A13" s="51">
        <f t="shared" si="3"/>
        <v>1</v>
      </c>
      <c r="B13" s="2">
        <f>COUNTIF(A$1:A13,A13)</f>
        <v>12</v>
      </c>
      <c r="C13" s="2">
        <f t="shared" si="0"/>
        <v>102</v>
      </c>
      <c r="D13" s="100">
        <f t="shared" si="4"/>
        <v>200</v>
      </c>
      <c r="E13" s="51">
        <v>1</v>
      </c>
      <c r="F13" s="43">
        <v>4</v>
      </c>
      <c r="G13" s="82">
        <v>13009</v>
      </c>
      <c r="H13" s="43">
        <v>38</v>
      </c>
      <c r="I13" s="43">
        <f>VLOOKUP(C13,[4]CharPropertyConfig!$A:$G,7,FALSE)*D13</f>
        <v>5000</v>
      </c>
      <c r="J13" s="51">
        <f>VLOOKUP(A13,filiation!A:C,3,FALSE)</f>
        <v>24</v>
      </c>
      <c r="K13" s="51">
        <f>VLOOKUP(J13,Entourage!A:N,14,FALSE)</f>
        <v>2</v>
      </c>
      <c r="L13" s="2" t="str">
        <f t="shared" si="5"/>
        <v>刺杀</v>
      </c>
      <c r="M13" s="51">
        <f>VLOOKUP(A13,filiation!A:D,4,FALSE)</f>
        <v>25</v>
      </c>
      <c r="N13" s="51">
        <f>VLOOKUP(M13,Entourage!A:N,14,FALSE)</f>
        <v>1</v>
      </c>
      <c r="O13" s="2" t="str">
        <f t="shared" si="6"/>
        <v>战斗</v>
      </c>
      <c r="P13" s="2">
        <f t="shared" si="7"/>
        <v>102</v>
      </c>
      <c r="Q13" s="51">
        <f>INT(VLOOKUP(M13,Entourage!A:AF,28+IF(N13=1,2,IF(N13=3,3,1)),FALSE)*0.6*POWER(B13,1.1))</f>
        <v>110</v>
      </c>
      <c r="R13" s="55">
        <f>I13/(SUM(H$2:H13)*10)</f>
        <v>2.2522522522522523</v>
      </c>
      <c r="S13" s="95">
        <f t="shared" si="2"/>
        <v>1.615</v>
      </c>
      <c r="T13" s="96">
        <f>SUMIFS(H$2:H13,A$2:A13,A13)*10*S13*(1.1+INDEX(Entourage!BD:BD,MATCH(J13,Entourage!A:A,0))/20)</f>
        <v>5019.420000000001</v>
      </c>
      <c r="U13" s="96">
        <f t="shared" si="8"/>
        <v>537.18000000000029</v>
      </c>
      <c r="V13" s="96">
        <f>T13/VLOOKUP(C13,[4]CharPropertyConfig!$A:$G,7,FALSE)</f>
        <v>200.77680000000004</v>
      </c>
      <c r="W13" s="96">
        <f t="shared" si="9"/>
        <v>23.940000000000055</v>
      </c>
      <c r="X13" s="54" t="str">
        <f>VLOOKUP(J13,Entourage!A:B,2,FALSE)</f>
        <v>c_b_0062</v>
      </c>
      <c r="Y13" s="51" t="str">
        <f>VLOOKUP(M13,Entourage!A:B,2,FALSE)</f>
        <v>c_b_0065</v>
      </c>
      <c r="Z13" s="48" t="s">
        <v>462</v>
      </c>
      <c r="AG13" s="94">
        <v>12</v>
      </c>
      <c r="AH13" s="97">
        <v>1.615</v>
      </c>
      <c r="AI13" s="98">
        <v>0.93</v>
      </c>
      <c r="AJ13" s="42">
        <v>38</v>
      </c>
    </row>
    <row r="14" spans="1:36" x14ac:dyDescent="0.15">
      <c r="A14" s="51">
        <f t="shared" si="3"/>
        <v>1</v>
      </c>
      <c r="B14" s="2">
        <f>COUNTIF(A$1:A14,A14)</f>
        <v>13</v>
      </c>
      <c r="C14" s="2">
        <f t="shared" si="0"/>
        <v>102</v>
      </c>
      <c r="D14" s="100">
        <f t="shared" si="4"/>
        <v>223</v>
      </c>
      <c r="E14" s="51">
        <v>1</v>
      </c>
      <c r="F14" s="43">
        <v>4</v>
      </c>
      <c r="G14" s="82">
        <v>13009</v>
      </c>
      <c r="H14" s="43">
        <v>42</v>
      </c>
      <c r="I14" s="43">
        <f>VLOOKUP(C14,[4]CharPropertyConfig!$A:$G,7,FALSE)*D14</f>
        <v>5575</v>
      </c>
      <c r="J14" s="51">
        <f>VLOOKUP(A14,filiation!A:C,3,FALSE)</f>
        <v>24</v>
      </c>
      <c r="K14" s="51">
        <f>VLOOKUP(J14,Entourage!A:N,14,FALSE)</f>
        <v>2</v>
      </c>
      <c r="L14" s="2" t="str">
        <f t="shared" si="5"/>
        <v>刺杀</v>
      </c>
      <c r="M14" s="51">
        <f>VLOOKUP(A14,filiation!A:D,4,FALSE)</f>
        <v>25</v>
      </c>
      <c r="N14" s="51">
        <f>VLOOKUP(M14,Entourage!A:N,14,FALSE)</f>
        <v>1</v>
      </c>
      <c r="O14" s="2" t="str">
        <f t="shared" si="6"/>
        <v>战斗</v>
      </c>
      <c r="P14" s="2">
        <f t="shared" si="7"/>
        <v>102</v>
      </c>
      <c r="Q14" s="51">
        <f>INT(VLOOKUP(M14,Entourage!A:AF,28+IF(N14=1,2,IF(N14=3,3,1)),FALSE)*0.6*POWER(B14,1.1))</f>
        <v>120</v>
      </c>
      <c r="R14" s="55">
        <f>I14/(SUM(H$2:H14)*10)</f>
        <v>2.1117424242424243</v>
      </c>
      <c r="S14" s="95">
        <f t="shared" si="2"/>
        <v>1.51</v>
      </c>
      <c r="T14" s="96">
        <f>SUMIFS(H$2:H14,A$2:A14,A14)*10*S14*(1.1+INDEX(Entourage!BD:BD,MATCH(J14,Entourage!A:A,0))/20)</f>
        <v>5580.9600000000009</v>
      </c>
      <c r="U14" s="96">
        <f t="shared" si="8"/>
        <v>561.54</v>
      </c>
      <c r="V14" s="96">
        <f>T14/VLOOKUP(C14,[4]CharPropertyConfig!$A:$G,7,FALSE)</f>
        <v>223.23840000000004</v>
      </c>
      <c r="W14" s="96">
        <f t="shared" si="9"/>
        <v>24.359999999999673</v>
      </c>
      <c r="X14" s="54" t="str">
        <f>VLOOKUP(J14,Entourage!A:B,2,FALSE)</f>
        <v>c_b_0062</v>
      </c>
      <c r="Y14" s="51" t="str">
        <f>VLOOKUP(M14,Entourage!A:B,2,FALSE)</f>
        <v>c_b_0065</v>
      </c>
      <c r="Z14" s="42" t="s">
        <v>496</v>
      </c>
      <c r="AA14" s="87">
        <f>SUMIF(B:B,$B$21,T:T)</f>
        <v>1305665.1978176255</v>
      </c>
      <c r="AC14" s="93" t="s">
        <v>489</v>
      </c>
      <c r="AD14" s="42">
        <v>945397</v>
      </c>
      <c r="AG14" s="94">
        <v>13</v>
      </c>
      <c r="AH14" s="97">
        <v>1.51</v>
      </c>
      <c r="AI14" s="98">
        <v>0.93500000000000005</v>
      </c>
      <c r="AJ14" s="42">
        <v>42</v>
      </c>
    </row>
    <row r="15" spans="1:36" x14ac:dyDescent="0.15">
      <c r="A15" s="51">
        <f t="shared" si="3"/>
        <v>1</v>
      </c>
      <c r="B15" s="2">
        <f>COUNTIF(A$1:A15,A15)</f>
        <v>14</v>
      </c>
      <c r="C15" s="2">
        <f t="shared" si="0"/>
        <v>102</v>
      </c>
      <c r="D15" s="100">
        <f t="shared" si="4"/>
        <v>246</v>
      </c>
      <c r="E15" s="51">
        <v>1</v>
      </c>
      <c r="F15" s="43">
        <v>5</v>
      </c>
      <c r="G15" s="82">
        <v>13009</v>
      </c>
      <c r="H15" s="43">
        <v>46</v>
      </c>
      <c r="I15" s="43">
        <f>VLOOKUP(C15,[4]CharPropertyConfig!$A:$G,7,FALSE)*D15</f>
        <v>6150</v>
      </c>
      <c r="J15" s="51">
        <f>VLOOKUP(A15,filiation!A:C,3,FALSE)</f>
        <v>24</v>
      </c>
      <c r="K15" s="51">
        <f>VLOOKUP(J15,Entourage!A:N,14,FALSE)</f>
        <v>2</v>
      </c>
      <c r="L15" s="2" t="str">
        <f t="shared" si="5"/>
        <v>刺杀</v>
      </c>
      <c r="M15" s="51">
        <f>VLOOKUP(A15,filiation!A:D,4,FALSE)</f>
        <v>25</v>
      </c>
      <c r="N15" s="51">
        <f>VLOOKUP(M15,Entourage!A:N,14,FALSE)</f>
        <v>1</v>
      </c>
      <c r="O15" s="2" t="str">
        <f t="shared" si="6"/>
        <v>战斗</v>
      </c>
      <c r="P15" s="2">
        <f t="shared" si="7"/>
        <v>102</v>
      </c>
      <c r="Q15" s="51">
        <f>INT(VLOOKUP(M15,Entourage!A:AF,28+IF(N15=1,2,IF(N15=3,3,1)),FALSE)*0.6*POWER(B15,1.1))</f>
        <v>131</v>
      </c>
      <c r="R15" s="55">
        <f>I15/(SUM(H$2:H15)*10)</f>
        <v>1.9838709677419355</v>
      </c>
      <c r="S15" s="95">
        <f t="shared" si="2"/>
        <v>1.42</v>
      </c>
      <c r="T15" s="96">
        <f>SUMIFS(H$2:H15,A$2:A15,A15)*10*S15*(1.1+INDEX(Entourage!BD:BD,MATCH(J15,Entourage!A:A,0))/20)</f>
        <v>6162.8</v>
      </c>
      <c r="U15" s="96">
        <f t="shared" si="8"/>
        <v>581.83999999999924</v>
      </c>
      <c r="V15" s="96">
        <f>T15/VLOOKUP(C15,[4]CharPropertyConfig!$A:$G,7,FALSE)</f>
        <v>246.512</v>
      </c>
      <c r="W15" s="96">
        <f t="shared" si="9"/>
        <v>20.299999999999272</v>
      </c>
      <c r="X15" s="54" t="str">
        <f>VLOOKUP(J15,Entourage!A:B,2,FALSE)</f>
        <v>c_b_0062</v>
      </c>
      <c r="Y15" s="51" t="str">
        <f>VLOOKUP(M15,Entourage!A:B,2,FALSE)</f>
        <v>c_b_0065</v>
      </c>
      <c r="Z15" s="42" t="s">
        <v>497</v>
      </c>
      <c r="AA15" s="42">
        <f>SUMIFS(H:H,B:B,"&lt;"&amp;"20")*10</f>
        <v>785200</v>
      </c>
      <c r="AC15" s="42" t="s">
        <v>490</v>
      </c>
      <c r="AG15" s="94">
        <v>14</v>
      </c>
      <c r="AH15" s="97">
        <v>1.42</v>
      </c>
      <c r="AI15" s="98">
        <v>0.94</v>
      </c>
      <c r="AJ15" s="42">
        <v>46</v>
      </c>
    </row>
    <row r="16" spans="1:36" x14ac:dyDescent="0.15">
      <c r="A16" s="51">
        <f t="shared" si="3"/>
        <v>1</v>
      </c>
      <c r="B16" s="2">
        <f>COUNTIF(A$1:A16,A16)</f>
        <v>15</v>
      </c>
      <c r="C16" s="2">
        <f t="shared" si="0"/>
        <v>102</v>
      </c>
      <c r="D16" s="100">
        <f t="shared" si="4"/>
        <v>270</v>
      </c>
      <c r="E16" s="51">
        <v>1</v>
      </c>
      <c r="F16" s="43">
        <v>5</v>
      </c>
      <c r="G16" s="82">
        <v>13009</v>
      </c>
      <c r="H16" s="43">
        <v>50</v>
      </c>
      <c r="I16" s="43">
        <f>VLOOKUP(C16,[4]CharPropertyConfig!$A:$G,7,FALSE)*D16</f>
        <v>6750</v>
      </c>
      <c r="J16" s="51">
        <f>VLOOKUP(A16,filiation!A:C,3,FALSE)</f>
        <v>24</v>
      </c>
      <c r="K16" s="51">
        <f>VLOOKUP(J16,Entourage!A:N,14,FALSE)</f>
        <v>2</v>
      </c>
      <c r="L16" s="2" t="str">
        <f t="shared" si="5"/>
        <v>刺杀</v>
      </c>
      <c r="M16" s="51">
        <f>VLOOKUP(A16,filiation!A:D,4,FALSE)</f>
        <v>25</v>
      </c>
      <c r="N16" s="51">
        <f>VLOOKUP(M16,Entourage!A:N,14,FALSE)</f>
        <v>1</v>
      </c>
      <c r="O16" s="2" t="str">
        <f t="shared" si="6"/>
        <v>战斗</v>
      </c>
      <c r="P16" s="2">
        <f t="shared" si="7"/>
        <v>102</v>
      </c>
      <c r="Q16" s="51">
        <f>INT(VLOOKUP(M16,Entourage!A:AF,28+IF(N16=1,2,IF(N16=3,3,1)),FALSE)*0.6*POWER(B16,1.1))</f>
        <v>141</v>
      </c>
      <c r="R16" s="55">
        <f>I16/(SUM(H$2:H16)*10)</f>
        <v>1.875</v>
      </c>
      <c r="S16" s="95">
        <f t="shared" si="2"/>
        <v>1.3418999999999999</v>
      </c>
      <c r="T16" s="96">
        <f>SUMIFS(H$2:H16,A$2:A16,A16)*10*S16*(1.1+INDEX(Entourage!BD:BD,MATCH(J16,Entourage!A:A,0))/20)</f>
        <v>6763.1759999999995</v>
      </c>
      <c r="U16" s="96">
        <f t="shared" si="8"/>
        <v>600.37599999999929</v>
      </c>
      <c r="V16" s="96">
        <f>T16/VLOOKUP(C16,[4]CharPropertyConfig!$A:$G,7,FALSE)</f>
        <v>270.52704</v>
      </c>
      <c r="W16" s="96">
        <f t="shared" si="9"/>
        <v>18.536000000000058</v>
      </c>
      <c r="X16" s="54" t="str">
        <f>VLOOKUP(J16,Entourage!A:B,2,FALSE)</f>
        <v>c_b_0062</v>
      </c>
      <c r="Y16" s="51" t="str">
        <f>VLOOKUP(M16,Entourage!A:B,2,FALSE)</f>
        <v>c_b_0065</v>
      </c>
      <c r="Z16" s="42" t="s">
        <v>498</v>
      </c>
      <c r="AA16" s="42">
        <f>AA14/AA15</f>
        <v>1.662844113369365</v>
      </c>
      <c r="AG16" s="94">
        <v>15</v>
      </c>
      <c r="AH16" s="97">
        <f>AH15*AI16</f>
        <v>1.3418999999999999</v>
      </c>
      <c r="AI16" s="98">
        <v>0.94499999999999995</v>
      </c>
      <c r="AJ16" s="42">
        <v>50</v>
      </c>
    </row>
    <row r="17" spans="1:36" x14ac:dyDescent="0.15">
      <c r="A17" s="51">
        <f t="shared" si="3"/>
        <v>1</v>
      </c>
      <c r="B17" s="2">
        <f>COUNTIF(A$1:A17,A17)</f>
        <v>16</v>
      </c>
      <c r="C17" s="2">
        <f t="shared" si="0"/>
        <v>102</v>
      </c>
      <c r="D17" s="100">
        <f t="shared" si="4"/>
        <v>295</v>
      </c>
      <c r="E17" s="51">
        <v>1</v>
      </c>
      <c r="F17" s="43">
        <v>5</v>
      </c>
      <c r="G17" s="82">
        <v>13009</v>
      </c>
      <c r="H17" s="43">
        <v>54</v>
      </c>
      <c r="I17" s="43">
        <f>VLOOKUP(C17,[4]CharPropertyConfig!$A:$G,7,FALSE)*D17</f>
        <v>7375</v>
      </c>
      <c r="J17" s="51">
        <f>VLOOKUP(A17,filiation!A:C,3,FALSE)</f>
        <v>24</v>
      </c>
      <c r="K17" s="51">
        <f>VLOOKUP(J17,Entourage!A:N,14,FALSE)</f>
        <v>2</v>
      </c>
      <c r="L17" s="2" t="str">
        <f t="shared" si="5"/>
        <v>刺杀</v>
      </c>
      <c r="M17" s="51">
        <f>VLOOKUP(A17,filiation!A:D,4,FALSE)</f>
        <v>25</v>
      </c>
      <c r="N17" s="51">
        <f>VLOOKUP(M17,Entourage!A:N,14,FALSE)</f>
        <v>1</v>
      </c>
      <c r="O17" s="2" t="str">
        <f t="shared" si="6"/>
        <v>战斗</v>
      </c>
      <c r="P17" s="2">
        <f t="shared" si="7"/>
        <v>102</v>
      </c>
      <c r="Q17" s="51">
        <f>INT(VLOOKUP(M17,Entourage!A:AF,28+IF(N17=1,2,IF(N17=3,3,1)),FALSE)*0.6*POWER(B17,1.1))</f>
        <v>152</v>
      </c>
      <c r="R17" s="55">
        <f>I17/(SUM(H$2:H17)*10)</f>
        <v>1.7814009661835748</v>
      </c>
      <c r="S17" s="95">
        <f t="shared" si="2"/>
        <v>1.2748049999999997</v>
      </c>
      <c r="T17" s="96">
        <f>SUMIFS(H$2:H17,A$2:A17,A17)*10*S17*(1.1+INDEX(Entourage!BD:BD,MATCH(J17,Entourage!A:A,0))/20)</f>
        <v>7388.7697799999987</v>
      </c>
      <c r="U17" s="96">
        <f t="shared" si="8"/>
        <v>625.59377999999924</v>
      </c>
      <c r="V17" s="96">
        <f>T17/VLOOKUP(C17,[4]CharPropertyConfig!$A:$G,7,FALSE)</f>
        <v>295.55079119999994</v>
      </c>
      <c r="W17" s="96">
        <f t="shared" si="9"/>
        <v>25.217779999999948</v>
      </c>
      <c r="X17" s="54" t="str">
        <f>VLOOKUP(J17,Entourage!A:B,2,FALSE)</f>
        <v>c_b_0062</v>
      </c>
      <c r="Y17" s="51" t="str">
        <f>VLOOKUP(M17,Entourage!A:B,2,FALSE)</f>
        <v>c_b_0065</v>
      </c>
      <c r="AG17" s="94">
        <v>16</v>
      </c>
      <c r="AH17" s="97">
        <f t="shared" ref="AH17:AH21" si="10">AH16*AI17</f>
        <v>1.2748049999999997</v>
      </c>
      <c r="AI17" s="98">
        <v>0.95</v>
      </c>
      <c r="AJ17" s="42">
        <v>54</v>
      </c>
    </row>
    <row r="18" spans="1:36" x14ac:dyDescent="0.15">
      <c r="A18" s="51">
        <f t="shared" si="3"/>
        <v>1</v>
      </c>
      <c r="B18" s="2">
        <f>COUNTIF(A$1:A18,A18)</f>
        <v>17</v>
      </c>
      <c r="C18" s="2">
        <f t="shared" ref="C18:C81" si="11">P18</f>
        <v>102</v>
      </c>
      <c r="D18" s="100">
        <f t="shared" si="4"/>
        <v>321</v>
      </c>
      <c r="E18" s="51">
        <v>1</v>
      </c>
      <c r="F18" s="43">
        <v>5</v>
      </c>
      <c r="G18" s="82">
        <v>13009</v>
      </c>
      <c r="H18" s="43">
        <v>58</v>
      </c>
      <c r="I18" s="43">
        <f>VLOOKUP(C18,[4]CharPropertyConfig!$A:$G,7,FALSE)*D18</f>
        <v>8025</v>
      </c>
      <c r="J18" s="51">
        <f>VLOOKUP(A18,filiation!A:C,3,FALSE)</f>
        <v>24</v>
      </c>
      <c r="K18" s="51">
        <f>VLOOKUP(J18,Entourage!A:N,14,FALSE)</f>
        <v>2</v>
      </c>
      <c r="L18" s="2" t="str">
        <f t="shared" si="5"/>
        <v>刺杀</v>
      </c>
      <c r="M18" s="51">
        <f>VLOOKUP(A18,filiation!A:D,4,FALSE)</f>
        <v>25</v>
      </c>
      <c r="N18" s="51">
        <f>VLOOKUP(M18,Entourage!A:N,14,FALSE)</f>
        <v>1</v>
      </c>
      <c r="O18" s="2" t="str">
        <f t="shared" si="6"/>
        <v>战斗</v>
      </c>
      <c r="P18" s="2">
        <f t="shared" si="7"/>
        <v>102</v>
      </c>
      <c r="Q18" s="51">
        <f>INT(VLOOKUP(M18,Entourage!A:AF,28+IF(N18=1,2,IF(N18=3,3,1)),FALSE)*0.6*POWER(B18,1.1))</f>
        <v>162</v>
      </c>
      <c r="R18" s="55">
        <f>I18/(SUM(H$2:H18)*10)</f>
        <v>1.7002118644067796</v>
      </c>
      <c r="S18" s="95">
        <f t="shared" si="2"/>
        <v>1.2174387749999998</v>
      </c>
      <c r="T18" s="96">
        <f>SUMIFS(H$2:H18,A$2:A18,A18)*10*S18*(1.1+INDEX(Entourage!BD:BD,MATCH(J18,Entourage!A:A,0))/20)</f>
        <v>8044.835425199999</v>
      </c>
      <c r="U18" s="96">
        <f t="shared" si="8"/>
        <v>656.06564520000029</v>
      </c>
      <c r="V18" s="96">
        <f>T18/VLOOKUP(C18,[4]CharPropertyConfig!$A:$G,7,FALSE)</f>
        <v>321.79341700799995</v>
      </c>
      <c r="W18" s="96">
        <f t="shared" si="9"/>
        <v>30.471865200001048</v>
      </c>
      <c r="X18" s="54" t="str">
        <f>VLOOKUP(J18,Entourage!A:B,2,FALSE)</f>
        <v>c_b_0062</v>
      </c>
      <c r="Y18" s="51" t="str">
        <f>VLOOKUP(M18,Entourage!A:B,2,FALSE)</f>
        <v>c_b_0065</v>
      </c>
      <c r="Z18" s="87">
        <v>101</v>
      </c>
      <c r="AA18" s="99">
        <f>SUMIFS(V:V,C:C,Z18,B:B,"20")</f>
        <v>19731.037937000438</v>
      </c>
      <c r="AC18" s="42">
        <v>101</v>
      </c>
      <c r="AD18" s="93">
        <v>22062</v>
      </c>
      <c r="AG18" s="94">
        <v>17</v>
      </c>
      <c r="AH18" s="97">
        <f t="shared" si="10"/>
        <v>1.2174387749999998</v>
      </c>
      <c r="AI18" s="98">
        <v>0.95499999999999996</v>
      </c>
      <c r="AJ18" s="42">
        <v>58</v>
      </c>
    </row>
    <row r="19" spans="1:36" x14ac:dyDescent="0.15">
      <c r="A19" s="51">
        <f t="shared" si="3"/>
        <v>1</v>
      </c>
      <c r="B19" s="2">
        <f>COUNTIF(A$1:A19,A19)</f>
        <v>18</v>
      </c>
      <c r="C19" s="2">
        <f t="shared" si="11"/>
        <v>102</v>
      </c>
      <c r="D19" s="100">
        <f t="shared" si="4"/>
        <v>350</v>
      </c>
      <c r="E19" s="51">
        <v>1</v>
      </c>
      <c r="F19" s="43">
        <v>6</v>
      </c>
      <c r="G19" s="82">
        <v>13009</v>
      </c>
      <c r="H19" s="43">
        <v>64</v>
      </c>
      <c r="I19" s="43">
        <f>VLOOKUP(C19,[4]CharPropertyConfig!$A:$G,7,FALSE)*D19</f>
        <v>8750</v>
      </c>
      <c r="J19" s="51">
        <f>VLOOKUP(A19,filiation!A:C,3,FALSE)</f>
        <v>24</v>
      </c>
      <c r="K19" s="51">
        <f>VLOOKUP(J19,Entourage!A:N,14,FALSE)</f>
        <v>2</v>
      </c>
      <c r="L19" s="2" t="str">
        <f t="shared" si="5"/>
        <v>刺杀</v>
      </c>
      <c r="M19" s="51">
        <f>VLOOKUP(A19,filiation!A:D,4,FALSE)</f>
        <v>25</v>
      </c>
      <c r="N19" s="51">
        <f>VLOOKUP(M19,Entourage!A:N,14,FALSE)</f>
        <v>1</v>
      </c>
      <c r="O19" s="2" t="str">
        <f t="shared" si="6"/>
        <v>战斗</v>
      </c>
      <c r="P19" s="2">
        <f t="shared" si="7"/>
        <v>102</v>
      </c>
      <c r="Q19" s="51">
        <f>INT(VLOOKUP(M19,Entourage!A:AF,28+IF(N19=1,2,IF(N19=3,3,1)),FALSE)*0.6*POWER(B19,1.1))</f>
        <v>173</v>
      </c>
      <c r="R19" s="55">
        <f>I19/(SUM(H$2:H19)*10)</f>
        <v>1.6324626865671641</v>
      </c>
      <c r="S19" s="95">
        <f t="shared" si="2"/>
        <v>1.1687412239999997</v>
      </c>
      <c r="T19" s="96">
        <f>SUMIFS(H$2:H19,A$2:A19,A19)*10*S19*(1.1+INDEX(Entourage!BD:BD,MATCH(J19,Entourage!A:A,0))/20)</f>
        <v>8770.2341448959978</v>
      </c>
      <c r="U19" s="96">
        <f t="shared" si="8"/>
        <v>725.39871969599881</v>
      </c>
      <c r="V19" s="96">
        <f>T19/VLOOKUP(C19,[4]CharPropertyConfig!$A:$G,7,FALSE)</f>
        <v>350.80936579583994</v>
      </c>
      <c r="W19" s="96">
        <f t="shared" si="9"/>
        <v>69.333074495998517</v>
      </c>
      <c r="X19" s="54" t="str">
        <f>VLOOKUP(J19,Entourage!A:B,2,FALSE)</f>
        <v>c_b_0062</v>
      </c>
      <c r="Y19" s="51" t="str">
        <f>VLOOKUP(M19,Entourage!A:B,2,FALSE)</f>
        <v>c_b_0065</v>
      </c>
      <c r="Z19" s="44">
        <v>102</v>
      </c>
      <c r="AA19" s="99">
        <f>SUMIFS(V:V,C:C,Z19,B:B,"20")</f>
        <v>17556.778134347471</v>
      </c>
      <c r="AC19" s="42">
        <v>102</v>
      </c>
      <c r="AD19" s="93">
        <v>8408</v>
      </c>
      <c r="AG19" s="94">
        <v>18</v>
      </c>
      <c r="AH19" s="97">
        <f t="shared" si="10"/>
        <v>1.1687412239999997</v>
      </c>
      <c r="AI19" s="98">
        <v>0.96</v>
      </c>
      <c r="AJ19" s="42">
        <v>64</v>
      </c>
    </row>
    <row r="20" spans="1:36" x14ac:dyDescent="0.15">
      <c r="A20" s="51">
        <f t="shared" si="3"/>
        <v>1</v>
      </c>
      <c r="B20" s="2">
        <f>COUNTIF(A$1:A20,A20)</f>
        <v>19</v>
      </c>
      <c r="C20" s="2">
        <f t="shared" si="11"/>
        <v>102</v>
      </c>
      <c r="D20" s="100">
        <f t="shared" si="4"/>
        <v>381</v>
      </c>
      <c r="E20" s="51">
        <v>1</v>
      </c>
      <c r="F20" s="43">
        <v>6</v>
      </c>
      <c r="G20" s="82">
        <v>13009</v>
      </c>
      <c r="H20" s="43">
        <v>68</v>
      </c>
      <c r="I20" s="43">
        <f>VLOOKUP(C20,[4]CharPropertyConfig!$A:$G,7,FALSE)*D20</f>
        <v>9525</v>
      </c>
      <c r="J20" s="51">
        <f>VLOOKUP(A20,filiation!A:C,3,FALSE)</f>
        <v>24</v>
      </c>
      <c r="K20" s="51">
        <f>VLOOKUP(J20,Entourage!A:N,14,FALSE)</f>
        <v>2</v>
      </c>
      <c r="L20" s="2" t="str">
        <f t="shared" si="5"/>
        <v>刺杀</v>
      </c>
      <c r="M20" s="51">
        <f>VLOOKUP(A20,filiation!A:D,4,FALSE)</f>
        <v>25</v>
      </c>
      <c r="N20" s="51">
        <f>VLOOKUP(M20,Entourage!A:N,14,FALSE)</f>
        <v>1</v>
      </c>
      <c r="O20" s="2" t="str">
        <f t="shared" si="6"/>
        <v>战斗</v>
      </c>
      <c r="P20" s="2">
        <f t="shared" si="7"/>
        <v>102</v>
      </c>
      <c r="Q20" s="51">
        <f>INT(VLOOKUP(M20,Entourage!A:AF,28+IF(N20=1,2,IF(N20=3,3,1)),FALSE)*0.6*POWER(B20,1.1))</f>
        <v>183</v>
      </c>
      <c r="R20" s="55">
        <f>I20/(SUM(H$2:H20)*10)</f>
        <v>1.5769867549668874</v>
      </c>
      <c r="S20" s="95">
        <f t="shared" si="2"/>
        <v>1.1278352811599996</v>
      </c>
      <c r="T20" s="96">
        <f>SUMIFS(H$2:H20,A$2:A20,A20)*10*S20*(1.1+INDEX(Entourage!BD:BD,MATCH(J20,Entourage!A:A,0))/20)</f>
        <v>9536.9751374889565</v>
      </c>
      <c r="U20" s="96">
        <f t="shared" si="8"/>
        <v>766.74099259295872</v>
      </c>
      <c r="V20" s="96">
        <f>T20/VLOOKUP(C20,[4]CharPropertyConfig!$A:$G,7,FALSE)</f>
        <v>381.47900549955824</v>
      </c>
      <c r="W20" s="96">
        <f t="shared" si="9"/>
        <v>41.342272896959912</v>
      </c>
      <c r="X20" s="54" t="str">
        <f>VLOOKUP(J20,Entourage!A:B,2,FALSE)</f>
        <v>c_b_0062</v>
      </c>
      <c r="Y20" s="51" t="str">
        <f>VLOOKUP(M20,Entourage!A:B,2,FALSE)</f>
        <v>c_b_0065</v>
      </c>
      <c r="Z20" s="44">
        <v>104</v>
      </c>
      <c r="AA20" s="99">
        <f>SUMIFS(V:V,C:C,Z20,B:B,"20")</f>
        <v>373469.79603392875</v>
      </c>
      <c r="AC20" s="42">
        <v>104</v>
      </c>
      <c r="AD20" s="93">
        <v>183647</v>
      </c>
      <c r="AG20" s="94">
        <v>19</v>
      </c>
      <c r="AH20" s="97">
        <f t="shared" si="10"/>
        <v>1.1278352811599996</v>
      </c>
      <c r="AI20" s="98">
        <v>0.96499999999999997</v>
      </c>
      <c r="AJ20" s="42">
        <v>68</v>
      </c>
    </row>
    <row r="21" spans="1:36" x14ac:dyDescent="0.15">
      <c r="A21" s="51">
        <f t="shared" si="3"/>
        <v>1</v>
      </c>
      <c r="B21" s="2">
        <f>COUNTIF(A$1:A21,A21)</f>
        <v>20</v>
      </c>
      <c r="C21" s="2">
        <f t="shared" si="11"/>
        <v>102</v>
      </c>
      <c r="D21" s="100">
        <f t="shared" si="4"/>
        <v>414</v>
      </c>
      <c r="E21" s="51">
        <v>1</v>
      </c>
      <c r="F21" s="43">
        <v>6</v>
      </c>
      <c r="G21" s="82">
        <v>13009</v>
      </c>
      <c r="H21" s="43">
        <v>72</v>
      </c>
      <c r="I21" s="43">
        <f>VLOOKUP(C21,[4]CharPropertyConfig!$A:$G,7,FALSE)*D21</f>
        <v>10350</v>
      </c>
      <c r="J21" s="51">
        <f>VLOOKUP(A21,filiation!A:C,3,FALSE)</f>
        <v>24</v>
      </c>
      <c r="K21" s="51">
        <f>VLOOKUP(J21,Entourage!A:N,14,FALSE)</f>
        <v>2</v>
      </c>
      <c r="L21" s="2" t="str">
        <f t="shared" si="5"/>
        <v>刺杀</v>
      </c>
      <c r="M21" s="51">
        <f>VLOOKUP(A21,filiation!A:D,4,FALSE)</f>
        <v>25</v>
      </c>
      <c r="N21" s="51">
        <f>VLOOKUP(M21,Entourage!A:N,14,FALSE)</f>
        <v>1</v>
      </c>
      <c r="O21" s="2" t="str">
        <f t="shared" si="6"/>
        <v>战斗</v>
      </c>
      <c r="P21" s="2">
        <f t="shared" si="7"/>
        <v>102</v>
      </c>
      <c r="Q21" s="51">
        <f>INT(VLOOKUP(M21,Entourage!A:AF,28+IF(N21=1,2,IF(N21=3,3,1)),FALSE)*0.6*POWER(B21,1.1))</f>
        <v>194</v>
      </c>
      <c r="R21" s="55">
        <f>I21/(SUM(H$2:H21)*10)</f>
        <v>1.5310650887573964</v>
      </c>
      <c r="S21" s="95">
        <f t="shared" si="2"/>
        <v>1.0940002227251997</v>
      </c>
      <c r="T21" s="96">
        <f>SUMIFS(H$2:H21,A$2:A21,A21)*10*S21*(1.1+INDEX(Entourage!BD:BD,MATCH(J21,Entourage!A:A,0))/20)</f>
        <v>10353.618107871291</v>
      </c>
      <c r="U21" s="96">
        <f t="shared" si="8"/>
        <v>816.64297038233417</v>
      </c>
      <c r="V21" s="96">
        <f>T21/VLOOKUP(C21,[4]CharPropertyConfig!$A:$G,7,FALSE)</f>
        <v>414.1447243148516</v>
      </c>
      <c r="W21" s="96">
        <f t="shared" si="9"/>
        <v>49.901977789375451</v>
      </c>
      <c r="X21" s="54" t="str">
        <f>VLOOKUP(J21,Entourage!A:B,2,FALSE)</f>
        <v>c_b_0062</v>
      </c>
      <c r="Y21" s="51" t="str">
        <f>VLOOKUP(M21,Entourage!A:B,2,FALSE)</f>
        <v>c_b_0065</v>
      </c>
      <c r="AG21" s="94">
        <v>20</v>
      </c>
      <c r="AH21" s="97">
        <f t="shared" si="10"/>
        <v>1.0940002227251997</v>
      </c>
      <c r="AI21" s="98">
        <v>0.97</v>
      </c>
      <c r="AJ21" s="42">
        <v>72</v>
      </c>
    </row>
    <row r="22" spans="1:36" x14ac:dyDescent="0.15">
      <c r="A22" s="51">
        <f t="shared" si="3"/>
        <v>2</v>
      </c>
      <c r="B22" s="2">
        <f>COUNTIF(A$1:A22,A22)</f>
        <v>1</v>
      </c>
      <c r="C22" s="2">
        <f t="shared" si="11"/>
        <v>101</v>
      </c>
      <c r="D22" s="100">
        <f t="shared" si="4"/>
        <v>10</v>
      </c>
      <c r="E22" s="51">
        <v>1</v>
      </c>
      <c r="F22" s="43">
        <v>1</v>
      </c>
      <c r="G22" s="82">
        <v>13009</v>
      </c>
      <c r="H22" s="43">
        <v>2</v>
      </c>
      <c r="I22" s="43">
        <f>VLOOKUP(C22,[4]CharPropertyConfig!$A:$G,7,FALSE)*D22</f>
        <v>250</v>
      </c>
      <c r="J22" s="51">
        <f>VLOOKUP(A22,filiation!A:C,3,FALSE)</f>
        <v>25</v>
      </c>
      <c r="K22" s="51">
        <f>VLOOKUP(J22,Entourage!A:N,14,FALSE)</f>
        <v>1</v>
      </c>
      <c r="L22" s="2" t="str">
        <f t="shared" si="5"/>
        <v>战斗</v>
      </c>
      <c r="M22" s="51">
        <f>VLOOKUP(A22,filiation!A:D,4,FALSE)</f>
        <v>24</v>
      </c>
      <c r="N22" s="51">
        <f>VLOOKUP(M22,Entourage!A:N,14,FALSE)</f>
        <v>2</v>
      </c>
      <c r="O22" s="2" t="str">
        <f t="shared" si="6"/>
        <v>刺杀</v>
      </c>
      <c r="P22" s="2">
        <f t="shared" si="7"/>
        <v>101</v>
      </c>
      <c r="Q22" s="51">
        <f>INT(VLOOKUP(M22,Entourage!A:AF,28+IF(N22=1,2,IF(N22=3,3,1)),FALSE)*0.6*POWER(B22,1.1))</f>
        <v>21</v>
      </c>
      <c r="R22" s="55">
        <f>I22/(SUM(H$2:H22)*10)</f>
        <v>3.687315634218289E-2</v>
      </c>
      <c r="S22" s="95">
        <f t="shared" si="2"/>
        <v>10</v>
      </c>
      <c r="T22" s="96">
        <f>SUMIFS(H$2:H22,A$2:A22,A22)*10*S22*(1.1+INDEX(Entourage!BD:BD,MATCH(J22,Entourage!A:A,0))/20)</f>
        <v>260</v>
      </c>
      <c r="U22" s="96">
        <f t="shared" si="8"/>
        <v>-10093.618107871291</v>
      </c>
      <c r="V22" s="96">
        <f>T22/VLOOKUP(C22,[4]CharPropertyConfig!$A:$G,7,FALSE)</f>
        <v>10.4</v>
      </c>
      <c r="W22" s="96">
        <f t="shared" si="9"/>
        <v>-10910.261078253625</v>
      </c>
      <c r="X22" s="54" t="str">
        <f>VLOOKUP(J22,Entourage!A:B,2,FALSE)</f>
        <v>c_b_0065</v>
      </c>
      <c r="Y22" s="51" t="str">
        <f>VLOOKUP(M22,Entourage!A:B,2,FALSE)</f>
        <v>c_b_0062</v>
      </c>
      <c r="AG22" s="94"/>
      <c r="AH22" s="97"/>
      <c r="AI22" s="98">
        <v>0.97499999999999998</v>
      </c>
    </row>
    <row r="23" spans="1:36" x14ac:dyDescent="0.15">
      <c r="A23" s="51">
        <f t="shared" si="3"/>
        <v>2</v>
      </c>
      <c r="B23" s="2">
        <f>COUNTIF(A$1:A23,A23)</f>
        <v>2</v>
      </c>
      <c r="C23" s="2">
        <f t="shared" si="11"/>
        <v>101</v>
      </c>
      <c r="D23" s="100">
        <f t="shared" si="4"/>
        <v>21</v>
      </c>
      <c r="E23" s="51">
        <v>1</v>
      </c>
      <c r="F23" s="43">
        <v>1</v>
      </c>
      <c r="G23" s="82">
        <v>13009</v>
      </c>
      <c r="H23" s="43">
        <v>4</v>
      </c>
      <c r="I23" s="43">
        <f>VLOOKUP(C23,[4]CharPropertyConfig!$A:$G,7,FALSE)*D23</f>
        <v>525</v>
      </c>
      <c r="J23" s="51">
        <f>VLOOKUP(A23,filiation!A:C,3,FALSE)</f>
        <v>25</v>
      </c>
      <c r="K23" s="51">
        <f>VLOOKUP(J23,Entourage!A:N,14,FALSE)</f>
        <v>1</v>
      </c>
      <c r="L23" s="2" t="str">
        <f t="shared" si="5"/>
        <v>战斗</v>
      </c>
      <c r="M23" s="51">
        <f>VLOOKUP(A23,filiation!A:D,4,FALSE)</f>
        <v>24</v>
      </c>
      <c r="N23" s="51">
        <f>VLOOKUP(M23,Entourage!A:N,14,FALSE)</f>
        <v>2</v>
      </c>
      <c r="O23" s="2" t="str">
        <f t="shared" si="6"/>
        <v>刺杀</v>
      </c>
      <c r="P23" s="2">
        <f t="shared" si="7"/>
        <v>101</v>
      </c>
      <c r="Q23" s="51">
        <f>INT(VLOOKUP(M23,Entourage!A:AF,28+IF(N23=1,2,IF(N23=3,3,1)),FALSE)*0.6*POWER(B23,1.1))</f>
        <v>46</v>
      </c>
      <c r="R23" s="55">
        <f>I23/(SUM(H$2:H23)*10)</f>
        <v>7.6979472140762464E-2</v>
      </c>
      <c r="S23" s="95">
        <f t="shared" si="2"/>
        <v>7</v>
      </c>
      <c r="T23" s="96">
        <f>SUMIFS(H$2:H23,A$2:A23,A23)*10*S23*(1.1+INDEX(Entourage!BD:BD,MATCH(J23,Entourage!A:A,0))/20)</f>
        <v>546</v>
      </c>
      <c r="U23" s="96">
        <f t="shared" si="8"/>
        <v>286</v>
      </c>
      <c r="V23" s="96">
        <f>T23/VLOOKUP(C23,[4]CharPropertyConfig!$A:$G,7,FALSE)</f>
        <v>21.84</v>
      </c>
      <c r="W23" s="96">
        <f t="shared" si="9"/>
        <v>10379.618107871291</v>
      </c>
      <c r="X23" s="54" t="str">
        <f>VLOOKUP(J23,Entourage!A:B,2,FALSE)</f>
        <v>c_b_0065</v>
      </c>
      <c r="Y23" s="51" t="str">
        <f>VLOOKUP(M23,Entourage!A:B,2,FALSE)</f>
        <v>c_b_0062</v>
      </c>
    </row>
    <row r="24" spans="1:36" x14ac:dyDescent="0.15">
      <c r="A24" s="51">
        <f t="shared" si="3"/>
        <v>2</v>
      </c>
      <c r="B24" s="2">
        <f>COUNTIF(A$1:A24,A24)</f>
        <v>3</v>
      </c>
      <c r="C24" s="2">
        <f t="shared" si="11"/>
        <v>101</v>
      </c>
      <c r="D24" s="100">
        <f t="shared" si="4"/>
        <v>34</v>
      </c>
      <c r="E24" s="51">
        <v>1</v>
      </c>
      <c r="F24" s="43">
        <v>1</v>
      </c>
      <c r="G24" s="82">
        <v>13009</v>
      </c>
      <c r="H24" s="43">
        <v>6</v>
      </c>
      <c r="I24" s="43">
        <f>VLOOKUP(C24,[4]CharPropertyConfig!$A:$G,7,FALSE)*D24</f>
        <v>850</v>
      </c>
      <c r="J24" s="51">
        <f>VLOOKUP(A24,filiation!A:C,3,FALSE)</f>
        <v>25</v>
      </c>
      <c r="K24" s="51">
        <f>VLOOKUP(J24,Entourage!A:N,14,FALSE)</f>
        <v>1</v>
      </c>
      <c r="L24" s="2" t="str">
        <f t="shared" si="5"/>
        <v>战斗</v>
      </c>
      <c r="M24" s="51">
        <f>VLOOKUP(A24,filiation!A:D,4,FALSE)</f>
        <v>24</v>
      </c>
      <c r="N24" s="51">
        <f>VLOOKUP(M24,Entourage!A:N,14,FALSE)</f>
        <v>2</v>
      </c>
      <c r="O24" s="2" t="str">
        <f t="shared" si="6"/>
        <v>刺杀</v>
      </c>
      <c r="P24" s="2">
        <f t="shared" si="7"/>
        <v>101</v>
      </c>
      <c r="Q24" s="51">
        <f>INT(VLOOKUP(M24,Entourage!A:AF,28+IF(N24=1,2,IF(N24=3,3,1)),FALSE)*0.6*POWER(B24,1.1))</f>
        <v>72</v>
      </c>
      <c r="R24" s="55">
        <f>I24/(SUM(H$2:H24)*10)</f>
        <v>0.12354651162790697</v>
      </c>
      <c r="S24" s="95">
        <f t="shared" si="2"/>
        <v>5.5</v>
      </c>
      <c r="T24" s="96">
        <f>SUMIFS(H$2:H24,A$2:A24,A24)*10*S24*(1.1+INDEX(Entourage!BD:BD,MATCH(J24,Entourage!A:A,0))/20)</f>
        <v>858</v>
      </c>
      <c r="U24" s="96">
        <f t="shared" si="8"/>
        <v>312</v>
      </c>
      <c r="V24" s="96">
        <f>T24/VLOOKUP(C24,[4]CharPropertyConfig!$A:$G,7,FALSE)</f>
        <v>34.32</v>
      </c>
      <c r="W24" s="96">
        <f t="shared" si="9"/>
        <v>26</v>
      </c>
      <c r="X24" s="54" t="str">
        <f>VLOOKUP(J24,Entourage!A:B,2,FALSE)</f>
        <v>c_b_0065</v>
      </c>
      <c r="Y24" s="51" t="str">
        <f>VLOOKUP(M24,Entourage!A:B,2,FALSE)</f>
        <v>c_b_0062</v>
      </c>
    </row>
    <row r="25" spans="1:36" x14ac:dyDescent="0.15">
      <c r="A25" s="51">
        <f t="shared" si="3"/>
        <v>2</v>
      </c>
      <c r="B25" s="2">
        <f>COUNTIF(A$1:A25,A25)</f>
        <v>4</v>
      </c>
      <c r="C25" s="2">
        <f t="shared" si="11"/>
        <v>101</v>
      </c>
      <c r="D25" s="100">
        <f t="shared" si="4"/>
        <v>48</v>
      </c>
      <c r="E25" s="51">
        <v>1</v>
      </c>
      <c r="F25" s="43">
        <v>2</v>
      </c>
      <c r="G25" s="82">
        <v>13009</v>
      </c>
      <c r="H25" s="43">
        <v>10</v>
      </c>
      <c r="I25" s="43">
        <f>VLOOKUP(C25,[4]CharPropertyConfig!$A:$G,7,FALSE)*D25</f>
        <v>1200</v>
      </c>
      <c r="J25" s="51">
        <f>VLOOKUP(A25,filiation!A:C,3,FALSE)</f>
        <v>25</v>
      </c>
      <c r="K25" s="51">
        <f>VLOOKUP(J25,Entourage!A:N,14,FALSE)</f>
        <v>1</v>
      </c>
      <c r="L25" s="2" t="str">
        <f t="shared" si="5"/>
        <v>战斗</v>
      </c>
      <c r="M25" s="51">
        <f>VLOOKUP(A25,filiation!A:D,4,FALSE)</f>
        <v>24</v>
      </c>
      <c r="N25" s="51">
        <f>VLOOKUP(M25,Entourage!A:N,14,FALSE)</f>
        <v>2</v>
      </c>
      <c r="O25" s="2" t="str">
        <f t="shared" si="6"/>
        <v>刺杀</v>
      </c>
      <c r="P25" s="2">
        <f t="shared" si="7"/>
        <v>101</v>
      </c>
      <c r="Q25" s="51">
        <f>INT(VLOOKUP(M25,Entourage!A:AF,28+IF(N25=1,2,IF(N25=3,3,1)),FALSE)*0.6*POWER(B25,1.1))</f>
        <v>99</v>
      </c>
      <c r="R25" s="55">
        <f>I25/(SUM(H$2:H25)*10)</f>
        <v>0.17191977077363896</v>
      </c>
      <c r="S25" s="95">
        <f t="shared" si="2"/>
        <v>4.2</v>
      </c>
      <c r="T25" s="96">
        <f>SUMIFS(H$2:H25,A$2:A25,A25)*10*S25*(1.1+INDEX(Entourage!BD:BD,MATCH(J25,Entourage!A:A,0))/20)</f>
        <v>1201.2</v>
      </c>
      <c r="U25" s="96">
        <f t="shared" si="8"/>
        <v>343.20000000000005</v>
      </c>
      <c r="V25" s="96">
        <f>T25/VLOOKUP(C25,[4]CharPropertyConfig!$A:$G,7,FALSE)</f>
        <v>48.048000000000002</v>
      </c>
      <c r="W25" s="96">
        <f t="shared" si="9"/>
        <v>31.200000000000045</v>
      </c>
      <c r="X25" s="54" t="str">
        <f>VLOOKUP(J25,Entourage!A:B,2,FALSE)</f>
        <v>c_b_0065</v>
      </c>
      <c r="Y25" s="51" t="str">
        <f>VLOOKUP(M25,Entourage!A:B,2,FALSE)</f>
        <v>c_b_0062</v>
      </c>
    </row>
    <row r="26" spans="1:36" x14ac:dyDescent="0.15">
      <c r="A26" s="51">
        <f t="shared" si="3"/>
        <v>2</v>
      </c>
      <c r="B26" s="2">
        <f>COUNTIF(A$1:A26,A26)</f>
        <v>5</v>
      </c>
      <c r="C26" s="2">
        <f t="shared" si="11"/>
        <v>101</v>
      </c>
      <c r="D26" s="100">
        <f t="shared" si="4"/>
        <v>62</v>
      </c>
      <c r="E26" s="51">
        <v>1</v>
      </c>
      <c r="F26" s="43">
        <v>2</v>
      </c>
      <c r="G26" s="82">
        <v>13009</v>
      </c>
      <c r="H26" s="43">
        <v>12</v>
      </c>
      <c r="I26" s="43">
        <f>VLOOKUP(C26,[4]CharPropertyConfig!$A:$G,7,FALSE)*D26</f>
        <v>1550</v>
      </c>
      <c r="J26" s="51">
        <f>VLOOKUP(A26,filiation!A:C,3,FALSE)</f>
        <v>25</v>
      </c>
      <c r="K26" s="51">
        <f>VLOOKUP(J26,Entourage!A:N,14,FALSE)</f>
        <v>1</v>
      </c>
      <c r="L26" s="2" t="str">
        <f t="shared" si="5"/>
        <v>战斗</v>
      </c>
      <c r="M26" s="51">
        <f>VLOOKUP(A26,filiation!A:D,4,FALSE)</f>
        <v>24</v>
      </c>
      <c r="N26" s="51">
        <f>VLOOKUP(M26,Entourage!A:N,14,FALSE)</f>
        <v>2</v>
      </c>
      <c r="O26" s="2" t="str">
        <f t="shared" si="6"/>
        <v>刺杀</v>
      </c>
      <c r="P26" s="2">
        <f t="shared" si="7"/>
        <v>101</v>
      </c>
      <c r="Q26" s="51">
        <f>INT(VLOOKUP(M26,Entourage!A:AF,28+IF(N26=1,2,IF(N26=3,3,1)),FALSE)*0.6*POWER(B26,1.1))</f>
        <v>126</v>
      </c>
      <c r="R26" s="55">
        <f>I26/(SUM(H$2:H26)*10)</f>
        <v>0.21830985915492956</v>
      </c>
      <c r="S26" s="95">
        <f t="shared" si="2"/>
        <v>3.56</v>
      </c>
      <c r="T26" s="96">
        <f>SUMIFS(H$2:H26,A$2:A26,A26)*10*S26*(1.1+INDEX(Entourage!BD:BD,MATCH(J26,Entourage!A:A,0))/20)</f>
        <v>1573.5200000000002</v>
      </c>
      <c r="U26" s="96">
        <f t="shared" si="8"/>
        <v>372.32000000000016</v>
      </c>
      <c r="V26" s="96">
        <f>T26/VLOOKUP(C26,[4]CharPropertyConfig!$A:$G,7,FALSE)</f>
        <v>62.94080000000001</v>
      </c>
      <c r="W26" s="96">
        <f t="shared" si="9"/>
        <v>29.120000000000118</v>
      </c>
      <c r="X26" s="54" t="str">
        <f>VLOOKUP(J26,Entourage!A:B,2,FALSE)</f>
        <v>c_b_0065</v>
      </c>
      <c r="Y26" s="51" t="str">
        <f>VLOOKUP(M26,Entourage!A:B,2,FALSE)</f>
        <v>c_b_0062</v>
      </c>
    </row>
    <row r="27" spans="1:36" x14ac:dyDescent="0.15">
      <c r="A27" s="51">
        <f t="shared" si="3"/>
        <v>2</v>
      </c>
      <c r="B27" s="2">
        <f>COUNTIF(A$1:A27,A27)</f>
        <v>6</v>
      </c>
      <c r="C27" s="2">
        <f t="shared" si="11"/>
        <v>101</v>
      </c>
      <c r="D27" s="100">
        <f t="shared" si="4"/>
        <v>78</v>
      </c>
      <c r="E27" s="51">
        <v>1</v>
      </c>
      <c r="F27" s="43">
        <v>2</v>
      </c>
      <c r="G27" s="82">
        <v>13009</v>
      </c>
      <c r="H27" s="43">
        <v>16</v>
      </c>
      <c r="I27" s="43">
        <f>VLOOKUP(C27,[4]CharPropertyConfig!$A:$G,7,FALSE)*D27</f>
        <v>1950</v>
      </c>
      <c r="J27" s="51">
        <f>VLOOKUP(A27,filiation!A:C,3,FALSE)</f>
        <v>25</v>
      </c>
      <c r="K27" s="51">
        <f>VLOOKUP(J27,Entourage!A:N,14,FALSE)</f>
        <v>1</v>
      </c>
      <c r="L27" s="2" t="str">
        <f t="shared" si="5"/>
        <v>战斗</v>
      </c>
      <c r="M27" s="51">
        <f>VLOOKUP(A27,filiation!A:D,4,FALSE)</f>
        <v>24</v>
      </c>
      <c r="N27" s="51">
        <f>VLOOKUP(M27,Entourage!A:N,14,FALSE)</f>
        <v>2</v>
      </c>
      <c r="O27" s="2" t="str">
        <f t="shared" si="6"/>
        <v>刺杀</v>
      </c>
      <c r="P27" s="2">
        <f t="shared" si="7"/>
        <v>101</v>
      </c>
      <c r="Q27" s="51">
        <f>INT(VLOOKUP(M27,Entourage!A:AF,28+IF(N27=1,2,IF(N27=3,3,1)),FALSE)*0.6*POWER(B27,1.1))</f>
        <v>155</v>
      </c>
      <c r="R27" s="55">
        <f>I27/(SUM(H$2:H27)*10)</f>
        <v>0.26859504132231404</v>
      </c>
      <c r="S27" s="95">
        <f t="shared" si="2"/>
        <v>3.02</v>
      </c>
      <c r="T27" s="96">
        <f>SUMIFS(H$2:H27,A$2:A27,A27)*10*S27*(1.1+INDEX(Entourage!BD:BD,MATCH(J27,Entourage!A:A,0))/20)</f>
        <v>1963</v>
      </c>
      <c r="U27" s="96">
        <f t="shared" si="8"/>
        <v>389.47999999999979</v>
      </c>
      <c r="V27" s="96">
        <f>T27/VLOOKUP(C27,[4]CharPropertyConfig!$A:$G,7,FALSE)</f>
        <v>78.52</v>
      </c>
      <c r="W27" s="96">
        <f t="shared" si="9"/>
        <v>17.159999999999627</v>
      </c>
      <c r="X27" s="54" t="str">
        <f>VLOOKUP(J27,Entourage!A:B,2,FALSE)</f>
        <v>c_b_0065</v>
      </c>
      <c r="Y27" s="51" t="str">
        <f>VLOOKUP(M27,Entourage!A:B,2,FALSE)</f>
        <v>c_b_0062</v>
      </c>
    </row>
    <row r="28" spans="1:36" x14ac:dyDescent="0.15">
      <c r="A28" s="51">
        <f t="shared" si="3"/>
        <v>2</v>
      </c>
      <c r="B28" s="2">
        <f>COUNTIF(A$1:A28,A28)</f>
        <v>7</v>
      </c>
      <c r="C28" s="2">
        <f t="shared" si="11"/>
        <v>101</v>
      </c>
      <c r="D28" s="100">
        <f t="shared" si="4"/>
        <v>94</v>
      </c>
      <c r="E28" s="51">
        <v>1</v>
      </c>
      <c r="F28" s="43">
        <v>3</v>
      </c>
      <c r="G28" s="82">
        <v>13009</v>
      </c>
      <c r="H28" s="43">
        <v>20</v>
      </c>
      <c r="I28" s="43">
        <f>VLOOKUP(C28,[4]CharPropertyConfig!$A:$G,7,FALSE)*D28</f>
        <v>2350</v>
      </c>
      <c r="J28" s="51">
        <f>VLOOKUP(A28,filiation!A:C,3,FALSE)</f>
        <v>25</v>
      </c>
      <c r="K28" s="51">
        <f>VLOOKUP(J28,Entourage!A:N,14,FALSE)</f>
        <v>1</v>
      </c>
      <c r="L28" s="2" t="str">
        <f t="shared" si="5"/>
        <v>战斗</v>
      </c>
      <c r="M28" s="51">
        <f>VLOOKUP(A28,filiation!A:D,4,FALSE)</f>
        <v>24</v>
      </c>
      <c r="N28" s="51">
        <f>VLOOKUP(M28,Entourage!A:N,14,FALSE)</f>
        <v>2</v>
      </c>
      <c r="O28" s="2" t="str">
        <f t="shared" si="6"/>
        <v>刺杀</v>
      </c>
      <c r="P28" s="2">
        <f t="shared" si="7"/>
        <v>101</v>
      </c>
      <c r="Q28" s="51">
        <f>INT(VLOOKUP(M28,Entourage!A:AF,28+IF(N28=1,2,IF(N28=3,3,1)),FALSE)*0.6*POWER(B28,1.1))</f>
        <v>183</v>
      </c>
      <c r="R28" s="55">
        <f>I28/(SUM(H$2:H28)*10)</f>
        <v>0.31501340482573725</v>
      </c>
      <c r="S28" s="95">
        <f t="shared" si="2"/>
        <v>2.6</v>
      </c>
      <c r="T28" s="96">
        <f>SUMIFS(H$2:H28,A$2:A28,A28)*10*S28*(1.1+INDEX(Entourage!BD:BD,MATCH(J28,Entourage!A:A,0))/20)</f>
        <v>2366</v>
      </c>
      <c r="U28" s="96">
        <f t="shared" si="8"/>
        <v>403</v>
      </c>
      <c r="V28" s="96">
        <f>T28/VLOOKUP(C28,[4]CharPropertyConfig!$A:$G,7,FALSE)</f>
        <v>94.64</v>
      </c>
      <c r="W28" s="96">
        <f t="shared" si="9"/>
        <v>13.520000000000209</v>
      </c>
      <c r="X28" s="54" t="str">
        <f>VLOOKUP(J28,Entourage!A:B,2,FALSE)</f>
        <v>c_b_0065</v>
      </c>
      <c r="Y28" s="51" t="str">
        <f>VLOOKUP(M28,Entourage!A:B,2,FALSE)</f>
        <v>c_b_0062</v>
      </c>
    </row>
    <row r="29" spans="1:36" x14ac:dyDescent="0.15">
      <c r="A29" s="51">
        <f t="shared" si="3"/>
        <v>2</v>
      </c>
      <c r="B29" s="2">
        <f>COUNTIF(A$1:A29,A29)</f>
        <v>8</v>
      </c>
      <c r="C29" s="2">
        <f t="shared" si="11"/>
        <v>101</v>
      </c>
      <c r="D29" s="100">
        <f t="shared" si="4"/>
        <v>111</v>
      </c>
      <c r="E29" s="51">
        <v>1</v>
      </c>
      <c r="F29" s="43">
        <v>3</v>
      </c>
      <c r="G29" s="82">
        <v>13009</v>
      </c>
      <c r="H29" s="43">
        <v>24</v>
      </c>
      <c r="I29" s="43">
        <f>VLOOKUP(C29,[4]CharPropertyConfig!$A:$G,7,FALSE)*D29</f>
        <v>2775</v>
      </c>
      <c r="J29" s="51">
        <f>VLOOKUP(A29,filiation!A:C,3,FALSE)</f>
        <v>25</v>
      </c>
      <c r="K29" s="51">
        <f>VLOOKUP(J29,Entourage!A:N,14,FALSE)</f>
        <v>1</v>
      </c>
      <c r="L29" s="2" t="str">
        <f t="shared" si="5"/>
        <v>战斗</v>
      </c>
      <c r="M29" s="51">
        <f>VLOOKUP(A29,filiation!A:D,4,FALSE)</f>
        <v>24</v>
      </c>
      <c r="N29" s="51">
        <f>VLOOKUP(M29,Entourage!A:N,14,FALSE)</f>
        <v>2</v>
      </c>
      <c r="O29" s="2" t="str">
        <f t="shared" si="6"/>
        <v>刺杀</v>
      </c>
      <c r="P29" s="2">
        <f t="shared" si="7"/>
        <v>101</v>
      </c>
      <c r="Q29" s="51">
        <f>INT(VLOOKUP(M29,Entourage!A:AF,28+IF(N29=1,2,IF(N29=3,3,1)),FALSE)*0.6*POWER(B29,1.1))</f>
        <v>212</v>
      </c>
      <c r="R29" s="55">
        <f>I29/(SUM(H$2:H29)*10)</f>
        <v>0.36038961038961037</v>
      </c>
      <c r="S29" s="95">
        <f t="shared" si="2"/>
        <v>2.2799999999999998</v>
      </c>
      <c r="T29" s="96">
        <f>SUMIFS(H$2:H29,A$2:A29,A29)*10*S29*(1.1+INDEX(Entourage!BD:BD,MATCH(J29,Entourage!A:A,0))/20)</f>
        <v>2786.16</v>
      </c>
      <c r="U29" s="96">
        <f t="shared" si="8"/>
        <v>420.15999999999985</v>
      </c>
      <c r="V29" s="96">
        <f>T29/VLOOKUP(C29,[4]CharPropertyConfig!$A:$G,7,FALSE)</f>
        <v>111.4464</v>
      </c>
      <c r="W29" s="96">
        <f t="shared" si="9"/>
        <v>17.159999999999854</v>
      </c>
      <c r="X29" s="54" t="str">
        <f>VLOOKUP(J29,Entourage!A:B,2,FALSE)</f>
        <v>c_b_0065</v>
      </c>
      <c r="Y29" s="51" t="str">
        <f>VLOOKUP(M29,Entourage!A:B,2,FALSE)</f>
        <v>c_b_0062</v>
      </c>
    </row>
    <row r="30" spans="1:36" x14ac:dyDescent="0.15">
      <c r="A30" s="51">
        <f t="shared" si="3"/>
        <v>2</v>
      </c>
      <c r="B30" s="2">
        <f>COUNTIF(A$1:A30,A30)</f>
        <v>9</v>
      </c>
      <c r="C30" s="2">
        <f t="shared" si="11"/>
        <v>101</v>
      </c>
      <c r="D30" s="100">
        <f t="shared" si="4"/>
        <v>129</v>
      </c>
      <c r="E30" s="51">
        <v>1</v>
      </c>
      <c r="F30" s="43">
        <v>3</v>
      </c>
      <c r="G30" s="82">
        <v>13009</v>
      </c>
      <c r="H30" s="43">
        <v>26</v>
      </c>
      <c r="I30" s="43">
        <f>VLOOKUP(C30,[4]CharPropertyConfig!$A:$G,7,FALSE)*D30</f>
        <v>3225</v>
      </c>
      <c r="J30" s="51">
        <f>VLOOKUP(A30,filiation!A:C,3,FALSE)</f>
        <v>25</v>
      </c>
      <c r="K30" s="51">
        <f>VLOOKUP(J30,Entourage!A:N,14,FALSE)</f>
        <v>1</v>
      </c>
      <c r="L30" s="2" t="str">
        <f t="shared" si="5"/>
        <v>战斗</v>
      </c>
      <c r="M30" s="51">
        <f>VLOOKUP(A30,filiation!A:D,4,FALSE)</f>
        <v>24</v>
      </c>
      <c r="N30" s="51">
        <f>VLOOKUP(M30,Entourage!A:N,14,FALSE)</f>
        <v>2</v>
      </c>
      <c r="O30" s="2" t="str">
        <f t="shared" si="6"/>
        <v>刺杀</v>
      </c>
      <c r="P30" s="2">
        <f t="shared" si="7"/>
        <v>101</v>
      </c>
      <c r="Q30" s="51">
        <f>INT(VLOOKUP(M30,Entourage!A:AF,28+IF(N30=1,2,IF(N30=3,3,1)),FALSE)*0.6*POWER(B30,1.1))</f>
        <v>242</v>
      </c>
      <c r="R30" s="55">
        <f>I30/(SUM(H$2:H30)*10)</f>
        <v>0.40515075376884424</v>
      </c>
      <c r="S30" s="95">
        <f t="shared" si="2"/>
        <v>2.0699999999999998</v>
      </c>
      <c r="T30" s="96">
        <f>SUMIFS(H$2:H30,A$2:A30,A30)*10*S30*(1.1+INDEX(Entourage!BD:BD,MATCH(J30,Entourage!A:A,0))/20)</f>
        <v>3229.2000000000003</v>
      </c>
      <c r="U30" s="96">
        <f t="shared" si="8"/>
        <v>443.04000000000042</v>
      </c>
      <c r="V30" s="96">
        <f>T30/VLOOKUP(C30,[4]CharPropertyConfig!$A:$G,7,FALSE)</f>
        <v>129.16800000000001</v>
      </c>
      <c r="W30" s="96">
        <f t="shared" si="9"/>
        <v>22.880000000000564</v>
      </c>
      <c r="X30" s="54" t="str">
        <f>VLOOKUP(J30,Entourage!A:B,2,FALSE)</f>
        <v>c_b_0065</v>
      </c>
      <c r="Y30" s="51" t="str">
        <f>VLOOKUP(M30,Entourage!A:B,2,FALSE)</f>
        <v>c_b_0062</v>
      </c>
    </row>
    <row r="31" spans="1:36" x14ac:dyDescent="0.15">
      <c r="A31" s="51">
        <f t="shared" si="3"/>
        <v>2</v>
      </c>
      <c r="B31" s="2">
        <f>COUNTIF(A$1:A31,A31)</f>
        <v>10</v>
      </c>
      <c r="C31" s="2">
        <f t="shared" si="11"/>
        <v>101</v>
      </c>
      <c r="D31" s="100">
        <f t="shared" si="4"/>
        <v>147</v>
      </c>
      <c r="E31" s="51">
        <v>1</v>
      </c>
      <c r="F31" s="43">
        <v>3</v>
      </c>
      <c r="G31" s="82">
        <v>13009</v>
      </c>
      <c r="H31" s="43">
        <v>30</v>
      </c>
      <c r="I31" s="43">
        <f>VLOOKUP(C31,[4]CharPropertyConfig!$A:$G,7,FALSE)*D31</f>
        <v>3675</v>
      </c>
      <c r="J31" s="51">
        <f>VLOOKUP(A31,filiation!A:C,3,FALSE)</f>
        <v>25</v>
      </c>
      <c r="K31" s="51">
        <f>VLOOKUP(J31,Entourage!A:N,14,FALSE)</f>
        <v>1</v>
      </c>
      <c r="L31" s="2" t="str">
        <f t="shared" si="5"/>
        <v>战斗</v>
      </c>
      <c r="M31" s="51">
        <f>VLOOKUP(A31,filiation!A:D,4,FALSE)</f>
        <v>24</v>
      </c>
      <c r="N31" s="51">
        <f>VLOOKUP(M31,Entourage!A:N,14,FALSE)</f>
        <v>2</v>
      </c>
      <c r="O31" s="2" t="str">
        <f t="shared" si="6"/>
        <v>刺杀</v>
      </c>
      <c r="P31" s="2">
        <f t="shared" si="7"/>
        <v>101</v>
      </c>
      <c r="Q31" s="51">
        <f>INT(VLOOKUP(M31,Entourage!A:AF,28+IF(N31=1,2,IF(N31=3,3,1)),FALSE)*0.6*POWER(B31,1.1))</f>
        <v>271</v>
      </c>
      <c r="R31" s="55">
        <f>I31/(SUM(H$2:H31)*10)</f>
        <v>0.44491525423728812</v>
      </c>
      <c r="S31" s="95">
        <f t="shared" si="2"/>
        <v>1.89</v>
      </c>
      <c r="T31" s="96">
        <f>SUMIFS(H$2:H31,A$2:A31,A31)*10*S31*(1.1+INDEX(Entourage!BD:BD,MATCH(J31,Entourage!A:A,0))/20)</f>
        <v>3685.5</v>
      </c>
      <c r="U31" s="96">
        <f t="shared" si="8"/>
        <v>456.29999999999973</v>
      </c>
      <c r="V31" s="96">
        <f>T31/VLOOKUP(C31,[4]CharPropertyConfig!$A:$G,7,FALSE)</f>
        <v>147.41999999999999</v>
      </c>
      <c r="W31" s="96">
        <f t="shared" si="9"/>
        <v>13.259999999999309</v>
      </c>
      <c r="X31" s="54" t="str">
        <f>VLOOKUP(J31,Entourage!A:B,2,FALSE)</f>
        <v>c_b_0065</v>
      </c>
      <c r="Y31" s="51" t="str">
        <f>VLOOKUP(M31,Entourage!A:B,2,FALSE)</f>
        <v>c_b_0062</v>
      </c>
    </row>
    <row r="32" spans="1:36" x14ac:dyDescent="0.15">
      <c r="A32" s="51">
        <f t="shared" si="3"/>
        <v>2</v>
      </c>
      <c r="B32" s="2">
        <f>COUNTIF(A$1:A32,A32)</f>
        <v>11</v>
      </c>
      <c r="C32" s="2">
        <f t="shared" si="11"/>
        <v>101</v>
      </c>
      <c r="D32" s="100">
        <f t="shared" si="4"/>
        <v>166</v>
      </c>
      <c r="E32" s="51">
        <v>1</v>
      </c>
      <c r="F32" s="43">
        <v>4</v>
      </c>
      <c r="G32" s="82">
        <v>13009</v>
      </c>
      <c r="H32" s="43">
        <v>34</v>
      </c>
      <c r="I32" s="43">
        <f>VLOOKUP(C32,[4]CharPropertyConfig!$A:$G,7,FALSE)*D32</f>
        <v>4150</v>
      </c>
      <c r="J32" s="51">
        <f>VLOOKUP(A32,filiation!A:C,3,FALSE)</f>
        <v>25</v>
      </c>
      <c r="K32" s="51">
        <f>VLOOKUP(J32,Entourage!A:N,14,FALSE)</f>
        <v>1</v>
      </c>
      <c r="L32" s="2" t="str">
        <f t="shared" si="5"/>
        <v>战斗</v>
      </c>
      <c r="M32" s="51">
        <f>VLOOKUP(A32,filiation!A:D,4,FALSE)</f>
        <v>24</v>
      </c>
      <c r="N32" s="51">
        <f>VLOOKUP(M32,Entourage!A:N,14,FALSE)</f>
        <v>2</v>
      </c>
      <c r="O32" s="2" t="str">
        <f t="shared" si="6"/>
        <v>刺杀</v>
      </c>
      <c r="P32" s="2">
        <f t="shared" si="7"/>
        <v>101</v>
      </c>
      <c r="Q32" s="51">
        <f>INT(VLOOKUP(M32,Entourage!A:AF,28+IF(N32=1,2,IF(N32=3,3,1)),FALSE)*0.6*POWER(B32,1.1))</f>
        <v>301</v>
      </c>
      <c r="R32" s="55">
        <f>I32/(SUM(H$2:H32)*10)</f>
        <v>0.48255813953488375</v>
      </c>
      <c r="S32" s="95">
        <f t="shared" si="2"/>
        <v>1.74</v>
      </c>
      <c r="T32" s="96">
        <f>SUMIFS(H$2:H32,A$2:A32,A32)*10*S32*(1.1+INDEX(Entourage!BD:BD,MATCH(J32,Entourage!A:A,0))/20)</f>
        <v>4162.08</v>
      </c>
      <c r="U32" s="96">
        <f t="shared" si="8"/>
        <v>476.57999999999993</v>
      </c>
      <c r="V32" s="96">
        <f>T32/VLOOKUP(C32,[4]CharPropertyConfig!$A:$G,7,FALSE)</f>
        <v>166.48320000000001</v>
      </c>
      <c r="W32" s="96">
        <f t="shared" si="9"/>
        <v>20.2800000000002</v>
      </c>
      <c r="X32" s="54" t="str">
        <f>VLOOKUP(J32,Entourage!A:B,2,FALSE)</f>
        <v>c_b_0065</v>
      </c>
      <c r="Y32" s="51" t="str">
        <f>VLOOKUP(M32,Entourage!A:B,2,FALSE)</f>
        <v>c_b_0062</v>
      </c>
    </row>
    <row r="33" spans="1:25" x14ac:dyDescent="0.15">
      <c r="A33" s="51">
        <f t="shared" si="3"/>
        <v>2</v>
      </c>
      <c r="B33" s="2">
        <f>COUNTIF(A$1:A33,A33)</f>
        <v>12</v>
      </c>
      <c r="C33" s="2">
        <f t="shared" si="11"/>
        <v>101</v>
      </c>
      <c r="D33" s="100">
        <f t="shared" si="4"/>
        <v>186</v>
      </c>
      <c r="E33" s="51">
        <v>1</v>
      </c>
      <c r="F33" s="43">
        <v>4</v>
      </c>
      <c r="G33" s="82">
        <v>13009</v>
      </c>
      <c r="H33" s="43">
        <v>38</v>
      </c>
      <c r="I33" s="43">
        <f>VLOOKUP(C33,[4]CharPropertyConfig!$A:$G,7,FALSE)*D33</f>
        <v>4650</v>
      </c>
      <c r="J33" s="51">
        <f>VLOOKUP(A33,filiation!A:C,3,FALSE)</f>
        <v>25</v>
      </c>
      <c r="K33" s="51">
        <f>VLOOKUP(J33,Entourage!A:N,14,FALSE)</f>
        <v>1</v>
      </c>
      <c r="L33" s="2" t="str">
        <f t="shared" si="5"/>
        <v>战斗</v>
      </c>
      <c r="M33" s="51">
        <f>VLOOKUP(A33,filiation!A:D,4,FALSE)</f>
        <v>24</v>
      </c>
      <c r="N33" s="51">
        <f>VLOOKUP(M33,Entourage!A:N,14,FALSE)</f>
        <v>2</v>
      </c>
      <c r="O33" s="2" t="str">
        <f t="shared" si="6"/>
        <v>刺杀</v>
      </c>
      <c r="P33" s="2">
        <f t="shared" si="7"/>
        <v>101</v>
      </c>
      <c r="Q33" s="51">
        <f>INT(VLOOKUP(M33,Entourage!A:AF,28+IF(N33=1,2,IF(N33=3,3,1)),FALSE)*0.6*POWER(B33,1.1))</f>
        <v>332</v>
      </c>
      <c r="R33" s="55">
        <f>I33/(SUM(H$2:H33)*10)</f>
        <v>0.51781737193763921</v>
      </c>
      <c r="S33" s="95">
        <f t="shared" si="2"/>
        <v>1.615</v>
      </c>
      <c r="T33" s="96">
        <f>SUMIFS(H$2:H33,A$2:A33,A33)*10*S33*(1.1+INDEX(Entourage!BD:BD,MATCH(J33,Entourage!A:A,0))/20)</f>
        <v>4660.8900000000003</v>
      </c>
      <c r="U33" s="96">
        <f t="shared" si="8"/>
        <v>498.8100000000004</v>
      </c>
      <c r="V33" s="96">
        <f>T33/VLOOKUP(C33,[4]CharPropertyConfig!$A:$G,7,FALSE)</f>
        <v>186.43560000000002</v>
      </c>
      <c r="W33" s="96">
        <f t="shared" si="9"/>
        <v>22.230000000000473</v>
      </c>
      <c r="X33" s="54" t="str">
        <f>VLOOKUP(J33,Entourage!A:B,2,FALSE)</f>
        <v>c_b_0065</v>
      </c>
      <c r="Y33" s="51" t="str">
        <f>VLOOKUP(M33,Entourage!A:B,2,FALSE)</f>
        <v>c_b_0062</v>
      </c>
    </row>
    <row r="34" spans="1:25" x14ac:dyDescent="0.15">
      <c r="A34" s="51">
        <f t="shared" si="3"/>
        <v>2</v>
      </c>
      <c r="B34" s="2">
        <f>COUNTIF(A$1:A34,A34)</f>
        <v>13</v>
      </c>
      <c r="C34" s="2">
        <f t="shared" si="11"/>
        <v>101</v>
      </c>
      <c r="D34" s="100">
        <f t="shared" si="4"/>
        <v>207</v>
      </c>
      <c r="E34" s="51">
        <v>1</v>
      </c>
      <c r="F34" s="43">
        <v>4</v>
      </c>
      <c r="G34" s="82">
        <v>13009</v>
      </c>
      <c r="H34" s="43">
        <v>42</v>
      </c>
      <c r="I34" s="43">
        <f>VLOOKUP(C34,[4]CharPropertyConfig!$A:$G,7,FALSE)*D34</f>
        <v>5175</v>
      </c>
      <c r="J34" s="51">
        <f>VLOOKUP(A34,filiation!A:C,3,FALSE)</f>
        <v>25</v>
      </c>
      <c r="K34" s="51">
        <f>VLOOKUP(J34,Entourage!A:N,14,FALSE)</f>
        <v>1</v>
      </c>
      <c r="L34" s="2" t="str">
        <f t="shared" si="5"/>
        <v>战斗</v>
      </c>
      <c r="M34" s="51">
        <f>VLOOKUP(A34,filiation!A:D,4,FALSE)</f>
        <v>24</v>
      </c>
      <c r="N34" s="51">
        <f>VLOOKUP(M34,Entourage!A:N,14,FALSE)</f>
        <v>2</v>
      </c>
      <c r="O34" s="2" t="str">
        <f t="shared" si="6"/>
        <v>刺杀</v>
      </c>
      <c r="P34" s="2">
        <f t="shared" si="7"/>
        <v>101</v>
      </c>
      <c r="Q34" s="51">
        <f>INT(VLOOKUP(M34,Entourage!A:AF,28+IF(N34=1,2,IF(N34=3,3,1)),FALSE)*0.6*POWER(B34,1.1))</f>
        <v>362</v>
      </c>
      <c r="R34" s="55">
        <f>I34/(SUM(H$2:H34)*10)</f>
        <v>0.55053191489361697</v>
      </c>
      <c r="S34" s="95">
        <f t="shared" si="2"/>
        <v>1.51</v>
      </c>
      <c r="T34" s="96">
        <f>SUMIFS(H$2:H34,A$2:A34,A34)*10*S34*(1.1+INDEX(Entourage!BD:BD,MATCH(J34,Entourage!A:A,0))/20)</f>
        <v>5182.3200000000006</v>
      </c>
      <c r="U34" s="96">
        <f t="shared" si="8"/>
        <v>521.43000000000029</v>
      </c>
      <c r="V34" s="96">
        <f>T34/VLOOKUP(C34,[4]CharPropertyConfig!$A:$G,7,FALSE)</f>
        <v>207.29280000000003</v>
      </c>
      <c r="W34" s="96">
        <f t="shared" si="9"/>
        <v>22.619999999999891</v>
      </c>
      <c r="X34" s="54" t="str">
        <f>VLOOKUP(J34,Entourage!A:B,2,FALSE)</f>
        <v>c_b_0065</v>
      </c>
      <c r="Y34" s="51" t="str">
        <f>VLOOKUP(M34,Entourage!A:B,2,FALSE)</f>
        <v>c_b_0062</v>
      </c>
    </row>
    <row r="35" spans="1:25" x14ac:dyDescent="0.15">
      <c r="A35" s="51">
        <f t="shared" si="3"/>
        <v>2</v>
      </c>
      <c r="B35" s="2">
        <f>COUNTIF(A$1:A35,A35)</f>
        <v>14</v>
      </c>
      <c r="C35" s="2">
        <f t="shared" si="11"/>
        <v>101</v>
      </c>
      <c r="D35" s="100">
        <f t="shared" si="4"/>
        <v>228</v>
      </c>
      <c r="E35" s="51">
        <v>1</v>
      </c>
      <c r="F35" s="43">
        <v>5</v>
      </c>
      <c r="G35" s="82">
        <v>13009</v>
      </c>
      <c r="H35" s="43">
        <v>46</v>
      </c>
      <c r="I35" s="43">
        <f>VLOOKUP(C35,[4]CharPropertyConfig!$A:$G,7,FALSE)*D35</f>
        <v>5700</v>
      </c>
      <c r="J35" s="51">
        <f>VLOOKUP(A35,filiation!A:C,3,FALSE)</f>
        <v>25</v>
      </c>
      <c r="K35" s="51">
        <f>VLOOKUP(J35,Entourage!A:N,14,FALSE)</f>
        <v>1</v>
      </c>
      <c r="L35" s="2" t="str">
        <f t="shared" si="5"/>
        <v>战斗</v>
      </c>
      <c r="M35" s="51">
        <f>VLOOKUP(A35,filiation!A:D,4,FALSE)</f>
        <v>24</v>
      </c>
      <c r="N35" s="51">
        <f>VLOOKUP(M35,Entourage!A:N,14,FALSE)</f>
        <v>2</v>
      </c>
      <c r="O35" s="2" t="str">
        <f t="shared" si="6"/>
        <v>刺杀</v>
      </c>
      <c r="P35" s="2">
        <f t="shared" si="7"/>
        <v>101</v>
      </c>
      <c r="Q35" s="51">
        <f>INT(VLOOKUP(M35,Entourage!A:AF,28+IF(N35=1,2,IF(N35=3,3,1)),FALSE)*0.6*POWER(B35,1.1))</f>
        <v>393</v>
      </c>
      <c r="R35" s="55">
        <f>I35/(SUM(H$2:H35)*10)</f>
        <v>0.57809330628803246</v>
      </c>
      <c r="S35" s="95">
        <f t="shared" si="2"/>
        <v>1.42</v>
      </c>
      <c r="T35" s="96">
        <f>SUMIFS(H$2:H35,A$2:A35,A35)*10*S35*(1.1+INDEX(Entourage!BD:BD,MATCH(J35,Entourage!A:A,0))/20)</f>
        <v>5722.6</v>
      </c>
      <c r="U35" s="96">
        <f t="shared" si="8"/>
        <v>540.27999999999975</v>
      </c>
      <c r="V35" s="96">
        <f>T35/VLOOKUP(C35,[4]CharPropertyConfig!$A:$G,7,FALSE)</f>
        <v>228.90400000000002</v>
      </c>
      <c r="W35" s="96">
        <f t="shared" si="9"/>
        <v>18.849999999999454</v>
      </c>
      <c r="X35" s="54" t="str">
        <f>VLOOKUP(J35,Entourage!A:B,2,FALSE)</f>
        <v>c_b_0065</v>
      </c>
      <c r="Y35" s="51" t="str">
        <f>VLOOKUP(M35,Entourage!A:B,2,FALSE)</f>
        <v>c_b_0062</v>
      </c>
    </row>
    <row r="36" spans="1:25" x14ac:dyDescent="0.15">
      <c r="A36" s="51">
        <f t="shared" si="3"/>
        <v>2</v>
      </c>
      <c r="B36" s="2">
        <f>COUNTIF(A$1:A36,A36)</f>
        <v>15</v>
      </c>
      <c r="C36" s="2">
        <f t="shared" si="11"/>
        <v>101</v>
      </c>
      <c r="D36" s="100">
        <f t="shared" si="4"/>
        <v>251</v>
      </c>
      <c r="E36" s="51">
        <v>1</v>
      </c>
      <c r="F36" s="43">
        <v>5</v>
      </c>
      <c r="G36" s="82">
        <v>13009</v>
      </c>
      <c r="H36" s="43">
        <v>50</v>
      </c>
      <c r="I36" s="43">
        <f>VLOOKUP(C36,[4]CharPropertyConfig!$A:$G,7,FALSE)*D36</f>
        <v>6275</v>
      </c>
      <c r="J36" s="51">
        <f>VLOOKUP(A36,filiation!A:C,3,FALSE)</f>
        <v>25</v>
      </c>
      <c r="K36" s="51">
        <f>VLOOKUP(J36,Entourage!A:N,14,FALSE)</f>
        <v>1</v>
      </c>
      <c r="L36" s="2" t="str">
        <f t="shared" si="5"/>
        <v>战斗</v>
      </c>
      <c r="M36" s="51">
        <f>VLOOKUP(A36,filiation!A:D,4,FALSE)</f>
        <v>24</v>
      </c>
      <c r="N36" s="51">
        <f>VLOOKUP(M36,Entourage!A:N,14,FALSE)</f>
        <v>2</v>
      </c>
      <c r="O36" s="2" t="str">
        <f t="shared" si="6"/>
        <v>刺杀</v>
      </c>
      <c r="P36" s="2">
        <f t="shared" si="7"/>
        <v>101</v>
      </c>
      <c r="Q36" s="51">
        <f>INT(VLOOKUP(M36,Entourage!A:AF,28+IF(N36=1,2,IF(N36=3,3,1)),FALSE)*0.6*POWER(B36,1.1))</f>
        <v>424</v>
      </c>
      <c r="R36" s="55">
        <f>I36/(SUM(H$2:H36)*10)</f>
        <v>0.60569498069498073</v>
      </c>
      <c r="S36" s="95">
        <f t="shared" si="2"/>
        <v>1.3418999999999999</v>
      </c>
      <c r="T36" s="96">
        <f>SUMIFS(H$2:H36,A$2:A36,A36)*10*S36*(1.1+INDEX(Entourage!BD:BD,MATCH(J36,Entourage!A:A,0))/20)</f>
        <v>6280.0919999999996</v>
      </c>
      <c r="U36" s="96">
        <f t="shared" si="8"/>
        <v>557.49199999999928</v>
      </c>
      <c r="V36" s="96">
        <f>T36/VLOOKUP(C36,[4]CharPropertyConfig!$A:$G,7,FALSE)</f>
        <v>251.20367999999999</v>
      </c>
      <c r="W36" s="96">
        <f t="shared" si="9"/>
        <v>17.211999999999534</v>
      </c>
      <c r="X36" s="54" t="str">
        <f>VLOOKUP(J36,Entourage!A:B,2,FALSE)</f>
        <v>c_b_0065</v>
      </c>
      <c r="Y36" s="51" t="str">
        <f>VLOOKUP(M36,Entourage!A:B,2,FALSE)</f>
        <v>c_b_0062</v>
      </c>
    </row>
    <row r="37" spans="1:25" x14ac:dyDescent="0.15">
      <c r="A37" s="51">
        <f t="shared" si="3"/>
        <v>2</v>
      </c>
      <c r="B37" s="2">
        <f>COUNTIF(A$1:A37,A37)</f>
        <v>16</v>
      </c>
      <c r="C37" s="2">
        <f t="shared" si="11"/>
        <v>101</v>
      </c>
      <c r="D37" s="100">
        <f t="shared" si="4"/>
        <v>274</v>
      </c>
      <c r="E37" s="51">
        <v>1</v>
      </c>
      <c r="F37" s="43">
        <v>5</v>
      </c>
      <c r="G37" s="82">
        <v>13009</v>
      </c>
      <c r="H37" s="43">
        <v>54</v>
      </c>
      <c r="I37" s="43">
        <f>VLOOKUP(C37,[4]CharPropertyConfig!$A:$G,7,FALSE)*D37</f>
        <v>6850</v>
      </c>
      <c r="J37" s="51">
        <f>VLOOKUP(A37,filiation!A:C,3,FALSE)</f>
        <v>25</v>
      </c>
      <c r="K37" s="51">
        <f>VLOOKUP(J37,Entourage!A:N,14,FALSE)</f>
        <v>1</v>
      </c>
      <c r="L37" s="2" t="str">
        <f t="shared" si="5"/>
        <v>战斗</v>
      </c>
      <c r="M37" s="51">
        <f>VLOOKUP(A37,filiation!A:D,4,FALSE)</f>
        <v>24</v>
      </c>
      <c r="N37" s="51">
        <f>VLOOKUP(M37,Entourage!A:N,14,FALSE)</f>
        <v>2</v>
      </c>
      <c r="O37" s="2" t="str">
        <f t="shared" si="6"/>
        <v>刺杀</v>
      </c>
      <c r="P37" s="2">
        <f t="shared" si="7"/>
        <v>101</v>
      </c>
      <c r="Q37" s="51">
        <f>INT(VLOOKUP(M37,Entourage!A:AF,28+IF(N37=1,2,IF(N37=3,3,1)),FALSE)*0.6*POWER(B37,1.1))</f>
        <v>456</v>
      </c>
      <c r="R37" s="55">
        <f>I37/(SUM(H$2:H37)*10)</f>
        <v>0.62844036697247707</v>
      </c>
      <c r="S37" s="95">
        <f t="shared" si="2"/>
        <v>1.2748049999999997</v>
      </c>
      <c r="T37" s="96">
        <f>SUMIFS(H$2:H37,A$2:A37,A37)*10*S37*(1.1+INDEX(Entourage!BD:BD,MATCH(J37,Entourage!A:A,0))/20)</f>
        <v>6861.0005099999989</v>
      </c>
      <c r="U37" s="96">
        <f t="shared" si="8"/>
        <v>580.9085099999993</v>
      </c>
      <c r="V37" s="96">
        <f>T37/VLOOKUP(C37,[4]CharPropertyConfig!$A:$G,7,FALSE)</f>
        <v>274.44002039999998</v>
      </c>
      <c r="W37" s="96">
        <f t="shared" si="9"/>
        <v>23.416510000000017</v>
      </c>
      <c r="X37" s="54" t="str">
        <f>VLOOKUP(J37,Entourage!A:B,2,FALSE)</f>
        <v>c_b_0065</v>
      </c>
      <c r="Y37" s="51" t="str">
        <f>VLOOKUP(M37,Entourage!A:B,2,FALSE)</f>
        <v>c_b_0062</v>
      </c>
    </row>
    <row r="38" spans="1:25" x14ac:dyDescent="0.15">
      <c r="A38" s="51">
        <f t="shared" si="3"/>
        <v>2</v>
      </c>
      <c r="B38" s="2">
        <f>COUNTIF(A$1:A38,A38)</f>
        <v>17</v>
      </c>
      <c r="C38" s="2">
        <f t="shared" si="11"/>
        <v>101</v>
      </c>
      <c r="D38" s="100">
        <f t="shared" si="4"/>
        <v>298</v>
      </c>
      <c r="E38" s="51">
        <v>1</v>
      </c>
      <c r="F38" s="43">
        <v>5</v>
      </c>
      <c r="G38" s="82">
        <v>13009</v>
      </c>
      <c r="H38" s="43">
        <v>58</v>
      </c>
      <c r="I38" s="43">
        <f>VLOOKUP(C38,[4]CharPropertyConfig!$A:$G,7,FALSE)*D38</f>
        <v>7450</v>
      </c>
      <c r="J38" s="51">
        <f>VLOOKUP(A38,filiation!A:C,3,FALSE)</f>
        <v>25</v>
      </c>
      <c r="K38" s="51">
        <f>VLOOKUP(J38,Entourage!A:N,14,FALSE)</f>
        <v>1</v>
      </c>
      <c r="L38" s="2" t="str">
        <f t="shared" si="5"/>
        <v>战斗</v>
      </c>
      <c r="M38" s="51">
        <f>VLOOKUP(A38,filiation!A:D,4,FALSE)</f>
        <v>24</v>
      </c>
      <c r="N38" s="51">
        <f>VLOOKUP(M38,Entourage!A:N,14,FALSE)</f>
        <v>2</v>
      </c>
      <c r="O38" s="2" t="str">
        <f t="shared" si="6"/>
        <v>刺杀</v>
      </c>
      <c r="P38" s="2">
        <f t="shared" si="7"/>
        <v>101</v>
      </c>
      <c r="Q38" s="51">
        <f>INT(VLOOKUP(M38,Entourage!A:AF,28+IF(N38=1,2,IF(N38=3,3,1)),FALSE)*0.6*POWER(B38,1.1))</f>
        <v>487</v>
      </c>
      <c r="R38" s="55">
        <f>I38/(SUM(H$2:H38)*10)</f>
        <v>0.64895470383275267</v>
      </c>
      <c r="S38" s="95">
        <f t="shared" si="2"/>
        <v>1.2174387749999998</v>
      </c>
      <c r="T38" s="96">
        <f>SUMIFS(H$2:H38,A$2:A38,A38)*10*S38*(1.1+INDEX(Entourage!BD:BD,MATCH(J38,Entourage!A:A,0))/20)</f>
        <v>7470.2043233999984</v>
      </c>
      <c r="U38" s="96">
        <f t="shared" si="8"/>
        <v>609.20381339999949</v>
      </c>
      <c r="V38" s="96">
        <f>T38/VLOOKUP(C38,[4]CharPropertyConfig!$A:$G,7,FALSE)</f>
        <v>298.80817293599995</v>
      </c>
      <c r="W38" s="96">
        <f t="shared" si="9"/>
        <v>28.295303400000194</v>
      </c>
      <c r="X38" s="54" t="str">
        <f>VLOOKUP(J38,Entourage!A:B,2,FALSE)</f>
        <v>c_b_0065</v>
      </c>
      <c r="Y38" s="51" t="str">
        <f>VLOOKUP(M38,Entourage!A:B,2,FALSE)</f>
        <v>c_b_0062</v>
      </c>
    </row>
    <row r="39" spans="1:25" x14ac:dyDescent="0.15">
      <c r="A39" s="51">
        <f t="shared" si="3"/>
        <v>2</v>
      </c>
      <c r="B39" s="2">
        <f>COUNTIF(A$1:A39,A39)</f>
        <v>18</v>
      </c>
      <c r="C39" s="2">
        <f t="shared" si="11"/>
        <v>101</v>
      </c>
      <c r="D39" s="100">
        <f t="shared" si="4"/>
        <v>325</v>
      </c>
      <c r="E39" s="51">
        <v>1</v>
      </c>
      <c r="F39" s="43">
        <v>6</v>
      </c>
      <c r="G39" s="82">
        <v>13009</v>
      </c>
      <c r="H39" s="43">
        <v>64</v>
      </c>
      <c r="I39" s="43">
        <f>VLOOKUP(C39,[4]CharPropertyConfig!$A:$G,7,FALSE)*D39</f>
        <v>8125</v>
      </c>
      <c r="J39" s="51">
        <f>VLOOKUP(A39,filiation!A:C,3,FALSE)</f>
        <v>25</v>
      </c>
      <c r="K39" s="51">
        <f>VLOOKUP(J39,Entourage!A:N,14,FALSE)</f>
        <v>1</v>
      </c>
      <c r="L39" s="2" t="str">
        <f t="shared" si="5"/>
        <v>战斗</v>
      </c>
      <c r="M39" s="51">
        <f>VLOOKUP(A39,filiation!A:D,4,FALSE)</f>
        <v>24</v>
      </c>
      <c r="N39" s="51">
        <f>VLOOKUP(M39,Entourage!A:N,14,FALSE)</f>
        <v>2</v>
      </c>
      <c r="O39" s="2" t="str">
        <f t="shared" si="6"/>
        <v>刺杀</v>
      </c>
      <c r="P39" s="2">
        <f t="shared" si="7"/>
        <v>101</v>
      </c>
      <c r="Q39" s="51">
        <f>INT(VLOOKUP(M39,Entourage!A:AF,28+IF(N39=1,2,IF(N39=3,3,1)),FALSE)*0.6*POWER(B39,1.1))</f>
        <v>519</v>
      </c>
      <c r="R39" s="55">
        <f>I39/(SUM(H$2:H39)*10)</f>
        <v>0.67037953795379535</v>
      </c>
      <c r="S39" s="95">
        <f t="shared" si="2"/>
        <v>1.1687412239999997</v>
      </c>
      <c r="T39" s="96">
        <f>SUMIFS(H$2:H39,A$2:A39,A39)*10*S39*(1.1+INDEX(Entourage!BD:BD,MATCH(J39,Entourage!A:A,0))/20)</f>
        <v>8143.7888488319977</v>
      </c>
      <c r="U39" s="96">
        <f t="shared" si="8"/>
        <v>673.58452543199928</v>
      </c>
      <c r="V39" s="96">
        <f>T39/VLOOKUP(C39,[4]CharPropertyConfig!$A:$G,7,FALSE)</f>
        <v>325.75155395327988</v>
      </c>
      <c r="W39" s="96">
        <f t="shared" si="9"/>
        <v>64.380712031999792</v>
      </c>
      <c r="X39" s="54" t="str">
        <f>VLOOKUP(J39,Entourage!A:B,2,FALSE)</f>
        <v>c_b_0065</v>
      </c>
      <c r="Y39" s="51" t="str">
        <f>VLOOKUP(M39,Entourage!A:B,2,FALSE)</f>
        <v>c_b_0062</v>
      </c>
    </row>
    <row r="40" spans="1:25" x14ac:dyDescent="0.15">
      <c r="A40" s="51">
        <f t="shared" si="3"/>
        <v>2</v>
      </c>
      <c r="B40" s="2">
        <f>COUNTIF(A$1:A40,A40)</f>
        <v>19</v>
      </c>
      <c r="C40" s="2">
        <f t="shared" si="11"/>
        <v>101</v>
      </c>
      <c r="D40" s="100">
        <f t="shared" si="4"/>
        <v>354</v>
      </c>
      <c r="E40" s="51">
        <v>1</v>
      </c>
      <c r="F40" s="43">
        <v>6</v>
      </c>
      <c r="G40" s="82">
        <v>13009</v>
      </c>
      <c r="H40" s="43">
        <v>68</v>
      </c>
      <c r="I40" s="43">
        <f>VLOOKUP(C40,[4]CharPropertyConfig!$A:$G,7,FALSE)*D40</f>
        <v>8850</v>
      </c>
      <c r="J40" s="51">
        <f>VLOOKUP(A40,filiation!A:C,3,FALSE)</f>
        <v>25</v>
      </c>
      <c r="K40" s="51">
        <f>VLOOKUP(J40,Entourage!A:N,14,FALSE)</f>
        <v>1</v>
      </c>
      <c r="L40" s="2" t="str">
        <f t="shared" si="5"/>
        <v>战斗</v>
      </c>
      <c r="M40" s="51">
        <f>VLOOKUP(A40,filiation!A:D,4,FALSE)</f>
        <v>24</v>
      </c>
      <c r="N40" s="51">
        <f>VLOOKUP(M40,Entourage!A:N,14,FALSE)</f>
        <v>2</v>
      </c>
      <c r="O40" s="2" t="str">
        <f t="shared" si="6"/>
        <v>刺杀</v>
      </c>
      <c r="P40" s="2">
        <f t="shared" si="7"/>
        <v>101</v>
      </c>
      <c r="Q40" s="51">
        <f>INT(VLOOKUP(M40,Entourage!A:AF,28+IF(N40=1,2,IF(N40=3,3,1)),FALSE)*0.6*POWER(B40,1.1))</f>
        <v>550</v>
      </c>
      <c r="R40" s="55">
        <f>I40/(SUM(H$2:H40)*10)</f>
        <v>0.69140625</v>
      </c>
      <c r="S40" s="95">
        <f t="shared" si="2"/>
        <v>1.1278352811599996</v>
      </c>
      <c r="T40" s="96">
        <f>SUMIFS(H$2:H40,A$2:A40,A40)*10*S40*(1.1+INDEX(Entourage!BD:BD,MATCH(J40,Entourage!A:A,0))/20)</f>
        <v>8855.7626276683168</v>
      </c>
      <c r="U40" s="96">
        <f t="shared" si="8"/>
        <v>711.97377883631907</v>
      </c>
      <c r="V40" s="96">
        <f>T40/VLOOKUP(C40,[4]CharPropertyConfig!$A:$G,7,FALSE)</f>
        <v>354.23050510673266</v>
      </c>
      <c r="W40" s="96">
        <f t="shared" si="9"/>
        <v>38.389253404319788</v>
      </c>
      <c r="X40" s="54" t="str">
        <f>VLOOKUP(J40,Entourage!A:B,2,FALSE)</f>
        <v>c_b_0065</v>
      </c>
      <c r="Y40" s="51" t="str">
        <f>VLOOKUP(M40,Entourage!A:B,2,FALSE)</f>
        <v>c_b_0062</v>
      </c>
    </row>
    <row r="41" spans="1:25" x14ac:dyDescent="0.15">
      <c r="A41" s="51">
        <f t="shared" si="3"/>
        <v>2</v>
      </c>
      <c r="B41" s="2">
        <f>COUNTIF(A$1:A41,A41)</f>
        <v>20</v>
      </c>
      <c r="C41" s="2">
        <f t="shared" si="11"/>
        <v>101</v>
      </c>
      <c r="D41" s="100">
        <f t="shared" si="4"/>
        <v>384</v>
      </c>
      <c r="E41" s="51">
        <v>1</v>
      </c>
      <c r="F41" s="43">
        <v>6</v>
      </c>
      <c r="G41" s="82">
        <v>13009</v>
      </c>
      <c r="H41" s="43">
        <v>72</v>
      </c>
      <c r="I41" s="43">
        <f>VLOOKUP(C41,[4]CharPropertyConfig!$A:$G,7,FALSE)*D41</f>
        <v>9600</v>
      </c>
      <c r="J41" s="51">
        <f>VLOOKUP(A41,filiation!A:C,3,FALSE)</f>
        <v>25</v>
      </c>
      <c r="K41" s="51">
        <f>VLOOKUP(J41,Entourage!A:N,14,FALSE)</f>
        <v>1</v>
      </c>
      <c r="L41" s="2" t="str">
        <f t="shared" si="5"/>
        <v>战斗</v>
      </c>
      <c r="M41" s="51">
        <f>VLOOKUP(A41,filiation!A:D,4,FALSE)</f>
        <v>24</v>
      </c>
      <c r="N41" s="51">
        <f>VLOOKUP(M41,Entourage!A:N,14,FALSE)</f>
        <v>2</v>
      </c>
      <c r="O41" s="2" t="str">
        <f t="shared" si="6"/>
        <v>刺杀</v>
      </c>
      <c r="P41" s="2">
        <f t="shared" si="7"/>
        <v>101</v>
      </c>
      <c r="Q41" s="51">
        <f>INT(VLOOKUP(M41,Entourage!A:AF,28+IF(N41=1,2,IF(N41=3,3,1)),FALSE)*0.6*POWER(B41,1.1))</f>
        <v>582</v>
      </c>
      <c r="R41" s="55">
        <f>I41/(SUM(H$2:H41)*10)</f>
        <v>0.7100591715976331</v>
      </c>
      <c r="S41" s="95">
        <f t="shared" si="2"/>
        <v>1.0940002227251997</v>
      </c>
      <c r="T41" s="96">
        <f>SUMIFS(H$2:H41,A$2:A41,A41)*10*S41*(1.1+INDEX(Entourage!BD:BD,MATCH(J41,Entourage!A:A,0))/20)</f>
        <v>9614.0739573090541</v>
      </c>
      <c r="U41" s="96">
        <f t="shared" si="8"/>
        <v>758.31132964073731</v>
      </c>
      <c r="V41" s="96">
        <f>T41/VLOOKUP(C41,[4]CharPropertyConfig!$A:$G,7,FALSE)</f>
        <v>384.56295829236217</v>
      </c>
      <c r="W41" s="96">
        <f t="shared" si="9"/>
        <v>46.337550804418242</v>
      </c>
      <c r="X41" s="54" t="str">
        <f>VLOOKUP(J41,Entourage!A:B,2,FALSE)</f>
        <v>c_b_0065</v>
      </c>
      <c r="Y41" s="51" t="str">
        <f>VLOOKUP(M41,Entourage!A:B,2,FALSE)</f>
        <v>c_b_0062</v>
      </c>
    </row>
    <row r="42" spans="1:25" x14ac:dyDescent="0.15">
      <c r="A42" s="51">
        <f t="shared" si="3"/>
        <v>3</v>
      </c>
      <c r="B42" s="2">
        <f>COUNTIF(A$1:A42,A42)</f>
        <v>1</v>
      </c>
      <c r="C42" s="2">
        <f t="shared" si="11"/>
        <v>102</v>
      </c>
      <c r="D42" s="100">
        <f t="shared" si="4"/>
        <v>10</v>
      </c>
      <c r="E42" s="51">
        <v>1</v>
      </c>
      <c r="F42" s="43">
        <v>1</v>
      </c>
      <c r="G42" s="82">
        <v>13009</v>
      </c>
      <c r="H42" s="43">
        <v>2</v>
      </c>
      <c r="I42" s="43">
        <f>VLOOKUP(C42,[4]CharPropertyConfig!$A:$G,7,FALSE)*D42</f>
        <v>250</v>
      </c>
      <c r="J42" s="51">
        <f>VLOOKUP(A42,filiation!A:C,3,FALSE)</f>
        <v>14</v>
      </c>
      <c r="K42" s="51">
        <f>VLOOKUP(J42,Entourage!A:N,14,FALSE)</f>
        <v>3</v>
      </c>
      <c r="L42" s="2" t="str">
        <f t="shared" si="5"/>
        <v>辅助</v>
      </c>
      <c r="M42" s="51">
        <f>VLOOKUP(A42,filiation!A:D,4,FALSE)</f>
        <v>2</v>
      </c>
      <c r="N42" s="51">
        <f>VLOOKUP(M42,Entourage!A:N,14,FALSE)</f>
        <v>1</v>
      </c>
      <c r="O42" s="2" t="str">
        <f t="shared" si="6"/>
        <v>战斗</v>
      </c>
      <c r="P42" s="2">
        <f t="shared" si="7"/>
        <v>102</v>
      </c>
      <c r="Q42" s="51">
        <f>INT(VLOOKUP(M42,Entourage!A:AF,28+IF(N42=1,2,IF(N42=3,3,1)),FALSE)*0.6*POWER(B42,1.1))</f>
        <v>8</v>
      </c>
      <c r="R42" s="55">
        <f>I42/(SUM(H$2:H42)*10)</f>
        <v>1.8463810930576072E-2</v>
      </c>
      <c r="S42" s="95">
        <f t="shared" si="2"/>
        <v>10</v>
      </c>
      <c r="T42" s="96">
        <f>SUMIFS(H$2:H42,A$2:A42,A42)*10*S42*(1.1+INDEX(Entourage!BD:BD,MATCH(J42,Entourage!A:A,0))/20)</f>
        <v>250</v>
      </c>
      <c r="U42" s="96">
        <f t="shared" si="8"/>
        <v>-9364.0739573090541</v>
      </c>
      <c r="V42" s="96">
        <f>T42/VLOOKUP(C42,[4]CharPropertyConfig!$A:$G,7,FALSE)</f>
        <v>10</v>
      </c>
      <c r="W42" s="96">
        <f t="shared" si="9"/>
        <v>-10122.385286949791</v>
      </c>
      <c r="X42" s="54" t="str">
        <f>VLOOKUP(J42,Entourage!A:B,2,FALSE)</f>
        <v>c_b_0064</v>
      </c>
      <c r="Y42" s="51" t="str">
        <f>VLOOKUP(M42,Entourage!A:B,2,FALSE)</f>
        <v>c_b_0011</v>
      </c>
    </row>
    <row r="43" spans="1:25" x14ac:dyDescent="0.15">
      <c r="A43" s="51">
        <f t="shared" si="3"/>
        <v>3</v>
      </c>
      <c r="B43" s="2">
        <f>COUNTIF(A$1:A43,A43)</f>
        <v>2</v>
      </c>
      <c r="C43" s="2">
        <f t="shared" si="11"/>
        <v>102</v>
      </c>
      <c r="D43" s="100">
        <f t="shared" si="4"/>
        <v>21</v>
      </c>
      <c r="E43" s="51">
        <v>1</v>
      </c>
      <c r="F43" s="43">
        <v>1</v>
      </c>
      <c r="G43" s="82">
        <v>13009</v>
      </c>
      <c r="H43" s="43">
        <v>4</v>
      </c>
      <c r="I43" s="43">
        <f>VLOOKUP(C43,[4]CharPropertyConfig!$A:$G,7,FALSE)*D43</f>
        <v>525</v>
      </c>
      <c r="J43" s="51">
        <f>VLOOKUP(A43,filiation!A:C,3,FALSE)</f>
        <v>14</v>
      </c>
      <c r="K43" s="51">
        <f>VLOOKUP(J43,Entourage!A:N,14,FALSE)</f>
        <v>3</v>
      </c>
      <c r="L43" s="2" t="str">
        <f t="shared" si="5"/>
        <v>辅助</v>
      </c>
      <c r="M43" s="51">
        <f>VLOOKUP(A43,filiation!A:D,4,FALSE)</f>
        <v>2</v>
      </c>
      <c r="N43" s="51">
        <f>VLOOKUP(M43,Entourage!A:N,14,FALSE)</f>
        <v>1</v>
      </c>
      <c r="O43" s="2" t="str">
        <f t="shared" si="6"/>
        <v>战斗</v>
      </c>
      <c r="P43" s="2">
        <f t="shared" si="7"/>
        <v>102</v>
      </c>
      <c r="Q43" s="51">
        <f>INT(VLOOKUP(M43,Entourage!A:AF,28+IF(N43=1,2,IF(N43=3,3,1)),FALSE)*0.6*POWER(B43,1.1))</f>
        <v>18</v>
      </c>
      <c r="R43" s="55">
        <f>I43/(SUM(H$2:H43)*10)</f>
        <v>3.8659793814432991E-2</v>
      </c>
      <c r="S43" s="95">
        <f t="shared" si="2"/>
        <v>7</v>
      </c>
      <c r="T43" s="96">
        <f>SUMIFS(H$2:H43,A$2:A43,A43)*10*S43*(1.1+INDEX(Entourage!BD:BD,MATCH(J43,Entourage!A:A,0))/20)</f>
        <v>525</v>
      </c>
      <c r="U43" s="96">
        <f t="shared" si="8"/>
        <v>275</v>
      </c>
      <c r="V43" s="96">
        <f>T43/VLOOKUP(C43,[4]CharPropertyConfig!$A:$G,7,FALSE)</f>
        <v>21</v>
      </c>
      <c r="W43" s="96">
        <f t="shared" si="9"/>
        <v>9639.0739573090541</v>
      </c>
      <c r="X43" s="54" t="str">
        <f>VLOOKUP(J43,Entourage!A:B,2,FALSE)</f>
        <v>c_b_0064</v>
      </c>
      <c r="Y43" s="51" t="str">
        <f>VLOOKUP(M43,Entourage!A:B,2,FALSE)</f>
        <v>c_b_0011</v>
      </c>
    </row>
    <row r="44" spans="1:25" x14ac:dyDescent="0.15">
      <c r="A44" s="51">
        <f t="shared" si="3"/>
        <v>3</v>
      </c>
      <c r="B44" s="2">
        <f>COUNTIF(A$1:A44,A44)</f>
        <v>3</v>
      </c>
      <c r="C44" s="2">
        <f t="shared" si="11"/>
        <v>102</v>
      </c>
      <c r="D44" s="100">
        <f t="shared" si="4"/>
        <v>33</v>
      </c>
      <c r="E44" s="51">
        <v>1</v>
      </c>
      <c r="F44" s="43">
        <v>1</v>
      </c>
      <c r="G44" s="82">
        <v>13009</v>
      </c>
      <c r="H44" s="43">
        <v>6</v>
      </c>
      <c r="I44" s="43">
        <f>VLOOKUP(C44,[4]CharPropertyConfig!$A:$G,7,FALSE)*D44</f>
        <v>825</v>
      </c>
      <c r="J44" s="51">
        <f>VLOOKUP(A44,filiation!A:C,3,FALSE)</f>
        <v>14</v>
      </c>
      <c r="K44" s="51">
        <f>VLOOKUP(J44,Entourage!A:N,14,FALSE)</f>
        <v>3</v>
      </c>
      <c r="L44" s="2" t="str">
        <f t="shared" si="5"/>
        <v>辅助</v>
      </c>
      <c r="M44" s="51">
        <f>VLOOKUP(A44,filiation!A:D,4,FALSE)</f>
        <v>2</v>
      </c>
      <c r="N44" s="51">
        <f>VLOOKUP(M44,Entourage!A:N,14,FALSE)</f>
        <v>1</v>
      </c>
      <c r="O44" s="2" t="str">
        <f t="shared" si="6"/>
        <v>战斗</v>
      </c>
      <c r="P44" s="2">
        <f t="shared" si="7"/>
        <v>102</v>
      </c>
      <c r="Q44" s="51">
        <f>INT(VLOOKUP(M44,Entourage!A:AF,28+IF(N44=1,2,IF(N44=3,3,1)),FALSE)*0.6*POWER(B44,1.1))</f>
        <v>28</v>
      </c>
      <c r="R44" s="55">
        <f>I44/(SUM(H$2:H44)*10)</f>
        <v>6.0483870967741937E-2</v>
      </c>
      <c r="S44" s="95">
        <f t="shared" si="2"/>
        <v>5.5</v>
      </c>
      <c r="T44" s="96">
        <f>SUMIFS(H$2:H44,A$2:A44,A44)*10*S44*(1.1+INDEX(Entourage!BD:BD,MATCH(J44,Entourage!A:A,0))/20)</f>
        <v>825</v>
      </c>
      <c r="U44" s="96">
        <f t="shared" si="8"/>
        <v>300</v>
      </c>
      <c r="V44" s="96">
        <f>T44/VLOOKUP(C44,[4]CharPropertyConfig!$A:$G,7,FALSE)</f>
        <v>33</v>
      </c>
      <c r="W44" s="96">
        <f t="shared" si="9"/>
        <v>25</v>
      </c>
      <c r="X44" s="54" t="str">
        <f>VLOOKUP(J44,Entourage!A:B,2,FALSE)</f>
        <v>c_b_0064</v>
      </c>
      <c r="Y44" s="51" t="str">
        <f>VLOOKUP(M44,Entourage!A:B,2,FALSE)</f>
        <v>c_b_0011</v>
      </c>
    </row>
    <row r="45" spans="1:25" x14ac:dyDescent="0.15">
      <c r="A45" s="51">
        <f t="shared" si="3"/>
        <v>3</v>
      </c>
      <c r="B45" s="2">
        <f>COUNTIF(A$1:A45,A45)</f>
        <v>4</v>
      </c>
      <c r="C45" s="2">
        <f t="shared" si="11"/>
        <v>102</v>
      </c>
      <c r="D45" s="100">
        <f t="shared" si="4"/>
        <v>46</v>
      </c>
      <c r="E45" s="51">
        <v>1</v>
      </c>
      <c r="F45" s="43">
        <v>2</v>
      </c>
      <c r="G45" s="82">
        <v>13009</v>
      </c>
      <c r="H45" s="43">
        <v>10</v>
      </c>
      <c r="I45" s="43">
        <f>VLOOKUP(C45,[4]CharPropertyConfig!$A:$G,7,FALSE)*D45</f>
        <v>1150</v>
      </c>
      <c r="J45" s="51">
        <f>VLOOKUP(A45,filiation!A:C,3,FALSE)</f>
        <v>14</v>
      </c>
      <c r="K45" s="51">
        <f>VLOOKUP(J45,Entourage!A:N,14,FALSE)</f>
        <v>3</v>
      </c>
      <c r="L45" s="2" t="str">
        <f t="shared" si="5"/>
        <v>辅助</v>
      </c>
      <c r="M45" s="51">
        <f>VLOOKUP(A45,filiation!A:D,4,FALSE)</f>
        <v>2</v>
      </c>
      <c r="N45" s="51">
        <f>VLOOKUP(M45,Entourage!A:N,14,FALSE)</f>
        <v>1</v>
      </c>
      <c r="O45" s="2" t="str">
        <f t="shared" si="6"/>
        <v>战斗</v>
      </c>
      <c r="P45" s="2">
        <f t="shared" si="7"/>
        <v>102</v>
      </c>
      <c r="Q45" s="51">
        <f>INT(VLOOKUP(M45,Entourage!A:AF,28+IF(N45=1,2,IF(N45=3,3,1)),FALSE)*0.6*POWER(B45,1.1))</f>
        <v>38</v>
      </c>
      <c r="R45" s="55">
        <f>I45/(SUM(H$2:H45)*10)</f>
        <v>8.3697234352256192E-2</v>
      </c>
      <c r="S45" s="95">
        <f t="shared" si="2"/>
        <v>4.2</v>
      </c>
      <c r="T45" s="96">
        <f>SUMIFS(H$2:H45,A$2:A45,A45)*10*S45*(1.1+INDEX(Entourage!BD:BD,MATCH(J45,Entourage!A:A,0))/20)</f>
        <v>1155</v>
      </c>
      <c r="U45" s="96">
        <f t="shared" si="8"/>
        <v>330</v>
      </c>
      <c r="V45" s="96">
        <f>T45/VLOOKUP(C45,[4]CharPropertyConfig!$A:$G,7,FALSE)</f>
        <v>46.2</v>
      </c>
      <c r="W45" s="96">
        <f t="shared" si="9"/>
        <v>30</v>
      </c>
      <c r="X45" s="54" t="str">
        <f>VLOOKUP(J45,Entourage!A:B,2,FALSE)</f>
        <v>c_b_0064</v>
      </c>
      <c r="Y45" s="51" t="str">
        <f>VLOOKUP(M45,Entourage!A:B,2,FALSE)</f>
        <v>c_b_0011</v>
      </c>
    </row>
    <row r="46" spans="1:25" x14ac:dyDescent="0.15">
      <c r="A46" s="51">
        <f t="shared" si="3"/>
        <v>3</v>
      </c>
      <c r="B46" s="2">
        <f>COUNTIF(A$1:A46,A46)</f>
        <v>5</v>
      </c>
      <c r="C46" s="2">
        <f t="shared" si="11"/>
        <v>102</v>
      </c>
      <c r="D46" s="100">
        <f t="shared" si="4"/>
        <v>60</v>
      </c>
      <c r="E46" s="51">
        <v>1</v>
      </c>
      <c r="F46" s="43">
        <v>2</v>
      </c>
      <c r="G46" s="82">
        <v>13009</v>
      </c>
      <c r="H46" s="43">
        <v>12</v>
      </c>
      <c r="I46" s="43">
        <f>VLOOKUP(C46,[4]CharPropertyConfig!$A:$G,7,FALSE)*D46</f>
        <v>1500</v>
      </c>
      <c r="J46" s="51">
        <f>VLOOKUP(A46,filiation!A:C,3,FALSE)</f>
        <v>14</v>
      </c>
      <c r="K46" s="51">
        <f>VLOOKUP(J46,Entourage!A:N,14,FALSE)</f>
        <v>3</v>
      </c>
      <c r="L46" s="2" t="str">
        <f t="shared" si="5"/>
        <v>辅助</v>
      </c>
      <c r="M46" s="51">
        <f>VLOOKUP(A46,filiation!A:D,4,FALSE)</f>
        <v>2</v>
      </c>
      <c r="N46" s="51">
        <f>VLOOKUP(M46,Entourage!A:N,14,FALSE)</f>
        <v>1</v>
      </c>
      <c r="O46" s="2" t="str">
        <f t="shared" si="6"/>
        <v>战斗</v>
      </c>
      <c r="P46" s="2">
        <f t="shared" si="7"/>
        <v>102</v>
      </c>
      <c r="Q46" s="51">
        <f>INT(VLOOKUP(M46,Entourage!A:AF,28+IF(N46=1,2,IF(N46=3,3,1)),FALSE)*0.6*POWER(B46,1.1))</f>
        <v>49</v>
      </c>
      <c r="R46" s="55">
        <f>I46/(SUM(H$2:H46)*10)</f>
        <v>0.10822510822510822</v>
      </c>
      <c r="S46" s="95">
        <f t="shared" si="2"/>
        <v>3.56</v>
      </c>
      <c r="T46" s="96">
        <f>SUMIFS(H$2:H46,A$2:A46,A46)*10*S46*(1.1+INDEX(Entourage!BD:BD,MATCH(J46,Entourage!A:A,0))/20)</f>
        <v>1513</v>
      </c>
      <c r="U46" s="96">
        <f t="shared" si="8"/>
        <v>358</v>
      </c>
      <c r="V46" s="96">
        <f>T46/VLOOKUP(C46,[4]CharPropertyConfig!$A:$G,7,FALSE)</f>
        <v>60.52</v>
      </c>
      <c r="W46" s="96">
        <f t="shared" si="9"/>
        <v>28</v>
      </c>
      <c r="X46" s="54" t="str">
        <f>VLOOKUP(J46,Entourage!A:B,2,FALSE)</f>
        <v>c_b_0064</v>
      </c>
      <c r="Y46" s="51" t="str">
        <f>VLOOKUP(M46,Entourage!A:B,2,FALSE)</f>
        <v>c_b_0011</v>
      </c>
    </row>
    <row r="47" spans="1:25" x14ac:dyDescent="0.15">
      <c r="A47" s="51">
        <f t="shared" si="3"/>
        <v>3</v>
      </c>
      <c r="B47" s="2">
        <f>COUNTIF(A$1:A47,A47)</f>
        <v>6</v>
      </c>
      <c r="C47" s="2">
        <f t="shared" si="11"/>
        <v>102</v>
      </c>
      <c r="D47" s="100">
        <f t="shared" si="4"/>
        <v>75</v>
      </c>
      <c r="E47" s="51">
        <v>1</v>
      </c>
      <c r="F47" s="43">
        <v>2</v>
      </c>
      <c r="G47" s="82">
        <v>13009</v>
      </c>
      <c r="H47" s="43">
        <v>16</v>
      </c>
      <c r="I47" s="43">
        <f>VLOOKUP(C47,[4]CharPropertyConfig!$A:$G,7,FALSE)*D47</f>
        <v>1875</v>
      </c>
      <c r="J47" s="51">
        <f>VLOOKUP(A47,filiation!A:C,3,FALSE)</f>
        <v>14</v>
      </c>
      <c r="K47" s="51">
        <f>VLOOKUP(J47,Entourage!A:N,14,FALSE)</f>
        <v>3</v>
      </c>
      <c r="L47" s="2" t="str">
        <f t="shared" si="5"/>
        <v>辅助</v>
      </c>
      <c r="M47" s="51">
        <f>VLOOKUP(A47,filiation!A:D,4,FALSE)</f>
        <v>2</v>
      </c>
      <c r="N47" s="51">
        <f>VLOOKUP(M47,Entourage!A:N,14,FALSE)</f>
        <v>1</v>
      </c>
      <c r="O47" s="2" t="str">
        <f t="shared" si="6"/>
        <v>战斗</v>
      </c>
      <c r="P47" s="2">
        <f t="shared" si="7"/>
        <v>102</v>
      </c>
      <c r="Q47" s="51">
        <f>INT(VLOOKUP(M47,Entourage!A:AF,28+IF(N47=1,2,IF(N47=3,3,1)),FALSE)*0.6*POWER(B47,1.1))</f>
        <v>60</v>
      </c>
      <c r="R47" s="55">
        <f>I47/(SUM(H$2:H47)*10)</f>
        <v>0.13373751783166904</v>
      </c>
      <c r="S47" s="95">
        <f t="shared" si="2"/>
        <v>3.02</v>
      </c>
      <c r="T47" s="96">
        <f>SUMIFS(H$2:H47,A$2:A47,A47)*10*S47*(1.1+INDEX(Entourage!BD:BD,MATCH(J47,Entourage!A:A,0))/20)</f>
        <v>1887.5</v>
      </c>
      <c r="U47" s="96">
        <f t="shared" si="8"/>
        <v>374.5</v>
      </c>
      <c r="V47" s="96">
        <f>T47/VLOOKUP(C47,[4]CharPropertyConfig!$A:$G,7,FALSE)</f>
        <v>75.5</v>
      </c>
      <c r="W47" s="96">
        <f t="shared" si="9"/>
        <v>16.5</v>
      </c>
      <c r="X47" s="54" t="str">
        <f>VLOOKUP(J47,Entourage!A:B,2,FALSE)</f>
        <v>c_b_0064</v>
      </c>
      <c r="Y47" s="51" t="str">
        <f>VLOOKUP(M47,Entourage!A:B,2,FALSE)</f>
        <v>c_b_0011</v>
      </c>
    </row>
    <row r="48" spans="1:25" x14ac:dyDescent="0.15">
      <c r="A48" s="51">
        <f t="shared" si="3"/>
        <v>3</v>
      </c>
      <c r="B48" s="2">
        <f>COUNTIF(A$1:A48,A48)</f>
        <v>7</v>
      </c>
      <c r="C48" s="2">
        <f t="shared" si="11"/>
        <v>102</v>
      </c>
      <c r="D48" s="100">
        <f t="shared" si="4"/>
        <v>91</v>
      </c>
      <c r="E48" s="51">
        <v>1</v>
      </c>
      <c r="F48" s="43">
        <v>3</v>
      </c>
      <c r="G48" s="82">
        <v>13009</v>
      </c>
      <c r="H48" s="43">
        <v>20</v>
      </c>
      <c r="I48" s="43">
        <f>VLOOKUP(C48,[4]CharPropertyConfig!$A:$G,7,FALSE)*D48</f>
        <v>2275</v>
      </c>
      <c r="J48" s="51">
        <f>VLOOKUP(A48,filiation!A:C,3,FALSE)</f>
        <v>14</v>
      </c>
      <c r="K48" s="51">
        <f>VLOOKUP(J48,Entourage!A:N,14,FALSE)</f>
        <v>3</v>
      </c>
      <c r="L48" s="2" t="str">
        <f t="shared" si="5"/>
        <v>辅助</v>
      </c>
      <c r="M48" s="51">
        <f>VLOOKUP(A48,filiation!A:D,4,FALSE)</f>
        <v>2</v>
      </c>
      <c r="N48" s="51">
        <f>VLOOKUP(M48,Entourage!A:N,14,FALSE)</f>
        <v>1</v>
      </c>
      <c r="O48" s="2" t="str">
        <f t="shared" si="6"/>
        <v>战斗</v>
      </c>
      <c r="P48" s="2">
        <f t="shared" si="7"/>
        <v>102</v>
      </c>
      <c r="Q48" s="51">
        <f>INT(VLOOKUP(M48,Entourage!A:AF,28+IF(N48=1,2,IF(N48=3,3,1)),FALSE)*0.6*POWER(B48,1.1))</f>
        <v>71</v>
      </c>
      <c r="R48" s="55">
        <f>I48/(SUM(H$2:H48)*10)</f>
        <v>0.159985935302391</v>
      </c>
      <c r="S48" s="95">
        <f t="shared" si="2"/>
        <v>2.6</v>
      </c>
      <c r="T48" s="96">
        <f>SUMIFS(H$2:H48,A$2:A48,A48)*10*S48*(1.1+INDEX(Entourage!BD:BD,MATCH(J48,Entourage!A:A,0))/20)</f>
        <v>2275</v>
      </c>
      <c r="U48" s="96">
        <f t="shared" si="8"/>
        <v>387.5</v>
      </c>
      <c r="V48" s="96">
        <f>T48/VLOOKUP(C48,[4]CharPropertyConfig!$A:$G,7,FALSE)</f>
        <v>91</v>
      </c>
      <c r="W48" s="96">
        <f t="shared" si="9"/>
        <v>13</v>
      </c>
      <c r="X48" s="54" t="str">
        <f>VLOOKUP(J48,Entourage!A:B,2,FALSE)</f>
        <v>c_b_0064</v>
      </c>
      <c r="Y48" s="51" t="str">
        <f>VLOOKUP(M48,Entourage!A:B,2,FALSE)</f>
        <v>c_b_0011</v>
      </c>
    </row>
    <row r="49" spans="1:25" x14ac:dyDescent="0.15">
      <c r="A49" s="51">
        <f t="shared" si="3"/>
        <v>3</v>
      </c>
      <c r="B49" s="2">
        <f>COUNTIF(A$1:A49,A49)</f>
        <v>8</v>
      </c>
      <c r="C49" s="2">
        <f t="shared" si="11"/>
        <v>102</v>
      </c>
      <c r="D49" s="100">
        <f t="shared" si="4"/>
        <v>107</v>
      </c>
      <c r="E49" s="51">
        <v>1</v>
      </c>
      <c r="F49" s="43">
        <v>3</v>
      </c>
      <c r="G49" s="82">
        <v>13009</v>
      </c>
      <c r="H49" s="43">
        <v>24</v>
      </c>
      <c r="I49" s="43">
        <f>VLOOKUP(C49,[4]CharPropertyConfig!$A:$G,7,FALSE)*D49</f>
        <v>2675</v>
      </c>
      <c r="J49" s="51">
        <f>VLOOKUP(A49,filiation!A:C,3,FALSE)</f>
        <v>14</v>
      </c>
      <c r="K49" s="51">
        <f>VLOOKUP(J49,Entourage!A:N,14,FALSE)</f>
        <v>3</v>
      </c>
      <c r="L49" s="2" t="str">
        <f t="shared" si="5"/>
        <v>辅助</v>
      </c>
      <c r="M49" s="51">
        <f>VLOOKUP(A49,filiation!A:D,4,FALSE)</f>
        <v>2</v>
      </c>
      <c r="N49" s="51">
        <f>VLOOKUP(M49,Entourage!A:N,14,FALSE)</f>
        <v>1</v>
      </c>
      <c r="O49" s="2" t="str">
        <f t="shared" si="6"/>
        <v>战斗</v>
      </c>
      <c r="P49" s="2">
        <f t="shared" si="7"/>
        <v>102</v>
      </c>
      <c r="Q49" s="51">
        <f>INT(VLOOKUP(M49,Entourage!A:AF,28+IF(N49=1,2,IF(N49=3,3,1)),FALSE)*0.6*POWER(B49,1.1))</f>
        <v>82</v>
      </c>
      <c r="R49" s="55">
        <f>I49/(SUM(H$2:H49)*10)</f>
        <v>0.18499308437067774</v>
      </c>
      <c r="S49" s="95">
        <f t="shared" si="2"/>
        <v>2.2799999999999998</v>
      </c>
      <c r="T49" s="96">
        <f>SUMIFS(H$2:H49,A$2:A49,A49)*10*S49*(1.1+INDEX(Entourage!BD:BD,MATCH(J49,Entourage!A:A,0))/20)</f>
        <v>2679</v>
      </c>
      <c r="U49" s="96">
        <f t="shared" si="8"/>
        <v>404</v>
      </c>
      <c r="V49" s="96">
        <f>T49/VLOOKUP(C49,[4]CharPropertyConfig!$A:$G,7,FALSE)</f>
        <v>107.16</v>
      </c>
      <c r="W49" s="96">
        <f t="shared" si="9"/>
        <v>16.5</v>
      </c>
      <c r="X49" s="54" t="str">
        <f>VLOOKUP(J49,Entourage!A:B,2,FALSE)</f>
        <v>c_b_0064</v>
      </c>
      <c r="Y49" s="51" t="str">
        <f>VLOOKUP(M49,Entourage!A:B,2,FALSE)</f>
        <v>c_b_0011</v>
      </c>
    </row>
    <row r="50" spans="1:25" x14ac:dyDescent="0.15">
      <c r="A50" s="51">
        <f t="shared" si="3"/>
        <v>3</v>
      </c>
      <c r="B50" s="2">
        <f>COUNTIF(A$1:A50,A50)</f>
        <v>9</v>
      </c>
      <c r="C50" s="2">
        <f t="shared" si="11"/>
        <v>102</v>
      </c>
      <c r="D50" s="100">
        <f t="shared" si="4"/>
        <v>124</v>
      </c>
      <c r="E50" s="51">
        <v>1</v>
      </c>
      <c r="F50" s="43">
        <v>3</v>
      </c>
      <c r="G50" s="82">
        <v>13009</v>
      </c>
      <c r="H50" s="43">
        <v>26</v>
      </c>
      <c r="I50" s="43">
        <f>VLOOKUP(C50,[4]CharPropertyConfig!$A:$G,7,FALSE)*D50</f>
        <v>3100</v>
      </c>
      <c r="J50" s="51">
        <f>VLOOKUP(A50,filiation!A:C,3,FALSE)</f>
        <v>14</v>
      </c>
      <c r="K50" s="51">
        <f>VLOOKUP(J50,Entourage!A:N,14,FALSE)</f>
        <v>3</v>
      </c>
      <c r="L50" s="2" t="str">
        <f t="shared" si="5"/>
        <v>辅助</v>
      </c>
      <c r="M50" s="51">
        <f>VLOOKUP(A50,filiation!A:D,4,FALSE)</f>
        <v>2</v>
      </c>
      <c r="N50" s="51">
        <f>VLOOKUP(M50,Entourage!A:N,14,FALSE)</f>
        <v>1</v>
      </c>
      <c r="O50" s="2" t="str">
        <f t="shared" si="6"/>
        <v>战斗</v>
      </c>
      <c r="P50" s="2">
        <f t="shared" si="7"/>
        <v>102</v>
      </c>
      <c r="Q50" s="51">
        <f>INT(VLOOKUP(M50,Entourage!A:AF,28+IF(N50=1,2,IF(N50=3,3,1)),FALSE)*0.6*POWER(B50,1.1))</f>
        <v>94</v>
      </c>
      <c r="R50" s="55">
        <f>I50/(SUM(H$2:H50)*10)</f>
        <v>0.21059782608695651</v>
      </c>
      <c r="S50" s="95">
        <f t="shared" si="2"/>
        <v>2.0699999999999998</v>
      </c>
      <c r="T50" s="96">
        <f>SUMIFS(H$2:H50,A$2:A50,A50)*10*S50*(1.1+INDEX(Entourage!BD:BD,MATCH(J50,Entourage!A:A,0))/20)</f>
        <v>3105</v>
      </c>
      <c r="U50" s="96">
        <f t="shared" si="8"/>
        <v>426</v>
      </c>
      <c r="V50" s="96">
        <f>T50/VLOOKUP(C50,[4]CharPropertyConfig!$A:$G,7,FALSE)</f>
        <v>124.2</v>
      </c>
      <c r="W50" s="96">
        <f t="shared" si="9"/>
        <v>22</v>
      </c>
      <c r="X50" s="54" t="str">
        <f>VLOOKUP(J50,Entourage!A:B,2,FALSE)</f>
        <v>c_b_0064</v>
      </c>
      <c r="Y50" s="51" t="str">
        <f>VLOOKUP(M50,Entourage!A:B,2,FALSE)</f>
        <v>c_b_0011</v>
      </c>
    </row>
    <row r="51" spans="1:25" x14ac:dyDescent="0.15">
      <c r="A51" s="51">
        <f t="shared" si="3"/>
        <v>3</v>
      </c>
      <c r="B51" s="2">
        <f>COUNTIF(A$1:A51,A51)</f>
        <v>10</v>
      </c>
      <c r="C51" s="2">
        <f t="shared" si="11"/>
        <v>102</v>
      </c>
      <c r="D51" s="100">
        <f t="shared" si="4"/>
        <v>141</v>
      </c>
      <c r="E51" s="51">
        <v>1</v>
      </c>
      <c r="F51" s="43">
        <v>3</v>
      </c>
      <c r="G51" s="82">
        <v>13009</v>
      </c>
      <c r="H51" s="43">
        <v>30</v>
      </c>
      <c r="I51" s="43">
        <f>VLOOKUP(C51,[4]CharPropertyConfig!$A:$G,7,FALSE)*D51</f>
        <v>3525</v>
      </c>
      <c r="J51" s="51">
        <f>VLOOKUP(A51,filiation!A:C,3,FALSE)</f>
        <v>14</v>
      </c>
      <c r="K51" s="51">
        <f>VLOOKUP(J51,Entourage!A:N,14,FALSE)</f>
        <v>3</v>
      </c>
      <c r="L51" s="2" t="str">
        <f t="shared" si="5"/>
        <v>辅助</v>
      </c>
      <c r="M51" s="51">
        <f>VLOOKUP(A51,filiation!A:D,4,FALSE)</f>
        <v>2</v>
      </c>
      <c r="N51" s="51">
        <f>VLOOKUP(M51,Entourage!A:N,14,FALSE)</f>
        <v>1</v>
      </c>
      <c r="O51" s="2" t="str">
        <f t="shared" si="6"/>
        <v>战斗</v>
      </c>
      <c r="P51" s="2">
        <f t="shared" si="7"/>
        <v>102</v>
      </c>
      <c r="Q51" s="51">
        <f>INT(VLOOKUP(M51,Entourage!A:AF,28+IF(N51=1,2,IF(N51=3,3,1)),FALSE)*0.6*POWER(B51,1.1))</f>
        <v>105</v>
      </c>
      <c r="R51" s="55">
        <f>I51/(SUM(H$2:H51)*10)</f>
        <v>0.23468708388814913</v>
      </c>
      <c r="S51" s="95">
        <f t="shared" si="2"/>
        <v>1.89</v>
      </c>
      <c r="T51" s="96">
        <f>SUMIFS(H$2:H51,A$2:A51,A51)*10*S51*(1.1+INDEX(Entourage!BD:BD,MATCH(J51,Entourage!A:A,0))/20)</f>
        <v>3543.75</v>
      </c>
      <c r="U51" s="96">
        <f t="shared" si="8"/>
        <v>438.75</v>
      </c>
      <c r="V51" s="96">
        <f>T51/VLOOKUP(C51,[4]CharPropertyConfig!$A:$G,7,FALSE)</f>
        <v>141.75</v>
      </c>
      <c r="W51" s="96">
        <f t="shared" si="9"/>
        <v>12.75</v>
      </c>
      <c r="X51" s="54" t="str">
        <f>VLOOKUP(J51,Entourage!A:B,2,FALSE)</f>
        <v>c_b_0064</v>
      </c>
      <c r="Y51" s="51" t="str">
        <f>VLOOKUP(M51,Entourage!A:B,2,FALSE)</f>
        <v>c_b_0011</v>
      </c>
    </row>
    <row r="52" spans="1:25" x14ac:dyDescent="0.15">
      <c r="A52" s="51">
        <f t="shared" si="3"/>
        <v>3</v>
      </c>
      <c r="B52" s="2">
        <f>COUNTIF(A$1:A52,A52)</f>
        <v>11</v>
      </c>
      <c r="C52" s="2">
        <f t="shared" si="11"/>
        <v>102</v>
      </c>
      <c r="D52" s="100">
        <f t="shared" si="4"/>
        <v>160</v>
      </c>
      <c r="E52" s="51">
        <v>1</v>
      </c>
      <c r="F52" s="43">
        <v>4</v>
      </c>
      <c r="G52" s="82">
        <v>13009</v>
      </c>
      <c r="H52" s="43">
        <v>34</v>
      </c>
      <c r="I52" s="43">
        <f>VLOOKUP(C52,[4]CharPropertyConfig!$A:$G,7,FALSE)*D52</f>
        <v>4000</v>
      </c>
      <c r="J52" s="51">
        <f>VLOOKUP(A52,filiation!A:C,3,FALSE)</f>
        <v>14</v>
      </c>
      <c r="K52" s="51">
        <f>VLOOKUP(J52,Entourage!A:N,14,FALSE)</f>
        <v>3</v>
      </c>
      <c r="L52" s="2" t="str">
        <f t="shared" si="5"/>
        <v>辅助</v>
      </c>
      <c r="M52" s="51">
        <f>VLOOKUP(A52,filiation!A:D,4,FALSE)</f>
        <v>2</v>
      </c>
      <c r="N52" s="51">
        <f>VLOOKUP(M52,Entourage!A:N,14,FALSE)</f>
        <v>1</v>
      </c>
      <c r="O52" s="2" t="str">
        <f t="shared" si="6"/>
        <v>战斗</v>
      </c>
      <c r="P52" s="2">
        <f t="shared" si="7"/>
        <v>102</v>
      </c>
      <c r="Q52" s="51">
        <f>INT(VLOOKUP(M52,Entourage!A:AF,28+IF(N52=1,2,IF(N52=3,3,1)),FALSE)*0.6*POWER(B52,1.1))</f>
        <v>117</v>
      </c>
      <c r="R52" s="55">
        <f>I52/(SUM(H$2:H52)*10)</f>
        <v>0.26041666666666669</v>
      </c>
      <c r="S52" s="95">
        <f t="shared" si="2"/>
        <v>1.74</v>
      </c>
      <c r="T52" s="96">
        <f>SUMIFS(H$2:H52,A$2:A52,A52)*10*S52*(1.1+INDEX(Entourage!BD:BD,MATCH(J52,Entourage!A:A,0))/20)</f>
        <v>4002</v>
      </c>
      <c r="U52" s="96">
        <f t="shared" si="8"/>
        <v>458.25</v>
      </c>
      <c r="V52" s="96">
        <f>T52/VLOOKUP(C52,[4]CharPropertyConfig!$A:$G,7,FALSE)</f>
        <v>160.08000000000001</v>
      </c>
      <c r="W52" s="96">
        <f t="shared" si="9"/>
        <v>19.5</v>
      </c>
      <c r="X52" s="54" t="str">
        <f>VLOOKUP(J52,Entourage!A:B,2,FALSE)</f>
        <v>c_b_0064</v>
      </c>
      <c r="Y52" s="51" t="str">
        <f>VLOOKUP(M52,Entourage!A:B,2,FALSE)</f>
        <v>c_b_0011</v>
      </c>
    </row>
    <row r="53" spans="1:25" x14ac:dyDescent="0.15">
      <c r="A53" s="51">
        <f t="shared" si="3"/>
        <v>3</v>
      </c>
      <c r="B53" s="2">
        <f>COUNTIF(A$1:A53,A53)</f>
        <v>12</v>
      </c>
      <c r="C53" s="2">
        <f t="shared" si="11"/>
        <v>102</v>
      </c>
      <c r="D53" s="100">
        <f t="shared" si="4"/>
        <v>179</v>
      </c>
      <c r="E53" s="51">
        <v>1</v>
      </c>
      <c r="F53" s="43">
        <v>4</v>
      </c>
      <c r="G53" s="82">
        <v>13009</v>
      </c>
      <c r="H53" s="43">
        <v>38</v>
      </c>
      <c r="I53" s="43">
        <f>VLOOKUP(C53,[4]CharPropertyConfig!$A:$G,7,FALSE)*D53</f>
        <v>4475</v>
      </c>
      <c r="J53" s="51">
        <f>VLOOKUP(A53,filiation!A:C,3,FALSE)</f>
        <v>14</v>
      </c>
      <c r="K53" s="51">
        <f>VLOOKUP(J53,Entourage!A:N,14,FALSE)</f>
        <v>3</v>
      </c>
      <c r="L53" s="2" t="str">
        <f t="shared" si="5"/>
        <v>辅助</v>
      </c>
      <c r="M53" s="51">
        <f>VLOOKUP(A53,filiation!A:D,4,FALSE)</f>
        <v>2</v>
      </c>
      <c r="N53" s="51">
        <f>VLOOKUP(M53,Entourage!A:N,14,FALSE)</f>
        <v>1</v>
      </c>
      <c r="O53" s="2" t="str">
        <f t="shared" si="6"/>
        <v>战斗</v>
      </c>
      <c r="P53" s="2">
        <f t="shared" si="7"/>
        <v>102</v>
      </c>
      <c r="Q53" s="51">
        <f>INT(VLOOKUP(M53,Entourage!A:AF,28+IF(N53=1,2,IF(N53=3,3,1)),FALSE)*0.6*POWER(B53,1.1))</f>
        <v>129</v>
      </c>
      <c r="R53" s="55">
        <f>I53/(SUM(H$2:H53)*10)</f>
        <v>0.28430749682337991</v>
      </c>
      <c r="S53" s="95">
        <f t="shared" si="2"/>
        <v>1.615</v>
      </c>
      <c r="T53" s="96">
        <f>SUMIFS(H$2:H53,A$2:A53,A53)*10*S53*(1.1+INDEX(Entourage!BD:BD,MATCH(J53,Entourage!A:A,0))/20)</f>
        <v>4481.625</v>
      </c>
      <c r="U53" s="96">
        <f t="shared" si="8"/>
        <v>479.625</v>
      </c>
      <c r="V53" s="96">
        <f>T53/VLOOKUP(C53,[4]CharPropertyConfig!$A:$G,7,FALSE)</f>
        <v>179.26499999999999</v>
      </c>
      <c r="W53" s="96">
        <f t="shared" si="9"/>
        <v>21.375</v>
      </c>
      <c r="X53" s="54" t="str">
        <f>VLOOKUP(J53,Entourage!A:B,2,FALSE)</f>
        <v>c_b_0064</v>
      </c>
      <c r="Y53" s="51" t="str">
        <f>VLOOKUP(M53,Entourage!A:B,2,FALSE)</f>
        <v>c_b_0011</v>
      </c>
    </row>
    <row r="54" spans="1:25" x14ac:dyDescent="0.15">
      <c r="A54" s="51">
        <f t="shared" si="3"/>
        <v>3</v>
      </c>
      <c r="B54" s="2">
        <f>COUNTIF(A$1:A54,A54)</f>
        <v>13</v>
      </c>
      <c r="C54" s="2">
        <f t="shared" si="11"/>
        <v>102</v>
      </c>
      <c r="D54" s="100">
        <f t="shared" si="4"/>
        <v>199</v>
      </c>
      <c r="E54" s="51">
        <v>1</v>
      </c>
      <c r="F54" s="43">
        <v>4</v>
      </c>
      <c r="G54" s="82">
        <v>13009</v>
      </c>
      <c r="H54" s="43">
        <v>42</v>
      </c>
      <c r="I54" s="43">
        <f>VLOOKUP(C54,[4]CharPropertyConfig!$A:$G,7,FALSE)*D54</f>
        <v>4975</v>
      </c>
      <c r="J54" s="51">
        <f>VLOOKUP(A54,filiation!A:C,3,FALSE)</f>
        <v>14</v>
      </c>
      <c r="K54" s="51">
        <f>VLOOKUP(J54,Entourage!A:N,14,FALSE)</f>
        <v>3</v>
      </c>
      <c r="L54" s="2" t="str">
        <f t="shared" si="5"/>
        <v>辅助</v>
      </c>
      <c r="M54" s="51">
        <f>VLOOKUP(A54,filiation!A:D,4,FALSE)</f>
        <v>2</v>
      </c>
      <c r="N54" s="51">
        <f>VLOOKUP(M54,Entourage!A:N,14,FALSE)</f>
        <v>1</v>
      </c>
      <c r="O54" s="2" t="str">
        <f t="shared" si="6"/>
        <v>战斗</v>
      </c>
      <c r="P54" s="2">
        <f t="shared" si="7"/>
        <v>102</v>
      </c>
      <c r="Q54" s="51">
        <f>INT(VLOOKUP(M54,Entourage!A:AF,28+IF(N54=1,2,IF(N54=3,3,1)),FALSE)*0.6*POWER(B54,1.1))</f>
        <v>141</v>
      </c>
      <c r="R54" s="55">
        <f>I54/(SUM(H$2:H54)*10)</f>
        <v>0.30785891089108913</v>
      </c>
      <c r="S54" s="95">
        <f t="shared" si="2"/>
        <v>1.51</v>
      </c>
      <c r="T54" s="96">
        <f>SUMIFS(H$2:H54,A$2:A54,A54)*10*S54*(1.1+INDEX(Entourage!BD:BD,MATCH(J54,Entourage!A:A,0))/20)</f>
        <v>4983</v>
      </c>
      <c r="U54" s="96">
        <f t="shared" si="8"/>
        <v>501.375</v>
      </c>
      <c r="V54" s="96">
        <f>T54/VLOOKUP(C54,[4]CharPropertyConfig!$A:$G,7,FALSE)</f>
        <v>199.32</v>
      </c>
      <c r="W54" s="96">
        <f t="shared" si="9"/>
        <v>21.75</v>
      </c>
      <c r="X54" s="54" t="str">
        <f>VLOOKUP(J54,Entourage!A:B,2,FALSE)</f>
        <v>c_b_0064</v>
      </c>
      <c r="Y54" s="51" t="str">
        <f>VLOOKUP(M54,Entourage!A:B,2,FALSE)</f>
        <v>c_b_0011</v>
      </c>
    </row>
    <row r="55" spans="1:25" x14ac:dyDescent="0.15">
      <c r="A55" s="51">
        <f t="shared" si="3"/>
        <v>3</v>
      </c>
      <c r="B55" s="2">
        <f>COUNTIF(A$1:A55,A55)</f>
        <v>14</v>
      </c>
      <c r="C55" s="2">
        <f t="shared" si="11"/>
        <v>102</v>
      </c>
      <c r="D55" s="100">
        <f t="shared" si="4"/>
        <v>220</v>
      </c>
      <c r="E55" s="51">
        <v>1</v>
      </c>
      <c r="F55" s="43">
        <v>5</v>
      </c>
      <c r="G55" s="82">
        <v>13009</v>
      </c>
      <c r="H55" s="43">
        <v>46</v>
      </c>
      <c r="I55" s="43">
        <f>VLOOKUP(C55,[4]CharPropertyConfig!$A:$G,7,FALSE)*D55</f>
        <v>5500</v>
      </c>
      <c r="J55" s="51">
        <f>VLOOKUP(A55,filiation!A:C,3,FALSE)</f>
        <v>14</v>
      </c>
      <c r="K55" s="51">
        <f>VLOOKUP(J55,Entourage!A:N,14,FALSE)</f>
        <v>3</v>
      </c>
      <c r="L55" s="2" t="str">
        <f t="shared" si="5"/>
        <v>辅助</v>
      </c>
      <c r="M55" s="51">
        <f>VLOOKUP(A55,filiation!A:D,4,FALSE)</f>
        <v>2</v>
      </c>
      <c r="N55" s="51">
        <f>VLOOKUP(M55,Entourage!A:N,14,FALSE)</f>
        <v>1</v>
      </c>
      <c r="O55" s="2" t="str">
        <f t="shared" si="6"/>
        <v>战斗</v>
      </c>
      <c r="P55" s="2">
        <f t="shared" si="7"/>
        <v>102</v>
      </c>
      <c r="Q55" s="51">
        <f>INT(VLOOKUP(M55,Entourage!A:AF,28+IF(N55=1,2,IF(N55=3,3,1)),FALSE)*0.6*POWER(B55,1.1))</f>
        <v>153</v>
      </c>
      <c r="R55" s="55">
        <f>I55/(SUM(H$2:H55)*10)</f>
        <v>0.33092659446450062</v>
      </c>
      <c r="S55" s="95">
        <f t="shared" si="2"/>
        <v>1.42</v>
      </c>
      <c r="T55" s="96">
        <f>SUMIFS(H$2:H55,A$2:A55,A55)*10*S55*(1.1+INDEX(Entourage!BD:BD,MATCH(J55,Entourage!A:A,0))/20)</f>
        <v>5502.5</v>
      </c>
      <c r="U55" s="96">
        <f t="shared" si="8"/>
        <v>519.5</v>
      </c>
      <c r="V55" s="96">
        <f>T55/VLOOKUP(C55,[4]CharPropertyConfig!$A:$G,7,FALSE)</f>
        <v>220.1</v>
      </c>
      <c r="W55" s="96">
        <f t="shared" si="9"/>
        <v>18.125</v>
      </c>
      <c r="X55" s="54" t="str">
        <f>VLOOKUP(J55,Entourage!A:B,2,FALSE)</f>
        <v>c_b_0064</v>
      </c>
      <c r="Y55" s="51" t="str">
        <f>VLOOKUP(M55,Entourage!A:B,2,FALSE)</f>
        <v>c_b_0011</v>
      </c>
    </row>
    <row r="56" spans="1:25" x14ac:dyDescent="0.15">
      <c r="A56" s="51">
        <f t="shared" si="3"/>
        <v>3</v>
      </c>
      <c r="B56" s="2">
        <f>COUNTIF(A$1:A56,A56)</f>
        <v>15</v>
      </c>
      <c r="C56" s="2">
        <f t="shared" si="11"/>
        <v>102</v>
      </c>
      <c r="D56" s="100">
        <f t="shared" si="4"/>
        <v>241</v>
      </c>
      <c r="E56" s="51">
        <v>1</v>
      </c>
      <c r="F56" s="43">
        <v>5</v>
      </c>
      <c r="G56" s="82">
        <v>13009</v>
      </c>
      <c r="H56" s="43">
        <v>50</v>
      </c>
      <c r="I56" s="43">
        <f>VLOOKUP(C56,[4]CharPropertyConfig!$A:$G,7,FALSE)*D56</f>
        <v>6025</v>
      </c>
      <c r="J56" s="51">
        <f>VLOOKUP(A56,filiation!A:C,3,FALSE)</f>
        <v>14</v>
      </c>
      <c r="K56" s="51">
        <f>VLOOKUP(J56,Entourage!A:N,14,FALSE)</f>
        <v>3</v>
      </c>
      <c r="L56" s="2" t="str">
        <f t="shared" si="5"/>
        <v>辅助</v>
      </c>
      <c r="M56" s="51">
        <f>VLOOKUP(A56,filiation!A:D,4,FALSE)</f>
        <v>2</v>
      </c>
      <c r="N56" s="51">
        <f>VLOOKUP(M56,Entourage!A:N,14,FALSE)</f>
        <v>1</v>
      </c>
      <c r="O56" s="2" t="str">
        <f t="shared" si="6"/>
        <v>战斗</v>
      </c>
      <c r="P56" s="2">
        <f t="shared" si="7"/>
        <v>102</v>
      </c>
      <c r="Q56" s="51">
        <f>INT(VLOOKUP(M56,Entourage!A:AF,28+IF(N56=1,2,IF(N56=3,3,1)),FALSE)*0.6*POWER(B56,1.1))</f>
        <v>165</v>
      </c>
      <c r="R56" s="55">
        <f>I56/(SUM(H$2:H56)*10)</f>
        <v>0.35192757009345793</v>
      </c>
      <c r="S56" s="95">
        <f t="shared" si="2"/>
        <v>1.3418999999999999</v>
      </c>
      <c r="T56" s="96">
        <f>SUMIFS(H$2:H56,A$2:A56,A56)*10*S56*(1.1+INDEX(Entourage!BD:BD,MATCH(J56,Entourage!A:A,0))/20)</f>
        <v>6038.5499999999993</v>
      </c>
      <c r="U56" s="96">
        <f t="shared" si="8"/>
        <v>536.04999999999927</v>
      </c>
      <c r="V56" s="96">
        <f>T56/VLOOKUP(C56,[4]CharPropertyConfig!$A:$G,7,FALSE)</f>
        <v>241.54199999999997</v>
      </c>
      <c r="W56" s="96">
        <f t="shared" si="9"/>
        <v>16.549999999999272</v>
      </c>
      <c r="X56" s="54" t="str">
        <f>VLOOKUP(J56,Entourage!A:B,2,FALSE)</f>
        <v>c_b_0064</v>
      </c>
      <c r="Y56" s="51" t="str">
        <f>VLOOKUP(M56,Entourage!A:B,2,FALSE)</f>
        <v>c_b_0011</v>
      </c>
    </row>
    <row r="57" spans="1:25" x14ac:dyDescent="0.15">
      <c r="A57" s="51">
        <f t="shared" si="3"/>
        <v>3</v>
      </c>
      <c r="B57" s="2">
        <f>COUNTIF(A$1:A57,A57)</f>
        <v>16</v>
      </c>
      <c r="C57" s="2">
        <f t="shared" si="11"/>
        <v>102</v>
      </c>
      <c r="D57" s="100">
        <f t="shared" si="4"/>
        <v>263</v>
      </c>
      <c r="E57" s="51">
        <v>1</v>
      </c>
      <c r="F57" s="43">
        <v>5</v>
      </c>
      <c r="G57" s="82">
        <v>13009</v>
      </c>
      <c r="H57" s="43">
        <v>54</v>
      </c>
      <c r="I57" s="43">
        <f>VLOOKUP(C57,[4]CharPropertyConfig!$A:$G,7,FALSE)*D57</f>
        <v>6575</v>
      </c>
      <c r="J57" s="51">
        <f>VLOOKUP(A57,filiation!A:C,3,FALSE)</f>
        <v>14</v>
      </c>
      <c r="K57" s="51">
        <f>VLOOKUP(J57,Entourage!A:N,14,FALSE)</f>
        <v>3</v>
      </c>
      <c r="L57" s="2" t="str">
        <f t="shared" si="5"/>
        <v>辅助</v>
      </c>
      <c r="M57" s="51">
        <f>VLOOKUP(A57,filiation!A:D,4,FALSE)</f>
        <v>2</v>
      </c>
      <c r="N57" s="51">
        <f>VLOOKUP(M57,Entourage!A:N,14,FALSE)</f>
        <v>1</v>
      </c>
      <c r="O57" s="2" t="str">
        <f t="shared" si="6"/>
        <v>战斗</v>
      </c>
      <c r="P57" s="2">
        <f t="shared" si="7"/>
        <v>102</v>
      </c>
      <c r="Q57" s="51">
        <f>INT(VLOOKUP(M57,Entourage!A:AF,28+IF(N57=1,2,IF(N57=3,3,1)),FALSE)*0.6*POWER(B57,1.1))</f>
        <v>177</v>
      </c>
      <c r="R57" s="55">
        <f>I57/(SUM(H$2:H57)*10)</f>
        <v>0.37231030577576446</v>
      </c>
      <c r="S57" s="95">
        <f t="shared" si="2"/>
        <v>1.2748049999999997</v>
      </c>
      <c r="T57" s="96">
        <f>SUMIFS(H$2:H57,A$2:A57,A57)*10*S57*(1.1+INDEX(Entourage!BD:BD,MATCH(J57,Entourage!A:A,0))/20)</f>
        <v>6597.1158749999986</v>
      </c>
      <c r="U57" s="96">
        <f t="shared" si="8"/>
        <v>558.56587499999932</v>
      </c>
      <c r="V57" s="96">
        <f>T57/VLOOKUP(C57,[4]CharPropertyConfig!$A:$G,7,FALSE)</f>
        <v>263.88463499999995</v>
      </c>
      <c r="W57" s="96">
        <f t="shared" si="9"/>
        <v>22.515875000000051</v>
      </c>
      <c r="X57" s="54" t="str">
        <f>VLOOKUP(J57,Entourage!A:B,2,FALSE)</f>
        <v>c_b_0064</v>
      </c>
      <c r="Y57" s="51" t="str">
        <f>VLOOKUP(M57,Entourage!A:B,2,FALSE)</f>
        <v>c_b_0011</v>
      </c>
    </row>
    <row r="58" spans="1:25" x14ac:dyDescent="0.15">
      <c r="A58" s="51">
        <f t="shared" si="3"/>
        <v>3</v>
      </c>
      <c r="B58" s="2">
        <f>COUNTIF(A$1:A58,A58)</f>
        <v>17</v>
      </c>
      <c r="C58" s="2">
        <f t="shared" si="11"/>
        <v>102</v>
      </c>
      <c r="D58" s="100">
        <f t="shared" si="4"/>
        <v>287</v>
      </c>
      <c r="E58" s="51">
        <v>1</v>
      </c>
      <c r="F58" s="43">
        <v>5</v>
      </c>
      <c r="G58" s="82">
        <v>13009</v>
      </c>
      <c r="H58" s="43">
        <v>58</v>
      </c>
      <c r="I58" s="43">
        <f>VLOOKUP(C58,[4]CharPropertyConfig!$A:$G,7,FALSE)*D58</f>
        <v>7175</v>
      </c>
      <c r="J58" s="51">
        <f>VLOOKUP(A58,filiation!A:C,3,FALSE)</f>
        <v>14</v>
      </c>
      <c r="K58" s="51">
        <f>VLOOKUP(J58,Entourage!A:N,14,FALSE)</f>
        <v>3</v>
      </c>
      <c r="L58" s="2" t="str">
        <f t="shared" si="5"/>
        <v>辅助</v>
      </c>
      <c r="M58" s="51">
        <f>VLOOKUP(A58,filiation!A:D,4,FALSE)</f>
        <v>2</v>
      </c>
      <c r="N58" s="51">
        <f>VLOOKUP(M58,Entourage!A:N,14,FALSE)</f>
        <v>1</v>
      </c>
      <c r="O58" s="2" t="str">
        <f t="shared" si="6"/>
        <v>战斗</v>
      </c>
      <c r="P58" s="2">
        <f t="shared" si="7"/>
        <v>102</v>
      </c>
      <c r="Q58" s="51">
        <f>INT(VLOOKUP(M58,Entourage!A:AF,28+IF(N58=1,2,IF(N58=3,3,1)),FALSE)*0.6*POWER(B58,1.1))</f>
        <v>189</v>
      </c>
      <c r="R58" s="55">
        <f>I58/(SUM(H$2:H58)*10)</f>
        <v>0.39336622807017546</v>
      </c>
      <c r="S58" s="95">
        <f t="shared" si="2"/>
        <v>1.2174387749999998</v>
      </c>
      <c r="T58" s="96">
        <f>SUMIFS(H$2:H58,A$2:A58,A58)*10*S58*(1.1+INDEX(Entourage!BD:BD,MATCH(J58,Entourage!A:A,0))/20)</f>
        <v>7182.8887724999986</v>
      </c>
      <c r="U58" s="96">
        <f t="shared" si="8"/>
        <v>585.7728975</v>
      </c>
      <c r="V58" s="96">
        <f>T58/VLOOKUP(C58,[4]CharPropertyConfig!$A:$G,7,FALSE)</f>
        <v>287.31555089999995</v>
      </c>
      <c r="W58" s="96">
        <f t="shared" si="9"/>
        <v>27.207022500000676</v>
      </c>
      <c r="X58" s="54" t="str">
        <f>VLOOKUP(J58,Entourage!A:B,2,FALSE)</f>
        <v>c_b_0064</v>
      </c>
      <c r="Y58" s="51" t="str">
        <f>VLOOKUP(M58,Entourage!A:B,2,FALSE)</f>
        <v>c_b_0011</v>
      </c>
    </row>
    <row r="59" spans="1:25" x14ac:dyDescent="0.15">
      <c r="A59" s="51">
        <f t="shared" si="3"/>
        <v>3</v>
      </c>
      <c r="B59" s="2">
        <f>COUNTIF(A$1:A59,A59)</f>
        <v>18</v>
      </c>
      <c r="C59" s="2">
        <f t="shared" si="11"/>
        <v>102</v>
      </c>
      <c r="D59" s="100">
        <f t="shared" si="4"/>
        <v>313</v>
      </c>
      <c r="E59" s="51">
        <v>1</v>
      </c>
      <c r="F59" s="43">
        <v>6</v>
      </c>
      <c r="G59" s="82">
        <v>13009</v>
      </c>
      <c r="H59" s="43">
        <v>64</v>
      </c>
      <c r="I59" s="43">
        <f>VLOOKUP(C59,[4]CharPropertyConfig!$A:$G,7,FALSE)*D59</f>
        <v>7825</v>
      </c>
      <c r="J59" s="51">
        <f>VLOOKUP(A59,filiation!A:C,3,FALSE)</f>
        <v>14</v>
      </c>
      <c r="K59" s="51">
        <f>VLOOKUP(J59,Entourage!A:N,14,FALSE)</f>
        <v>3</v>
      </c>
      <c r="L59" s="2" t="str">
        <f t="shared" si="5"/>
        <v>辅助</v>
      </c>
      <c r="M59" s="51">
        <f>VLOOKUP(A59,filiation!A:D,4,FALSE)</f>
        <v>2</v>
      </c>
      <c r="N59" s="51">
        <f>VLOOKUP(M59,Entourage!A:N,14,FALSE)</f>
        <v>1</v>
      </c>
      <c r="O59" s="2" t="str">
        <f t="shared" si="6"/>
        <v>战斗</v>
      </c>
      <c r="P59" s="2">
        <f t="shared" si="7"/>
        <v>102</v>
      </c>
      <c r="Q59" s="51">
        <f>INT(VLOOKUP(M59,Entourage!A:AF,28+IF(N59=1,2,IF(N59=3,3,1)),FALSE)*0.6*POWER(B59,1.1))</f>
        <v>201</v>
      </c>
      <c r="R59" s="55">
        <f>I59/(SUM(H$2:H59)*10)</f>
        <v>0.41445974576271188</v>
      </c>
      <c r="S59" s="95">
        <f t="shared" si="2"/>
        <v>1.1687412239999997</v>
      </c>
      <c r="T59" s="96">
        <f>SUMIFS(H$2:H59,A$2:A59,A59)*10*S59*(1.1+INDEX(Entourage!BD:BD,MATCH(J59,Entourage!A:A,0))/20)</f>
        <v>7830.5662007999981</v>
      </c>
      <c r="U59" s="96">
        <f t="shared" si="8"/>
        <v>647.67742829999952</v>
      </c>
      <c r="V59" s="96">
        <f>T59/VLOOKUP(C59,[4]CharPropertyConfig!$A:$G,7,FALSE)</f>
        <v>313.22264803199994</v>
      </c>
      <c r="W59" s="96">
        <f t="shared" si="9"/>
        <v>61.90453079999952</v>
      </c>
      <c r="X59" s="54" t="str">
        <f>VLOOKUP(J59,Entourage!A:B,2,FALSE)</f>
        <v>c_b_0064</v>
      </c>
      <c r="Y59" s="51" t="str">
        <f>VLOOKUP(M59,Entourage!A:B,2,FALSE)</f>
        <v>c_b_0011</v>
      </c>
    </row>
    <row r="60" spans="1:25" x14ac:dyDescent="0.15">
      <c r="A60" s="51">
        <f t="shared" si="3"/>
        <v>3</v>
      </c>
      <c r="B60" s="2">
        <f>COUNTIF(A$1:A60,A60)</f>
        <v>19</v>
      </c>
      <c r="C60" s="2">
        <f t="shared" si="11"/>
        <v>102</v>
      </c>
      <c r="D60" s="100">
        <f t="shared" si="4"/>
        <v>340</v>
      </c>
      <c r="E60" s="51">
        <v>1</v>
      </c>
      <c r="F60" s="43">
        <v>6</v>
      </c>
      <c r="G60" s="82">
        <v>13009</v>
      </c>
      <c r="H60" s="43">
        <v>68</v>
      </c>
      <c r="I60" s="43">
        <f>VLOOKUP(C60,[4]CharPropertyConfig!$A:$G,7,FALSE)*D60</f>
        <v>8500</v>
      </c>
      <c r="J60" s="51">
        <f>VLOOKUP(A60,filiation!A:C,3,FALSE)</f>
        <v>14</v>
      </c>
      <c r="K60" s="51">
        <f>VLOOKUP(J60,Entourage!A:N,14,FALSE)</f>
        <v>3</v>
      </c>
      <c r="L60" s="2" t="str">
        <f t="shared" si="5"/>
        <v>辅助</v>
      </c>
      <c r="M60" s="51">
        <f>VLOOKUP(A60,filiation!A:D,4,FALSE)</f>
        <v>2</v>
      </c>
      <c r="N60" s="51">
        <f>VLOOKUP(M60,Entourage!A:N,14,FALSE)</f>
        <v>1</v>
      </c>
      <c r="O60" s="2" t="str">
        <f t="shared" si="6"/>
        <v>战斗</v>
      </c>
      <c r="P60" s="2">
        <f t="shared" si="7"/>
        <v>102</v>
      </c>
      <c r="Q60" s="51">
        <f>INT(VLOOKUP(M60,Entourage!A:AF,28+IF(N60=1,2,IF(N60=3,3,1)),FALSE)*0.6*POWER(B60,1.1))</f>
        <v>214</v>
      </c>
      <c r="R60" s="55">
        <f>I60/(SUM(H$2:H60)*10)</f>
        <v>0.43456032719836402</v>
      </c>
      <c r="S60" s="95">
        <f t="shared" si="2"/>
        <v>1.1278352811599996</v>
      </c>
      <c r="T60" s="96">
        <f>SUMIFS(H$2:H60,A$2:A60,A60)*10*S60*(1.1+INDEX(Entourage!BD:BD,MATCH(J60,Entourage!A:A,0))/20)</f>
        <v>8515.156372757996</v>
      </c>
      <c r="U60" s="96">
        <f t="shared" si="8"/>
        <v>684.59017195799788</v>
      </c>
      <c r="V60" s="96">
        <f>T60/VLOOKUP(C60,[4]CharPropertyConfig!$A:$G,7,FALSE)</f>
        <v>340.60625491031982</v>
      </c>
      <c r="W60" s="96">
        <f t="shared" si="9"/>
        <v>36.912743657998362</v>
      </c>
      <c r="X60" s="54" t="str">
        <f>VLOOKUP(J60,Entourage!A:B,2,FALSE)</f>
        <v>c_b_0064</v>
      </c>
      <c r="Y60" s="51" t="str">
        <f>VLOOKUP(M60,Entourage!A:B,2,FALSE)</f>
        <v>c_b_0011</v>
      </c>
    </row>
    <row r="61" spans="1:25" x14ac:dyDescent="0.15">
      <c r="A61" s="51">
        <f t="shared" si="3"/>
        <v>3</v>
      </c>
      <c r="B61" s="2">
        <f>COUNTIF(A$1:A61,A61)</f>
        <v>20</v>
      </c>
      <c r="C61" s="2">
        <f t="shared" si="11"/>
        <v>102</v>
      </c>
      <c r="D61" s="100">
        <f t="shared" si="4"/>
        <v>369</v>
      </c>
      <c r="E61" s="51">
        <v>1</v>
      </c>
      <c r="F61" s="43">
        <v>6</v>
      </c>
      <c r="G61" s="82">
        <v>13009</v>
      </c>
      <c r="H61" s="43">
        <v>72</v>
      </c>
      <c r="I61" s="43">
        <f>VLOOKUP(C61,[4]CharPropertyConfig!$A:$G,7,FALSE)*D61</f>
        <v>9225</v>
      </c>
      <c r="J61" s="51">
        <f>VLOOKUP(A61,filiation!A:C,3,FALSE)</f>
        <v>14</v>
      </c>
      <c r="K61" s="51">
        <f>VLOOKUP(J61,Entourage!A:N,14,FALSE)</f>
        <v>3</v>
      </c>
      <c r="L61" s="2" t="str">
        <f t="shared" si="5"/>
        <v>辅助</v>
      </c>
      <c r="M61" s="51">
        <f>VLOOKUP(A61,filiation!A:D,4,FALSE)</f>
        <v>2</v>
      </c>
      <c r="N61" s="51">
        <f>VLOOKUP(M61,Entourage!A:N,14,FALSE)</f>
        <v>1</v>
      </c>
      <c r="O61" s="2" t="str">
        <f t="shared" si="6"/>
        <v>战斗</v>
      </c>
      <c r="P61" s="2">
        <f t="shared" si="7"/>
        <v>102</v>
      </c>
      <c r="Q61" s="51">
        <f>INT(VLOOKUP(M61,Entourage!A:AF,28+IF(N61=1,2,IF(N61=3,3,1)),FALSE)*0.6*POWER(B61,1.1))</f>
        <v>226</v>
      </c>
      <c r="R61" s="55">
        <f>I61/(SUM(H$2:H61)*10)</f>
        <v>0.45488165680473375</v>
      </c>
      <c r="S61" s="95">
        <f t="shared" si="2"/>
        <v>1.0940002227251997</v>
      </c>
      <c r="T61" s="96">
        <f>SUMIFS(H$2:H61,A$2:A61,A61)*10*S61*(1.1+INDEX(Entourage!BD:BD,MATCH(J61,Entourage!A:A,0))/20)</f>
        <v>9244.3018820279376</v>
      </c>
      <c r="U61" s="96">
        <f t="shared" si="8"/>
        <v>729.14550926994161</v>
      </c>
      <c r="V61" s="96">
        <f>T61/VLOOKUP(C61,[4]CharPropertyConfig!$A:$G,7,FALSE)</f>
        <v>369.77207528111751</v>
      </c>
      <c r="W61" s="96">
        <f t="shared" si="9"/>
        <v>44.555337311943731</v>
      </c>
      <c r="X61" s="54" t="str">
        <f>VLOOKUP(J61,Entourage!A:B,2,FALSE)</f>
        <v>c_b_0064</v>
      </c>
      <c r="Y61" s="51" t="str">
        <f>VLOOKUP(M61,Entourage!A:B,2,FALSE)</f>
        <v>c_b_0011</v>
      </c>
    </row>
    <row r="62" spans="1:25" x14ac:dyDescent="0.15">
      <c r="A62" s="51">
        <f t="shared" si="3"/>
        <v>4</v>
      </c>
      <c r="B62" s="2">
        <f>COUNTIF(A$1:A62,A62)</f>
        <v>1</v>
      </c>
      <c r="C62" s="2">
        <f t="shared" si="11"/>
        <v>104</v>
      </c>
      <c r="D62" s="100">
        <f t="shared" si="4"/>
        <v>260</v>
      </c>
      <c r="E62" s="51">
        <v>1</v>
      </c>
      <c r="F62" s="43">
        <v>1</v>
      </c>
      <c r="G62" s="82">
        <v>13009</v>
      </c>
      <c r="H62" s="43">
        <v>2</v>
      </c>
      <c r="I62" s="43">
        <f>VLOOKUP(C62,[4]CharPropertyConfig!$A:$G,7,FALSE)*D62</f>
        <v>260</v>
      </c>
      <c r="J62" s="51">
        <f>VLOOKUP(A62,filiation!A:C,3,FALSE)</f>
        <v>25</v>
      </c>
      <c r="K62" s="51">
        <f>VLOOKUP(J62,Entourage!A:N,14,FALSE)</f>
        <v>1</v>
      </c>
      <c r="L62" s="2" t="str">
        <f t="shared" si="5"/>
        <v>战斗</v>
      </c>
      <c r="M62" s="51">
        <f>VLOOKUP(A62,filiation!A:D,4,FALSE)</f>
        <v>14</v>
      </c>
      <c r="N62" s="51">
        <f>VLOOKUP(M62,Entourage!A:N,14,FALSE)</f>
        <v>3</v>
      </c>
      <c r="O62" s="2" t="str">
        <f t="shared" si="6"/>
        <v>辅助</v>
      </c>
      <c r="P62" s="2">
        <f t="shared" si="7"/>
        <v>104</v>
      </c>
      <c r="Q62" s="51">
        <f>INT(VLOOKUP(M62,Entourage!A:AF,28+IF(N62=1,2,IF(N62=3,3,1)),FALSE)*0.6*POWER(B62,1.1))</f>
        <v>157</v>
      </c>
      <c r="R62" s="55">
        <f>I62/(SUM(H$2:H62)*10)</f>
        <v>1.2807881773399015E-2</v>
      </c>
      <c r="S62" s="95">
        <f t="shared" si="2"/>
        <v>10</v>
      </c>
      <c r="T62" s="96">
        <f>SUMIFS(H$2:H62,A$2:A62,A62)*10*S62*(1.1+INDEX(Entourage!BD:BD,MATCH(J62,Entourage!A:A,0))/20)</f>
        <v>260</v>
      </c>
      <c r="U62" s="96">
        <f t="shared" si="8"/>
        <v>-8984.3018820279376</v>
      </c>
      <c r="V62" s="96">
        <f>T62/VLOOKUP(C62,[4]CharPropertyConfig!$A:$G,7,FALSE)</f>
        <v>260</v>
      </c>
      <c r="W62" s="96">
        <f t="shared" si="9"/>
        <v>-9713.4473912978792</v>
      </c>
      <c r="X62" s="54" t="str">
        <f>VLOOKUP(J62,Entourage!A:B,2,FALSE)</f>
        <v>c_b_0065</v>
      </c>
      <c r="Y62" s="51" t="str">
        <f>VLOOKUP(M62,Entourage!A:B,2,FALSE)</f>
        <v>c_b_0064</v>
      </c>
    </row>
    <row r="63" spans="1:25" x14ac:dyDescent="0.15">
      <c r="A63" s="51">
        <f t="shared" si="3"/>
        <v>4</v>
      </c>
      <c r="B63" s="2">
        <f>COUNTIF(A$1:A63,A63)</f>
        <v>2</v>
      </c>
      <c r="C63" s="2">
        <f t="shared" si="11"/>
        <v>104</v>
      </c>
      <c r="D63" s="100">
        <f t="shared" si="4"/>
        <v>546</v>
      </c>
      <c r="E63" s="51">
        <v>1</v>
      </c>
      <c r="F63" s="43">
        <v>1</v>
      </c>
      <c r="G63" s="82">
        <v>13009</v>
      </c>
      <c r="H63" s="43">
        <v>4</v>
      </c>
      <c r="I63" s="43">
        <f>VLOOKUP(C63,[4]CharPropertyConfig!$A:$G,7,FALSE)*D63</f>
        <v>546</v>
      </c>
      <c r="J63" s="51">
        <f>VLOOKUP(A63,filiation!A:C,3,FALSE)</f>
        <v>25</v>
      </c>
      <c r="K63" s="51">
        <f>VLOOKUP(J63,Entourage!A:N,14,FALSE)</f>
        <v>1</v>
      </c>
      <c r="L63" s="2" t="str">
        <f t="shared" si="5"/>
        <v>战斗</v>
      </c>
      <c r="M63" s="51">
        <f>VLOOKUP(A63,filiation!A:D,4,FALSE)</f>
        <v>14</v>
      </c>
      <c r="N63" s="51">
        <f>VLOOKUP(M63,Entourage!A:N,14,FALSE)</f>
        <v>3</v>
      </c>
      <c r="O63" s="2" t="str">
        <f t="shared" si="6"/>
        <v>辅助</v>
      </c>
      <c r="P63" s="2">
        <f t="shared" si="7"/>
        <v>104</v>
      </c>
      <c r="Q63" s="51">
        <f>INT(VLOOKUP(M63,Entourage!A:AF,28+IF(N63=1,2,IF(N63=3,3,1)),FALSE)*0.6*POWER(B63,1.1))</f>
        <v>336</v>
      </c>
      <c r="R63" s="55">
        <f>I63/(SUM(H$2:H63)*10)</f>
        <v>2.6843657817109144E-2</v>
      </c>
      <c r="S63" s="95">
        <f t="shared" si="2"/>
        <v>7</v>
      </c>
      <c r="T63" s="96">
        <f>SUMIFS(H$2:H63,A$2:A63,A63)*10*S63*(1.1+INDEX(Entourage!BD:BD,MATCH(J63,Entourage!A:A,0))/20)</f>
        <v>546</v>
      </c>
      <c r="U63" s="96">
        <f t="shared" si="8"/>
        <v>286</v>
      </c>
      <c r="V63" s="96">
        <f>T63/VLOOKUP(C63,[4]CharPropertyConfig!$A:$G,7,FALSE)</f>
        <v>546</v>
      </c>
      <c r="W63" s="96">
        <f t="shared" si="9"/>
        <v>9270.3018820279376</v>
      </c>
      <c r="X63" s="54" t="str">
        <f>VLOOKUP(J63,Entourage!A:B,2,FALSE)</f>
        <v>c_b_0065</v>
      </c>
      <c r="Y63" s="51" t="str">
        <f>VLOOKUP(M63,Entourage!A:B,2,FALSE)</f>
        <v>c_b_0064</v>
      </c>
    </row>
    <row r="64" spans="1:25" x14ac:dyDescent="0.15">
      <c r="A64" s="51">
        <f t="shared" si="3"/>
        <v>4</v>
      </c>
      <c r="B64" s="2">
        <f>COUNTIF(A$1:A64,A64)</f>
        <v>3</v>
      </c>
      <c r="C64" s="2">
        <f t="shared" si="11"/>
        <v>104</v>
      </c>
      <c r="D64" s="100">
        <f t="shared" si="4"/>
        <v>858</v>
      </c>
      <c r="E64" s="51">
        <v>1</v>
      </c>
      <c r="F64" s="43">
        <v>1</v>
      </c>
      <c r="G64" s="82">
        <v>13009</v>
      </c>
      <c r="H64" s="43">
        <v>6</v>
      </c>
      <c r="I64" s="43">
        <f>VLOOKUP(C64,[4]CharPropertyConfig!$A:$G,7,FALSE)*D64</f>
        <v>858</v>
      </c>
      <c r="J64" s="51">
        <f>VLOOKUP(A64,filiation!A:C,3,FALSE)</f>
        <v>25</v>
      </c>
      <c r="K64" s="51">
        <f>VLOOKUP(J64,Entourage!A:N,14,FALSE)</f>
        <v>1</v>
      </c>
      <c r="L64" s="2" t="str">
        <f t="shared" si="5"/>
        <v>战斗</v>
      </c>
      <c r="M64" s="51">
        <f>VLOOKUP(A64,filiation!A:D,4,FALSE)</f>
        <v>14</v>
      </c>
      <c r="N64" s="51">
        <f>VLOOKUP(M64,Entourage!A:N,14,FALSE)</f>
        <v>3</v>
      </c>
      <c r="O64" s="2" t="str">
        <f t="shared" si="6"/>
        <v>辅助</v>
      </c>
      <c r="P64" s="2">
        <f t="shared" si="7"/>
        <v>104</v>
      </c>
      <c r="Q64" s="51">
        <f>INT(VLOOKUP(M64,Entourage!A:AF,28+IF(N64=1,2,IF(N64=3,3,1)),FALSE)*0.6*POWER(B64,1.1))</f>
        <v>526</v>
      </c>
      <c r="R64" s="55">
        <f>I64/(SUM(H$2:H64)*10)</f>
        <v>4.2058823529411767E-2</v>
      </c>
      <c r="S64" s="95">
        <f t="shared" si="2"/>
        <v>5.5</v>
      </c>
      <c r="T64" s="96">
        <f>SUMIFS(H$2:H64,A$2:A64,A64)*10*S64*(1.1+INDEX(Entourage!BD:BD,MATCH(J64,Entourage!A:A,0))/20)</f>
        <v>858</v>
      </c>
      <c r="U64" s="96">
        <f t="shared" si="8"/>
        <v>312</v>
      </c>
      <c r="V64" s="96">
        <f>T64/VLOOKUP(C64,[4]CharPropertyConfig!$A:$G,7,FALSE)</f>
        <v>858</v>
      </c>
      <c r="W64" s="96">
        <f t="shared" si="9"/>
        <v>26</v>
      </c>
      <c r="X64" s="54" t="str">
        <f>VLOOKUP(J64,Entourage!A:B,2,FALSE)</f>
        <v>c_b_0065</v>
      </c>
      <c r="Y64" s="51" t="str">
        <f>VLOOKUP(M64,Entourage!A:B,2,FALSE)</f>
        <v>c_b_0064</v>
      </c>
    </row>
    <row r="65" spans="1:25" x14ac:dyDescent="0.15">
      <c r="A65" s="51">
        <f t="shared" si="3"/>
        <v>4</v>
      </c>
      <c r="B65" s="2">
        <f>COUNTIF(A$1:A65,A65)</f>
        <v>4</v>
      </c>
      <c r="C65" s="2">
        <f t="shared" si="11"/>
        <v>104</v>
      </c>
      <c r="D65" s="100">
        <f t="shared" si="4"/>
        <v>1201</v>
      </c>
      <c r="E65" s="51">
        <v>1</v>
      </c>
      <c r="F65" s="43">
        <v>2</v>
      </c>
      <c r="G65" s="82">
        <v>13009</v>
      </c>
      <c r="H65" s="43">
        <v>10</v>
      </c>
      <c r="I65" s="43">
        <f>VLOOKUP(C65,[4]CharPropertyConfig!$A:$G,7,FALSE)*D65</f>
        <v>1201</v>
      </c>
      <c r="J65" s="51">
        <f>VLOOKUP(A65,filiation!A:C,3,FALSE)</f>
        <v>25</v>
      </c>
      <c r="K65" s="51">
        <f>VLOOKUP(J65,Entourage!A:N,14,FALSE)</f>
        <v>1</v>
      </c>
      <c r="L65" s="2" t="str">
        <f t="shared" si="5"/>
        <v>战斗</v>
      </c>
      <c r="M65" s="51">
        <f>VLOOKUP(A65,filiation!A:D,4,FALSE)</f>
        <v>14</v>
      </c>
      <c r="N65" s="51">
        <f>VLOOKUP(M65,Entourage!A:N,14,FALSE)</f>
        <v>3</v>
      </c>
      <c r="O65" s="2" t="str">
        <f t="shared" si="6"/>
        <v>辅助</v>
      </c>
      <c r="P65" s="2">
        <f t="shared" si="7"/>
        <v>104</v>
      </c>
      <c r="Q65" s="51">
        <f>INT(VLOOKUP(M65,Entourage!A:AF,28+IF(N65=1,2,IF(N65=3,3,1)),FALSE)*0.6*POWER(B65,1.1))</f>
        <v>722</v>
      </c>
      <c r="R65" s="55">
        <f>I65/(SUM(H$2:H65)*10)</f>
        <v>5.858536585365854E-2</v>
      </c>
      <c r="S65" s="95">
        <f t="shared" si="2"/>
        <v>4.2</v>
      </c>
      <c r="T65" s="96">
        <f>SUMIFS(H$2:H65,A$2:A65,A65)*10*S65*(1.1+INDEX(Entourage!BD:BD,MATCH(J65,Entourage!A:A,0))/20)</f>
        <v>1201.2</v>
      </c>
      <c r="U65" s="96">
        <f t="shared" si="8"/>
        <v>343.20000000000005</v>
      </c>
      <c r="V65" s="96">
        <f>T65/VLOOKUP(C65,[4]CharPropertyConfig!$A:$G,7,FALSE)</f>
        <v>1201.2</v>
      </c>
      <c r="W65" s="96">
        <f t="shared" si="9"/>
        <v>31.200000000000045</v>
      </c>
      <c r="X65" s="54" t="str">
        <f>VLOOKUP(J65,Entourage!A:B,2,FALSE)</f>
        <v>c_b_0065</v>
      </c>
      <c r="Y65" s="51" t="str">
        <f>VLOOKUP(M65,Entourage!A:B,2,FALSE)</f>
        <v>c_b_0064</v>
      </c>
    </row>
    <row r="66" spans="1:25" x14ac:dyDescent="0.15">
      <c r="A66" s="51">
        <f t="shared" si="3"/>
        <v>4</v>
      </c>
      <c r="B66" s="2">
        <f>COUNTIF(A$1:A66,A66)</f>
        <v>5</v>
      </c>
      <c r="C66" s="2">
        <f t="shared" si="11"/>
        <v>104</v>
      </c>
      <c r="D66" s="100">
        <f t="shared" si="4"/>
        <v>1573</v>
      </c>
      <c r="E66" s="51">
        <v>1</v>
      </c>
      <c r="F66" s="43">
        <v>2</v>
      </c>
      <c r="G66" s="82">
        <v>13009</v>
      </c>
      <c r="H66" s="43">
        <v>12</v>
      </c>
      <c r="I66" s="43">
        <f>VLOOKUP(C66,[4]CharPropertyConfig!$A:$G,7,FALSE)*D66</f>
        <v>1573</v>
      </c>
      <c r="J66" s="51">
        <f>VLOOKUP(A66,filiation!A:C,3,FALSE)</f>
        <v>25</v>
      </c>
      <c r="K66" s="51">
        <f>VLOOKUP(J66,Entourage!A:N,14,FALSE)</f>
        <v>1</v>
      </c>
      <c r="L66" s="2" t="str">
        <f t="shared" si="5"/>
        <v>战斗</v>
      </c>
      <c r="M66" s="51">
        <f>VLOOKUP(A66,filiation!A:D,4,FALSE)</f>
        <v>14</v>
      </c>
      <c r="N66" s="51">
        <f>VLOOKUP(M66,Entourage!A:N,14,FALSE)</f>
        <v>3</v>
      </c>
      <c r="O66" s="2" t="str">
        <f t="shared" si="6"/>
        <v>辅助</v>
      </c>
      <c r="P66" s="2">
        <f t="shared" si="7"/>
        <v>104</v>
      </c>
      <c r="Q66" s="51">
        <f>INT(VLOOKUP(M66,Entourage!A:AF,28+IF(N66=1,2,IF(N66=3,3,1)),FALSE)*0.6*POWER(B66,1.1))</f>
        <v>923</v>
      </c>
      <c r="R66" s="55">
        <f>I66/(SUM(H$2:H66)*10)</f>
        <v>7.6285160038797289E-2</v>
      </c>
      <c r="S66" s="95">
        <f t="shared" si="2"/>
        <v>3.56</v>
      </c>
      <c r="T66" s="96">
        <f>SUMIFS(H$2:H66,A$2:A66,A66)*10*S66*(1.1+INDEX(Entourage!BD:BD,MATCH(J66,Entourage!A:A,0))/20)</f>
        <v>1573.5200000000002</v>
      </c>
      <c r="U66" s="96">
        <f t="shared" si="8"/>
        <v>372.32000000000016</v>
      </c>
      <c r="V66" s="96">
        <f>T66/VLOOKUP(C66,[4]CharPropertyConfig!$A:$G,7,FALSE)</f>
        <v>1573.5200000000002</v>
      </c>
      <c r="W66" s="96">
        <f t="shared" si="9"/>
        <v>29.120000000000118</v>
      </c>
      <c r="X66" s="54" t="str">
        <f>VLOOKUP(J66,Entourage!A:B,2,FALSE)</f>
        <v>c_b_0065</v>
      </c>
      <c r="Y66" s="51" t="str">
        <f>VLOOKUP(M66,Entourage!A:B,2,FALSE)</f>
        <v>c_b_0064</v>
      </c>
    </row>
    <row r="67" spans="1:25" x14ac:dyDescent="0.15">
      <c r="A67" s="51">
        <f t="shared" ref="A67:A130" si="12">INT((ROW(A67)+18)/20)</f>
        <v>4</v>
      </c>
      <c r="B67" s="2">
        <f>COUNTIF(A$1:A67,A67)</f>
        <v>6</v>
      </c>
      <c r="C67" s="2">
        <f t="shared" si="11"/>
        <v>104</v>
      </c>
      <c r="D67" s="100">
        <f t="shared" ref="D67:D130" si="13">INT(V67)</f>
        <v>1963</v>
      </c>
      <c r="E67" s="51">
        <v>1</v>
      </c>
      <c r="F67" s="43">
        <v>2</v>
      </c>
      <c r="G67" s="82">
        <v>13009</v>
      </c>
      <c r="H67" s="43">
        <v>16</v>
      </c>
      <c r="I67" s="43">
        <f>VLOOKUP(C67,[4]CharPropertyConfig!$A:$G,7,FALSE)*D67</f>
        <v>1963</v>
      </c>
      <c r="J67" s="51">
        <f>VLOOKUP(A67,filiation!A:C,3,FALSE)</f>
        <v>25</v>
      </c>
      <c r="K67" s="51">
        <f>VLOOKUP(J67,Entourage!A:N,14,FALSE)</f>
        <v>1</v>
      </c>
      <c r="L67" s="2" t="str">
        <f t="shared" ref="L67:L130" si="14">VLOOKUP(K67,$AC$2:$AD$4,2,FALSE)</f>
        <v>战斗</v>
      </c>
      <c r="M67" s="51">
        <f>VLOOKUP(A67,filiation!A:D,4,FALSE)</f>
        <v>14</v>
      </c>
      <c r="N67" s="51">
        <f>VLOOKUP(M67,Entourage!A:N,14,FALSE)</f>
        <v>3</v>
      </c>
      <c r="O67" s="2" t="str">
        <f t="shared" ref="O67:O130" si="15">VLOOKUP(N67,$AC$2:$AD$4,2,FALSE)</f>
        <v>辅助</v>
      </c>
      <c r="P67" s="2">
        <f t="shared" ref="P67:P130" si="16">VLOOKUP(N67,$AC$2:$AE$4,3,FALSE)</f>
        <v>104</v>
      </c>
      <c r="Q67" s="51">
        <f>INT(VLOOKUP(M67,Entourage!A:AF,28+IF(N67=1,2,IF(N67=3,3,1)),FALSE)*0.6*POWER(B67,1.1))</f>
        <v>1128</v>
      </c>
      <c r="R67" s="55">
        <f>I67/(SUM(H$2:H67)*10)</f>
        <v>9.4465832531280075E-2</v>
      </c>
      <c r="S67" s="95">
        <f t="shared" ref="S67:S130" si="17">VLOOKUP(B67,AG$2:AH$22,2,FALSE)</f>
        <v>3.02</v>
      </c>
      <c r="T67" s="96">
        <f>SUMIFS(H$2:H67,A$2:A67,A67)*10*S67*(1.1+INDEX(Entourage!BD:BD,MATCH(J67,Entourage!A:A,0))/20)</f>
        <v>1963</v>
      </c>
      <c r="U67" s="96">
        <f t="shared" ref="U67:U130" si="18">IFERROR(T67-T66,0)</f>
        <v>389.47999999999979</v>
      </c>
      <c r="V67" s="96">
        <f>T67/VLOOKUP(C67,[4]CharPropertyConfig!$A:$G,7,FALSE)</f>
        <v>1963</v>
      </c>
      <c r="W67" s="96">
        <f t="shared" si="9"/>
        <v>17.159999999999627</v>
      </c>
      <c r="X67" s="54" t="str">
        <f>VLOOKUP(J67,Entourage!A:B,2,FALSE)</f>
        <v>c_b_0065</v>
      </c>
      <c r="Y67" s="51" t="str">
        <f>VLOOKUP(M67,Entourage!A:B,2,FALSE)</f>
        <v>c_b_0064</v>
      </c>
    </row>
    <row r="68" spans="1:25" x14ac:dyDescent="0.15">
      <c r="A68" s="51">
        <f t="shared" si="12"/>
        <v>4</v>
      </c>
      <c r="B68" s="2">
        <f>COUNTIF(A$1:A68,A68)</f>
        <v>7</v>
      </c>
      <c r="C68" s="2">
        <f t="shared" si="11"/>
        <v>104</v>
      </c>
      <c r="D68" s="100">
        <f t="shared" si="13"/>
        <v>2366</v>
      </c>
      <c r="E68" s="51">
        <v>1</v>
      </c>
      <c r="F68" s="43">
        <v>3</v>
      </c>
      <c r="G68" s="82">
        <v>13009</v>
      </c>
      <c r="H68" s="43">
        <v>20</v>
      </c>
      <c r="I68" s="43">
        <f>VLOOKUP(C68,[4]CharPropertyConfig!$A:$G,7,FALSE)*D68</f>
        <v>2366</v>
      </c>
      <c r="J68" s="51">
        <f>VLOOKUP(A68,filiation!A:C,3,FALSE)</f>
        <v>25</v>
      </c>
      <c r="K68" s="51">
        <f>VLOOKUP(J68,Entourage!A:N,14,FALSE)</f>
        <v>1</v>
      </c>
      <c r="L68" s="2" t="str">
        <f t="shared" si="14"/>
        <v>战斗</v>
      </c>
      <c r="M68" s="51">
        <f>VLOOKUP(A68,filiation!A:D,4,FALSE)</f>
        <v>14</v>
      </c>
      <c r="N68" s="51">
        <f>VLOOKUP(M68,Entourage!A:N,14,FALSE)</f>
        <v>3</v>
      </c>
      <c r="O68" s="2" t="str">
        <f t="shared" si="15"/>
        <v>辅助</v>
      </c>
      <c r="P68" s="2">
        <f t="shared" si="16"/>
        <v>104</v>
      </c>
      <c r="Q68" s="51">
        <f>INT(VLOOKUP(M68,Entourage!A:AF,28+IF(N68=1,2,IF(N68=3,3,1)),FALSE)*0.6*POWER(B68,1.1))</f>
        <v>1336</v>
      </c>
      <c r="R68" s="55">
        <f>I68/(SUM(H$2:H68)*10)</f>
        <v>0.11277407054337464</v>
      </c>
      <c r="S68" s="95">
        <f t="shared" si="17"/>
        <v>2.6</v>
      </c>
      <c r="T68" s="96">
        <f>SUMIFS(H$2:H68,A$2:A68,A68)*10*S68*(1.1+INDEX(Entourage!BD:BD,MATCH(J68,Entourage!A:A,0))/20)</f>
        <v>2366</v>
      </c>
      <c r="U68" s="96">
        <f t="shared" si="18"/>
        <v>403</v>
      </c>
      <c r="V68" s="96">
        <f>T68/VLOOKUP(C68,[4]CharPropertyConfig!$A:$G,7,FALSE)</f>
        <v>2366</v>
      </c>
      <c r="W68" s="96">
        <f t="shared" ref="W68:W131" si="19">U68-U67</f>
        <v>13.520000000000209</v>
      </c>
      <c r="X68" s="54" t="str">
        <f>VLOOKUP(J68,Entourage!A:B,2,FALSE)</f>
        <v>c_b_0065</v>
      </c>
      <c r="Y68" s="51" t="str">
        <f>VLOOKUP(M68,Entourage!A:B,2,FALSE)</f>
        <v>c_b_0064</v>
      </c>
    </row>
    <row r="69" spans="1:25" x14ac:dyDescent="0.15">
      <c r="A69" s="51">
        <f t="shared" si="12"/>
        <v>4</v>
      </c>
      <c r="B69" s="2">
        <f>COUNTIF(A$1:A69,A69)</f>
        <v>8</v>
      </c>
      <c r="C69" s="2">
        <f t="shared" si="11"/>
        <v>104</v>
      </c>
      <c r="D69" s="100">
        <f t="shared" si="13"/>
        <v>2786</v>
      </c>
      <c r="E69" s="51">
        <v>1</v>
      </c>
      <c r="F69" s="43">
        <v>3</v>
      </c>
      <c r="G69" s="82">
        <v>13009</v>
      </c>
      <c r="H69" s="43">
        <v>24</v>
      </c>
      <c r="I69" s="43">
        <f>VLOOKUP(C69,[4]CharPropertyConfig!$A:$G,7,FALSE)*D69</f>
        <v>2786</v>
      </c>
      <c r="J69" s="51">
        <f>VLOOKUP(A69,filiation!A:C,3,FALSE)</f>
        <v>25</v>
      </c>
      <c r="K69" s="51">
        <f>VLOOKUP(J69,Entourage!A:N,14,FALSE)</f>
        <v>1</v>
      </c>
      <c r="L69" s="2" t="str">
        <f t="shared" si="14"/>
        <v>战斗</v>
      </c>
      <c r="M69" s="51">
        <f>VLOOKUP(A69,filiation!A:D,4,FALSE)</f>
        <v>14</v>
      </c>
      <c r="N69" s="51">
        <f>VLOOKUP(M69,Entourage!A:N,14,FALSE)</f>
        <v>3</v>
      </c>
      <c r="O69" s="2" t="str">
        <f t="shared" si="15"/>
        <v>辅助</v>
      </c>
      <c r="P69" s="2">
        <f t="shared" si="16"/>
        <v>104</v>
      </c>
      <c r="Q69" s="51">
        <f>INT(VLOOKUP(M69,Entourage!A:AF,28+IF(N69=1,2,IF(N69=3,3,1)),FALSE)*0.6*POWER(B69,1.1))</f>
        <v>1548</v>
      </c>
      <c r="R69" s="55">
        <f>I69/(SUM(H$2:H69)*10)</f>
        <v>0.13129123468426013</v>
      </c>
      <c r="S69" s="95">
        <f t="shared" si="17"/>
        <v>2.2799999999999998</v>
      </c>
      <c r="T69" s="96">
        <f>SUMIFS(H$2:H69,A$2:A69,A69)*10*S69*(1.1+INDEX(Entourage!BD:BD,MATCH(J69,Entourage!A:A,0))/20)</f>
        <v>2786.16</v>
      </c>
      <c r="U69" s="96">
        <f t="shared" si="18"/>
        <v>420.15999999999985</v>
      </c>
      <c r="V69" s="96">
        <f>T69/VLOOKUP(C69,[4]CharPropertyConfig!$A:$G,7,FALSE)</f>
        <v>2786.16</v>
      </c>
      <c r="W69" s="96">
        <f t="shared" si="19"/>
        <v>17.159999999999854</v>
      </c>
      <c r="X69" s="54" t="str">
        <f>VLOOKUP(J69,Entourage!A:B,2,FALSE)</f>
        <v>c_b_0065</v>
      </c>
      <c r="Y69" s="51" t="str">
        <f>VLOOKUP(M69,Entourage!A:B,2,FALSE)</f>
        <v>c_b_0064</v>
      </c>
    </row>
    <row r="70" spans="1:25" x14ac:dyDescent="0.15">
      <c r="A70" s="51">
        <f t="shared" si="12"/>
        <v>4</v>
      </c>
      <c r="B70" s="2">
        <f>COUNTIF(A$1:A70,A70)</f>
        <v>9</v>
      </c>
      <c r="C70" s="2">
        <f t="shared" si="11"/>
        <v>104</v>
      </c>
      <c r="D70" s="100">
        <f t="shared" si="13"/>
        <v>3229</v>
      </c>
      <c r="E70" s="51">
        <v>1</v>
      </c>
      <c r="F70" s="43">
        <v>3</v>
      </c>
      <c r="G70" s="82">
        <v>13009</v>
      </c>
      <c r="H70" s="43">
        <v>26</v>
      </c>
      <c r="I70" s="43">
        <f>VLOOKUP(C70,[4]CharPropertyConfig!$A:$G,7,FALSE)*D70</f>
        <v>3229</v>
      </c>
      <c r="J70" s="51">
        <f>VLOOKUP(A70,filiation!A:C,3,FALSE)</f>
        <v>25</v>
      </c>
      <c r="K70" s="51">
        <f>VLOOKUP(J70,Entourage!A:N,14,FALSE)</f>
        <v>1</v>
      </c>
      <c r="L70" s="2" t="str">
        <f t="shared" si="14"/>
        <v>战斗</v>
      </c>
      <c r="M70" s="51">
        <f>VLOOKUP(A70,filiation!A:D,4,FALSE)</f>
        <v>14</v>
      </c>
      <c r="N70" s="51">
        <f>VLOOKUP(M70,Entourage!A:N,14,FALSE)</f>
        <v>3</v>
      </c>
      <c r="O70" s="2" t="str">
        <f t="shared" si="15"/>
        <v>辅助</v>
      </c>
      <c r="P70" s="2">
        <f t="shared" si="16"/>
        <v>104</v>
      </c>
      <c r="Q70" s="51">
        <f>INT(VLOOKUP(M70,Entourage!A:AF,28+IF(N70=1,2,IF(N70=3,3,1)),FALSE)*0.6*POWER(B70,1.1))</f>
        <v>1762</v>
      </c>
      <c r="R70" s="55">
        <f>I70/(SUM(H$2:H70)*10)</f>
        <v>0.15032588454376164</v>
      </c>
      <c r="S70" s="95">
        <f t="shared" si="17"/>
        <v>2.0699999999999998</v>
      </c>
      <c r="T70" s="96">
        <f>SUMIFS(H$2:H70,A$2:A70,A70)*10*S70*(1.1+INDEX(Entourage!BD:BD,MATCH(J70,Entourage!A:A,0))/20)</f>
        <v>3229.2000000000003</v>
      </c>
      <c r="U70" s="96">
        <f t="shared" si="18"/>
        <v>443.04000000000042</v>
      </c>
      <c r="V70" s="96">
        <f>T70/VLOOKUP(C70,[4]CharPropertyConfig!$A:$G,7,FALSE)</f>
        <v>3229.2000000000003</v>
      </c>
      <c r="W70" s="96">
        <f t="shared" si="19"/>
        <v>22.880000000000564</v>
      </c>
      <c r="X70" s="54" t="str">
        <f>VLOOKUP(J70,Entourage!A:B,2,FALSE)</f>
        <v>c_b_0065</v>
      </c>
      <c r="Y70" s="51" t="str">
        <f>VLOOKUP(M70,Entourage!A:B,2,FALSE)</f>
        <v>c_b_0064</v>
      </c>
    </row>
    <row r="71" spans="1:25" x14ac:dyDescent="0.15">
      <c r="A71" s="51">
        <f t="shared" si="12"/>
        <v>4</v>
      </c>
      <c r="B71" s="2">
        <f>COUNTIF(A$1:A71,A71)</f>
        <v>10</v>
      </c>
      <c r="C71" s="2">
        <f t="shared" si="11"/>
        <v>104</v>
      </c>
      <c r="D71" s="100">
        <f t="shared" si="13"/>
        <v>3685</v>
      </c>
      <c r="E71" s="51">
        <v>1</v>
      </c>
      <c r="F71" s="43">
        <v>3</v>
      </c>
      <c r="G71" s="82">
        <v>13009</v>
      </c>
      <c r="H71" s="43">
        <v>30</v>
      </c>
      <c r="I71" s="43">
        <f>VLOOKUP(C71,[4]CharPropertyConfig!$A:$G,7,FALSE)*D71</f>
        <v>3685</v>
      </c>
      <c r="J71" s="51">
        <f>VLOOKUP(A71,filiation!A:C,3,FALSE)</f>
        <v>25</v>
      </c>
      <c r="K71" s="51">
        <f>VLOOKUP(J71,Entourage!A:N,14,FALSE)</f>
        <v>1</v>
      </c>
      <c r="L71" s="2" t="str">
        <f t="shared" si="14"/>
        <v>战斗</v>
      </c>
      <c r="M71" s="51">
        <f>VLOOKUP(A71,filiation!A:D,4,FALSE)</f>
        <v>14</v>
      </c>
      <c r="N71" s="51">
        <f>VLOOKUP(M71,Entourage!A:N,14,FALSE)</f>
        <v>3</v>
      </c>
      <c r="O71" s="2" t="str">
        <f t="shared" si="15"/>
        <v>辅助</v>
      </c>
      <c r="P71" s="2">
        <f t="shared" si="16"/>
        <v>104</v>
      </c>
      <c r="Q71" s="51">
        <f>INT(VLOOKUP(M71,Entourage!A:AF,28+IF(N71=1,2,IF(N71=3,3,1)),FALSE)*0.6*POWER(B71,1.1))</f>
        <v>1979</v>
      </c>
      <c r="R71" s="55">
        <f>I71/(SUM(H$2:H71)*10)</f>
        <v>0.1691919191919192</v>
      </c>
      <c r="S71" s="95">
        <f t="shared" si="17"/>
        <v>1.89</v>
      </c>
      <c r="T71" s="96">
        <f>SUMIFS(H$2:H71,A$2:A71,A71)*10*S71*(1.1+INDEX(Entourage!BD:BD,MATCH(J71,Entourage!A:A,0))/20)</f>
        <v>3685.5</v>
      </c>
      <c r="U71" s="96">
        <f t="shared" si="18"/>
        <v>456.29999999999973</v>
      </c>
      <c r="V71" s="96">
        <f>T71/VLOOKUP(C71,[4]CharPropertyConfig!$A:$G,7,FALSE)</f>
        <v>3685.5</v>
      </c>
      <c r="W71" s="96">
        <f t="shared" si="19"/>
        <v>13.259999999999309</v>
      </c>
      <c r="X71" s="54" t="str">
        <f>VLOOKUP(J71,Entourage!A:B,2,FALSE)</f>
        <v>c_b_0065</v>
      </c>
      <c r="Y71" s="51" t="str">
        <f>VLOOKUP(M71,Entourage!A:B,2,FALSE)</f>
        <v>c_b_0064</v>
      </c>
    </row>
    <row r="72" spans="1:25" x14ac:dyDescent="0.15">
      <c r="A72" s="51">
        <f t="shared" si="12"/>
        <v>4</v>
      </c>
      <c r="B72" s="2">
        <f>COUNTIF(A$1:A72,A72)</f>
        <v>11</v>
      </c>
      <c r="C72" s="2">
        <f t="shared" si="11"/>
        <v>104</v>
      </c>
      <c r="D72" s="100">
        <f t="shared" si="13"/>
        <v>4162</v>
      </c>
      <c r="E72" s="51">
        <v>1</v>
      </c>
      <c r="F72" s="43">
        <v>4</v>
      </c>
      <c r="G72" s="82">
        <v>13009</v>
      </c>
      <c r="H72" s="43">
        <v>34</v>
      </c>
      <c r="I72" s="43">
        <f>VLOOKUP(C72,[4]CharPropertyConfig!$A:$G,7,FALSE)*D72</f>
        <v>4162</v>
      </c>
      <c r="J72" s="51">
        <f>VLOOKUP(A72,filiation!A:C,3,FALSE)</f>
        <v>25</v>
      </c>
      <c r="K72" s="51">
        <f>VLOOKUP(J72,Entourage!A:N,14,FALSE)</f>
        <v>1</v>
      </c>
      <c r="L72" s="2" t="str">
        <f t="shared" si="14"/>
        <v>战斗</v>
      </c>
      <c r="M72" s="51">
        <f>VLOOKUP(A72,filiation!A:D,4,FALSE)</f>
        <v>14</v>
      </c>
      <c r="N72" s="51">
        <f>VLOOKUP(M72,Entourage!A:N,14,FALSE)</f>
        <v>3</v>
      </c>
      <c r="O72" s="2" t="str">
        <f t="shared" si="15"/>
        <v>辅助</v>
      </c>
      <c r="P72" s="2">
        <f t="shared" si="16"/>
        <v>104</v>
      </c>
      <c r="Q72" s="51">
        <f>INT(VLOOKUP(M72,Entourage!A:AF,28+IF(N72=1,2,IF(N72=3,3,1)),FALSE)*0.6*POWER(B72,1.1))</f>
        <v>2197</v>
      </c>
      <c r="R72" s="55">
        <f>I72/(SUM(H$2:H72)*10)</f>
        <v>0.18815551537070524</v>
      </c>
      <c r="S72" s="95">
        <f t="shared" si="17"/>
        <v>1.74</v>
      </c>
      <c r="T72" s="96">
        <f>SUMIFS(H$2:H72,A$2:A72,A72)*10*S72*(1.1+INDEX(Entourage!BD:BD,MATCH(J72,Entourage!A:A,0))/20)</f>
        <v>4162.08</v>
      </c>
      <c r="U72" s="96">
        <f t="shared" si="18"/>
        <v>476.57999999999993</v>
      </c>
      <c r="V72" s="96">
        <f>T72/VLOOKUP(C72,[4]CharPropertyConfig!$A:$G,7,FALSE)</f>
        <v>4162.08</v>
      </c>
      <c r="W72" s="96">
        <f t="shared" si="19"/>
        <v>20.2800000000002</v>
      </c>
      <c r="X72" s="54" t="str">
        <f>VLOOKUP(J72,Entourage!A:B,2,FALSE)</f>
        <v>c_b_0065</v>
      </c>
      <c r="Y72" s="51" t="str">
        <f>VLOOKUP(M72,Entourage!A:B,2,FALSE)</f>
        <v>c_b_0064</v>
      </c>
    </row>
    <row r="73" spans="1:25" x14ac:dyDescent="0.15">
      <c r="A73" s="51">
        <f t="shared" si="12"/>
        <v>4</v>
      </c>
      <c r="B73" s="2">
        <f>COUNTIF(A$1:A73,A73)</f>
        <v>12</v>
      </c>
      <c r="C73" s="2">
        <f t="shared" si="11"/>
        <v>104</v>
      </c>
      <c r="D73" s="100">
        <f t="shared" si="13"/>
        <v>4660</v>
      </c>
      <c r="E73" s="51">
        <v>1</v>
      </c>
      <c r="F73" s="43">
        <v>4</v>
      </c>
      <c r="G73" s="82">
        <v>13009</v>
      </c>
      <c r="H73" s="43">
        <v>38</v>
      </c>
      <c r="I73" s="43">
        <f>VLOOKUP(C73,[4]CharPropertyConfig!$A:$G,7,FALSE)*D73</f>
        <v>4660</v>
      </c>
      <c r="J73" s="51">
        <f>VLOOKUP(A73,filiation!A:C,3,FALSE)</f>
        <v>25</v>
      </c>
      <c r="K73" s="51">
        <f>VLOOKUP(J73,Entourage!A:N,14,FALSE)</f>
        <v>1</v>
      </c>
      <c r="L73" s="2" t="str">
        <f t="shared" si="14"/>
        <v>战斗</v>
      </c>
      <c r="M73" s="51">
        <f>VLOOKUP(A73,filiation!A:D,4,FALSE)</f>
        <v>14</v>
      </c>
      <c r="N73" s="51">
        <f>VLOOKUP(M73,Entourage!A:N,14,FALSE)</f>
        <v>3</v>
      </c>
      <c r="O73" s="2" t="str">
        <f t="shared" si="15"/>
        <v>辅助</v>
      </c>
      <c r="P73" s="2">
        <f t="shared" si="16"/>
        <v>104</v>
      </c>
      <c r="Q73" s="51">
        <f>INT(VLOOKUP(M73,Entourage!A:AF,28+IF(N73=1,2,IF(N73=3,3,1)),FALSE)*0.6*POWER(B73,1.1))</f>
        <v>2418</v>
      </c>
      <c r="R73" s="55">
        <f>I73/(SUM(H$2:H73)*10)</f>
        <v>0.20711111111111111</v>
      </c>
      <c r="S73" s="95">
        <f t="shared" si="17"/>
        <v>1.615</v>
      </c>
      <c r="T73" s="96">
        <f>SUMIFS(H$2:H73,A$2:A73,A73)*10*S73*(1.1+INDEX(Entourage!BD:BD,MATCH(J73,Entourage!A:A,0))/20)</f>
        <v>4660.8900000000003</v>
      </c>
      <c r="U73" s="96">
        <f t="shared" si="18"/>
        <v>498.8100000000004</v>
      </c>
      <c r="V73" s="96">
        <f>T73/VLOOKUP(C73,[4]CharPropertyConfig!$A:$G,7,FALSE)</f>
        <v>4660.8900000000003</v>
      </c>
      <c r="W73" s="96">
        <f t="shared" si="19"/>
        <v>22.230000000000473</v>
      </c>
      <c r="X73" s="54" t="str">
        <f>VLOOKUP(J73,Entourage!A:B,2,FALSE)</f>
        <v>c_b_0065</v>
      </c>
      <c r="Y73" s="51" t="str">
        <f>VLOOKUP(M73,Entourage!A:B,2,FALSE)</f>
        <v>c_b_0064</v>
      </c>
    </row>
    <row r="74" spans="1:25" x14ac:dyDescent="0.15">
      <c r="A74" s="51">
        <f t="shared" si="12"/>
        <v>4</v>
      </c>
      <c r="B74" s="2">
        <f>COUNTIF(A$1:A74,A74)</f>
        <v>13</v>
      </c>
      <c r="C74" s="2">
        <f t="shared" si="11"/>
        <v>104</v>
      </c>
      <c r="D74" s="100">
        <f t="shared" si="13"/>
        <v>5182</v>
      </c>
      <c r="E74" s="51">
        <v>1</v>
      </c>
      <c r="F74" s="43">
        <v>4</v>
      </c>
      <c r="G74" s="82">
        <v>13009</v>
      </c>
      <c r="H74" s="43">
        <v>42</v>
      </c>
      <c r="I74" s="43">
        <f>VLOOKUP(C74,[4]CharPropertyConfig!$A:$G,7,FALSE)*D74</f>
        <v>5182</v>
      </c>
      <c r="J74" s="51">
        <f>VLOOKUP(A74,filiation!A:C,3,FALSE)</f>
        <v>25</v>
      </c>
      <c r="K74" s="51">
        <f>VLOOKUP(J74,Entourage!A:N,14,FALSE)</f>
        <v>1</v>
      </c>
      <c r="L74" s="2" t="str">
        <f t="shared" si="14"/>
        <v>战斗</v>
      </c>
      <c r="M74" s="51">
        <f>VLOOKUP(A74,filiation!A:D,4,FALSE)</f>
        <v>14</v>
      </c>
      <c r="N74" s="51">
        <f>VLOOKUP(M74,Entourage!A:N,14,FALSE)</f>
        <v>3</v>
      </c>
      <c r="O74" s="2" t="str">
        <f t="shared" si="15"/>
        <v>辅助</v>
      </c>
      <c r="P74" s="2">
        <f t="shared" si="16"/>
        <v>104</v>
      </c>
      <c r="Q74" s="51">
        <f>INT(VLOOKUP(M74,Entourage!A:AF,28+IF(N74=1,2,IF(N74=3,3,1)),FALSE)*0.6*POWER(B74,1.1))</f>
        <v>2641</v>
      </c>
      <c r="R74" s="55">
        <f>I74/(SUM(H$2:H74)*10)</f>
        <v>0.22609075043630017</v>
      </c>
      <c r="S74" s="95">
        <f t="shared" si="17"/>
        <v>1.51</v>
      </c>
      <c r="T74" s="96">
        <f>SUMIFS(H$2:H74,A$2:A74,A74)*10*S74*(1.1+INDEX(Entourage!BD:BD,MATCH(J74,Entourage!A:A,0))/20)</f>
        <v>5182.3200000000006</v>
      </c>
      <c r="U74" s="96">
        <f t="shared" si="18"/>
        <v>521.43000000000029</v>
      </c>
      <c r="V74" s="96">
        <f>T74/VLOOKUP(C74,[4]CharPropertyConfig!$A:$G,7,FALSE)</f>
        <v>5182.3200000000006</v>
      </c>
      <c r="W74" s="96">
        <f t="shared" si="19"/>
        <v>22.619999999999891</v>
      </c>
      <c r="X74" s="54" t="str">
        <f>VLOOKUP(J74,Entourage!A:B,2,FALSE)</f>
        <v>c_b_0065</v>
      </c>
      <c r="Y74" s="51" t="str">
        <f>VLOOKUP(M74,Entourage!A:B,2,FALSE)</f>
        <v>c_b_0064</v>
      </c>
    </row>
    <row r="75" spans="1:25" x14ac:dyDescent="0.15">
      <c r="A75" s="51">
        <f t="shared" si="12"/>
        <v>4</v>
      </c>
      <c r="B75" s="2">
        <f>COUNTIF(A$1:A75,A75)</f>
        <v>14</v>
      </c>
      <c r="C75" s="2">
        <f t="shared" si="11"/>
        <v>104</v>
      </c>
      <c r="D75" s="100">
        <f t="shared" si="13"/>
        <v>5722</v>
      </c>
      <c r="E75" s="51">
        <v>1</v>
      </c>
      <c r="F75" s="43">
        <v>5</v>
      </c>
      <c r="G75" s="82">
        <v>13009</v>
      </c>
      <c r="H75" s="43">
        <v>46</v>
      </c>
      <c r="I75" s="43">
        <f>VLOOKUP(C75,[4]CharPropertyConfig!$A:$G,7,FALSE)*D75</f>
        <v>5722</v>
      </c>
      <c r="J75" s="51">
        <f>VLOOKUP(A75,filiation!A:C,3,FALSE)</f>
        <v>25</v>
      </c>
      <c r="K75" s="51">
        <f>VLOOKUP(J75,Entourage!A:N,14,FALSE)</f>
        <v>1</v>
      </c>
      <c r="L75" s="2" t="str">
        <f t="shared" si="14"/>
        <v>战斗</v>
      </c>
      <c r="M75" s="51">
        <f>VLOOKUP(A75,filiation!A:D,4,FALSE)</f>
        <v>14</v>
      </c>
      <c r="N75" s="51">
        <f>VLOOKUP(M75,Entourage!A:N,14,FALSE)</f>
        <v>3</v>
      </c>
      <c r="O75" s="2" t="str">
        <f t="shared" si="15"/>
        <v>辅助</v>
      </c>
      <c r="P75" s="2">
        <f t="shared" si="16"/>
        <v>104</v>
      </c>
      <c r="Q75" s="51">
        <f>INT(VLOOKUP(M75,Entourage!A:AF,28+IF(N75=1,2,IF(N75=3,3,1)),FALSE)*0.6*POWER(B75,1.1))</f>
        <v>2865</v>
      </c>
      <c r="R75" s="55">
        <f>I75/(SUM(H$2:H75)*10)</f>
        <v>0.24473909324208726</v>
      </c>
      <c r="S75" s="95">
        <f t="shared" si="17"/>
        <v>1.42</v>
      </c>
      <c r="T75" s="96">
        <f>SUMIFS(H$2:H75,A$2:A75,A75)*10*S75*(1.1+INDEX(Entourage!BD:BD,MATCH(J75,Entourage!A:A,0))/20)</f>
        <v>5722.6</v>
      </c>
      <c r="U75" s="96">
        <f t="shared" si="18"/>
        <v>540.27999999999975</v>
      </c>
      <c r="V75" s="96">
        <f>T75/VLOOKUP(C75,[4]CharPropertyConfig!$A:$G,7,FALSE)</f>
        <v>5722.6</v>
      </c>
      <c r="W75" s="96">
        <f t="shared" si="19"/>
        <v>18.849999999999454</v>
      </c>
      <c r="X75" s="54" t="str">
        <f>VLOOKUP(J75,Entourage!A:B,2,FALSE)</f>
        <v>c_b_0065</v>
      </c>
      <c r="Y75" s="51" t="str">
        <f>VLOOKUP(M75,Entourage!A:B,2,FALSE)</f>
        <v>c_b_0064</v>
      </c>
    </row>
    <row r="76" spans="1:25" x14ac:dyDescent="0.15">
      <c r="A76" s="51">
        <f t="shared" si="12"/>
        <v>4</v>
      </c>
      <c r="B76" s="2">
        <f>COUNTIF(A$1:A76,A76)</f>
        <v>15</v>
      </c>
      <c r="C76" s="2">
        <f t="shared" si="11"/>
        <v>104</v>
      </c>
      <c r="D76" s="100">
        <f t="shared" si="13"/>
        <v>6280</v>
      </c>
      <c r="E76" s="51">
        <v>1</v>
      </c>
      <c r="F76" s="43">
        <v>5</v>
      </c>
      <c r="G76" s="82">
        <v>13009</v>
      </c>
      <c r="H76" s="43">
        <v>50</v>
      </c>
      <c r="I76" s="43">
        <f>VLOOKUP(C76,[4]CharPropertyConfig!$A:$G,7,FALSE)*D76</f>
        <v>6280</v>
      </c>
      <c r="J76" s="51">
        <f>VLOOKUP(A76,filiation!A:C,3,FALSE)</f>
        <v>25</v>
      </c>
      <c r="K76" s="51">
        <f>VLOOKUP(J76,Entourage!A:N,14,FALSE)</f>
        <v>1</v>
      </c>
      <c r="L76" s="2" t="str">
        <f t="shared" si="14"/>
        <v>战斗</v>
      </c>
      <c r="M76" s="51">
        <f>VLOOKUP(A76,filiation!A:D,4,FALSE)</f>
        <v>14</v>
      </c>
      <c r="N76" s="51">
        <f>VLOOKUP(M76,Entourage!A:N,14,FALSE)</f>
        <v>3</v>
      </c>
      <c r="O76" s="2" t="str">
        <f t="shared" si="15"/>
        <v>辅助</v>
      </c>
      <c r="P76" s="2">
        <f t="shared" si="16"/>
        <v>104</v>
      </c>
      <c r="Q76" s="51">
        <f>INT(VLOOKUP(M76,Entourage!A:AF,28+IF(N76=1,2,IF(N76=3,3,1)),FALSE)*0.6*POWER(B76,1.1))</f>
        <v>3091</v>
      </c>
      <c r="R76" s="55">
        <f>I76/(SUM(H$2:H76)*10)</f>
        <v>0.26298157453936349</v>
      </c>
      <c r="S76" s="95">
        <f t="shared" si="17"/>
        <v>1.3418999999999999</v>
      </c>
      <c r="T76" s="96">
        <f>SUMIFS(H$2:H76,A$2:A76,A76)*10*S76*(1.1+INDEX(Entourage!BD:BD,MATCH(J76,Entourage!A:A,0))/20)</f>
        <v>6280.0919999999996</v>
      </c>
      <c r="U76" s="96">
        <f t="shared" si="18"/>
        <v>557.49199999999928</v>
      </c>
      <c r="V76" s="96">
        <f>T76/VLOOKUP(C76,[4]CharPropertyConfig!$A:$G,7,FALSE)</f>
        <v>6280.0919999999996</v>
      </c>
      <c r="W76" s="96">
        <f t="shared" si="19"/>
        <v>17.211999999999534</v>
      </c>
      <c r="X76" s="54" t="str">
        <f>VLOOKUP(J76,Entourage!A:B,2,FALSE)</f>
        <v>c_b_0065</v>
      </c>
      <c r="Y76" s="51" t="str">
        <f>VLOOKUP(M76,Entourage!A:B,2,FALSE)</f>
        <v>c_b_0064</v>
      </c>
    </row>
    <row r="77" spans="1:25" x14ac:dyDescent="0.15">
      <c r="A77" s="51">
        <f t="shared" si="12"/>
        <v>4</v>
      </c>
      <c r="B77" s="2">
        <f>COUNTIF(A$1:A77,A77)</f>
        <v>16</v>
      </c>
      <c r="C77" s="2">
        <f t="shared" si="11"/>
        <v>104</v>
      </c>
      <c r="D77" s="100">
        <f t="shared" si="13"/>
        <v>6861</v>
      </c>
      <c r="E77" s="51">
        <v>1</v>
      </c>
      <c r="F77" s="43">
        <v>5</v>
      </c>
      <c r="G77" s="82">
        <v>13009</v>
      </c>
      <c r="H77" s="43">
        <v>54</v>
      </c>
      <c r="I77" s="43">
        <f>VLOOKUP(C77,[4]CharPropertyConfig!$A:$G,7,FALSE)*D77</f>
        <v>6861</v>
      </c>
      <c r="J77" s="51">
        <f>VLOOKUP(A77,filiation!A:C,3,FALSE)</f>
        <v>25</v>
      </c>
      <c r="K77" s="51">
        <f>VLOOKUP(J77,Entourage!A:N,14,FALSE)</f>
        <v>1</v>
      </c>
      <c r="L77" s="2" t="str">
        <f t="shared" si="14"/>
        <v>战斗</v>
      </c>
      <c r="M77" s="51">
        <f>VLOOKUP(A77,filiation!A:D,4,FALSE)</f>
        <v>14</v>
      </c>
      <c r="N77" s="51">
        <f>VLOOKUP(M77,Entourage!A:N,14,FALSE)</f>
        <v>3</v>
      </c>
      <c r="O77" s="2" t="str">
        <f t="shared" si="15"/>
        <v>辅助</v>
      </c>
      <c r="P77" s="2">
        <f t="shared" si="16"/>
        <v>104</v>
      </c>
      <c r="Q77" s="51">
        <f>INT(VLOOKUP(M77,Entourage!A:AF,28+IF(N77=1,2,IF(N77=3,3,1)),FALSE)*0.6*POWER(B77,1.1))</f>
        <v>3318</v>
      </c>
      <c r="R77" s="55">
        <f>I77/(SUM(H$2:H77)*10)</f>
        <v>0.28095823095823097</v>
      </c>
      <c r="S77" s="95">
        <f t="shared" si="17"/>
        <v>1.2748049999999997</v>
      </c>
      <c r="T77" s="96">
        <f>SUMIFS(H$2:H77,A$2:A77,A77)*10*S77*(1.1+INDEX(Entourage!BD:BD,MATCH(J77,Entourage!A:A,0))/20)</f>
        <v>6861.0005099999989</v>
      </c>
      <c r="U77" s="96">
        <f t="shared" si="18"/>
        <v>580.9085099999993</v>
      </c>
      <c r="V77" s="96">
        <f>T77/VLOOKUP(C77,[4]CharPropertyConfig!$A:$G,7,FALSE)</f>
        <v>6861.0005099999989</v>
      </c>
      <c r="W77" s="96">
        <f t="shared" si="19"/>
        <v>23.416510000000017</v>
      </c>
      <c r="X77" s="54" t="str">
        <f>VLOOKUP(J77,Entourage!A:B,2,FALSE)</f>
        <v>c_b_0065</v>
      </c>
      <c r="Y77" s="51" t="str">
        <f>VLOOKUP(M77,Entourage!A:B,2,FALSE)</f>
        <v>c_b_0064</v>
      </c>
    </row>
    <row r="78" spans="1:25" x14ac:dyDescent="0.15">
      <c r="A78" s="51">
        <f t="shared" si="12"/>
        <v>4</v>
      </c>
      <c r="B78" s="2">
        <f>COUNTIF(A$1:A78,A78)</f>
        <v>17</v>
      </c>
      <c r="C78" s="2">
        <f t="shared" si="11"/>
        <v>104</v>
      </c>
      <c r="D78" s="100">
        <f t="shared" si="13"/>
        <v>7470</v>
      </c>
      <c r="E78" s="51">
        <v>1</v>
      </c>
      <c r="F78" s="43">
        <v>5</v>
      </c>
      <c r="G78" s="82">
        <v>13009</v>
      </c>
      <c r="H78" s="43">
        <v>58</v>
      </c>
      <c r="I78" s="43">
        <f>VLOOKUP(C78,[4]CharPropertyConfig!$A:$G,7,FALSE)*D78</f>
        <v>7470</v>
      </c>
      <c r="J78" s="51">
        <f>VLOOKUP(A78,filiation!A:C,3,FALSE)</f>
        <v>25</v>
      </c>
      <c r="K78" s="51">
        <f>VLOOKUP(J78,Entourage!A:N,14,FALSE)</f>
        <v>1</v>
      </c>
      <c r="L78" s="2" t="str">
        <f t="shared" si="14"/>
        <v>战斗</v>
      </c>
      <c r="M78" s="51">
        <f>VLOOKUP(A78,filiation!A:D,4,FALSE)</f>
        <v>14</v>
      </c>
      <c r="N78" s="51">
        <f>VLOOKUP(M78,Entourage!A:N,14,FALSE)</f>
        <v>3</v>
      </c>
      <c r="O78" s="2" t="str">
        <f t="shared" si="15"/>
        <v>辅助</v>
      </c>
      <c r="P78" s="2">
        <f t="shared" si="16"/>
        <v>104</v>
      </c>
      <c r="Q78" s="51">
        <f>INT(VLOOKUP(M78,Entourage!A:AF,28+IF(N78=1,2,IF(N78=3,3,1)),FALSE)*0.6*POWER(B78,1.1))</f>
        <v>3547</v>
      </c>
      <c r="R78" s="55">
        <f>I78/(SUM(H$2:H78)*10)</f>
        <v>0.29880000000000001</v>
      </c>
      <c r="S78" s="95">
        <f t="shared" si="17"/>
        <v>1.2174387749999998</v>
      </c>
      <c r="T78" s="96">
        <f>SUMIFS(H$2:H78,A$2:A78,A78)*10*S78*(1.1+INDEX(Entourage!BD:BD,MATCH(J78,Entourage!A:A,0))/20)</f>
        <v>7470.2043233999984</v>
      </c>
      <c r="U78" s="96">
        <f t="shared" si="18"/>
        <v>609.20381339999949</v>
      </c>
      <c r="V78" s="96">
        <f>T78/VLOOKUP(C78,[4]CharPropertyConfig!$A:$G,7,FALSE)</f>
        <v>7470.2043233999984</v>
      </c>
      <c r="W78" s="96">
        <f t="shared" si="19"/>
        <v>28.295303400000194</v>
      </c>
      <c r="X78" s="54" t="str">
        <f>VLOOKUP(J78,Entourage!A:B,2,FALSE)</f>
        <v>c_b_0065</v>
      </c>
      <c r="Y78" s="51" t="str">
        <f>VLOOKUP(M78,Entourage!A:B,2,FALSE)</f>
        <v>c_b_0064</v>
      </c>
    </row>
    <row r="79" spans="1:25" x14ac:dyDescent="0.15">
      <c r="A79" s="51">
        <f t="shared" si="12"/>
        <v>4</v>
      </c>
      <c r="B79" s="2">
        <f>COUNTIF(A$1:A79,A79)</f>
        <v>18</v>
      </c>
      <c r="C79" s="2">
        <f t="shared" si="11"/>
        <v>104</v>
      </c>
      <c r="D79" s="100">
        <f t="shared" si="13"/>
        <v>8143</v>
      </c>
      <c r="E79" s="51">
        <v>1</v>
      </c>
      <c r="F79" s="43">
        <v>6</v>
      </c>
      <c r="G79" s="82">
        <v>13009</v>
      </c>
      <c r="H79" s="43">
        <v>64</v>
      </c>
      <c r="I79" s="43">
        <f>VLOOKUP(C79,[4]CharPropertyConfig!$A:$G,7,FALSE)*D79</f>
        <v>8143</v>
      </c>
      <c r="J79" s="51">
        <f>VLOOKUP(A79,filiation!A:C,3,FALSE)</f>
        <v>25</v>
      </c>
      <c r="K79" s="51">
        <f>VLOOKUP(J79,Entourage!A:N,14,FALSE)</f>
        <v>1</v>
      </c>
      <c r="L79" s="2" t="str">
        <f t="shared" si="14"/>
        <v>战斗</v>
      </c>
      <c r="M79" s="51">
        <f>VLOOKUP(A79,filiation!A:D,4,FALSE)</f>
        <v>14</v>
      </c>
      <c r="N79" s="51">
        <f>VLOOKUP(M79,Entourage!A:N,14,FALSE)</f>
        <v>3</v>
      </c>
      <c r="O79" s="2" t="str">
        <f t="shared" si="15"/>
        <v>辅助</v>
      </c>
      <c r="P79" s="2">
        <f t="shared" si="16"/>
        <v>104</v>
      </c>
      <c r="Q79" s="51">
        <f>INT(VLOOKUP(M79,Entourage!A:AF,28+IF(N79=1,2,IF(N79=3,3,1)),FALSE)*0.6*POWER(B79,1.1))</f>
        <v>3777</v>
      </c>
      <c r="R79" s="55">
        <f>I79/(SUM(H$2:H79)*10)</f>
        <v>0.31758970358814353</v>
      </c>
      <c r="S79" s="95">
        <f t="shared" si="17"/>
        <v>1.1687412239999997</v>
      </c>
      <c r="T79" s="96">
        <f>SUMIFS(H$2:H79,A$2:A79,A79)*10*S79*(1.1+INDEX(Entourage!BD:BD,MATCH(J79,Entourage!A:A,0))/20)</f>
        <v>8143.7888488319977</v>
      </c>
      <c r="U79" s="96">
        <f t="shared" si="18"/>
        <v>673.58452543199928</v>
      </c>
      <c r="V79" s="96">
        <f>T79/VLOOKUP(C79,[4]CharPropertyConfig!$A:$G,7,FALSE)</f>
        <v>8143.7888488319977</v>
      </c>
      <c r="W79" s="96">
        <f t="shared" si="19"/>
        <v>64.380712031999792</v>
      </c>
      <c r="X79" s="54" t="str">
        <f>VLOOKUP(J79,Entourage!A:B,2,FALSE)</f>
        <v>c_b_0065</v>
      </c>
      <c r="Y79" s="51" t="str">
        <f>VLOOKUP(M79,Entourage!A:B,2,FALSE)</f>
        <v>c_b_0064</v>
      </c>
    </row>
    <row r="80" spans="1:25" x14ac:dyDescent="0.15">
      <c r="A80" s="51">
        <f t="shared" si="12"/>
        <v>4</v>
      </c>
      <c r="B80" s="2">
        <f>COUNTIF(A$1:A80,A80)</f>
        <v>19</v>
      </c>
      <c r="C80" s="2">
        <f t="shared" si="11"/>
        <v>104</v>
      </c>
      <c r="D80" s="100">
        <f t="shared" si="13"/>
        <v>8855</v>
      </c>
      <c r="E80" s="51">
        <v>1</v>
      </c>
      <c r="F80" s="43">
        <v>6</v>
      </c>
      <c r="G80" s="82">
        <v>13009</v>
      </c>
      <c r="H80" s="43">
        <v>68</v>
      </c>
      <c r="I80" s="43">
        <f>VLOOKUP(C80,[4]CharPropertyConfig!$A:$G,7,FALSE)*D80</f>
        <v>8855</v>
      </c>
      <c r="J80" s="51">
        <f>VLOOKUP(A80,filiation!A:C,3,FALSE)</f>
        <v>25</v>
      </c>
      <c r="K80" s="51">
        <f>VLOOKUP(J80,Entourage!A:N,14,FALSE)</f>
        <v>1</v>
      </c>
      <c r="L80" s="2" t="str">
        <f t="shared" si="14"/>
        <v>战斗</v>
      </c>
      <c r="M80" s="51">
        <f>VLOOKUP(A80,filiation!A:D,4,FALSE)</f>
        <v>14</v>
      </c>
      <c r="N80" s="51">
        <f>VLOOKUP(M80,Entourage!A:N,14,FALSE)</f>
        <v>3</v>
      </c>
      <c r="O80" s="2" t="str">
        <f t="shared" si="15"/>
        <v>辅助</v>
      </c>
      <c r="P80" s="2">
        <f t="shared" si="16"/>
        <v>104</v>
      </c>
      <c r="Q80" s="51">
        <f>INT(VLOOKUP(M80,Entourage!A:AF,28+IF(N80=1,2,IF(N80=3,3,1)),FALSE)*0.6*POWER(B80,1.1))</f>
        <v>4009</v>
      </c>
      <c r="R80" s="55">
        <f>I80/(SUM(H$2:H80)*10)</f>
        <v>0.33643617021276595</v>
      </c>
      <c r="S80" s="95">
        <f t="shared" si="17"/>
        <v>1.1278352811599996</v>
      </c>
      <c r="T80" s="96">
        <f>SUMIFS(H$2:H80,A$2:A80,A80)*10*S80*(1.1+INDEX(Entourage!BD:BD,MATCH(J80,Entourage!A:A,0))/20)</f>
        <v>8855.7626276683168</v>
      </c>
      <c r="U80" s="96">
        <f t="shared" si="18"/>
        <v>711.97377883631907</v>
      </c>
      <c r="V80" s="96">
        <f>T80/VLOOKUP(C80,[4]CharPropertyConfig!$A:$G,7,FALSE)</f>
        <v>8855.7626276683168</v>
      </c>
      <c r="W80" s="96">
        <f t="shared" si="19"/>
        <v>38.389253404319788</v>
      </c>
      <c r="X80" s="54" t="str">
        <f>VLOOKUP(J80,Entourage!A:B,2,FALSE)</f>
        <v>c_b_0065</v>
      </c>
      <c r="Y80" s="51" t="str">
        <f>VLOOKUP(M80,Entourage!A:B,2,FALSE)</f>
        <v>c_b_0064</v>
      </c>
    </row>
    <row r="81" spans="1:25" x14ac:dyDescent="0.15">
      <c r="A81" s="51">
        <f t="shared" si="12"/>
        <v>4</v>
      </c>
      <c r="B81" s="2">
        <f>COUNTIF(A$1:A81,A81)</f>
        <v>20</v>
      </c>
      <c r="C81" s="2">
        <f t="shared" si="11"/>
        <v>104</v>
      </c>
      <c r="D81" s="100">
        <f t="shared" si="13"/>
        <v>9614</v>
      </c>
      <c r="E81" s="51">
        <v>1</v>
      </c>
      <c r="F81" s="43">
        <v>6</v>
      </c>
      <c r="G81" s="82">
        <v>13009</v>
      </c>
      <c r="H81" s="43">
        <v>72</v>
      </c>
      <c r="I81" s="43">
        <f>VLOOKUP(C81,[4]CharPropertyConfig!$A:$G,7,FALSE)*D81</f>
        <v>9614</v>
      </c>
      <c r="J81" s="51">
        <f>VLOOKUP(A81,filiation!A:C,3,FALSE)</f>
        <v>25</v>
      </c>
      <c r="K81" s="51">
        <f>VLOOKUP(J81,Entourage!A:N,14,FALSE)</f>
        <v>1</v>
      </c>
      <c r="L81" s="2" t="str">
        <f t="shared" si="14"/>
        <v>战斗</v>
      </c>
      <c r="M81" s="51">
        <f>VLOOKUP(A81,filiation!A:D,4,FALSE)</f>
        <v>14</v>
      </c>
      <c r="N81" s="51">
        <f>VLOOKUP(M81,Entourage!A:N,14,FALSE)</f>
        <v>3</v>
      </c>
      <c r="O81" s="2" t="str">
        <f t="shared" si="15"/>
        <v>辅助</v>
      </c>
      <c r="P81" s="2">
        <f t="shared" si="16"/>
        <v>104</v>
      </c>
      <c r="Q81" s="51">
        <f>INT(VLOOKUP(M81,Entourage!A:AF,28+IF(N81=1,2,IF(N81=3,3,1)),FALSE)*0.6*POWER(B81,1.1))</f>
        <v>4242</v>
      </c>
      <c r="R81" s="55">
        <f>I81/(SUM(H$2:H81)*10)</f>
        <v>0.3555473372781065</v>
      </c>
      <c r="S81" s="95">
        <f t="shared" si="17"/>
        <v>1.0940002227251997</v>
      </c>
      <c r="T81" s="96">
        <f>SUMIFS(H$2:H81,A$2:A81,A81)*10*S81*(1.1+INDEX(Entourage!BD:BD,MATCH(J81,Entourage!A:A,0))/20)</f>
        <v>9614.0739573090541</v>
      </c>
      <c r="U81" s="96">
        <f t="shared" si="18"/>
        <v>758.31132964073731</v>
      </c>
      <c r="V81" s="96">
        <f>T81/VLOOKUP(C81,[4]CharPropertyConfig!$A:$G,7,FALSE)</f>
        <v>9614.0739573090541</v>
      </c>
      <c r="W81" s="96">
        <f t="shared" si="19"/>
        <v>46.337550804418242</v>
      </c>
      <c r="X81" s="54" t="str">
        <f>VLOOKUP(J81,Entourage!A:B,2,FALSE)</f>
        <v>c_b_0065</v>
      </c>
      <c r="Y81" s="51" t="str">
        <f>VLOOKUP(M81,Entourage!A:B,2,FALSE)</f>
        <v>c_b_0064</v>
      </c>
    </row>
    <row r="82" spans="1:25" x14ac:dyDescent="0.15">
      <c r="A82" s="51">
        <f t="shared" si="12"/>
        <v>5</v>
      </c>
      <c r="B82" s="2">
        <f>COUNTIF(A$1:A82,A82)</f>
        <v>1</v>
      </c>
      <c r="C82" s="2">
        <f t="shared" ref="C82:C145" si="20">P82</f>
        <v>102</v>
      </c>
      <c r="D82" s="100">
        <f t="shared" si="13"/>
        <v>10</v>
      </c>
      <c r="E82" s="51">
        <v>1</v>
      </c>
      <c r="F82" s="43">
        <v>1</v>
      </c>
      <c r="G82" s="82">
        <v>13009</v>
      </c>
      <c r="H82" s="43">
        <v>2</v>
      </c>
      <c r="I82" s="43">
        <f>VLOOKUP(C82,[4]CharPropertyConfig!$A:$G,7,FALSE)*D82</f>
        <v>250</v>
      </c>
      <c r="J82" s="51">
        <f>VLOOKUP(A82,filiation!A:C,3,FALSE)</f>
        <v>1</v>
      </c>
      <c r="K82" s="51">
        <f>VLOOKUP(J82,Entourage!A:N,14,FALSE)</f>
        <v>1</v>
      </c>
      <c r="L82" s="2" t="str">
        <f t="shared" si="14"/>
        <v>战斗</v>
      </c>
      <c r="M82" s="51">
        <f>VLOOKUP(A82,filiation!A:D,4,FALSE)</f>
        <v>19</v>
      </c>
      <c r="N82" s="51">
        <f>VLOOKUP(M82,Entourage!A:N,14,FALSE)</f>
        <v>1</v>
      </c>
      <c r="O82" s="2" t="str">
        <f t="shared" si="15"/>
        <v>战斗</v>
      </c>
      <c r="P82" s="2">
        <f t="shared" si="16"/>
        <v>102</v>
      </c>
      <c r="Q82" s="51">
        <f>INT(VLOOKUP(M82,Entourage!A:AF,28+IF(N82=1,2,IF(N82=3,3,1)),FALSE)*0.6*POWER(B82,1.1))</f>
        <v>8</v>
      </c>
      <c r="R82" s="55">
        <f>I82/(SUM(H$2:H82)*10)</f>
        <v>9.2387287509238733E-3</v>
      </c>
      <c r="S82" s="95">
        <f t="shared" si="17"/>
        <v>10</v>
      </c>
      <c r="T82" s="96">
        <f>SUMIFS(H$2:H82,A$2:A82,A82)*10*S82*(1.1+INDEX(Entourage!BD:BD,MATCH(J82,Entourage!A:A,0))/20)</f>
        <v>260</v>
      </c>
      <c r="U82" s="96">
        <f t="shared" si="18"/>
        <v>-9354.0739573090541</v>
      </c>
      <c r="V82" s="96">
        <f>T82/VLOOKUP(C82,[4]CharPropertyConfig!$A:$G,7,FALSE)</f>
        <v>10.4</v>
      </c>
      <c r="W82" s="96">
        <f t="shared" si="19"/>
        <v>-10112.385286949791</v>
      </c>
      <c r="X82" s="54" t="str">
        <f>VLOOKUP(J82,Entourage!A:B,2,FALSE)</f>
        <v>c_b_0010</v>
      </c>
      <c r="Y82" s="51" t="str">
        <f>VLOOKUP(M82,Entourage!A:B,2,FALSE)</f>
        <v>c_b_0077</v>
      </c>
    </row>
    <row r="83" spans="1:25" x14ac:dyDescent="0.15">
      <c r="A83" s="51">
        <f t="shared" si="12"/>
        <v>5</v>
      </c>
      <c r="B83" s="2">
        <f>COUNTIF(A$1:A83,A83)</f>
        <v>2</v>
      </c>
      <c r="C83" s="2">
        <f t="shared" si="20"/>
        <v>102</v>
      </c>
      <c r="D83" s="100">
        <f t="shared" si="13"/>
        <v>21</v>
      </c>
      <c r="E83" s="51">
        <v>1</v>
      </c>
      <c r="F83" s="43">
        <v>1</v>
      </c>
      <c r="G83" s="82">
        <v>13009</v>
      </c>
      <c r="H83" s="43">
        <v>4</v>
      </c>
      <c r="I83" s="43">
        <f>VLOOKUP(C83,[4]CharPropertyConfig!$A:$G,7,FALSE)*D83</f>
        <v>525</v>
      </c>
      <c r="J83" s="51">
        <f>VLOOKUP(A83,filiation!A:C,3,FALSE)</f>
        <v>1</v>
      </c>
      <c r="K83" s="51">
        <f>VLOOKUP(J83,Entourage!A:N,14,FALSE)</f>
        <v>1</v>
      </c>
      <c r="L83" s="2" t="str">
        <f t="shared" si="14"/>
        <v>战斗</v>
      </c>
      <c r="M83" s="51">
        <f>VLOOKUP(A83,filiation!A:D,4,FALSE)</f>
        <v>19</v>
      </c>
      <c r="N83" s="51">
        <f>VLOOKUP(M83,Entourage!A:N,14,FALSE)</f>
        <v>1</v>
      </c>
      <c r="O83" s="2" t="str">
        <f t="shared" si="15"/>
        <v>战斗</v>
      </c>
      <c r="P83" s="2">
        <f t="shared" si="16"/>
        <v>102</v>
      </c>
      <c r="Q83" s="51">
        <f>INT(VLOOKUP(M83,Entourage!A:AF,28+IF(N83=1,2,IF(N83=3,3,1)),FALSE)*0.6*POWER(B83,1.1))</f>
        <v>18</v>
      </c>
      <c r="R83" s="55">
        <f>I83/(SUM(H$2:H83)*10)</f>
        <v>1.9372693726937271E-2</v>
      </c>
      <c r="S83" s="95">
        <f t="shared" si="17"/>
        <v>7</v>
      </c>
      <c r="T83" s="96">
        <f>SUMIFS(H$2:H83,A$2:A83,A83)*10*S83*(1.1+INDEX(Entourage!BD:BD,MATCH(J83,Entourage!A:A,0))/20)</f>
        <v>546</v>
      </c>
      <c r="U83" s="96">
        <f t="shared" si="18"/>
        <v>286</v>
      </c>
      <c r="V83" s="96">
        <f>T83/VLOOKUP(C83,[4]CharPropertyConfig!$A:$G,7,FALSE)</f>
        <v>21.84</v>
      </c>
      <c r="W83" s="96">
        <f t="shared" si="19"/>
        <v>9640.0739573090541</v>
      </c>
      <c r="X83" s="54" t="str">
        <f>VLOOKUP(J83,Entourage!A:B,2,FALSE)</f>
        <v>c_b_0010</v>
      </c>
      <c r="Y83" s="51" t="str">
        <f>VLOOKUP(M83,Entourage!A:B,2,FALSE)</f>
        <v>c_b_0077</v>
      </c>
    </row>
    <row r="84" spans="1:25" x14ac:dyDescent="0.15">
      <c r="A84" s="51">
        <f t="shared" si="12"/>
        <v>5</v>
      </c>
      <c r="B84" s="2">
        <f>COUNTIF(A$1:A84,A84)</f>
        <v>3</v>
      </c>
      <c r="C84" s="2">
        <f t="shared" si="20"/>
        <v>102</v>
      </c>
      <c r="D84" s="100">
        <f t="shared" si="13"/>
        <v>34</v>
      </c>
      <c r="E84" s="51">
        <v>1</v>
      </c>
      <c r="F84" s="43">
        <v>1</v>
      </c>
      <c r="G84" s="82">
        <v>13009</v>
      </c>
      <c r="H84" s="43">
        <v>6</v>
      </c>
      <c r="I84" s="43">
        <f>VLOOKUP(C84,[4]CharPropertyConfig!$A:$G,7,FALSE)*D84</f>
        <v>850</v>
      </c>
      <c r="J84" s="51">
        <f>VLOOKUP(A84,filiation!A:C,3,FALSE)</f>
        <v>1</v>
      </c>
      <c r="K84" s="51">
        <f>VLOOKUP(J84,Entourage!A:N,14,FALSE)</f>
        <v>1</v>
      </c>
      <c r="L84" s="2" t="str">
        <f t="shared" si="14"/>
        <v>战斗</v>
      </c>
      <c r="M84" s="51">
        <f>VLOOKUP(A84,filiation!A:D,4,FALSE)</f>
        <v>19</v>
      </c>
      <c r="N84" s="51">
        <f>VLOOKUP(M84,Entourage!A:N,14,FALSE)</f>
        <v>1</v>
      </c>
      <c r="O84" s="2" t="str">
        <f t="shared" si="15"/>
        <v>战斗</v>
      </c>
      <c r="P84" s="2">
        <f t="shared" si="16"/>
        <v>102</v>
      </c>
      <c r="Q84" s="51">
        <f>INT(VLOOKUP(M84,Entourage!A:AF,28+IF(N84=1,2,IF(N84=3,3,1)),FALSE)*0.6*POWER(B84,1.1))</f>
        <v>28</v>
      </c>
      <c r="R84" s="55">
        <f>I84/(SUM(H$2:H84)*10)</f>
        <v>3.1296023564064801E-2</v>
      </c>
      <c r="S84" s="95">
        <f t="shared" si="17"/>
        <v>5.5</v>
      </c>
      <c r="T84" s="96">
        <f>SUMIFS(H$2:H84,A$2:A84,A84)*10*S84*(1.1+INDEX(Entourage!BD:BD,MATCH(J84,Entourage!A:A,0))/20)</f>
        <v>858</v>
      </c>
      <c r="U84" s="96">
        <f t="shared" si="18"/>
        <v>312</v>
      </c>
      <c r="V84" s="96">
        <f>T84/VLOOKUP(C84,[4]CharPropertyConfig!$A:$G,7,FALSE)</f>
        <v>34.32</v>
      </c>
      <c r="W84" s="96">
        <f t="shared" si="19"/>
        <v>26</v>
      </c>
      <c r="X84" s="54" t="str">
        <f>VLOOKUP(J84,Entourage!A:B,2,FALSE)</f>
        <v>c_b_0010</v>
      </c>
      <c r="Y84" s="51" t="str">
        <f>VLOOKUP(M84,Entourage!A:B,2,FALSE)</f>
        <v>c_b_0077</v>
      </c>
    </row>
    <row r="85" spans="1:25" x14ac:dyDescent="0.15">
      <c r="A85" s="51">
        <f t="shared" si="12"/>
        <v>5</v>
      </c>
      <c r="B85" s="2">
        <f>COUNTIF(A$1:A85,A85)</f>
        <v>4</v>
      </c>
      <c r="C85" s="2">
        <f t="shared" si="20"/>
        <v>102</v>
      </c>
      <c r="D85" s="100">
        <f t="shared" si="13"/>
        <v>48</v>
      </c>
      <c r="E85" s="51">
        <v>1</v>
      </c>
      <c r="F85" s="43">
        <v>2</v>
      </c>
      <c r="G85" s="82">
        <v>13009</v>
      </c>
      <c r="H85" s="43">
        <v>10</v>
      </c>
      <c r="I85" s="43">
        <f>VLOOKUP(C85,[4]CharPropertyConfig!$A:$G,7,FALSE)*D85</f>
        <v>1200</v>
      </c>
      <c r="J85" s="51">
        <f>VLOOKUP(A85,filiation!A:C,3,FALSE)</f>
        <v>1</v>
      </c>
      <c r="K85" s="51">
        <f>VLOOKUP(J85,Entourage!A:N,14,FALSE)</f>
        <v>1</v>
      </c>
      <c r="L85" s="2" t="str">
        <f t="shared" si="14"/>
        <v>战斗</v>
      </c>
      <c r="M85" s="51">
        <f>VLOOKUP(A85,filiation!A:D,4,FALSE)</f>
        <v>19</v>
      </c>
      <c r="N85" s="51">
        <f>VLOOKUP(M85,Entourage!A:N,14,FALSE)</f>
        <v>1</v>
      </c>
      <c r="O85" s="2" t="str">
        <f t="shared" si="15"/>
        <v>战斗</v>
      </c>
      <c r="P85" s="2">
        <f t="shared" si="16"/>
        <v>102</v>
      </c>
      <c r="Q85" s="51">
        <f>INT(VLOOKUP(M85,Entourage!A:AF,28+IF(N85=1,2,IF(N85=3,3,1)),FALSE)*0.6*POWER(B85,1.1))</f>
        <v>38</v>
      </c>
      <c r="R85" s="55">
        <f>I85/(SUM(H$2:H85)*10)</f>
        <v>4.4020542920029347E-2</v>
      </c>
      <c r="S85" s="95">
        <f t="shared" si="17"/>
        <v>4.2</v>
      </c>
      <c r="T85" s="96">
        <f>SUMIFS(H$2:H85,A$2:A85,A85)*10*S85*(1.1+INDEX(Entourage!BD:BD,MATCH(J85,Entourage!A:A,0))/20)</f>
        <v>1201.2</v>
      </c>
      <c r="U85" s="96">
        <f t="shared" si="18"/>
        <v>343.20000000000005</v>
      </c>
      <c r="V85" s="96">
        <f>T85/VLOOKUP(C85,[4]CharPropertyConfig!$A:$G,7,FALSE)</f>
        <v>48.048000000000002</v>
      </c>
      <c r="W85" s="96">
        <f t="shared" si="19"/>
        <v>31.200000000000045</v>
      </c>
      <c r="X85" s="54" t="str">
        <f>VLOOKUP(J85,Entourage!A:B,2,FALSE)</f>
        <v>c_b_0010</v>
      </c>
      <c r="Y85" s="51" t="str">
        <f>VLOOKUP(M85,Entourage!A:B,2,FALSE)</f>
        <v>c_b_0077</v>
      </c>
    </row>
    <row r="86" spans="1:25" x14ac:dyDescent="0.15">
      <c r="A86" s="51">
        <f t="shared" si="12"/>
        <v>5</v>
      </c>
      <c r="B86" s="2">
        <f>COUNTIF(A$1:A86,A86)</f>
        <v>5</v>
      </c>
      <c r="C86" s="2">
        <f t="shared" si="20"/>
        <v>102</v>
      </c>
      <c r="D86" s="100">
        <f t="shared" si="13"/>
        <v>62</v>
      </c>
      <c r="E86" s="51">
        <v>1</v>
      </c>
      <c r="F86" s="43">
        <v>2</v>
      </c>
      <c r="G86" s="82">
        <v>13009</v>
      </c>
      <c r="H86" s="43">
        <v>12</v>
      </c>
      <c r="I86" s="43">
        <f>VLOOKUP(C86,[4]CharPropertyConfig!$A:$G,7,FALSE)*D86</f>
        <v>1550</v>
      </c>
      <c r="J86" s="51">
        <f>VLOOKUP(A86,filiation!A:C,3,FALSE)</f>
        <v>1</v>
      </c>
      <c r="K86" s="51">
        <f>VLOOKUP(J86,Entourage!A:N,14,FALSE)</f>
        <v>1</v>
      </c>
      <c r="L86" s="2" t="str">
        <f t="shared" si="14"/>
        <v>战斗</v>
      </c>
      <c r="M86" s="51">
        <f>VLOOKUP(A86,filiation!A:D,4,FALSE)</f>
        <v>19</v>
      </c>
      <c r="N86" s="51">
        <f>VLOOKUP(M86,Entourage!A:N,14,FALSE)</f>
        <v>1</v>
      </c>
      <c r="O86" s="2" t="str">
        <f t="shared" si="15"/>
        <v>战斗</v>
      </c>
      <c r="P86" s="2">
        <f t="shared" si="16"/>
        <v>102</v>
      </c>
      <c r="Q86" s="51">
        <f>INT(VLOOKUP(M86,Entourage!A:AF,28+IF(N86=1,2,IF(N86=3,3,1)),FALSE)*0.6*POWER(B86,1.1))</f>
        <v>49</v>
      </c>
      <c r="R86" s="55">
        <f>I86/(SUM(H$2:H86)*10)</f>
        <v>5.6610664718772824E-2</v>
      </c>
      <c r="S86" s="95">
        <f t="shared" si="17"/>
        <v>3.56</v>
      </c>
      <c r="T86" s="96">
        <f>SUMIFS(H$2:H86,A$2:A86,A86)*10*S86*(1.1+INDEX(Entourage!BD:BD,MATCH(J86,Entourage!A:A,0))/20)</f>
        <v>1573.5200000000002</v>
      </c>
      <c r="U86" s="96">
        <f t="shared" si="18"/>
        <v>372.32000000000016</v>
      </c>
      <c r="V86" s="96">
        <f>T86/VLOOKUP(C86,[4]CharPropertyConfig!$A:$G,7,FALSE)</f>
        <v>62.94080000000001</v>
      </c>
      <c r="W86" s="96">
        <f t="shared" si="19"/>
        <v>29.120000000000118</v>
      </c>
      <c r="X86" s="54" t="str">
        <f>VLOOKUP(J86,Entourage!A:B,2,FALSE)</f>
        <v>c_b_0010</v>
      </c>
      <c r="Y86" s="51" t="str">
        <f>VLOOKUP(M86,Entourage!A:B,2,FALSE)</f>
        <v>c_b_0077</v>
      </c>
    </row>
    <row r="87" spans="1:25" x14ac:dyDescent="0.15">
      <c r="A87" s="51">
        <f t="shared" si="12"/>
        <v>5</v>
      </c>
      <c r="B87" s="2">
        <f>COUNTIF(A$1:A87,A87)</f>
        <v>6</v>
      </c>
      <c r="C87" s="2">
        <f t="shared" si="20"/>
        <v>102</v>
      </c>
      <c r="D87" s="100">
        <f t="shared" si="13"/>
        <v>78</v>
      </c>
      <c r="E87" s="51">
        <v>1</v>
      </c>
      <c r="F87" s="43">
        <v>2</v>
      </c>
      <c r="G87" s="82">
        <v>13009</v>
      </c>
      <c r="H87" s="43">
        <v>16</v>
      </c>
      <c r="I87" s="43">
        <f>VLOOKUP(C87,[4]CharPropertyConfig!$A:$G,7,FALSE)*D87</f>
        <v>1950</v>
      </c>
      <c r="J87" s="51">
        <f>VLOOKUP(A87,filiation!A:C,3,FALSE)</f>
        <v>1</v>
      </c>
      <c r="K87" s="51">
        <f>VLOOKUP(J87,Entourage!A:N,14,FALSE)</f>
        <v>1</v>
      </c>
      <c r="L87" s="2" t="str">
        <f t="shared" si="14"/>
        <v>战斗</v>
      </c>
      <c r="M87" s="51">
        <f>VLOOKUP(A87,filiation!A:D,4,FALSE)</f>
        <v>19</v>
      </c>
      <c r="N87" s="51">
        <f>VLOOKUP(M87,Entourage!A:N,14,FALSE)</f>
        <v>1</v>
      </c>
      <c r="O87" s="2" t="str">
        <f t="shared" si="15"/>
        <v>战斗</v>
      </c>
      <c r="P87" s="2">
        <f t="shared" si="16"/>
        <v>102</v>
      </c>
      <c r="Q87" s="51">
        <f>INT(VLOOKUP(M87,Entourage!A:AF,28+IF(N87=1,2,IF(N87=3,3,1)),FALSE)*0.6*POWER(B87,1.1))</f>
        <v>60</v>
      </c>
      <c r="R87" s="55">
        <f>I87/(SUM(H$2:H87)*10)</f>
        <v>7.0806100217864917E-2</v>
      </c>
      <c r="S87" s="95">
        <f t="shared" si="17"/>
        <v>3.02</v>
      </c>
      <c r="T87" s="96">
        <f>SUMIFS(H$2:H87,A$2:A87,A87)*10*S87*(1.1+INDEX(Entourage!BD:BD,MATCH(J87,Entourage!A:A,0))/20)</f>
        <v>1963</v>
      </c>
      <c r="U87" s="96">
        <f t="shared" si="18"/>
        <v>389.47999999999979</v>
      </c>
      <c r="V87" s="96">
        <f>T87/VLOOKUP(C87,[4]CharPropertyConfig!$A:$G,7,FALSE)</f>
        <v>78.52</v>
      </c>
      <c r="W87" s="96">
        <f t="shared" si="19"/>
        <v>17.159999999999627</v>
      </c>
      <c r="X87" s="54" t="str">
        <f>VLOOKUP(J87,Entourage!A:B,2,FALSE)</f>
        <v>c_b_0010</v>
      </c>
      <c r="Y87" s="51" t="str">
        <f>VLOOKUP(M87,Entourage!A:B,2,FALSE)</f>
        <v>c_b_0077</v>
      </c>
    </row>
    <row r="88" spans="1:25" x14ac:dyDescent="0.15">
      <c r="A88" s="51">
        <f t="shared" si="12"/>
        <v>5</v>
      </c>
      <c r="B88" s="2">
        <f>COUNTIF(A$1:A88,A88)</f>
        <v>7</v>
      </c>
      <c r="C88" s="2">
        <f t="shared" si="20"/>
        <v>102</v>
      </c>
      <c r="D88" s="100">
        <f t="shared" si="13"/>
        <v>94</v>
      </c>
      <c r="E88" s="51">
        <v>1</v>
      </c>
      <c r="F88" s="43">
        <v>3</v>
      </c>
      <c r="G88" s="82">
        <v>13009</v>
      </c>
      <c r="H88" s="43">
        <v>20</v>
      </c>
      <c r="I88" s="43">
        <f>VLOOKUP(C88,[4]CharPropertyConfig!$A:$G,7,FALSE)*D88</f>
        <v>2350</v>
      </c>
      <c r="J88" s="51">
        <f>VLOOKUP(A88,filiation!A:C,3,FALSE)</f>
        <v>1</v>
      </c>
      <c r="K88" s="51">
        <f>VLOOKUP(J88,Entourage!A:N,14,FALSE)</f>
        <v>1</v>
      </c>
      <c r="L88" s="2" t="str">
        <f t="shared" si="14"/>
        <v>战斗</v>
      </c>
      <c r="M88" s="51">
        <f>VLOOKUP(A88,filiation!A:D,4,FALSE)</f>
        <v>19</v>
      </c>
      <c r="N88" s="51">
        <f>VLOOKUP(M88,Entourage!A:N,14,FALSE)</f>
        <v>1</v>
      </c>
      <c r="O88" s="2" t="str">
        <f t="shared" si="15"/>
        <v>战斗</v>
      </c>
      <c r="P88" s="2">
        <f t="shared" si="16"/>
        <v>102</v>
      </c>
      <c r="Q88" s="51">
        <f>INT(VLOOKUP(M88,Entourage!A:AF,28+IF(N88=1,2,IF(N88=3,3,1)),FALSE)*0.6*POWER(B88,1.1))</f>
        <v>71</v>
      </c>
      <c r="R88" s="55">
        <f>I88/(SUM(H$2:H88)*10)</f>
        <v>8.4715212689257385E-2</v>
      </c>
      <c r="S88" s="95">
        <f t="shared" si="17"/>
        <v>2.6</v>
      </c>
      <c r="T88" s="96">
        <f>SUMIFS(H$2:H88,A$2:A88,A88)*10*S88*(1.1+INDEX(Entourage!BD:BD,MATCH(J88,Entourage!A:A,0))/20)</f>
        <v>2366</v>
      </c>
      <c r="U88" s="96">
        <f t="shared" si="18"/>
        <v>403</v>
      </c>
      <c r="V88" s="96">
        <f>T88/VLOOKUP(C88,[4]CharPropertyConfig!$A:$G,7,FALSE)</f>
        <v>94.64</v>
      </c>
      <c r="W88" s="96">
        <f t="shared" si="19"/>
        <v>13.520000000000209</v>
      </c>
      <c r="X88" s="54" t="str">
        <f>VLOOKUP(J88,Entourage!A:B,2,FALSE)</f>
        <v>c_b_0010</v>
      </c>
      <c r="Y88" s="51" t="str">
        <f>VLOOKUP(M88,Entourage!A:B,2,FALSE)</f>
        <v>c_b_0077</v>
      </c>
    </row>
    <row r="89" spans="1:25" x14ac:dyDescent="0.15">
      <c r="A89" s="51">
        <f t="shared" si="12"/>
        <v>5</v>
      </c>
      <c r="B89" s="2">
        <f>COUNTIF(A$1:A89,A89)</f>
        <v>8</v>
      </c>
      <c r="C89" s="2">
        <f t="shared" si="20"/>
        <v>102</v>
      </c>
      <c r="D89" s="100">
        <f t="shared" si="13"/>
        <v>111</v>
      </c>
      <c r="E89" s="51">
        <v>1</v>
      </c>
      <c r="F89" s="43">
        <v>3</v>
      </c>
      <c r="G89" s="82">
        <v>13009</v>
      </c>
      <c r="H89" s="43">
        <v>24</v>
      </c>
      <c r="I89" s="43">
        <f>VLOOKUP(C89,[4]CharPropertyConfig!$A:$G,7,FALSE)*D89</f>
        <v>2775</v>
      </c>
      <c r="J89" s="51">
        <f>VLOOKUP(A89,filiation!A:C,3,FALSE)</f>
        <v>1</v>
      </c>
      <c r="K89" s="51">
        <f>VLOOKUP(J89,Entourage!A:N,14,FALSE)</f>
        <v>1</v>
      </c>
      <c r="L89" s="2" t="str">
        <f t="shared" si="14"/>
        <v>战斗</v>
      </c>
      <c r="M89" s="51">
        <f>VLOOKUP(A89,filiation!A:D,4,FALSE)</f>
        <v>19</v>
      </c>
      <c r="N89" s="51">
        <f>VLOOKUP(M89,Entourage!A:N,14,FALSE)</f>
        <v>1</v>
      </c>
      <c r="O89" s="2" t="str">
        <f t="shared" si="15"/>
        <v>战斗</v>
      </c>
      <c r="P89" s="2">
        <f t="shared" si="16"/>
        <v>102</v>
      </c>
      <c r="Q89" s="51">
        <f>INT(VLOOKUP(M89,Entourage!A:AF,28+IF(N89=1,2,IF(N89=3,3,1)),FALSE)*0.6*POWER(B89,1.1))</f>
        <v>82</v>
      </c>
      <c r="R89" s="55">
        <f>I89/(SUM(H$2:H89)*10)</f>
        <v>9.9177984274481767E-2</v>
      </c>
      <c r="S89" s="95">
        <f t="shared" si="17"/>
        <v>2.2799999999999998</v>
      </c>
      <c r="T89" s="96">
        <f>SUMIFS(H$2:H89,A$2:A89,A89)*10*S89*(1.1+INDEX(Entourage!BD:BD,MATCH(J89,Entourage!A:A,0))/20)</f>
        <v>2786.16</v>
      </c>
      <c r="U89" s="96">
        <f t="shared" si="18"/>
        <v>420.15999999999985</v>
      </c>
      <c r="V89" s="96">
        <f>T89/VLOOKUP(C89,[4]CharPropertyConfig!$A:$G,7,FALSE)</f>
        <v>111.4464</v>
      </c>
      <c r="W89" s="96">
        <f t="shared" si="19"/>
        <v>17.159999999999854</v>
      </c>
      <c r="X89" s="54" t="str">
        <f>VLOOKUP(J89,Entourage!A:B,2,FALSE)</f>
        <v>c_b_0010</v>
      </c>
      <c r="Y89" s="51" t="str">
        <f>VLOOKUP(M89,Entourage!A:B,2,FALSE)</f>
        <v>c_b_0077</v>
      </c>
    </row>
    <row r="90" spans="1:25" x14ac:dyDescent="0.15">
      <c r="A90" s="51">
        <f t="shared" si="12"/>
        <v>5</v>
      </c>
      <c r="B90" s="2">
        <f>COUNTIF(A$1:A90,A90)</f>
        <v>9</v>
      </c>
      <c r="C90" s="2">
        <f t="shared" si="20"/>
        <v>102</v>
      </c>
      <c r="D90" s="100">
        <f t="shared" si="13"/>
        <v>129</v>
      </c>
      <c r="E90" s="51">
        <v>1</v>
      </c>
      <c r="F90" s="43">
        <v>3</v>
      </c>
      <c r="G90" s="82">
        <v>13009</v>
      </c>
      <c r="H90" s="43">
        <v>26</v>
      </c>
      <c r="I90" s="43">
        <f>VLOOKUP(C90,[4]CharPropertyConfig!$A:$G,7,FALSE)*D90</f>
        <v>3225</v>
      </c>
      <c r="J90" s="51">
        <f>VLOOKUP(A90,filiation!A:C,3,FALSE)</f>
        <v>1</v>
      </c>
      <c r="K90" s="51">
        <f>VLOOKUP(J90,Entourage!A:N,14,FALSE)</f>
        <v>1</v>
      </c>
      <c r="L90" s="2" t="str">
        <f t="shared" si="14"/>
        <v>战斗</v>
      </c>
      <c r="M90" s="51">
        <f>VLOOKUP(A90,filiation!A:D,4,FALSE)</f>
        <v>19</v>
      </c>
      <c r="N90" s="51">
        <f>VLOOKUP(M90,Entourage!A:N,14,FALSE)</f>
        <v>1</v>
      </c>
      <c r="O90" s="2" t="str">
        <f t="shared" si="15"/>
        <v>战斗</v>
      </c>
      <c r="P90" s="2">
        <f t="shared" si="16"/>
        <v>102</v>
      </c>
      <c r="Q90" s="51">
        <f>INT(VLOOKUP(M90,Entourage!A:AF,28+IF(N90=1,2,IF(N90=3,3,1)),FALSE)*0.6*POWER(B90,1.1))</f>
        <v>94</v>
      </c>
      <c r="R90" s="55">
        <f>I90/(SUM(H$2:H90)*10)</f>
        <v>0.11419971671388102</v>
      </c>
      <c r="S90" s="95">
        <f t="shared" si="17"/>
        <v>2.0699999999999998</v>
      </c>
      <c r="T90" s="96">
        <f>SUMIFS(H$2:H90,A$2:A90,A90)*10*S90*(1.1+INDEX(Entourage!BD:BD,MATCH(J90,Entourage!A:A,0))/20)</f>
        <v>3229.2000000000003</v>
      </c>
      <c r="U90" s="96">
        <f t="shared" si="18"/>
        <v>443.04000000000042</v>
      </c>
      <c r="V90" s="96">
        <f>T90/VLOOKUP(C90,[4]CharPropertyConfig!$A:$G,7,FALSE)</f>
        <v>129.16800000000001</v>
      </c>
      <c r="W90" s="96">
        <f t="shared" si="19"/>
        <v>22.880000000000564</v>
      </c>
      <c r="X90" s="54" t="str">
        <f>VLOOKUP(J90,Entourage!A:B,2,FALSE)</f>
        <v>c_b_0010</v>
      </c>
      <c r="Y90" s="51" t="str">
        <f>VLOOKUP(M90,Entourage!A:B,2,FALSE)</f>
        <v>c_b_0077</v>
      </c>
    </row>
    <row r="91" spans="1:25" x14ac:dyDescent="0.15">
      <c r="A91" s="51">
        <f t="shared" si="12"/>
        <v>5</v>
      </c>
      <c r="B91" s="2">
        <f>COUNTIF(A$1:A91,A91)</f>
        <v>10</v>
      </c>
      <c r="C91" s="2">
        <f t="shared" si="20"/>
        <v>102</v>
      </c>
      <c r="D91" s="100">
        <f t="shared" si="13"/>
        <v>147</v>
      </c>
      <c r="E91" s="51">
        <v>1</v>
      </c>
      <c r="F91" s="43">
        <v>3</v>
      </c>
      <c r="G91" s="82">
        <v>13009</v>
      </c>
      <c r="H91" s="43">
        <v>30</v>
      </c>
      <c r="I91" s="43">
        <f>VLOOKUP(C91,[4]CharPropertyConfig!$A:$G,7,FALSE)*D91</f>
        <v>3675</v>
      </c>
      <c r="J91" s="51">
        <f>VLOOKUP(A91,filiation!A:C,3,FALSE)</f>
        <v>1</v>
      </c>
      <c r="K91" s="51">
        <f>VLOOKUP(J91,Entourage!A:N,14,FALSE)</f>
        <v>1</v>
      </c>
      <c r="L91" s="2" t="str">
        <f t="shared" si="14"/>
        <v>战斗</v>
      </c>
      <c r="M91" s="51">
        <f>VLOOKUP(A91,filiation!A:D,4,FALSE)</f>
        <v>19</v>
      </c>
      <c r="N91" s="51">
        <f>VLOOKUP(M91,Entourage!A:N,14,FALSE)</f>
        <v>1</v>
      </c>
      <c r="O91" s="2" t="str">
        <f t="shared" si="15"/>
        <v>战斗</v>
      </c>
      <c r="P91" s="2">
        <f t="shared" si="16"/>
        <v>102</v>
      </c>
      <c r="Q91" s="51">
        <f>INT(VLOOKUP(M91,Entourage!A:AF,28+IF(N91=1,2,IF(N91=3,3,1)),FALSE)*0.6*POWER(B91,1.1))</f>
        <v>105</v>
      </c>
      <c r="R91" s="55">
        <f>I91/(SUM(H$2:H91)*10)</f>
        <v>0.1287666433076384</v>
      </c>
      <c r="S91" s="95">
        <f t="shared" si="17"/>
        <v>1.89</v>
      </c>
      <c r="T91" s="96">
        <f>SUMIFS(H$2:H91,A$2:A91,A91)*10*S91*(1.1+INDEX(Entourage!BD:BD,MATCH(J91,Entourage!A:A,0))/20)</f>
        <v>3685.5</v>
      </c>
      <c r="U91" s="96">
        <f t="shared" si="18"/>
        <v>456.29999999999973</v>
      </c>
      <c r="V91" s="96">
        <f>T91/VLOOKUP(C91,[4]CharPropertyConfig!$A:$G,7,FALSE)</f>
        <v>147.41999999999999</v>
      </c>
      <c r="W91" s="96">
        <f t="shared" si="19"/>
        <v>13.259999999999309</v>
      </c>
      <c r="X91" s="54" t="str">
        <f>VLOOKUP(J91,Entourage!A:B,2,FALSE)</f>
        <v>c_b_0010</v>
      </c>
      <c r="Y91" s="51" t="str">
        <f>VLOOKUP(M91,Entourage!A:B,2,FALSE)</f>
        <v>c_b_0077</v>
      </c>
    </row>
    <row r="92" spans="1:25" x14ac:dyDescent="0.15">
      <c r="A92" s="51">
        <f t="shared" si="12"/>
        <v>5</v>
      </c>
      <c r="B92" s="2">
        <f>COUNTIF(A$1:A92,A92)</f>
        <v>11</v>
      </c>
      <c r="C92" s="2">
        <f t="shared" si="20"/>
        <v>102</v>
      </c>
      <c r="D92" s="100">
        <f t="shared" si="13"/>
        <v>166</v>
      </c>
      <c r="E92" s="51">
        <v>1</v>
      </c>
      <c r="F92" s="43">
        <v>4</v>
      </c>
      <c r="G92" s="82">
        <v>13009</v>
      </c>
      <c r="H92" s="43">
        <v>34</v>
      </c>
      <c r="I92" s="43">
        <f>VLOOKUP(C92,[4]CharPropertyConfig!$A:$G,7,FALSE)*D92</f>
        <v>4150</v>
      </c>
      <c r="J92" s="51">
        <f>VLOOKUP(A92,filiation!A:C,3,FALSE)</f>
        <v>1</v>
      </c>
      <c r="K92" s="51">
        <f>VLOOKUP(J92,Entourage!A:N,14,FALSE)</f>
        <v>1</v>
      </c>
      <c r="L92" s="2" t="str">
        <f t="shared" si="14"/>
        <v>战斗</v>
      </c>
      <c r="M92" s="51">
        <f>VLOOKUP(A92,filiation!A:D,4,FALSE)</f>
        <v>19</v>
      </c>
      <c r="N92" s="51">
        <f>VLOOKUP(M92,Entourage!A:N,14,FALSE)</f>
        <v>1</v>
      </c>
      <c r="O92" s="2" t="str">
        <f t="shared" si="15"/>
        <v>战斗</v>
      </c>
      <c r="P92" s="2">
        <f t="shared" si="16"/>
        <v>102</v>
      </c>
      <c r="Q92" s="51">
        <f>INT(VLOOKUP(M92,Entourage!A:AF,28+IF(N92=1,2,IF(N92=3,3,1)),FALSE)*0.6*POWER(B92,1.1))</f>
        <v>117</v>
      </c>
      <c r="R92" s="55">
        <f>I92/(SUM(H$2:H92)*10)</f>
        <v>0.14369806094182824</v>
      </c>
      <c r="S92" s="95">
        <f t="shared" si="17"/>
        <v>1.74</v>
      </c>
      <c r="T92" s="96">
        <f>SUMIFS(H$2:H92,A$2:A92,A92)*10*S92*(1.1+INDEX(Entourage!BD:BD,MATCH(J92,Entourage!A:A,0))/20)</f>
        <v>4162.08</v>
      </c>
      <c r="U92" s="96">
        <f t="shared" si="18"/>
        <v>476.57999999999993</v>
      </c>
      <c r="V92" s="96">
        <f>T92/VLOOKUP(C92,[4]CharPropertyConfig!$A:$G,7,FALSE)</f>
        <v>166.48320000000001</v>
      </c>
      <c r="W92" s="96">
        <f t="shared" si="19"/>
        <v>20.2800000000002</v>
      </c>
      <c r="X92" s="54" t="str">
        <f>VLOOKUP(J92,Entourage!A:B,2,FALSE)</f>
        <v>c_b_0010</v>
      </c>
      <c r="Y92" s="51" t="str">
        <f>VLOOKUP(M92,Entourage!A:B,2,FALSE)</f>
        <v>c_b_0077</v>
      </c>
    </row>
    <row r="93" spans="1:25" x14ac:dyDescent="0.15">
      <c r="A93" s="51">
        <f t="shared" si="12"/>
        <v>5</v>
      </c>
      <c r="B93" s="2">
        <f>COUNTIF(A$1:A93,A93)</f>
        <v>12</v>
      </c>
      <c r="C93" s="2">
        <f t="shared" si="20"/>
        <v>102</v>
      </c>
      <c r="D93" s="100">
        <f t="shared" si="13"/>
        <v>186</v>
      </c>
      <c r="E93" s="51">
        <v>1</v>
      </c>
      <c r="F93" s="43">
        <v>4</v>
      </c>
      <c r="G93" s="82">
        <v>13009</v>
      </c>
      <c r="H93" s="43">
        <v>38</v>
      </c>
      <c r="I93" s="43">
        <f>VLOOKUP(C93,[4]CharPropertyConfig!$A:$G,7,FALSE)*D93</f>
        <v>4650</v>
      </c>
      <c r="J93" s="51">
        <f>VLOOKUP(A93,filiation!A:C,3,FALSE)</f>
        <v>1</v>
      </c>
      <c r="K93" s="51">
        <f>VLOOKUP(J93,Entourage!A:N,14,FALSE)</f>
        <v>1</v>
      </c>
      <c r="L93" s="2" t="str">
        <f t="shared" si="14"/>
        <v>战斗</v>
      </c>
      <c r="M93" s="51">
        <f>VLOOKUP(A93,filiation!A:D,4,FALSE)</f>
        <v>19</v>
      </c>
      <c r="N93" s="51">
        <f>VLOOKUP(M93,Entourage!A:N,14,FALSE)</f>
        <v>1</v>
      </c>
      <c r="O93" s="2" t="str">
        <f t="shared" si="15"/>
        <v>战斗</v>
      </c>
      <c r="P93" s="2">
        <f t="shared" si="16"/>
        <v>102</v>
      </c>
      <c r="Q93" s="51">
        <f>INT(VLOOKUP(M93,Entourage!A:AF,28+IF(N93=1,2,IF(N93=3,3,1)),FALSE)*0.6*POWER(B93,1.1))</f>
        <v>129</v>
      </c>
      <c r="R93" s="55">
        <f>I93/(SUM(H$2:H93)*10)</f>
        <v>0.15892002734107996</v>
      </c>
      <c r="S93" s="95">
        <f t="shared" si="17"/>
        <v>1.615</v>
      </c>
      <c r="T93" s="96">
        <f>SUMIFS(H$2:H93,A$2:A93,A93)*10*S93*(1.1+INDEX(Entourage!BD:BD,MATCH(J93,Entourage!A:A,0))/20)</f>
        <v>4660.8900000000003</v>
      </c>
      <c r="U93" s="96">
        <f t="shared" si="18"/>
        <v>498.8100000000004</v>
      </c>
      <c r="V93" s="96">
        <f>T93/VLOOKUP(C93,[4]CharPropertyConfig!$A:$G,7,FALSE)</f>
        <v>186.43560000000002</v>
      </c>
      <c r="W93" s="96">
        <f t="shared" si="19"/>
        <v>22.230000000000473</v>
      </c>
      <c r="X93" s="54" t="str">
        <f>VLOOKUP(J93,Entourage!A:B,2,FALSE)</f>
        <v>c_b_0010</v>
      </c>
      <c r="Y93" s="51" t="str">
        <f>VLOOKUP(M93,Entourage!A:B,2,FALSE)</f>
        <v>c_b_0077</v>
      </c>
    </row>
    <row r="94" spans="1:25" x14ac:dyDescent="0.15">
      <c r="A94" s="51">
        <f t="shared" si="12"/>
        <v>5</v>
      </c>
      <c r="B94" s="2">
        <f>COUNTIF(A$1:A94,A94)</f>
        <v>13</v>
      </c>
      <c r="C94" s="2">
        <f t="shared" si="20"/>
        <v>102</v>
      </c>
      <c r="D94" s="100">
        <f t="shared" si="13"/>
        <v>207</v>
      </c>
      <c r="E94" s="51">
        <v>1</v>
      </c>
      <c r="F94" s="43">
        <v>4</v>
      </c>
      <c r="G94" s="82">
        <v>13009</v>
      </c>
      <c r="H94" s="43">
        <v>42</v>
      </c>
      <c r="I94" s="43">
        <f>VLOOKUP(C94,[4]CharPropertyConfig!$A:$G,7,FALSE)*D94</f>
        <v>5175</v>
      </c>
      <c r="J94" s="51">
        <f>VLOOKUP(A94,filiation!A:C,3,FALSE)</f>
        <v>1</v>
      </c>
      <c r="K94" s="51">
        <f>VLOOKUP(J94,Entourage!A:N,14,FALSE)</f>
        <v>1</v>
      </c>
      <c r="L94" s="2" t="str">
        <f t="shared" si="14"/>
        <v>战斗</v>
      </c>
      <c r="M94" s="51">
        <f>VLOOKUP(A94,filiation!A:D,4,FALSE)</f>
        <v>19</v>
      </c>
      <c r="N94" s="51">
        <f>VLOOKUP(M94,Entourage!A:N,14,FALSE)</f>
        <v>1</v>
      </c>
      <c r="O94" s="2" t="str">
        <f t="shared" si="15"/>
        <v>战斗</v>
      </c>
      <c r="P94" s="2">
        <f t="shared" si="16"/>
        <v>102</v>
      </c>
      <c r="Q94" s="51">
        <f>INT(VLOOKUP(M94,Entourage!A:AF,28+IF(N94=1,2,IF(N94=3,3,1)),FALSE)*0.6*POWER(B94,1.1))</f>
        <v>141</v>
      </c>
      <c r="R94" s="55">
        <f>I94/(SUM(H$2:H94)*10)</f>
        <v>0.17435983827493262</v>
      </c>
      <c r="S94" s="95">
        <f t="shared" si="17"/>
        <v>1.51</v>
      </c>
      <c r="T94" s="96">
        <f>SUMIFS(H$2:H94,A$2:A94,A94)*10*S94*(1.1+INDEX(Entourage!BD:BD,MATCH(J94,Entourage!A:A,0))/20)</f>
        <v>5182.3200000000006</v>
      </c>
      <c r="U94" s="96">
        <f t="shared" si="18"/>
        <v>521.43000000000029</v>
      </c>
      <c r="V94" s="96">
        <f>T94/VLOOKUP(C94,[4]CharPropertyConfig!$A:$G,7,FALSE)</f>
        <v>207.29280000000003</v>
      </c>
      <c r="W94" s="96">
        <f t="shared" si="19"/>
        <v>22.619999999999891</v>
      </c>
      <c r="X94" s="54" t="str">
        <f>VLOOKUP(J94,Entourage!A:B,2,FALSE)</f>
        <v>c_b_0010</v>
      </c>
      <c r="Y94" s="51" t="str">
        <f>VLOOKUP(M94,Entourage!A:B,2,FALSE)</f>
        <v>c_b_0077</v>
      </c>
    </row>
    <row r="95" spans="1:25" x14ac:dyDescent="0.15">
      <c r="A95" s="51">
        <f t="shared" si="12"/>
        <v>5</v>
      </c>
      <c r="B95" s="2">
        <f>COUNTIF(A$1:A95,A95)</f>
        <v>14</v>
      </c>
      <c r="C95" s="2">
        <f t="shared" si="20"/>
        <v>102</v>
      </c>
      <c r="D95" s="100">
        <f t="shared" si="13"/>
        <v>228</v>
      </c>
      <c r="E95" s="51">
        <v>1</v>
      </c>
      <c r="F95" s="43">
        <v>5</v>
      </c>
      <c r="G95" s="82">
        <v>13009</v>
      </c>
      <c r="H95" s="43">
        <v>46</v>
      </c>
      <c r="I95" s="43">
        <f>VLOOKUP(C95,[4]CharPropertyConfig!$A:$G,7,FALSE)*D95</f>
        <v>5700</v>
      </c>
      <c r="J95" s="51">
        <f>VLOOKUP(A95,filiation!A:C,3,FALSE)</f>
        <v>1</v>
      </c>
      <c r="K95" s="51">
        <f>VLOOKUP(J95,Entourage!A:N,14,FALSE)</f>
        <v>1</v>
      </c>
      <c r="L95" s="2" t="str">
        <f t="shared" si="14"/>
        <v>战斗</v>
      </c>
      <c r="M95" s="51">
        <f>VLOOKUP(A95,filiation!A:D,4,FALSE)</f>
        <v>19</v>
      </c>
      <c r="N95" s="51">
        <f>VLOOKUP(M95,Entourage!A:N,14,FALSE)</f>
        <v>1</v>
      </c>
      <c r="O95" s="2" t="str">
        <f t="shared" si="15"/>
        <v>战斗</v>
      </c>
      <c r="P95" s="2">
        <f t="shared" si="16"/>
        <v>102</v>
      </c>
      <c r="Q95" s="51">
        <f>INT(VLOOKUP(M95,Entourage!A:AF,28+IF(N95=1,2,IF(N95=3,3,1)),FALSE)*0.6*POWER(B95,1.1))</f>
        <v>153</v>
      </c>
      <c r="R95" s="55">
        <f>I95/(SUM(H$2:H95)*10)</f>
        <v>0.18911745189117452</v>
      </c>
      <c r="S95" s="95">
        <f t="shared" si="17"/>
        <v>1.42</v>
      </c>
      <c r="T95" s="96">
        <f>SUMIFS(H$2:H95,A$2:A95,A95)*10*S95*(1.1+INDEX(Entourage!BD:BD,MATCH(J95,Entourage!A:A,0))/20)</f>
        <v>5722.6</v>
      </c>
      <c r="U95" s="96">
        <f t="shared" si="18"/>
        <v>540.27999999999975</v>
      </c>
      <c r="V95" s="96">
        <f>T95/VLOOKUP(C95,[4]CharPropertyConfig!$A:$G,7,FALSE)</f>
        <v>228.90400000000002</v>
      </c>
      <c r="W95" s="96">
        <f t="shared" si="19"/>
        <v>18.849999999999454</v>
      </c>
      <c r="X95" s="54" t="str">
        <f>VLOOKUP(J95,Entourage!A:B,2,FALSE)</f>
        <v>c_b_0010</v>
      </c>
      <c r="Y95" s="51" t="str">
        <f>VLOOKUP(M95,Entourage!A:B,2,FALSE)</f>
        <v>c_b_0077</v>
      </c>
    </row>
    <row r="96" spans="1:25" x14ac:dyDescent="0.15">
      <c r="A96" s="51">
        <f t="shared" si="12"/>
        <v>5</v>
      </c>
      <c r="B96" s="2">
        <f>COUNTIF(A$1:A96,A96)</f>
        <v>15</v>
      </c>
      <c r="C96" s="2">
        <f t="shared" si="20"/>
        <v>102</v>
      </c>
      <c r="D96" s="100">
        <f t="shared" si="13"/>
        <v>251</v>
      </c>
      <c r="E96" s="51">
        <v>1</v>
      </c>
      <c r="F96" s="43">
        <v>5</v>
      </c>
      <c r="G96" s="82">
        <v>13009</v>
      </c>
      <c r="H96" s="43">
        <v>50</v>
      </c>
      <c r="I96" s="43">
        <f>VLOOKUP(C96,[4]CharPropertyConfig!$A:$G,7,FALSE)*D96</f>
        <v>6275</v>
      </c>
      <c r="J96" s="51">
        <f>VLOOKUP(A96,filiation!A:C,3,FALSE)</f>
        <v>1</v>
      </c>
      <c r="K96" s="51">
        <f>VLOOKUP(J96,Entourage!A:N,14,FALSE)</f>
        <v>1</v>
      </c>
      <c r="L96" s="2" t="str">
        <f t="shared" si="14"/>
        <v>战斗</v>
      </c>
      <c r="M96" s="51">
        <f>VLOOKUP(A96,filiation!A:D,4,FALSE)</f>
        <v>19</v>
      </c>
      <c r="N96" s="51">
        <f>VLOOKUP(M96,Entourage!A:N,14,FALSE)</f>
        <v>1</v>
      </c>
      <c r="O96" s="2" t="str">
        <f t="shared" si="15"/>
        <v>战斗</v>
      </c>
      <c r="P96" s="2">
        <f t="shared" si="16"/>
        <v>102</v>
      </c>
      <c r="Q96" s="51">
        <f>INT(VLOOKUP(M96,Entourage!A:AF,28+IF(N96=1,2,IF(N96=3,3,1)),FALSE)*0.6*POWER(B96,1.1))</f>
        <v>165</v>
      </c>
      <c r="R96" s="55">
        <f>I96/(SUM(H$2:H96)*10)</f>
        <v>0.20479765013054829</v>
      </c>
      <c r="S96" s="95">
        <f t="shared" si="17"/>
        <v>1.3418999999999999</v>
      </c>
      <c r="T96" s="96">
        <f>SUMIFS(H$2:H96,A$2:A96,A96)*10*S96*(1.1+INDEX(Entourage!BD:BD,MATCH(J96,Entourage!A:A,0))/20)</f>
        <v>6280.0919999999996</v>
      </c>
      <c r="U96" s="96">
        <f t="shared" si="18"/>
        <v>557.49199999999928</v>
      </c>
      <c r="V96" s="96">
        <f>T96/VLOOKUP(C96,[4]CharPropertyConfig!$A:$G,7,FALSE)</f>
        <v>251.20367999999999</v>
      </c>
      <c r="W96" s="96">
        <f t="shared" si="19"/>
        <v>17.211999999999534</v>
      </c>
      <c r="X96" s="54" t="str">
        <f>VLOOKUP(J96,Entourage!A:B,2,FALSE)</f>
        <v>c_b_0010</v>
      </c>
      <c r="Y96" s="51" t="str">
        <f>VLOOKUP(M96,Entourage!A:B,2,FALSE)</f>
        <v>c_b_0077</v>
      </c>
    </row>
    <row r="97" spans="1:25" x14ac:dyDescent="0.15">
      <c r="A97" s="51">
        <f t="shared" si="12"/>
        <v>5</v>
      </c>
      <c r="B97" s="2">
        <f>COUNTIF(A$1:A97,A97)</f>
        <v>16</v>
      </c>
      <c r="C97" s="2">
        <f t="shared" si="20"/>
        <v>102</v>
      </c>
      <c r="D97" s="100">
        <f t="shared" si="13"/>
        <v>274</v>
      </c>
      <c r="E97" s="51">
        <v>1</v>
      </c>
      <c r="F97" s="43">
        <v>5</v>
      </c>
      <c r="G97" s="82">
        <v>13009</v>
      </c>
      <c r="H97" s="43">
        <v>54</v>
      </c>
      <c r="I97" s="43">
        <f>VLOOKUP(C97,[4]CharPropertyConfig!$A:$G,7,FALSE)*D97</f>
        <v>6850</v>
      </c>
      <c r="J97" s="51">
        <f>VLOOKUP(A97,filiation!A:C,3,FALSE)</f>
        <v>1</v>
      </c>
      <c r="K97" s="51">
        <f>VLOOKUP(J97,Entourage!A:N,14,FALSE)</f>
        <v>1</v>
      </c>
      <c r="L97" s="2" t="str">
        <f t="shared" si="14"/>
        <v>战斗</v>
      </c>
      <c r="M97" s="51">
        <f>VLOOKUP(A97,filiation!A:D,4,FALSE)</f>
        <v>19</v>
      </c>
      <c r="N97" s="51">
        <f>VLOOKUP(M97,Entourage!A:N,14,FALSE)</f>
        <v>1</v>
      </c>
      <c r="O97" s="2" t="str">
        <f t="shared" si="15"/>
        <v>战斗</v>
      </c>
      <c r="P97" s="2">
        <f t="shared" si="16"/>
        <v>102</v>
      </c>
      <c r="Q97" s="51">
        <f>INT(VLOOKUP(M97,Entourage!A:AF,28+IF(N97=1,2,IF(N97=3,3,1)),FALSE)*0.6*POWER(B97,1.1))</f>
        <v>177</v>
      </c>
      <c r="R97" s="55">
        <f>I97/(SUM(H$2:H97)*10)</f>
        <v>0.21969211032713279</v>
      </c>
      <c r="S97" s="95">
        <f t="shared" si="17"/>
        <v>1.2748049999999997</v>
      </c>
      <c r="T97" s="96">
        <f>SUMIFS(H$2:H97,A$2:A97,A97)*10*S97*(1.1+INDEX(Entourage!BD:BD,MATCH(J97,Entourage!A:A,0))/20)</f>
        <v>6861.0005099999989</v>
      </c>
      <c r="U97" s="96">
        <f t="shared" si="18"/>
        <v>580.9085099999993</v>
      </c>
      <c r="V97" s="96">
        <f>T97/VLOOKUP(C97,[4]CharPropertyConfig!$A:$G,7,FALSE)</f>
        <v>274.44002039999998</v>
      </c>
      <c r="W97" s="96">
        <f t="shared" si="19"/>
        <v>23.416510000000017</v>
      </c>
      <c r="X97" s="54" t="str">
        <f>VLOOKUP(J97,Entourage!A:B,2,FALSE)</f>
        <v>c_b_0010</v>
      </c>
      <c r="Y97" s="51" t="str">
        <f>VLOOKUP(M97,Entourage!A:B,2,FALSE)</f>
        <v>c_b_0077</v>
      </c>
    </row>
    <row r="98" spans="1:25" x14ac:dyDescent="0.15">
      <c r="A98" s="51">
        <f t="shared" si="12"/>
        <v>5</v>
      </c>
      <c r="B98" s="2">
        <f>COUNTIF(A$1:A98,A98)</f>
        <v>17</v>
      </c>
      <c r="C98" s="2">
        <f t="shared" si="20"/>
        <v>102</v>
      </c>
      <c r="D98" s="100">
        <f t="shared" si="13"/>
        <v>298</v>
      </c>
      <c r="E98" s="51">
        <v>1</v>
      </c>
      <c r="F98" s="43">
        <v>5</v>
      </c>
      <c r="G98" s="82">
        <v>13009</v>
      </c>
      <c r="H98" s="43">
        <v>58</v>
      </c>
      <c r="I98" s="43">
        <f>VLOOKUP(C98,[4]CharPropertyConfig!$A:$G,7,FALSE)*D98</f>
        <v>7450</v>
      </c>
      <c r="J98" s="51">
        <f>VLOOKUP(A98,filiation!A:C,3,FALSE)</f>
        <v>1</v>
      </c>
      <c r="K98" s="51">
        <f>VLOOKUP(J98,Entourage!A:N,14,FALSE)</f>
        <v>1</v>
      </c>
      <c r="L98" s="2" t="str">
        <f t="shared" si="14"/>
        <v>战斗</v>
      </c>
      <c r="M98" s="51">
        <f>VLOOKUP(A98,filiation!A:D,4,FALSE)</f>
        <v>19</v>
      </c>
      <c r="N98" s="51">
        <f>VLOOKUP(M98,Entourage!A:N,14,FALSE)</f>
        <v>1</v>
      </c>
      <c r="O98" s="2" t="str">
        <f t="shared" si="15"/>
        <v>战斗</v>
      </c>
      <c r="P98" s="2">
        <f t="shared" si="16"/>
        <v>102</v>
      </c>
      <c r="Q98" s="51">
        <f>INT(VLOOKUP(M98,Entourage!A:AF,28+IF(N98=1,2,IF(N98=3,3,1)),FALSE)*0.6*POWER(B98,1.1))</f>
        <v>189</v>
      </c>
      <c r="R98" s="55">
        <f>I98/(SUM(H$2:H98)*10)</f>
        <v>0.23457178841309823</v>
      </c>
      <c r="S98" s="95">
        <f t="shared" si="17"/>
        <v>1.2174387749999998</v>
      </c>
      <c r="T98" s="96">
        <f>SUMIFS(H$2:H98,A$2:A98,A98)*10*S98*(1.1+INDEX(Entourage!BD:BD,MATCH(J98,Entourage!A:A,0))/20)</f>
        <v>7470.2043233999984</v>
      </c>
      <c r="U98" s="96">
        <f t="shared" si="18"/>
        <v>609.20381339999949</v>
      </c>
      <c r="V98" s="96">
        <f>T98/VLOOKUP(C98,[4]CharPropertyConfig!$A:$G,7,FALSE)</f>
        <v>298.80817293599995</v>
      </c>
      <c r="W98" s="96">
        <f t="shared" si="19"/>
        <v>28.295303400000194</v>
      </c>
      <c r="X98" s="54" t="str">
        <f>VLOOKUP(J98,Entourage!A:B,2,FALSE)</f>
        <v>c_b_0010</v>
      </c>
      <c r="Y98" s="51" t="str">
        <f>VLOOKUP(M98,Entourage!A:B,2,FALSE)</f>
        <v>c_b_0077</v>
      </c>
    </row>
    <row r="99" spans="1:25" x14ac:dyDescent="0.15">
      <c r="A99" s="51">
        <f t="shared" si="12"/>
        <v>5</v>
      </c>
      <c r="B99" s="2">
        <f>COUNTIF(A$1:A99,A99)</f>
        <v>18</v>
      </c>
      <c r="C99" s="2">
        <f t="shared" si="20"/>
        <v>102</v>
      </c>
      <c r="D99" s="100">
        <f t="shared" si="13"/>
        <v>325</v>
      </c>
      <c r="E99" s="51">
        <v>1</v>
      </c>
      <c r="F99" s="43">
        <v>6</v>
      </c>
      <c r="G99" s="82">
        <v>13009</v>
      </c>
      <c r="H99" s="43">
        <v>64</v>
      </c>
      <c r="I99" s="43">
        <f>VLOOKUP(C99,[4]CharPropertyConfig!$A:$G,7,FALSE)*D99</f>
        <v>8125</v>
      </c>
      <c r="J99" s="51">
        <f>VLOOKUP(A99,filiation!A:C,3,FALSE)</f>
        <v>1</v>
      </c>
      <c r="K99" s="51">
        <f>VLOOKUP(J99,Entourage!A:N,14,FALSE)</f>
        <v>1</v>
      </c>
      <c r="L99" s="2" t="str">
        <f t="shared" si="14"/>
        <v>战斗</v>
      </c>
      <c r="M99" s="51">
        <f>VLOOKUP(A99,filiation!A:D,4,FALSE)</f>
        <v>19</v>
      </c>
      <c r="N99" s="51">
        <f>VLOOKUP(M99,Entourage!A:N,14,FALSE)</f>
        <v>1</v>
      </c>
      <c r="O99" s="2" t="str">
        <f t="shared" si="15"/>
        <v>战斗</v>
      </c>
      <c r="P99" s="2">
        <f t="shared" si="16"/>
        <v>102</v>
      </c>
      <c r="Q99" s="51">
        <f>INT(VLOOKUP(M99,Entourage!A:AF,28+IF(N99=1,2,IF(N99=3,3,1)),FALSE)*0.6*POWER(B99,1.1))</f>
        <v>201</v>
      </c>
      <c r="R99" s="55">
        <f>I99/(SUM(H$2:H99)*10)</f>
        <v>0.25077160493827161</v>
      </c>
      <c r="S99" s="95">
        <f t="shared" si="17"/>
        <v>1.1687412239999997</v>
      </c>
      <c r="T99" s="96">
        <f>SUMIFS(H$2:H99,A$2:A99,A99)*10*S99*(1.1+INDEX(Entourage!BD:BD,MATCH(J99,Entourage!A:A,0))/20)</f>
        <v>8143.7888488319977</v>
      </c>
      <c r="U99" s="96">
        <f t="shared" si="18"/>
        <v>673.58452543199928</v>
      </c>
      <c r="V99" s="96">
        <f>T99/VLOOKUP(C99,[4]CharPropertyConfig!$A:$G,7,FALSE)</f>
        <v>325.75155395327988</v>
      </c>
      <c r="W99" s="96">
        <f t="shared" si="19"/>
        <v>64.380712031999792</v>
      </c>
      <c r="X99" s="54" t="str">
        <f>VLOOKUP(J99,Entourage!A:B,2,FALSE)</f>
        <v>c_b_0010</v>
      </c>
      <c r="Y99" s="51" t="str">
        <f>VLOOKUP(M99,Entourage!A:B,2,FALSE)</f>
        <v>c_b_0077</v>
      </c>
    </row>
    <row r="100" spans="1:25" x14ac:dyDescent="0.15">
      <c r="A100" s="51">
        <f t="shared" si="12"/>
        <v>5</v>
      </c>
      <c r="B100" s="2">
        <f>COUNTIF(A$1:A100,A100)</f>
        <v>19</v>
      </c>
      <c r="C100" s="2">
        <f t="shared" si="20"/>
        <v>102</v>
      </c>
      <c r="D100" s="100">
        <f t="shared" si="13"/>
        <v>354</v>
      </c>
      <c r="E100" s="51">
        <v>1</v>
      </c>
      <c r="F100" s="43">
        <v>6</v>
      </c>
      <c r="G100" s="82">
        <v>13009</v>
      </c>
      <c r="H100" s="43">
        <v>68</v>
      </c>
      <c r="I100" s="43">
        <f>VLOOKUP(C100,[4]CharPropertyConfig!$A:$G,7,FALSE)*D100</f>
        <v>8850</v>
      </c>
      <c r="J100" s="51">
        <f>VLOOKUP(A100,filiation!A:C,3,FALSE)</f>
        <v>1</v>
      </c>
      <c r="K100" s="51">
        <f>VLOOKUP(J100,Entourage!A:N,14,FALSE)</f>
        <v>1</v>
      </c>
      <c r="L100" s="2" t="str">
        <f t="shared" si="14"/>
        <v>战斗</v>
      </c>
      <c r="M100" s="51">
        <f>VLOOKUP(A100,filiation!A:D,4,FALSE)</f>
        <v>19</v>
      </c>
      <c r="N100" s="51">
        <f>VLOOKUP(M100,Entourage!A:N,14,FALSE)</f>
        <v>1</v>
      </c>
      <c r="O100" s="2" t="str">
        <f t="shared" si="15"/>
        <v>战斗</v>
      </c>
      <c r="P100" s="2">
        <f t="shared" si="16"/>
        <v>102</v>
      </c>
      <c r="Q100" s="51">
        <f>INT(VLOOKUP(M100,Entourage!A:AF,28+IF(N100=1,2,IF(N100=3,3,1)),FALSE)*0.6*POWER(B100,1.1))</f>
        <v>214</v>
      </c>
      <c r="R100" s="55">
        <f>I100/(SUM(H$2:H100)*10)</f>
        <v>0.26753325272067713</v>
      </c>
      <c r="S100" s="95">
        <f t="shared" si="17"/>
        <v>1.1278352811599996</v>
      </c>
      <c r="T100" s="96">
        <f>SUMIFS(H$2:H100,A$2:A100,A100)*10*S100*(1.1+INDEX(Entourage!BD:BD,MATCH(J100,Entourage!A:A,0))/20)</f>
        <v>8855.7626276683168</v>
      </c>
      <c r="U100" s="96">
        <f t="shared" si="18"/>
        <v>711.97377883631907</v>
      </c>
      <c r="V100" s="96">
        <f>T100/VLOOKUP(C100,[4]CharPropertyConfig!$A:$G,7,FALSE)</f>
        <v>354.23050510673266</v>
      </c>
      <c r="W100" s="96">
        <f t="shared" si="19"/>
        <v>38.389253404319788</v>
      </c>
      <c r="X100" s="54" t="str">
        <f>VLOOKUP(J100,Entourage!A:B,2,FALSE)</f>
        <v>c_b_0010</v>
      </c>
      <c r="Y100" s="51" t="str">
        <f>VLOOKUP(M100,Entourage!A:B,2,FALSE)</f>
        <v>c_b_0077</v>
      </c>
    </row>
    <row r="101" spans="1:25" x14ac:dyDescent="0.15">
      <c r="A101" s="51">
        <f t="shared" si="12"/>
        <v>5</v>
      </c>
      <c r="B101" s="2">
        <f>COUNTIF(A$1:A101,A101)</f>
        <v>20</v>
      </c>
      <c r="C101" s="2">
        <f t="shared" si="20"/>
        <v>102</v>
      </c>
      <c r="D101" s="100">
        <f t="shared" si="13"/>
        <v>384</v>
      </c>
      <c r="E101" s="51">
        <v>1</v>
      </c>
      <c r="F101" s="43">
        <v>6</v>
      </c>
      <c r="G101" s="82">
        <v>13009</v>
      </c>
      <c r="H101" s="43">
        <v>72</v>
      </c>
      <c r="I101" s="43">
        <f>VLOOKUP(C101,[4]CharPropertyConfig!$A:$G,7,FALSE)*D101</f>
        <v>9600</v>
      </c>
      <c r="J101" s="51">
        <f>VLOOKUP(A101,filiation!A:C,3,FALSE)</f>
        <v>1</v>
      </c>
      <c r="K101" s="51">
        <f>VLOOKUP(J101,Entourage!A:N,14,FALSE)</f>
        <v>1</v>
      </c>
      <c r="L101" s="2" t="str">
        <f t="shared" si="14"/>
        <v>战斗</v>
      </c>
      <c r="M101" s="51">
        <f>VLOOKUP(A101,filiation!A:D,4,FALSE)</f>
        <v>19</v>
      </c>
      <c r="N101" s="51">
        <f>VLOOKUP(M101,Entourage!A:N,14,FALSE)</f>
        <v>1</v>
      </c>
      <c r="O101" s="2" t="str">
        <f t="shared" si="15"/>
        <v>战斗</v>
      </c>
      <c r="P101" s="2">
        <f t="shared" si="16"/>
        <v>102</v>
      </c>
      <c r="Q101" s="51">
        <f>INT(VLOOKUP(M101,Entourage!A:AF,28+IF(N101=1,2,IF(N101=3,3,1)),FALSE)*0.6*POWER(B101,1.1))</f>
        <v>226</v>
      </c>
      <c r="R101" s="55">
        <f>I101/(SUM(H$2:H101)*10)</f>
        <v>0.28402366863905326</v>
      </c>
      <c r="S101" s="95">
        <f t="shared" si="17"/>
        <v>1.0940002227251997</v>
      </c>
      <c r="T101" s="96">
        <f>SUMIFS(H$2:H101,A$2:A101,A101)*10*S101*(1.1+INDEX(Entourage!BD:BD,MATCH(J101,Entourage!A:A,0))/20)</f>
        <v>9614.0739573090541</v>
      </c>
      <c r="U101" s="96">
        <f t="shared" si="18"/>
        <v>758.31132964073731</v>
      </c>
      <c r="V101" s="96">
        <f>T101/VLOOKUP(C101,[4]CharPropertyConfig!$A:$G,7,FALSE)</f>
        <v>384.56295829236217</v>
      </c>
      <c r="W101" s="96">
        <f t="shared" si="19"/>
        <v>46.337550804418242</v>
      </c>
      <c r="X101" s="54" t="str">
        <f>VLOOKUP(J101,Entourage!A:B,2,FALSE)</f>
        <v>c_b_0010</v>
      </c>
      <c r="Y101" s="51" t="str">
        <f>VLOOKUP(M101,Entourage!A:B,2,FALSE)</f>
        <v>c_b_0077</v>
      </c>
    </row>
    <row r="102" spans="1:25" x14ac:dyDescent="0.15">
      <c r="A102" s="51">
        <f t="shared" si="12"/>
        <v>6</v>
      </c>
      <c r="B102" s="2">
        <f>COUNTIF(A$1:A102,A102)</f>
        <v>1</v>
      </c>
      <c r="C102" s="2">
        <f t="shared" si="20"/>
        <v>102</v>
      </c>
      <c r="D102" s="100">
        <f t="shared" si="13"/>
        <v>10</v>
      </c>
      <c r="E102" s="51">
        <v>1</v>
      </c>
      <c r="F102" s="43">
        <v>1</v>
      </c>
      <c r="G102" s="82">
        <v>13009</v>
      </c>
      <c r="H102" s="43">
        <v>2</v>
      </c>
      <c r="I102" s="43">
        <f>VLOOKUP(C102,[4]CharPropertyConfig!$A:$G,7,FALSE)*D102</f>
        <v>250</v>
      </c>
      <c r="J102" s="51">
        <f>VLOOKUP(A102,filiation!A:C,3,FALSE)</f>
        <v>19</v>
      </c>
      <c r="K102" s="51">
        <f>VLOOKUP(J102,Entourage!A:N,14,FALSE)</f>
        <v>1</v>
      </c>
      <c r="L102" s="2" t="str">
        <f t="shared" si="14"/>
        <v>战斗</v>
      </c>
      <c r="M102" s="51">
        <f>VLOOKUP(A102,filiation!A:D,4,FALSE)</f>
        <v>1</v>
      </c>
      <c r="N102" s="51">
        <f>VLOOKUP(M102,Entourage!A:N,14,FALSE)</f>
        <v>1</v>
      </c>
      <c r="O102" s="2" t="str">
        <f t="shared" si="15"/>
        <v>战斗</v>
      </c>
      <c r="P102" s="2">
        <f t="shared" si="16"/>
        <v>102</v>
      </c>
      <c r="Q102" s="51">
        <f>INT(VLOOKUP(M102,Entourage!A:AF,28+IF(N102=1,2,IF(N102=3,3,1)),FALSE)*0.6*POWER(B102,1.1))</f>
        <v>7</v>
      </c>
      <c r="R102" s="55">
        <f>I102/(SUM(H$2:H102)*10)</f>
        <v>7.392075694855115E-3</v>
      </c>
      <c r="S102" s="95">
        <f t="shared" si="17"/>
        <v>10</v>
      </c>
      <c r="T102" s="96">
        <f>SUMIFS(H$2:H102,A$2:A102,A102)*10*S102*(1.1+INDEX(Entourage!BD:BD,MATCH(J102,Entourage!A:A,0))/20)</f>
        <v>270</v>
      </c>
      <c r="U102" s="96">
        <f t="shared" si="18"/>
        <v>-9344.0739573090541</v>
      </c>
      <c r="V102" s="96">
        <f>T102/VLOOKUP(C102,[4]CharPropertyConfig!$A:$G,7,FALSE)</f>
        <v>10.8</v>
      </c>
      <c r="W102" s="96">
        <f t="shared" si="19"/>
        <v>-10102.385286949791</v>
      </c>
      <c r="X102" s="54" t="str">
        <f>VLOOKUP(J102,Entourage!A:B,2,FALSE)</f>
        <v>c_b_0077</v>
      </c>
      <c r="Y102" s="51" t="str">
        <f>VLOOKUP(M102,Entourage!A:B,2,FALSE)</f>
        <v>c_b_0010</v>
      </c>
    </row>
    <row r="103" spans="1:25" x14ac:dyDescent="0.15">
      <c r="A103" s="51">
        <f t="shared" si="12"/>
        <v>6</v>
      </c>
      <c r="B103" s="2">
        <f>COUNTIF(A$1:A103,A103)</f>
        <v>2</v>
      </c>
      <c r="C103" s="2">
        <f t="shared" si="20"/>
        <v>102</v>
      </c>
      <c r="D103" s="100">
        <f t="shared" si="13"/>
        <v>22</v>
      </c>
      <c r="E103" s="51">
        <v>1</v>
      </c>
      <c r="F103" s="43">
        <v>1</v>
      </c>
      <c r="G103" s="82">
        <v>13009</v>
      </c>
      <c r="H103" s="43">
        <v>4</v>
      </c>
      <c r="I103" s="43">
        <f>VLOOKUP(C103,[4]CharPropertyConfig!$A:$G,7,FALSE)*D103</f>
        <v>550</v>
      </c>
      <c r="J103" s="51">
        <f>VLOOKUP(A103,filiation!A:C,3,FALSE)</f>
        <v>19</v>
      </c>
      <c r="K103" s="51">
        <f>VLOOKUP(J103,Entourage!A:N,14,FALSE)</f>
        <v>1</v>
      </c>
      <c r="L103" s="2" t="str">
        <f t="shared" si="14"/>
        <v>战斗</v>
      </c>
      <c r="M103" s="51">
        <f>VLOOKUP(A103,filiation!A:D,4,FALSE)</f>
        <v>1</v>
      </c>
      <c r="N103" s="51">
        <f>VLOOKUP(M103,Entourage!A:N,14,FALSE)</f>
        <v>1</v>
      </c>
      <c r="O103" s="2" t="str">
        <f t="shared" si="15"/>
        <v>战斗</v>
      </c>
      <c r="P103" s="2">
        <f t="shared" si="16"/>
        <v>102</v>
      </c>
      <c r="Q103" s="51">
        <f>INT(VLOOKUP(M103,Entourage!A:AF,28+IF(N103=1,2,IF(N103=3,3,1)),FALSE)*0.6*POWER(B103,1.1))</f>
        <v>15</v>
      </c>
      <c r="R103" s="55">
        <f>I103/(SUM(H$2:H103)*10)</f>
        <v>1.6243354991139988E-2</v>
      </c>
      <c r="S103" s="95">
        <f t="shared" si="17"/>
        <v>7</v>
      </c>
      <c r="T103" s="96">
        <f>SUMIFS(H$2:H103,A$2:A103,A103)*10*S103*(1.1+INDEX(Entourage!BD:BD,MATCH(J103,Entourage!A:A,0))/20)</f>
        <v>567</v>
      </c>
      <c r="U103" s="96">
        <f t="shared" si="18"/>
        <v>297</v>
      </c>
      <c r="V103" s="96">
        <f>T103/VLOOKUP(C103,[4]CharPropertyConfig!$A:$G,7,FALSE)</f>
        <v>22.68</v>
      </c>
      <c r="W103" s="96">
        <f t="shared" si="19"/>
        <v>9641.0739573090541</v>
      </c>
      <c r="X103" s="54" t="str">
        <f>VLOOKUP(J103,Entourage!A:B,2,FALSE)</f>
        <v>c_b_0077</v>
      </c>
      <c r="Y103" s="51" t="str">
        <f>VLOOKUP(M103,Entourage!A:B,2,FALSE)</f>
        <v>c_b_0010</v>
      </c>
    </row>
    <row r="104" spans="1:25" x14ac:dyDescent="0.15">
      <c r="A104" s="51">
        <f t="shared" si="12"/>
        <v>6</v>
      </c>
      <c r="B104" s="2">
        <f>COUNTIF(A$1:A104,A104)</f>
        <v>3</v>
      </c>
      <c r="C104" s="2">
        <f t="shared" si="20"/>
        <v>102</v>
      </c>
      <c r="D104" s="100">
        <f t="shared" si="13"/>
        <v>35</v>
      </c>
      <c r="E104" s="51">
        <v>1</v>
      </c>
      <c r="F104" s="43">
        <v>1</v>
      </c>
      <c r="G104" s="82">
        <v>13009</v>
      </c>
      <c r="H104" s="43">
        <v>6</v>
      </c>
      <c r="I104" s="43">
        <f>VLOOKUP(C104,[4]CharPropertyConfig!$A:$G,7,FALSE)*D104</f>
        <v>875</v>
      </c>
      <c r="J104" s="51">
        <f>VLOOKUP(A104,filiation!A:C,3,FALSE)</f>
        <v>19</v>
      </c>
      <c r="K104" s="51">
        <f>VLOOKUP(J104,Entourage!A:N,14,FALSE)</f>
        <v>1</v>
      </c>
      <c r="L104" s="2" t="str">
        <f t="shared" si="14"/>
        <v>战斗</v>
      </c>
      <c r="M104" s="51">
        <f>VLOOKUP(A104,filiation!A:D,4,FALSE)</f>
        <v>1</v>
      </c>
      <c r="N104" s="51">
        <f>VLOOKUP(M104,Entourage!A:N,14,FALSE)</f>
        <v>1</v>
      </c>
      <c r="O104" s="2" t="str">
        <f t="shared" si="15"/>
        <v>战斗</v>
      </c>
      <c r="P104" s="2">
        <f t="shared" si="16"/>
        <v>102</v>
      </c>
      <c r="Q104" s="51">
        <f>INT(VLOOKUP(M104,Entourage!A:AF,28+IF(N104=1,2,IF(N104=3,3,1)),FALSE)*0.6*POWER(B104,1.1))</f>
        <v>24</v>
      </c>
      <c r="R104" s="55">
        <f>I104/(SUM(H$2:H104)*10)</f>
        <v>2.5795990566037735E-2</v>
      </c>
      <c r="S104" s="95">
        <f t="shared" si="17"/>
        <v>5.5</v>
      </c>
      <c r="T104" s="96">
        <f>SUMIFS(H$2:H104,A$2:A104,A104)*10*S104*(1.1+INDEX(Entourage!BD:BD,MATCH(J104,Entourage!A:A,0))/20)</f>
        <v>891.00000000000011</v>
      </c>
      <c r="U104" s="96">
        <f t="shared" si="18"/>
        <v>324.00000000000011</v>
      </c>
      <c r="V104" s="96">
        <f>T104/VLOOKUP(C104,[4]CharPropertyConfig!$A:$G,7,FALSE)</f>
        <v>35.640000000000008</v>
      </c>
      <c r="W104" s="96">
        <f t="shared" si="19"/>
        <v>27.000000000000114</v>
      </c>
      <c r="X104" s="54" t="str">
        <f>VLOOKUP(J104,Entourage!A:B,2,FALSE)</f>
        <v>c_b_0077</v>
      </c>
      <c r="Y104" s="51" t="str">
        <f>VLOOKUP(M104,Entourage!A:B,2,FALSE)</f>
        <v>c_b_0010</v>
      </c>
    </row>
    <row r="105" spans="1:25" x14ac:dyDescent="0.15">
      <c r="A105" s="51">
        <f t="shared" si="12"/>
        <v>6</v>
      </c>
      <c r="B105" s="2">
        <f>COUNTIF(A$1:A105,A105)</f>
        <v>4</v>
      </c>
      <c r="C105" s="2">
        <f t="shared" si="20"/>
        <v>102</v>
      </c>
      <c r="D105" s="100">
        <f t="shared" si="13"/>
        <v>49</v>
      </c>
      <c r="E105" s="51">
        <v>1</v>
      </c>
      <c r="F105" s="43">
        <v>2</v>
      </c>
      <c r="G105" s="82">
        <v>13009</v>
      </c>
      <c r="H105" s="43">
        <v>10</v>
      </c>
      <c r="I105" s="43">
        <f>VLOOKUP(C105,[4]CharPropertyConfig!$A:$G,7,FALSE)*D105</f>
        <v>1225</v>
      </c>
      <c r="J105" s="51">
        <f>VLOOKUP(A105,filiation!A:C,3,FALSE)</f>
        <v>19</v>
      </c>
      <c r="K105" s="51">
        <f>VLOOKUP(J105,Entourage!A:N,14,FALSE)</f>
        <v>1</v>
      </c>
      <c r="L105" s="2" t="str">
        <f t="shared" si="14"/>
        <v>战斗</v>
      </c>
      <c r="M105" s="51">
        <f>VLOOKUP(A105,filiation!A:D,4,FALSE)</f>
        <v>1</v>
      </c>
      <c r="N105" s="51">
        <f>VLOOKUP(M105,Entourage!A:N,14,FALSE)</f>
        <v>1</v>
      </c>
      <c r="O105" s="2" t="str">
        <f t="shared" si="15"/>
        <v>战斗</v>
      </c>
      <c r="P105" s="2">
        <f t="shared" si="16"/>
        <v>102</v>
      </c>
      <c r="Q105" s="51">
        <f>INT(VLOOKUP(M105,Entourage!A:AF,28+IF(N105=1,2,IF(N105=3,3,1)),FALSE)*0.6*POWER(B105,1.1))</f>
        <v>33</v>
      </c>
      <c r="R105" s="55">
        <f>I105/(SUM(H$2:H105)*10)</f>
        <v>3.60082304526749E-2</v>
      </c>
      <c r="S105" s="95">
        <f t="shared" si="17"/>
        <v>4.2</v>
      </c>
      <c r="T105" s="96">
        <f>SUMIFS(H$2:H105,A$2:A105,A105)*10*S105*(1.1+INDEX(Entourage!BD:BD,MATCH(J105,Entourage!A:A,0))/20)</f>
        <v>1247.4000000000001</v>
      </c>
      <c r="U105" s="96">
        <f t="shared" si="18"/>
        <v>356.4</v>
      </c>
      <c r="V105" s="96">
        <f>T105/VLOOKUP(C105,[4]CharPropertyConfig!$A:$G,7,FALSE)</f>
        <v>49.896000000000001</v>
      </c>
      <c r="W105" s="96">
        <f t="shared" si="19"/>
        <v>32.399999999999864</v>
      </c>
      <c r="X105" s="54" t="str">
        <f>VLOOKUP(J105,Entourage!A:B,2,FALSE)</f>
        <v>c_b_0077</v>
      </c>
      <c r="Y105" s="51" t="str">
        <f>VLOOKUP(M105,Entourage!A:B,2,FALSE)</f>
        <v>c_b_0010</v>
      </c>
    </row>
    <row r="106" spans="1:25" x14ac:dyDescent="0.15">
      <c r="A106" s="51">
        <f t="shared" si="12"/>
        <v>6</v>
      </c>
      <c r="B106" s="2">
        <f>COUNTIF(A$1:A106,A106)</f>
        <v>5</v>
      </c>
      <c r="C106" s="2">
        <f t="shared" si="20"/>
        <v>102</v>
      </c>
      <c r="D106" s="100">
        <f t="shared" si="13"/>
        <v>65</v>
      </c>
      <c r="E106" s="51">
        <v>1</v>
      </c>
      <c r="F106" s="43">
        <v>2</v>
      </c>
      <c r="G106" s="82">
        <v>13009</v>
      </c>
      <c r="H106" s="43">
        <v>12</v>
      </c>
      <c r="I106" s="43">
        <f>VLOOKUP(C106,[4]CharPropertyConfig!$A:$G,7,FALSE)*D106</f>
        <v>1625</v>
      </c>
      <c r="J106" s="51">
        <f>VLOOKUP(A106,filiation!A:C,3,FALSE)</f>
        <v>19</v>
      </c>
      <c r="K106" s="51">
        <f>VLOOKUP(J106,Entourage!A:N,14,FALSE)</f>
        <v>1</v>
      </c>
      <c r="L106" s="2" t="str">
        <f t="shared" si="14"/>
        <v>战斗</v>
      </c>
      <c r="M106" s="51">
        <f>VLOOKUP(A106,filiation!A:D,4,FALSE)</f>
        <v>1</v>
      </c>
      <c r="N106" s="51">
        <f>VLOOKUP(M106,Entourage!A:N,14,FALSE)</f>
        <v>1</v>
      </c>
      <c r="O106" s="2" t="str">
        <f t="shared" si="15"/>
        <v>战斗</v>
      </c>
      <c r="P106" s="2">
        <f t="shared" si="16"/>
        <v>102</v>
      </c>
      <c r="Q106" s="51">
        <f>INT(VLOOKUP(M106,Entourage!A:AF,28+IF(N106=1,2,IF(N106=3,3,1)),FALSE)*0.6*POWER(B106,1.1))</f>
        <v>42</v>
      </c>
      <c r="R106" s="55">
        <f>I106/(SUM(H$2:H106)*10)</f>
        <v>4.7598125366139429E-2</v>
      </c>
      <c r="S106" s="95">
        <f t="shared" si="17"/>
        <v>3.56</v>
      </c>
      <c r="T106" s="96">
        <f>SUMIFS(H$2:H106,A$2:A106,A106)*10*S106*(1.1+INDEX(Entourage!BD:BD,MATCH(J106,Entourage!A:A,0))/20)</f>
        <v>1634.0400000000002</v>
      </c>
      <c r="U106" s="96">
        <f t="shared" si="18"/>
        <v>386.6400000000001</v>
      </c>
      <c r="V106" s="96">
        <f>T106/VLOOKUP(C106,[4]CharPropertyConfig!$A:$G,7,FALSE)</f>
        <v>65.36160000000001</v>
      </c>
      <c r="W106" s="96">
        <f t="shared" si="19"/>
        <v>30.240000000000123</v>
      </c>
      <c r="X106" s="54" t="str">
        <f>VLOOKUP(J106,Entourage!A:B,2,FALSE)</f>
        <v>c_b_0077</v>
      </c>
      <c r="Y106" s="51" t="str">
        <f>VLOOKUP(M106,Entourage!A:B,2,FALSE)</f>
        <v>c_b_0010</v>
      </c>
    </row>
    <row r="107" spans="1:25" x14ac:dyDescent="0.15">
      <c r="A107" s="51">
        <f t="shared" si="12"/>
        <v>6</v>
      </c>
      <c r="B107" s="2">
        <f>COUNTIF(A$1:A107,A107)</f>
        <v>6</v>
      </c>
      <c r="C107" s="2">
        <f t="shared" si="20"/>
        <v>102</v>
      </c>
      <c r="D107" s="100">
        <f t="shared" si="13"/>
        <v>81</v>
      </c>
      <c r="E107" s="51">
        <v>1</v>
      </c>
      <c r="F107" s="43">
        <v>2</v>
      </c>
      <c r="G107" s="82">
        <v>13009</v>
      </c>
      <c r="H107" s="43">
        <v>16</v>
      </c>
      <c r="I107" s="43">
        <f>VLOOKUP(C107,[4]CharPropertyConfig!$A:$G,7,FALSE)*D107</f>
        <v>2025</v>
      </c>
      <c r="J107" s="51">
        <f>VLOOKUP(A107,filiation!A:C,3,FALSE)</f>
        <v>19</v>
      </c>
      <c r="K107" s="51">
        <f>VLOOKUP(J107,Entourage!A:N,14,FALSE)</f>
        <v>1</v>
      </c>
      <c r="L107" s="2" t="str">
        <f t="shared" si="14"/>
        <v>战斗</v>
      </c>
      <c r="M107" s="51">
        <f>VLOOKUP(A107,filiation!A:D,4,FALSE)</f>
        <v>1</v>
      </c>
      <c r="N107" s="51">
        <f>VLOOKUP(M107,Entourage!A:N,14,FALSE)</f>
        <v>1</v>
      </c>
      <c r="O107" s="2" t="str">
        <f t="shared" si="15"/>
        <v>战斗</v>
      </c>
      <c r="P107" s="2">
        <f t="shared" si="16"/>
        <v>102</v>
      </c>
      <c r="Q107" s="51">
        <f>INT(VLOOKUP(M107,Entourage!A:AF,28+IF(N107=1,2,IF(N107=3,3,1)),FALSE)*0.6*POWER(B107,1.1))</f>
        <v>51</v>
      </c>
      <c r="R107" s="55">
        <f>I107/(SUM(H$2:H107)*10)</f>
        <v>5.903790087463557E-2</v>
      </c>
      <c r="S107" s="95">
        <f t="shared" si="17"/>
        <v>3.02</v>
      </c>
      <c r="T107" s="96">
        <f>SUMIFS(H$2:H107,A$2:A107,A107)*10*S107*(1.1+INDEX(Entourage!BD:BD,MATCH(J107,Entourage!A:A,0))/20)</f>
        <v>2038.5000000000002</v>
      </c>
      <c r="U107" s="96">
        <f t="shared" si="18"/>
        <v>404.46000000000004</v>
      </c>
      <c r="V107" s="96">
        <f>T107/VLOOKUP(C107,[4]CharPropertyConfig!$A:$G,7,FALSE)</f>
        <v>81.540000000000006</v>
      </c>
      <c r="W107" s="96">
        <f t="shared" si="19"/>
        <v>17.819999999999936</v>
      </c>
      <c r="X107" s="54" t="str">
        <f>VLOOKUP(J107,Entourage!A:B,2,FALSE)</f>
        <v>c_b_0077</v>
      </c>
      <c r="Y107" s="51" t="str">
        <f>VLOOKUP(M107,Entourage!A:B,2,FALSE)</f>
        <v>c_b_0010</v>
      </c>
    </row>
    <row r="108" spans="1:25" x14ac:dyDescent="0.15">
      <c r="A108" s="51">
        <f t="shared" si="12"/>
        <v>6</v>
      </c>
      <c r="B108" s="2">
        <f>COUNTIF(A$1:A108,A108)</f>
        <v>7</v>
      </c>
      <c r="C108" s="2">
        <f t="shared" si="20"/>
        <v>102</v>
      </c>
      <c r="D108" s="100">
        <f t="shared" si="13"/>
        <v>98</v>
      </c>
      <c r="E108" s="51">
        <v>1</v>
      </c>
      <c r="F108" s="43">
        <v>3</v>
      </c>
      <c r="G108" s="82">
        <v>13009</v>
      </c>
      <c r="H108" s="43">
        <v>20</v>
      </c>
      <c r="I108" s="43">
        <f>VLOOKUP(C108,[4]CharPropertyConfig!$A:$G,7,FALSE)*D108</f>
        <v>2450</v>
      </c>
      <c r="J108" s="51">
        <f>VLOOKUP(A108,filiation!A:C,3,FALSE)</f>
        <v>19</v>
      </c>
      <c r="K108" s="51">
        <f>VLOOKUP(J108,Entourage!A:N,14,FALSE)</f>
        <v>1</v>
      </c>
      <c r="L108" s="2" t="str">
        <f t="shared" si="14"/>
        <v>战斗</v>
      </c>
      <c r="M108" s="51">
        <f>VLOOKUP(A108,filiation!A:D,4,FALSE)</f>
        <v>1</v>
      </c>
      <c r="N108" s="51">
        <f>VLOOKUP(M108,Entourage!A:N,14,FALSE)</f>
        <v>1</v>
      </c>
      <c r="O108" s="2" t="str">
        <f t="shared" si="15"/>
        <v>战斗</v>
      </c>
      <c r="P108" s="2">
        <f t="shared" si="16"/>
        <v>102</v>
      </c>
      <c r="Q108" s="51">
        <f>INT(VLOOKUP(M108,Entourage!A:AF,28+IF(N108=1,2,IF(N108=3,3,1)),FALSE)*0.6*POWER(B108,1.1))</f>
        <v>61</v>
      </c>
      <c r="R108" s="55">
        <f>I108/(SUM(H$2:H108)*10)</f>
        <v>7.101449275362319E-2</v>
      </c>
      <c r="S108" s="95">
        <f t="shared" si="17"/>
        <v>2.6</v>
      </c>
      <c r="T108" s="96">
        <f>SUMIFS(H$2:H108,A$2:A108,A108)*10*S108*(1.1+INDEX(Entourage!BD:BD,MATCH(J108,Entourage!A:A,0))/20)</f>
        <v>2457</v>
      </c>
      <c r="U108" s="96">
        <f t="shared" si="18"/>
        <v>418.49999999999977</v>
      </c>
      <c r="V108" s="96">
        <f>T108/VLOOKUP(C108,[4]CharPropertyConfig!$A:$G,7,FALSE)</f>
        <v>98.28</v>
      </c>
      <c r="W108" s="96">
        <f t="shared" si="19"/>
        <v>14.039999999999736</v>
      </c>
      <c r="X108" s="54" t="str">
        <f>VLOOKUP(J108,Entourage!A:B,2,FALSE)</f>
        <v>c_b_0077</v>
      </c>
      <c r="Y108" s="51" t="str">
        <f>VLOOKUP(M108,Entourage!A:B,2,FALSE)</f>
        <v>c_b_0010</v>
      </c>
    </row>
    <row r="109" spans="1:25" x14ac:dyDescent="0.15">
      <c r="A109" s="51">
        <f t="shared" si="12"/>
        <v>6</v>
      </c>
      <c r="B109" s="2">
        <f>COUNTIF(A$1:A109,A109)</f>
        <v>8</v>
      </c>
      <c r="C109" s="2">
        <f t="shared" si="20"/>
        <v>102</v>
      </c>
      <c r="D109" s="100">
        <f t="shared" si="13"/>
        <v>115</v>
      </c>
      <c r="E109" s="51">
        <v>1</v>
      </c>
      <c r="F109" s="43">
        <v>3</v>
      </c>
      <c r="G109" s="82">
        <v>13009</v>
      </c>
      <c r="H109" s="43">
        <v>24</v>
      </c>
      <c r="I109" s="43">
        <f>VLOOKUP(C109,[4]CharPropertyConfig!$A:$G,7,FALSE)*D109</f>
        <v>2875</v>
      </c>
      <c r="J109" s="51">
        <f>VLOOKUP(A109,filiation!A:C,3,FALSE)</f>
        <v>19</v>
      </c>
      <c r="K109" s="51">
        <f>VLOOKUP(J109,Entourage!A:N,14,FALSE)</f>
        <v>1</v>
      </c>
      <c r="L109" s="2" t="str">
        <f t="shared" si="14"/>
        <v>战斗</v>
      </c>
      <c r="M109" s="51">
        <f>VLOOKUP(A109,filiation!A:D,4,FALSE)</f>
        <v>1</v>
      </c>
      <c r="N109" s="51">
        <f>VLOOKUP(M109,Entourage!A:N,14,FALSE)</f>
        <v>1</v>
      </c>
      <c r="O109" s="2" t="str">
        <f t="shared" si="15"/>
        <v>战斗</v>
      </c>
      <c r="P109" s="2">
        <f t="shared" si="16"/>
        <v>102</v>
      </c>
      <c r="Q109" s="51">
        <f>INT(VLOOKUP(M109,Entourage!A:AF,28+IF(N109=1,2,IF(N109=3,3,1)),FALSE)*0.6*POWER(B109,1.1))</f>
        <v>70</v>
      </c>
      <c r="R109" s="55">
        <f>I109/(SUM(H$2:H109)*10)</f>
        <v>8.2757628094415656E-2</v>
      </c>
      <c r="S109" s="95">
        <f t="shared" si="17"/>
        <v>2.2799999999999998</v>
      </c>
      <c r="T109" s="96">
        <f>SUMIFS(H$2:H109,A$2:A109,A109)*10*S109*(1.1+INDEX(Entourage!BD:BD,MATCH(J109,Entourage!A:A,0))/20)</f>
        <v>2893.32</v>
      </c>
      <c r="U109" s="96">
        <f t="shared" si="18"/>
        <v>436.32000000000016</v>
      </c>
      <c r="V109" s="96">
        <f>T109/VLOOKUP(C109,[4]CharPropertyConfig!$A:$G,7,FALSE)</f>
        <v>115.73280000000001</v>
      </c>
      <c r="W109" s="96">
        <f t="shared" si="19"/>
        <v>17.820000000000391</v>
      </c>
      <c r="X109" s="54" t="str">
        <f>VLOOKUP(J109,Entourage!A:B,2,FALSE)</f>
        <v>c_b_0077</v>
      </c>
      <c r="Y109" s="51" t="str">
        <f>VLOOKUP(M109,Entourage!A:B,2,FALSE)</f>
        <v>c_b_0010</v>
      </c>
    </row>
    <row r="110" spans="1:25" x14ac:dyDescent="0.15">
      <c r="A110" s="51">
        <f t="shared" si="12"/>
        <v>6</v>
      </c>
      <c r="B110" s="2">
        <f>COUNTIF(A$1:A110,A110)</f>
        <v>9</v>
      </c>
      <c r="C110" s="2">
        <f t="shared" si="20"/>
        <v>102</v>
      </c>
      <c r="D110" s="100">
        <f t="shared" si="13"/>
        <v>134</v>
      </c>
      <c r="E110" s="51">
        <v>1</v>
      </c>
      <c r="F110" s="43">
        <v>3</v>
      </c>
      <c r="G110" s="82">
        <v>13009</v>
      </c>
      <c r="H110" s="43">
        <v>26</v>
      </c>
      <c r="I110" s="43">
        <f>VLOOKUP(C110,[4]CharPropertyConfig!$A:$G,7,FALSE)*D110</f>
        <v>3350</v>
      </c>
      <c r="J110" s="51">
        <f>VLOOKUP(A110,filiation!A:C,3,FALSE)</f>
        <v>19</v>
      </c>
      <c r="K110" s="51">
        <f>VLOOKUP(J110,Entourage!A:N,14,FALSE)</f>
        <v>1</v>
      </c>
      <c r="L110" s="2" t="str">
        <f t="shared" si="14"/>
        <v>战斗</v>
      </c>
      <c r="M110" s="51">
        <f>VLOOKUP(A110,filiation!A:D,4,FALSE)</f>
        <v>1</v>
      </c>
      <c r="N110" s="51">
        <f>VLOOKUP(M110,Entourage!A:N,14,FALSE)</f>
        <v>1</v>
      </c>
      <c r="O110" s="2" t="str">
        <f t="shared" si="15"/>
        <v>战斗</v>
      </c>
      <c r="P110" s="2">
        <f t="shared" si="16"/>
        <v>102</v>
      </c>
      <c r="Q110" s="51">
        <f>INT(VLOOKUP(M110,Entourage!A:AF,28+IF(N110=1,2,IF(N110=3,3,1)),FALSE)*0.6*POWER(B110,1.1))</f>
        <v>80</v>
      </c>
      <c r="R110" s="55">
        <f>I110/(SUM(H$2:H110)*10)</f>
        <v>9.571428571428571E-2</v>
      </c>
      <c r="S110" s="95">
        <f t="shared" si="17"/>
        <v>2.0699999999999998</v>
      </c>
      <c r="T110" s="96">
        <f>SUMIFS(H$2:H110,A$2:A110,A110)*10*S110*(1.1+INDEX(Entourage!BD:BD,MATCH(J110,Entourage!A:A,0))/20)</f>
        <v>3353.4</v>
      </c>
      <c r="U110" s="96">
        <f t="shared" si="18"/>
        <v>460.07999999999993</v>
      </c>
      <c r="V110" s="96">
        <f>T110/VLOOKUP(C110,[4]CharPropertyConfig!$A:$G,7,FALSE)</f>
        <v>134.136</v>
      </c>
      <c r="W110" s="96">
        <f t="shared" si="19"/>
        <v>23.759999999999764</v>
      </c>
      <c r="X110" s="54" t="str">
        <f>VLOOKUP(J110,Entourage!A:B,2,FALSE)</f>
        <v>c_b_0077</v>
      </c>
      <c r="Y110" s="51" t="str">
        <f>VLOOKUP(M110,Entourage!A:B,2,FALSE)</f>
        <v>c_b_0010</v>
      </c>
    </row>
    <row r="111" spans="1:25" x14ac:dyDescent="0.15">
      <c r="A111" s="51">
        <f t="shared" si="12"/>
        <v>6</v>
      </c>
      <c r="B111" s="2">
        <f>COUNTIF(A$1:A111,A111)</f>
        <v>10</v>
      </c>
      <c r="C111" s="2">
        <f t="shared" si="20"/>
        <v>102</v>
      </c>
      <c r="D111" s="100">
        <f t="shared" si="13"/>
        <v>153</v>
      </c>
      <c r="E111" s="51">
        <v>1</v>
      </c>
      <c r="F111" s="43">
        <v>3</v>
      </c>
      <c r="G111" s="82">
        <v>13009</v>
      </c>
      <c r="H111" s="43">
        <v>30</v>
      </c>
      <c r="I111" s="43">
        <f>VLOOKUP(C111,[4]CharPropertyConfig!$A:$G,7,FALSE)*D111</f>
        <v>3825</v>
      </c>
      <c r="J111" s="51">
        <f>VLOOKUP(A111,filiation!A:C,3,FALSE)</f>
        <v>19</v>
      </c>
      <c r="K111" s="51">
        <f>VLOOKUP(J111,Entourage!A:N,14,FALSE)</f>
        <v>1</v>
      </c>
      <c r="L111" s="2" t="str">
        <f t="shared" si="14"/>
        <v>战斗</v>
      </c>
      <c r="M111" s="51">
        <f>VLOOKUP(A111,filiation!A:D,4,FALSE)</f>
        <v>1</v>
      </c>
      <c r="N111" s="51">
        <f>VLOOKUP(M111,Entourage!A:N,14,FALSE)</f>
        <v>1</v>
      </c>
      <c r="O111" s="2" t="str">
        <f t="shared" si="15"/>
        <v>战斗</v>
      </c>
      <c r="P111" s="2">
        <f t="shared" si="16"/>
        <v>102</v>
      </c>
      <c r="Q111" s="51">
        <f>INT(VLOOKUP(M111,Entourage!A:AF,28+IF(N111=1,2,IF(N111=3,3,1)),FALSE)*0.6*POWER(B111,1.1))</f>
        <v>90</v>
      </c>
      <c r="R111" s="55">
        <f>I111/(SUM(H$2:H111)*10)</f>
        <v>0.10835694050991501</v>
      </c>
      <c r="S111" s="95">
        <f t="shared" si="17"/>
        <v>1.89</v>
      </c>
      <c r="T111" s="96">
        <f>SUMIFS(H$2:H111,A$2:A111,A111)*10*S111*(1.1+INDEX(Entourage!BD:BD,MATCH(J111,Entourage!A:A,0))/20)</f>
        <v>3827.2500000000005</v>
      </c>
      <c r="U111" s="96">
        <f t="shared" si="18"/>
        <v>473.85000000000036</v>
      </c>
      <c r="V111" s="96">
        <f>T111/VLOOKUP(C111,[4]CharPropertyConfig!$A:$G,7,FALSE)</f>
        <v>153.09000000000003</v>
      </c>
      <c r="W111" s="96">
        <f t="shared" si="19"/>
        <v>13.770000000000437</v>
      </c>
      <c r="X111" s="54" t="str">
        <f>VLOOKUP(J111,Entourage!A:B,2,FALSE)</f>
        <v>c_b_0077</v>
      </c>
      <c r="Y111" s="51" t="str">
        <f>VLOOKUP(M111,Entourage!A:B,2,FALSE)</f>
        <v>c_b_0010</v>
      </c>
    </row>
    <row r="112" spans="1:25" x14ac:dyDescent="0.15">
      <c r="A112" s="51">
        <f t="shared" si="12"/>
        <v>6</v>
      </c>
      <c r="B112" s="2">
        <f>COUNTIF(A$1:A112,A112)</f>
        <v>11</v>
      </c>
      <c r="C112" s="2">
        <f t="shared" si="20"/>
        <v>102</v>
      </c>
      <c r="D112" s="100">
        <f t="shared" si="13"/>
        <v>172</v>
      </c>
      <c r="E112" s="51">
        <v>1</v>
      </c>
      <c r="F112" s="43">
        <v>4</v>
      </c>
      <c r="G112" s="82">
        <v>13009</v>
      </c>
      <c r="H112" s="43">
        <v>34</v>
      </c>
      <c r="I112" s="43">
        <f>VLOOKUP(C112,[4]CharPropertyConfig!$A:$G,7,FALSE)*D112</f>
        <v>4300</v>
      </c>
      <c r="J112" s="51">
        <f>VLOOKUP(A112,filiation!A:C,3,FALSE)</f>
        <v>19</v>
      </c>
      <c r="K112" s="51">
        <f>VLOOKUP(J112,Entourage!A:N,14,FALSE)</f>
        <v>1</v>
      </c>
      <c r="L112" s="2" t="str">
        <f t="shared" si="14"/>
        <v>战斗</v>
      </c>
      <c r="M112" s="51">
        <f>VLOOKUP(A112,filiation!A:D,4,FALSE)</f>
        <v>1</v>
      </c>
      <c r="N112" s="51">
        <f>VLOOKUP(M112,Entourage!A:N,14,FALSE)</f>
        <v>1</v>
      </c>
      <c r="O112" s="2" t="str">
        <f t="shared" si="15"/>
        <v>战斗</v>
      </c>
      <c r="P112" s="2">
        <f t="shared" si="16"/>
        <v>102</v>
      </c>
      <c r="Q112" s="51">
        <f>INT(VLOOKUP(M112,Entourage!A:AF,28+IF(N112=1,2,IF(N112=3,3,1)),FALSE)*0.6*POWER(B112,1.1))</f>
        <v>100</v>
      </c>
      <c r="R112" s="55">
        <f>I112/(SUM(H$2:H112)*10)</f>
        <v>0.12065095398428732</v>
      </c>
      <c r="S112" s="95">
        <f t="shared" si="17"/>
        <v>1.74</v>
      </c>
      <c r="T112" s="96">
        <f>SUMIFS(H$2:H112,A$2:A112,A112)*10*S112*(1.1+INDEX(Entourage!BD:BD,MATCH(J112,Entourage!A:A,0))/20)</f>
        <v>4322.16</v>
      </c>
      <c r="U112" s="96">
        <f t="shared" si="18"/>
        <v>494.9099999999994</v>
      </c>
      <c r="V112" s="96">
        <f>T112/VLOOKUP(C112,[4]CharPropertyConfig!$A:$G,7,FALSE)</f>
        <v>172.88639999999998</v>
      </c>
      <c r="W112" s="96">
        <f t="shared" si="19"/>
        <v>21.059999999999036</v>
      </c>
      <c r="X112" s="54" t="str">
        <f>VLOOKUP(J112,Entourage!A:B,2,FALSE)</f>
        <v>c_b_0077</v>
      </c>
      <c r="Y112" s="51" t="str">
        <f>VLOOKUP(M112,Entourage!A:B,2,FALSE)</f>
        <v>c_b_0010</v>
      </c>
    </row>
    <row r="113" spans="1:25" x14ac:dyDescent="0.15">
      <c r="A113" s="51">
        <f t="shared" si="12"/>
        <v>6</v>
      </c>
      <c r="B113" s="2">
        <f>COUNTIF(A$1:A113,A113)</f>
        <v>12</v>
      </c>
      <c r="C113" s="2">
        <f t="shared" si="20"/>
        <v>102</v>
      </c>
      <c r="D113" s="100">
        <f t="shared" si="13"/>
        <v>193</v>
      </c>
      <c r="E113" s="51">
        <v>1</v>
      </c>
      <c r="F113" s="43">
        <v>4</v>
      </c>
      <c r="G113" s="82">
        <v>13009</v>
      </c>
      <c r="H113" s="43">
        <v>38</v>
      </c>
      <c r="I113" s="43">
        <f>VLOOKUP(C113,[4]CharPropertyConfig!$A:$G,7,FALSE)*D113</f>
        <v>4825</v>
      </c>
      <c r="J113" s="51">
        <f>VLOOKUP(A113,filiation!A:C,3,FALSE)</f>
        <v>19</v>
      </c>
      <c r="K113" s="51">
        <f>VLOOKUP(J113,Entourage!A:N,14,FALSE)</f>
        <v>1</v>
      </c>
      <c r="L113" s="2" t="str">
        <f t="shared" si="14"/>
        <v>战斗</v>
      </c>
      <c r="M113" s="51">
        <f>VLOOKUP(A113,filiation!A:D,4,FALSE)</f>
        <v>1</v>
      </c>
      <c r="N113" s="51">
        <f>VLOOKUP(M113,Entourage!A:N,14,FALSE)</f>
        <v>1</v>
      </c>
      <c r="O113" s="2" t="str">
        <f t="shared" si="15"/>
        <v>战斗</v>
      </c>
      <c r="P113" s="2">
        <f t="shared" si="16"/>
        <v>102</v>
      </c>
      <c r="Q113" s="51">
        <f>INT(VLOOKUP(M113,Entourage!A:AF,28+IF(N113=1,2,IF(N113=3,3,1)),FALSE)*0.6*POWER(B113,1.1))</f>
        <v>110</v>
      </c>
      <c r="R113" s="55">
        <f>I113/(SUM(H$2:H113)*10)</f>
        <v>0.13395335924486396</v>
      </c>
      <c r="S113" s="95">
        <f t="shared" si="17"/>
        <v>1.615</v>
      </c>
      <c r="T113" s="96">
        <f>SUMIFS(H$2:H113,A$2:A113,A113)*10*S113*(1.1+INDEX(Entourage!BD:BD,MATCH(J113,Entourage!A:A,0))/20)</f>
        <v>4840.1550000000007</v>
      </c>
      <c r="U113" s="96">
        <f t="shared" si="18"/>
        <v>517.9950000000008</v>
      </c>
      <c r="V113" s="96">
        <f>T113/VLOOKUP(C113,[4]CharPropertyConfig!$A:$G,7,FALSE)</f>
        <v>193.60620000000003</v>
      </c>
      <c r="W113" s="96">
        <f t="shared" si="19"/>
        <v>23.085000000001401</v>
      </c>
      <c r="X113" s="54" t="str">
        <f>VLOOKUP(J113,Entourage!A:B,2,FALSE)</f>
        <v>c_b_0077</v>
      </c>
      <c r="Y113" s="51" t="str">
        <f>VLOOKUP(M113,Entourage!A:B,2,FALSE)</f>
        <v>c_b_0010</v>
      </c>
    </row>
    <row r="114" spans="1:25" x14ac:dyDescent="0.15">
      <c r="A114" s="51">
        <f t="shared" si="12"/>
        <v>6</v>
      </c>
      <c r="B114" s="2">
        <f>COUNTIF(A$1:A114,A114)</f>
        <v>13</v>
      </c>
      <c r="C114" s="2">
        <f t="shared" si="20"/>
        <v>102</v>
      </c>
      <c r="D114" s="100">
        <f t="shared" si="13"/>
        <v>215</v>
      </c>
      <c r="E114" s="51">
        <v>1</v>
      </c>
      <c r="F114" s="43">
        <v>4</v>
      </c>
      <c r="G114" s="82">
        <v>13009</v>
      </c>
      <c r="H114" s="43">
        <v>42</v>
      </c>
      <c r="I114" s="43">
        <f>VLOOKUP(C114,[4]CharPropertyConfig!$A:$G,7,FALSE)*D114</f>
        <v>5375</v>
      </c>
      <c r="J114" s="51">
        <f>VLOOKUP(A114,filiation!A:C,3,FALSE)</f>
        <v>19</v>
      </c>
      <c r="K114" s="51">
        <f>VLOOKUP(J114,Entourage!A:N,14,FALSE)</f>
        <v>1</v>
      </c>
      <c r="L114" s="2" t="str">
        <f t="shared" si="14"/>
        <v>战斗</v>
      </c>
      <c r="M114" s="51">
        <f>VLOOKUP(A114,filiation!A:D,4,FALSE)</f>
        <v>1</v>
      </c>
      <c r="N114" s="51">
        <f>VLOOKUP(M114,Entourage!A:N,14,FALSE)</f>
        <v>1</v>
      </c>
      <c r="O114" s="2" t="str">
        <f t="shared" si="15"/>
        <v>战斗</v>
      </c>
      <c r="P114" s="2">
        <f t="shared" si="16"/>
        <v>102</v>
      </c>
      <c r="Q114" s="51">
        <f>INT(VLOOKUP(M114,Entourage!A:AF,28+IF(N114=1,2,IF(N114=3,3,1)),FALSE)*0.6*POWER(B114,1.1))</f>
        <v>120</v>
      </c>
      <c r="R114" s="55">
        <f>I114/(SUM(H$2:H114)*10)</f>
        <v>0.14750274423710208</v>
      </c>
      <c r="S114" s="95">
        <f t="shared" si="17"/>
        <v>1.51</v>
      </c>
      <c r="T114" s="96">
        <f>SUMIFS(H$2:H114,A$2:A114,A114)*10*S114*(1.1+INDEX(Entourage!BD:BD,MATCH(J114,Entourage!A:A,0))/20)</f>
        <v>5381.64</v>
      </c>
      <c r="U114" s="96">
        <f t="shared" si="18"/>
        <v>541.48499999999967</v>
      </c>
      <c r="V114" s="96">
        <f>T114/VLOOKUP(C114,[4]CharPropertyConfig!$A:$G,7,FALSE)</f>
        <v>215.26560000000001</v>
      </c>
      <c r="W114" s="96">
        <f t="shared" si="19"/>
        <v>23.489999999998872</v>
      </c>
      <c r="X114" s="54" t="str">
        <f>VLOOKUP(J114,Entourage!A:B,2,FALSE)</f>
        <v>c_b_0077</v>
      </c>
      <c r="Y114" s="51" t="str">
        <f>VLOOKUP(M114,Entourage!A:B,2,FALSE)</f>
        <v>c_b_0010</v>
      </c>
    </row>
    <row r="115" spans="1:25" x14ac:dyDescent="0.15">
      <c r="A115" s="51">
        <f t="shared" si="12"/>
        <v>6</v>
      </c>
      <c r="B115" s="2">
        <f>COUNTIF(A$1:A115,A115)</f>
        <v>14</v>
      </c>
      <c r="C115" s="2">
        <f t="shared" si="20"/>
        <v>102</v>
      </c>
      <c r="D115" s="100">
        <f t="shared" si="13"/>
        <v>237</v>
      </c>
      <c r="E115" s="51">
        <v>1</v>
      </c>
      <c r="F115" s="43">
        <v>5</v>
      </c>
      <c r="G115" s="82">
        <v>13009</v>
      </c>
      <c r="H115" s="43">
        <v>46</v>
      </c>
      <c r="I115" s="43">
        <f>VLOOKUP(C115,[4]CharPropertyConfig!$A:$G,7,FALSE)*D115</f>
        <v>5925</v>
      </c>
      <c r="J115" s="51">
        <f>VLOOKUP(A115,filiation!A:C,3,FALSE)</f>
        <v>19</v>
      </c>
      <c r="K115" s="51">
        <f>VLOOKUP(J115,Entourage!A:N,14,FALSE)</f>
        <v>1</v>
      </c>
      <c r="L115" s="2" t="str">
        <f t="shared" si="14"/>
        <v>战斗</v>
      </c>
      <c r="M115" s="51">
        <f>VLOOKUP(A115,filiation!A:D,4,FALSE)</f>
        <v>1</v>
      </c>
      <c r="N115" s="51">
        <f>VLOOKUP(M115,Entourage!A:N,14,FALSE)</f>
        <v>1</v>
      </c>
      <c r="O115" s="2" t="str">
        <f t="shared" si="15"/>
        <v>战斗</v>
      </c>
      <c r="P115" s="2">
        <f t="shared" si="16"/>
        <v>102</v>
      </c>
      <c r="Q115" s="51">
        <f>INT(VLOOKUP(M115,Entourage!A:AF,28+IF(N115=1,2,IF(N115=3,3,1)),FALSE)*0.6*POWER(B115,1.1))</f>
        <v>131</v>
      </c>
      <c r="R115" s="55">
        <f>I115/(SUM(H$2:H115)*10)</f>
        <v>0.16056910569105692</v>
      </c>
      <c r="S115" s="95">
        <f t="shared" si="17"/>
        <v>1.42</v>
      </c>
      <c r="T115" s="96">
        <f>SUMIFS(H$2:H115,A$2:A115,A115)*10*S115*(1.1+INDEX(Entourage!BD:BD,MATCH(J115,Entourage!A:A,0))/20)</f>
        <v>5942.7000000000007</v>
      </c>
      <c r="U115" s="96">
        <f t="shared" si="18"/>
        <v>561.0600000000004</v>
      </c>
      <c r="V115" s="96">
        <f>T115/VLOOKUP(C115,[4]CharPropertyConfig!$A:$G,7,FALSE)</f>
        <v>237.70800000000003</v>
      </c>
      <c r="W115" s="96">
        <f t="shared" si="19"/>
        <v>19.575000000000728</v>
      </c>
      <c r="X115" s="54" t="str">
        <f>VLOOKUP(J115,Entourage!A:B,2,FALSE)</f>
        <v>c_b_0077</v>
      </c>
      <c r="Y115" s="51" t="str">
        <f>VLOOKUP(M115,Entourage!A:B,2,FALSE)</f>
        <v>c_b_0010</v>
      </c>
    </row>
    <row r="116" spans="1:25" x14ac:dyDescent="0.15">
      <c r="A116" s="51">
        <f t="shared" si="12"/>
        <v>6</v>
      </c>
      <c r="B116" s="2">
        <f>COUNTIF(A$1:A116,A116)</f>
        <v>15</v>
      </c>
      <c r="C116" s="2">
        <f t="shared" si="20"/>
        <v>102</v>
      </c>
      <c r="D116" s="100">
        <f t="shared" si="13"/>
        <v>260</v>
      </c>
      <c r="E116" s="51">
        <v>1</v>
      </c>
      <c r="F116" s="43">
        <v>5</v>
      </c>
      <c r="G116" s="82">
        <v>13009</v>
      </c>
      <c r="H116" s="43">
        <v>50</v>
      </c>
      <c r="I116" s="43">
        <f>VLOOKUP(C116,[4]CharPropertyConfig!$A:$G,7,FALSE)*D116</f>
        <v>6500</v>
      </c>
      <c r="J116" s="51">
        <f>VLOOKUP(A116,filiation!A:C,3,FALSE)</f>
        <v>19</v>
      </c>
      <c r="K116" s="51">
        <f>VLOOKUP(J116,Entourage!A:N,14,FALSE)</f>
        <v>1</v>
      </c>
      <c r="L116" s="2" t="str">
        <f t="shared" si="14"/>
        <v>战斗</v>
      </c>
      <c r="M116" s="51">
        <f>VLOOKUP(A116,filiation!A:D,4,FALSE)</f>
        <v>1</v>
      </c>
      <c r="N116" s="51">
        <f>VLOOKUP(M116,Entourage!A:N,14,FALSE)</f>
        <v>1</v>
      </c>
      <c r="O116" s="2" t="str">
        <f t="shared" si="15"/>
        <v>战斗</v>
      </c>
      <c r="P116" s="2">
        <f t="shared" si="16"/>
        <v>102</v>
      </c>
      <c r="Q116" s="51">
        <f>INT(VLOOKUP(M116,Entourage!A:AF,28+IF(N116=1,2,IF(N116=3,3,1)),FALSE)*0.6*POWER(B116,1.1))</f>
        <v>141</v>
      </c>
      <c r="R116" s="55">
        <f>I116/(SUM(H$2:H116)*10)</f>
        <v>0.17379679144385027</v>
      </c>
      <c r="S116" s="95">
        <f t="shared" si="17"/>
        <v>1.3418999999999999</v>
      </c>
      <c r="T116" s="96">
        <f>SUMIFS(H$2:H116,A$2:A116,A116)*10*S116*(1.1+INDEX(Entourage!BD:BD,MATCH(J116,Entourage!A:A,0))/20)</f>
        <v>6521.6339999999991</v>
      </c>
      <c r="U116" s="96">
        <f t="shared" si="18"/>
        <v>578.93399999999838</v>
      </c>
      <c r="V116" s="96">
        <f>T116/VLOOKUP(C116,[4]CharPropertyConfig!$A:$G,7,FALSE)</f>
        <v>260.86535999999995</v>
      </c>
      <c r="W116" s="96">
        <f t="shared" si="19"/>
        <v>17.873999999997977</v>
      </c>
      <c r="X116" s="54" t="str">
        <f>VLOOKUP(J116,Entourage!A:B,2,FALSE)</f>
        <v>c_b_0077</v>
      </c>
      <c r="Y116" s="51" t="str">
        <f>VLOOKUP(M116,Entourage!A:B,2,FALSE)</f>
        <v>c_b_0010</v>
      </c>
    </row>
    <row r="117" spans="1:25" x14ac:dyDescent="0.15">
      <c r="A117" s="51">
        <f t="shared" si="12"/>
        <v>6</v>
      </c>
      <c r="B117" s="2">
        <f>COUNTIF(A$1:A117,A117)</f>
        <v>16</v>
      </c>
      <c r="C117" s="2">
        <f t="shared" si="20"/>
        <v>102</v>
      </c>
      <c r="D117" s="100">
        <f t="shared" si="13"/>
        <v>284</v>
      </c>
      <c r="E117" s="51">
        <v>1</v>
      </c>
      <c r="F117" s="43">
        <v>5</v>
      </c>
      <c r="G117" s="82">
        <v>13009</v>
      </c>
      <c r="H117" s="43">
        <v>54</v>
      </c>
      <c r="I117" s="43">
        <f>VLOOKUP(C117,[4]CharPropertyConfig!$A:$G,7,FALSE)*D117</f>
        <v>7100</v>
      </c>
      <c r="J117" s="51">
        <f>VLOOKUP(A117,filiation!A:C,3,FALSE)</f>
        <v>19</v>
      </c>
      <c r="K117" s="51">
        <f>VLOOKUP(J117,Entourage!A:N,14,FALSE)</f>
        <v>1</v>
      </c>
      <c r="L117" s="2" t="str">
        <f t="shared" si="14"/>
        <v>战斗</v>
      </c>
      <c r="M117" s="51">
        <f>VLOOKUP(A117,filiation!A:D,4,FALSE)</f>
        <v>1</v>
      </c>
      <c r="N117" s="51">
        <f>VLOOKUP(M117,Entourage!A:N,14,FALSE)</f>
        <v>1</v>
      </c>
      <c r="O117" s="2" t="str">
        <f t="shared" si="15"/>
        <v>战斗</v>
      </c>
      <c r="P117" s="2">
        <f t="shared" si="16"/>
        <v>102</v>
      </c>
      <c r="Q117" s="51">
        <f>INT(VLOOKUP(M117,Entourage!A:AF,28+IF(N117=1,2,IF(N117=3,3,1)),FALSE)*0.6*POWER(B117,1.1))</f>
        <v>152</v>
      </c>
      <c r="R117" s="55">
        <f>I117/(SUM(H$2:H117)*10)</f>
        <v>0.1871375856615709</v>
      </c>
      <c r="S117" s="95">
        <f t="shared" si="17"/>
        <v>1.2748049999999997</v>
      </c>
      <c r="T117" s="96">
        <f>SUMIFS(H$2:H117,A$2:A117,A117)*10*S117*(1.1+INDEX(Entourage!BD:BD,MATCH(J117,Entourage!A:A,0))/20)</f>
        <v>7124.8851449999984</v>
      </c>
      <c r="U117" s="96">
        <f t="shared" si="18"/>
        <v>603.25114499999927</v>
      </c>
      <c r="V117" s="96">
        <f>T117/VLOOKUP(C117,[4]CharPropertyConfig!$A:$G,7,FALSE)</f>
        <v>284.99540579999996</v>
      </c>
      <c r="W117" s="96">
        <f t="shared" si="19"/>
        <v>24.317145000000892</v>
      </c>
      <c r="X117" s="54" t="str">
        <f>VLOOKUP(J117,Entourage!A:B,2,FALSE)</f>
        <v>c_b_0077</v>
      </c>
      <c r="Y117" s="51" t="str">
        <f>VLOOKUP(M117,Entourage!A:B,2,FALSE)</f>
        <v>c_b_0010</v>
      </c>
    </row>
    <row r="118" spans="1:25" x14ac:dyDescent="0.15">
      <c r="A118" s="51">
        <f t="shared" si="12"/>
        <v>6</v>
      </c>
      <c r="B118" s="2">
        <f>COUNTIF(A$1:A118,A118)</f>
        <v>17</v>
      </c>
      <c r="C118" s="2">
        <f t="shared" si="20"/>
        <v>102</v>
      </c>
      <c r="D118" s="100">
        <f t="shared" si="13"/>
        <v>310</v>
      </c>
      <c r="E118" s="51">
        <v>1</v>
      </c>
      <c r="F118" s="43">
        <v>5</v>
      </c>
      <c r="G118" s="82">
        <v>13009</v>
      </c>
      <c r="H118" s="43">
        <v>58</v>
      </c>
      <c r="I118" s="43">
        <f>VLOOKUP(C118,[4]CharPropertyConfig!$A:$G,7,FALSE)*D118</f>
        <v>7750</v>
      </c>
      <c r="J118" s="51">
        <f>VLOOKUP(A118,filiation!A:C,3,FALSE)</f>
        <v>19</v>
      </c>
      <c r="K118" s="51">
        <f>VLOOKUP(J118,Entourage!A:N,14,FALSE)</f>
        <v>1</v>
      </c>
      <c r="L118" s="2" t="str">
        <f t="shared" si="14"/>
        <v>战斗</v>
      </c>
      <c r="M118" s="51">
        <f>VLOOKUP(A118,filiation!A:D,4,FALSE)</f>
        <v>1</v>
      </c>
      <c r="N118" s="51">
        <f>VLOOKUP(M118,Entourage!A:N,14,FALSE)</f>
        <v>1</v>
      </c>
      <c r="O118" s="2" t="str">
        <f t="shared" si="15"/>
        <v>战斗</v>
      </c>
      <c r="P118" s="2">
        <f t="shared" si="16"/>
        <v>102</v>
      </c>
      <c r="Q118" s="51">
        <f>INT(VLOOKUP(M118,Entourage!A:AF,28+IF(N118=1,2,IF(N118=3,3,1)),FALSE)*0.6*POWER(B118,1.1))</f>
        <v>162</v>
      </c>
      <c r="R118" s="55">
        <f>I118/(SUM(H$2:H118)*10)</f>
        <v>0.20119418483904467</v>
      </c>
      <c r="S118" s="95">
        <f t="shared" si="17"/>
        <v>1.2174387749999998</v>
      </c>
      <c r="T118" s="96">
        <f>SUMIFS(H$2:H118,A$2:A118,A118)*10*S118*(1.1+INDEX(Entourage!BD:BD,MATCH(J118,Entourage!A:A,0))/20)</f>
        <v>7757.5198742999983</v>
      </c>
      <c r="U118" s="96">
        <f t="shared" si="18"/>
        <v>632.63472929999989</v>
      </c>
      <c r="V118" s="96">
        <f>T118/VLOOKUP(C118,[4]CharPropertyConfig!$A:$G,7,FALSE)</f>
        <v>310.30079497199995</v>
      </c>
      <c r="W118" s="96">
        <f t="shared" si="19"/>
        <v>29.383584300000621</v>
      </c>
      <c r="X118" s="54" t="str">
        <f>VLOOKUP(J118,Entourage!A:B,2,FALSE)</f>
        <v>c_b_0077</v>
      </c>
      <c r="Y118" s="51" t="str">
        <f>VLOOKUP(M118,Entourage!A:B,2,FALSE)</f>
        <v>c_b_0010</v>
      </c>
    </row>
    <row r="119" spans="1:25" x14ac:dyDescent="0.15">
      <c r="A119" s="51">
        <f t="shared" si="12"/>
        <v>6</v>
      </c>
      <c r="B119" s="2">
        <f>COUNTIF(A$1:A119,A119)</f>
        <v>18</v>
      </c>
      <c r="C119" s="2">
        <f t="shared" si="20"/>
        <v>102</v>
      </c>
      <c r="D119" s="100">
        <f t="shared" si="13"/>
        <v>338</v>
      </c>
      <c r="E119" s="51">
        <v>1</v>
      </c>
      <c r="F119" s="43">
        <v>6</v>
      </c>
      <c r="G119" s="82">
        <v>13009</v>
      </c>
      <c r="H119" s="43">
        <v>64</v>
      </c>
      <c r="I119" s="43">
        <f>VLOOKUP(C119,[4]CharPropertyConfig!$A:$G,7,FALSE)*D119</f>
        <v>8450</v>
      </c>
      <c r="J119" s="51">
        <f>VLOOKUP(A119,filiation!A:C,3,FALSE)</f>
        <v>19</v>
      </c>
      <c r="K119" s="51">
        <f>VLOOKUP(J119,Entourage!A:N,14,FALSE)</f>
        <v>1</v>
      </c>
      <c r="L119" s="2" t="str">
        <f t="shared" si="14"/>
        <v>战斗</v>
      </c>
      <c r="M119" s="51">
        <f>VLOOKUP(A119,filiation!A:D,4,FALSE)</f>
        <v>1</v>
      </c>
      <c r="N119" s="51">
        <f>VLOOKUP(M119,Entourage!A:N,14,FALSE)</f>
        <v>1</v>
      </c>
      <c r="O119" s="2" t="str">
        <f t="shared" si="15"/>
        <v>战斗</v>
      </c>
      <c r="P119" s="2">
        <f t="shared" si="16"/>
        <v>102</v>
      </c>
      <c r="Q119" s="51">
        <f>INT(VLOOKUP(M119,Entourage!A:AF,28+IF(N119=1,2,IF(N119=3,3,1)),FALSE)*0.6*POWER(B119,1.1))</f>
        <v>173</v>
      </c>
      <c r="R119" s="55">
        <f>I119/(SUM(H$2:H119)*10)</f>
        <v>0.21578140960163433</v>
      </c>
      <c r="S119" s="95">
        <f t="shared" si="17"/>
        <v>1.1687412239999997</v>
      </c>
      <c r="T119" s="96">
        <f>SUMIFS(H$2:H119,A$2:A119,A119)*10*S119*(1.1+INDEX(Entourage!BD:BD,MATCH(J119,Entourage!A:A,0))/20)</f>
        <v>8457.0114968639991</v>
      </c>
      <c r="U119" s="96">
        <f t="shared" si="18"/>
        <v>699.49162256400086</v>
      </c>
      <c r="V119" s="96">
        <f>T119/VLOOKUP(C119,[4]CharPropertyConfig!$A:$G,7,FALSE)</f>
        <v>338.28045987455994</v>
      </c>
      <c r="W119" s="96">
        <f t="shared" si="19"/>
        <v>66.856893264000973</v>
      </c>
      <c r="X119" s="54" t="str">
        <f>VLOOKUP(J119,Entourage!A:B,2,FALSE)</f>
        <v>c_b_0077</v>
      </c>
      <c r="Y119" s="51" t="str">
        <f>VLOOKUP(M119,Entourage!A:B,2,FALSE)</f>
        <v>c_b_0010</v>
      </c>
    </row>
    <row r="120" spans="1:25" x14ac:dyDescent="0.15">
      <c r="A120" s="51">
        <f t="shared" si="12"/>
        <v>6</v>
      </c>
      <c r="B120" s="2">
        <f>COUNTIF(A$1:A120,A120)</f>
        <v>19</v>
      </c>
      <c r="C120" s="2">
        <f t="shared" si="20"/>
        <v>102</v>
      </c>
      <c r="D120" s="100">
        <f t="shared" si="13"/>
        <v>367</v>
      </c>
      <c r="E120" s="51">
        <v>1</v>
      </c>
      <c r="F120" s="43">
        <v>6</v>
      </c>
      <c r="G120" s="82">
        <v>13009</v>
      </c>
      <c r="H120" s="43">
        <v>68</v>
      </c>
      <c r="I120" s="43">
        <f>VLOOKUP(C120,[4]CharPropertyConfig!$A:$G,7,FALSE)*D120</f>
        <v>9175</v>
      </c>
      <c r="J120" s="51">
        <f>VLOOKUP(A120,filiation!A:C,3,FALSE)</f>
        <v>19</v>
      </c>
      <c r="K120" s="51">
        <f>VLOOKUP(J120,Entourage!A:N,14,FALSE)</f>
        <v>1</v>
      </c>
      <c r="L120" s="2" t="str">
        <f t="shared" si="14"/>
        <v>战斗</v>
      </c>
      <c r="M120" s="51">
        <f>VLOOKUP(A120,filiation!A:D,4,FALSE)</f>
        <v>1</v>
      </c>
      <c r="N120" s="51">
        <f>VLOOKUP(M120,Entourage!A:N,14,FALSE)</f>
        <v>1</v>
      </c>
      <c r="O120" s="2" t="str">
        <f t="shared" si="15"/>
        <v>战斗</v>
      </c>
      <c r="P120" s="2">
        <f t="shared" si="16"/>
        <v>102</v>
      </c>
      <c r="Q120" s="51">
        <f>INT(VLOOKUP(M120,Entourage!A:AF,28+IF(N120=1,2,IF(N120=3,3,1)),FALSE)*0.6*POWER(B120,1.1))</f>
        <v>183</v>
      </c>
      <c r="R120" s="55">
        <f>I120/(SUM(H$2:H120)*10)</f>
        <v>0.23029618473895583</v>
      </c>
      <c r="S120" s="95">
        <f t="shared" si="17"/>
        <v>1.1278352811599996</v>
      </c>
      <c r="T120" s="96">
        <f>SUMIFS(H$2:H120,A$2:A120,A120)*10*S120*(1.1+INDEX(Entourage!BD:BD,MATCH(J120,Entourage!A:A,0))/20)</f>
        <v>9196.3688825786376</v>
      </c>
      <c r="U120" s="96">
        <f t="shared" si="18"/>
        <v>739.35738571463844</v>
      </c>
      <c r="V120" s="96">
        <f>T120/VLOOKUP(C120,[4]CharPropertyConfig!$A:$G,7,FALSE)</f>
        <v>367.85475530314551</v>
      </c>
      <c r="W120" s="96">
        <f t="shared" si="19"/>
        <v>39.865763150637576</v>
      </c>
      <c r="X120" s="54" t="str">
        <f>VLOOKUP(J120,Entourage!A:B,2,FALSE)</f>
        <v>c_b_0077</v>
      </c>
      <c r="Y120" s="51" t="str">
        <f>VLOOKUP(M120,Entourage!A:B,2,FALSE)</f>
        <v>c_b_0010</v>
      </c>
    </row>
    <row r="121" spans="1:25" x14ac:dyDescent="0.15">
      <c r="A121" s="51">
        <f t="shared" si="12"/>
        <v>6</v>
      </c>
      <c r="B121" s="2">
        <f>COUNTIF(A$1:A121,A121)</f>
        <v>20</v>
      </c>
      <c r="C121" s="2">
        <f t="shared" si="20"/>
        <v>102</v>
      </c>
      <c r="D121" s="100">
        <f t="shared" si="13"/>
        <v>399</v>
      </c>
      <c r="E121" s="51">
        <v>1</v>
      </c>
      <c r="F121" s="43">
        <v>6</v>
      </c>
      <c r="G121" s="82">
        <v>13009</v>
      </c>
      <c r="H121" s="43">
        <v>72</v>
      </c>
      <c r="I121" s="43">
        <f>VLOOKUP(C121,[4]CharPropertyConfig!$A:$G,7,FALSE)*D121</f>
        <v>9975</v>
      </c>
      <c r="J121" s="51">
        <f>VLOOKUP(A121,filiation!A:C,3,FALSE)</f>
        <v>19</v>
      </c>
      <c r="K121" s="51">
        <f>VLOOKUP(J121,Entourage!A:N,14,FALSE)</f>
        <v>1</v>
      </c>
      <c r="L121" s="2" t="str">
        <f t="shared" si="14"/>
        <v>战斗</v>
      </c>
      <c r="M121" s="51">
        <f>VLOOKUP(A121,filiation!A:D,4,FALSE)</f>
        <v>1</v>
      </c>
      <c r="N121" s="51">
        <f>VLOOKUP(M121,Entourage!A:N,14,FALSE)</f>
        <v>1</v>
      </c>
      <c r="O121" s="2" t="str">
        <f t="shared" si="15"/>
        <v>战斗</v>
      </c>
      <c r="P121" s="2">
        <f t="shared" si="16"/>
        <v>102</v>
      </c>
      <c r="Q121" s="51">
        <f>INT(VLOOKUP(M121,Entourage!A:AF,28+IF(N121=1,2,IF(N121=3,3,1)),FALSE)*0.6*POWER(B121,1.1))</f>
        <v>194</v>
      </c>
      <c r="R121" s="55">
        <f>I121/(SUM(H$2:H121)*10)</f>
        <v>0.24593195266272189</v>
      </c>
      <c r="S121" s="95">
        <f t="shared" si="17"/>
        <v>1.0940002227251997</v>
      </c>
      <c r="T121" s="96">
        <f>SUMIFS(H$2:H121,A$2:A121,A121)*10*S121*(1.1+INDEX(Entourage!BD:BD,MATCH(J121,Entourage!A:A,0))/20)</f>
        <v>9983.8460325901724</v>
      </c>
      <c r="U121" s="96">
        <f t="shared" si="18"/>
        <v>787.47715001153483</v>
      </c>
      <c r="V121" s="96">
        <f>T121/VLOOKUP(C121,[4]CharPropertyConfig!$A:$G,7,FALSE)</f>
        <v>399.35384130360688</v>
      </c>
      <c r="W121" s="96">
        <f t="shared" si="19"/>
        <v>48.119764296896392</v>
      </c>
      <c r="X121" s="54" t="str">
        <f>VLOOKUP(J121,Entourage!A:B,2,FALSE)</f>
        <v>c_b_0077</v>
      </c>
      <c r="Y121" s="51" t="str">
        <f>VLOOKUP(M121,Entourage!A:B,2,FALSE)</f>
        <v>c_b_0010</v>
      </c>
    </row>
    <row r="122" spans="1:25" x14ac:dyDescent="0.15">
      <c r="A122" s="51">
        <f t="shared" si="12"/>
        <v>7</v>
      </c>
      <c r="B122" s="2">
        <f>COUNTIF(A$1:A122,A122)</f>
        <v>1</v>
      </c>
      <c r="C122" s="2">
        <f t="shared" si="20"/>
        <v>104</v>
      </c>
      <c r="D122" s="100">
        <f t="shared" si="13"/>
        <v>280</v>
      </c>
      <c r="E122" s="51">
        <v>1</v>
      </c>
      <c r="F122" s="43">
        <v>1</v>
      </c>
      <c r="G122" s="82">
        <v>13009</v>
      </c>
      <c r="H122" s="43">
        <v>2</v>
      </c>
      <c r="I122" s="43">
        <f>VLOOKUP(C122,[4]CharPropertyConfig!$A:$G,7,FALSE)*D122</f>
        <v>280</v>
      </c>
      <c r="J122" s="51">
        <f>VLOOKUP(A122,filiation!A:C,3,FALSE)</f>
        <v>21</v>
      </c>
      <c r="K122" s="51">
        <f>VLOOKUP(J122,Entourage!A:N,14,FALSE)</f>
        <v>3</v>
      </c>
      <c r="L122" s="2" t="str">
        <f t="shared" si="14"/>
        <v>辅助</v>
      </c>
      <c r="M122" s="51">
        <f>VLOOKUP(A122,filiation!A:D,4,FALSE)</f>
        <v>23</v>
      </c>
      <c r="N122" s="51">
        <f>VLOOKUP(M122,Entourage!A:N,14,FALSE)</f>
        <v>3</v>
      </c>
      <c r="O122" s="2" t="str">
        <f t="shared" si="15"/>
        <v>辅助</v>
      </c>
      <c r="P122" s="2">
        <f t="shared" si="16"/>
        <v>104</v>
      </c>
      <c r="Q122" s="51">
        <f>INT(VLOOKUP(M122,Entourage!A:AF,28+IF(N122=1,2,IF(N122=3,3,1)),FALSE)*0.6*POWER(B122,1.1))</f>
        <v>245</v>
      </c>
      <c r="R122" s="55">
        <f>I122/(SUM(H$2:H122)*10)</f>
        <v>6.8999507146377528E-3</v>
      </c>
      <c r="S122" s="95">
        <f t="shared" si="17"/>
        <v>10</v>
      </c>
      <c r="T122" s="96">
        <f>SUMIFS(H$2:H122,A$2:A122,A122)*10*S122*(1.1+INDEX(Entourage!BD:BD,MATCH(J122,Entourage!A:A,0))/20)</f>
        <v>280</v>
      </c>
      <c r="U122" s="96">
        <f t="shared" si="18"/>
        <v>-9703.8460325901724</v>
      </c>
      <c r="V122" s="96">
        <f>T122/VLOOKUP(C122,[4]CharPropertyConfig!$A:$G,7,FALSE)</f>
        <v>280</v>
      </c>
      <c r="W122" s="96">
        <f t="shared" si="19"/>
        <v>-10491.323182601707</v>
      </c>
      <c r="X122" s="54" t="str">
        <f>VLOOKUP(J122,Entourage!A:B,2,FALSE)</f>
        <v>c_b_0071</v>
      </c>
      <c r="Y122" s="51" t="str">
        <f>VLOOKUP(M122,Entourage!A:B,2,FALSE)</f>
        <v>c_b_0061</v>
      </c>
    </row>
    <row r="123" spans="1:25" x14ac:dyDescent="0.15">
      <c r="A123" s="51">
        <f t="shared" si="12"/>
        <v>7</v>
      </c>
      <c r="B123" s="2">
        <f>COUNTIF(A$1:A123,A123)</f>
        <v>2</v>
      </c>
      <c r="C123" s="2">
        <f t="shared" si="20"/>
        <v>104</v>
      </c>
      <c r="D123" s="100">
        <f t="shared" si="13"/>
        <v>588</v>
      </c>
      <c r="E123" s="51">
        <v>1</v>
      </c>
      <c r="F123" s="43">
        <v>1</v>
      </c>
      <c r="G123" s="82">
        <v>13009</v>
      </c>
      <c r="H123" s="43">
        <v>4</v>
      </c>
      <c r="I123" s="43">
        <f>VLOOKUP(C123,[4]CharPropertyConfig!$A:$G,7,FALSE)*D123</f>
        <v>588</v>
      </c>
      <c r="J123" s="51">
        <f>VLOOKUP(A123,filiation!A:C,3,FALSE)</f>
        <v>21</v>
      </c>
      <c r="K123" s="51">
        <f>VLOOKUP(J123,Entourage!A:N,14,FALSE)</f>
        <v>3</v>
      </c>
      <c r="L123" s="2" t="str">
        <f t="shared" si="14"/>
        <v>辅助</v>
      </c>
      <c r="M123" s="51">
        <f>VLOOKUP(A123,filiation!A:D,4,FALSE)</f>
        <v>23</v>
      </c>
      <c r="N123" s="51">
        <f>VLOOKUP(M123,Entourage!A:N,14,FALSE)</f>
        <v>3</v>
      </c>
      <c r="O123" s="2" t="str">
        <f t="shared" si="15"/>
        <v>辅助</v>
      </c>
      <c r="P123" s="2">
        <f t="shared" si="16"/>
        <v>104</v>
      </c>
      <c r="Q123" s="51">
        <f>INT(VLOOKUP(M123,Entourage!A:AF,28+IF(N123=1,2,IF(N123=3,3,1)),FALSE)*0.6*POWER(B123,1.1))</f>
        <v>526</v>
      </c>
      <c r="R123" s="55">
        <f>I123/(SUM(H$2:H123)*10)</f>
        <v>1.447562776957164E-2</v>
      </c>
      <c r="S123" s="95">
        <f t="shared" si="17"/>
        <v>7</v>
      </c>
      <c r="T123" s="96">
        <f>SUMIFS(H$2:H123,A$2:A123,A123)*10*S123*(1.1+INDEX(Entourage!BD:BD,MATCH(J123,Entourage!A:A,0))/20)</f>
        <v>588</v>
      </c>
      <c r="U123" s="96">
        <f t="shared" si="18"/>
        <v>308</v>
      </c>
      <c r="V123" s="96">
        <f>T123/VLOOKUP(C123,[4]CharPropertyConfig!$A:$G,7,FALSE)</f>
        <v>588</v>
      </c>
      <c r="W123" s="96">
        <f t="shared" si="19"/>
        <v>10011.846032590172</v>
      </c>
      <c r="X123" s="54" t="str">
        <f>VLOOKUP(J123,Entourage!A:B,2,FALSE)</f>
        <v>c_b_0071</v>
      </c>
      <c r="Y123" s="51" t="str">
        <f>VLOOKUP(M123,Entourage!A:B,2,FALSE)</f>
        <v>c_b_0061</v>
      </c>
    </row>
    <row r="124" spans="1:25" x14ac:dyDescent="0.15">
      <c r="A124" s="51">
        <f t="shared" si="12"/>
        <v>7</v>
      </c>
      <c r="B124" s="2">
        <f>COUNTIF(A$1:A124,A124)</f>
        <v>3</v>
      </c>
      <c r="C124" s="2">
        <f t="shared" si="20"/>
        <v>104</v>
      </c>
      <c r="D124" s="100">
        <f t="shared" si="13"/>
        <v>924</v>
      </c>
      <c r="E124" s="51">
        <v>1</v>
      </c>
      <c r="F124" s="43">
        <v>1</v>
      </c>
      <c r="G124" s="82">
        <v>13009</v>
      </c>
      <c r="H124" s="43">
        <v>6</v>
      </c>
      <c r="I124" s="43">
        <f>VLOOKUP(C124,[4]CharPropertyConfig!$A:$G,7,FALSE)*D124</f>
        <v>924</v>
      </c>
      <c r="J124" s="51">
        <f>VLOOKUP(A124,filiation!A:C,3,FALSE)</f>
        <v>21</v>
      </c>
      <c r="K124" s="51">
        <f>VLOOKUP(J124,Entourage!A:N,14,FALSE)</f>
        <v>3</v>
      </c>
      <c r="L124" s="2" t="str">
        <f t="shared" si="14"/>
        <v>辅助</v>
      </c>
      <c r="M124" s="51">
        <f>VLOOKUP(A124,filiation!A:D,4,FALSE)</f>
        <v>23</v>
      </c>
      <c r="N124" s="51">
        <f>VLOOKUP(M124,Entourage!A:N,14,FALSE)</f>
        <v>3</v>
      </c>
      <c r="O124" s="2" t="str">
        <f t="shared" si="15"/>
        <v>辅助</v>
      </c>
      <c r="P124" s="2">
        <f t="shared" si="16"/>
        <v>104</v>
      </c>
      <c r="Q124" s="51">
        <f>INT(VLOOKUP(M124,Entourage!A:AF,28+IF(N124=1,2,IF(N124=3,3,1)),FALSE)*0.6*POWER(B124,1.1))</f>
        <v>821</v>
      </c>
      <c r="R124" s="55">
        <f>I124/(SUM(H$2:H124)*10)</f>
        <v>2.271386430678466E-2</v>
      </c>
      <c r="S124" s="95">
        <f t="shared" si="17"/>
        <v>5.5</v>
      </c>
      <c r="T124" s="96">
        <f>SUMIFS(H$2:H124,A$2:A124,A124)*10*S124*(1.1+INDEX(Entourage!BD:BD,MATCH(J124,Entourage!A:A,0))/20)</f>
        <v>924.00000000000011</v>
      </c>
      <c r="U124" s="96">
        <f t="shared" si="18"/>
        <v>336.00000000000011</v>
      </c>
      <c r="V124" s="96">
        <f>T124/VLOOKUP(C124,[4]CharPropertyConfig!$A:$G,7,FALSE)</f>
        <v>924.00000000000011</v>
      </c>
      <c r="W124" s="96">
        <f t="shared" si="19"/>
        <v>28.000000000000114</v>
      </c>
      <c r="X124" s="54" t="str">
        <f>VLOOKUP(J124,Entourage!A:B,2,FALSE)</f>
        <v>c_b_0071</v>
      </c>
      <c r="Y124" s="51" t="str">
        <f>VLOOKUP(M124,Entourage!A:B,2,FALSE)</f>
        <v>c_b_0061</v>
      </c>
    </row>
    <row r="125" spans="1:25" x14ac:dyDescent="0.15">
      <c r="A125" s="51">
        <f t="shared" si="12"/>
        <v>7</v>
      </c>
      <c r="B125" s="2">
        <f>COUNTIF(A$1:A125,A125)</f>
        <v>4</v>
      </c>
      <c r="C125" s="2">
        <f t="shared" si="20"/>
        <v>104</v>
      </c>
      <c r="D125" s="100">
        <f t="shared" si="13"/>
        <v>1293</v>
      </c>
      <c r="E125" s="51">
        <v>1</v>
      </c>
      <c r="F125" s="43">
        <v>2</v>
      </c>
      <c r="G125" s="82">
        <v>13009</v>
      </c>
      <c r="H125" s="43">
        <v>10</v>
      </c>
      <c r="I125" s="43">
        <f>VLOOKUP(C125,[4]CharPropertyConfig!$A:$G,7,FALSE)*D125</f>
        <v>1293</v>
      </c>
      <c r="J125" s="51">
        <f>VLOOKUP(A125,filiation!A:C,3,FALSE)</f>
        <v>21</v>
      </c>
      <c r="K125" s="51">
        <f>VLOOKUP(J125,Entourage!A:N,14,FALSE)</f>
        <v>3</v>
      </c>
      <c r="L125" s="2" t="str">
        <f t="shared" si="14"/>
        <v>辅助</v>
      </c>
      <c r="M125" s="51">
        <f>VLOOKUP(A125,filiation!A:D,4,FALSE)</f>
        <v>23</v>
      </c>
      <c r="N125" s="51">
        <f>VLOOKUP(M125,Entourage!A:N,14,FALSE)</f>
        <v>3</v>
      </c>
      <c r="O125" s="2" t="str">
        <f t="shared" si="15"/>
        <v>辅助</v>
      </c>
      <c r="P125" s="2">
        <f t="shared" si="16"/>
        <v>104</v>
      </c>
      <c r="Q125" s="51">
        <f>INT(VLOOKUP(M125,Entourage!A:AF,28+IF(N125=1,2,IF(N125=3,3,1)),FALSE)*0.6*POWER(B125,1.1))</f>
        <v>1127</v>
      </c>
      <c r="R125" s="55">
        <f>I125/(SUM(H$2:H125)*10)</f>
        <v>3.1706718979892107E-2</v>
      </c>
      <c r="S125" s="95">
        <f t="shared" si="17"/>
        <v>4.2</v>
      </c>
      <c r="T125" s="96">
        <f>SUMIFS(H$2:H125,A$2:A125,A125)*10*S125*(1.1+INDEX(Entourage!BD:BD,MATCH(J125,Entourage!A:A,0))/20)</f>
        <v>1293.6000000000001</v>
      </c>
      <c r="U125" s="96">
        <f t="shared" si="18"/>
        <v>369.6</v>
      </c>
      <c r="V125" s="96">
        <f>T125/VLOOKUP(C125,[4]CharPropertyConfig!$A:$G,7,FALSE)</f>
        <v>1293.6000000000001</v>
      </c>
      <c r="W125" s="96">
        <f t="shared" si="19"/>
        <v>33.599999999999909</v>
      </c>
      <c r="X125" s="54" t="str">
        <f>VLOOKUP(J125,Entourage!A:B,2,FALSE)</f>
        <v>c_b_0071</v>
      </c>
      <c r="Y125" s="51" t="str">
        <f>VLOOKUP(M125,Entourage!A:B,2,FALSE)</f>
        <v>c_b_0061</v>
      </c>
    </row>
    <row r="126" spans="1:25" x14ac:dyDescent="0.15">
      <c r="A126" s="51">
        <f t="shared" si="12"/>
        <v>7</v>
      </c>
      <c r="B126" s="2">
        <f>COUNTIF(A$1:A126,A126)</f>
        <v>5</v>
      </c>
      <c r="C126" s="2">
        <f t="shared" si="20"/>
        <v>104</v>
      </c>
      <c r="D126" s="100">
        <f t="shared" si="13"/>
        <v>1694</v>
      </c>
      <c r="E126" s="51">
        <v>1</v>
      </c>
      <c r="F126" s="43">
        <v>2</v>
      </c>
      <c r="G126" s="82">
        <v>13009</v>
      </c>
      <c r="H126" s="43">
        <v>12</v>
      </c>
      <c r="I126" s="43">
        <f>VLOOKUP(C126,[4]CharPropertyConfig!$A:$G,7,FALSE)*D126</f>
        <v>1694</v>
      </c>
      <c r="J126" s="51">
        <f>VLOOKUP(A126,filiation!A:C,3,FALSE)</f>
        <v>21</v>
      </c>
      <c r="K126" s="51">
        <f>VLOOKUP(J126,Entourage!A:N,14,FALSE)</f>
        <v>3</v>
      </c>
      <c r="L126" s="2" t="str">
        <f t="shared" si="14"/>
        <v>辅助</v>
      </c>
      <c r="M126" s="51">
        <f>VLOOKUP(A126,filiation!A:D,4,FALSE)</f>
        <v>23</v>
      </c>
      <c r="N126" s="51">
        <f>VLOOKUP(M126,Entourage!A:N,14,FALSE)</f>
        <v>3</v>
      </c>
      <c r="O126" s="2" t="str">
        <f t="shared" si="15"/>
        <v>辅助</v>
      </c>
      <c r="P126" s="2">
        <f t="shared" si="16"/>
        <v>104</v>
      </c>
      <c r="Q126" s="51">
        <f>INT(VLOOKUP(M126,Entourage!A:AF,28+IF(N126=1,2,IF(N126=3,3,1)),FALSE)*0.6*POWER(B126,1.1))</f>
        <v>1441</v>
      </c>
      <c r="R126" s="55">
        <f>I126/(SUM(H$2:H126)*10)</f>
        <v>4.1418092909535451E-2</v>
      </c>
      <c r="S126" s="95">
        <f t="shared" si="17"/>
        <v>3.56</v>
      </c>
      <c r="T126" s="96">
        <f>SUMIFS(H$2:H126,A$2:A126,A126)*10*S126*(1.1+INDEX(Entourage!BD:BD,MATCH(J126,Entourage!A:A,0))/20)</f>
        <v>1694.5600000000004</v>
      </c>
      <c r="U126" s="96">
        <f t="shared" si="18"/>
        <v>400.96000000000026</v>
      </c>
      <c r="V126" s="96">
        <f>T126/VLOOKUP(C126,[4]CharPropertyConfig!$A:$G,7,FALSE)</f>
        <v>1694.5600000000004</v>
      </c>
      <c r="W126" s="96">
        <f t="shared" si="19"/>
        <v>31.360000000000241</v>
      </c>
      <c r="X126" s="54" t="str">
        <f>VLOOKUP(J126,Entourage!A:B,2,FALSE)</f>
        <v>c_b_0071</v>
      </c>
      <c r="Y126" s="51" t="str">
        <f>VLOOKUP(M126,Entourage!A:B,2,FALSE)</f>
        <v>c_b_0061</v>
      </c>
    </row>
    <row r="127" spans="1:25" x14ac:dyDescent="0.15">
      <c r="A127" s="51">
        <f t="shared" si="12"/>
        <v>7</v>
      </c>
      <c r="B127" s="2">
        <f>COUNTIF(A$1:A127,A127)</f>
        <v>6</v>
      </c>
      <c r="C127" s="2">
        <f t="shared" si="20"/>
        <v>104</v>
      </c>
      <c r="D127" s="100">
        <f t="shared" si="13"/>
        <v>2114</v>
      </c>
      <c r="E127" s="51">
        <v>1</v>
      </c>
      <c r="F127" s="43">
        <v>2</v>
      </c>
      <c r="G127" s="82">
        <v>13009</v>
      </c>
      <c r="H127" s="43">
        <v>16</v>
      </c>
      <c r="I127" s="43">
        <f>VLOOKUP(C127,[4]CharPropertyConfig!$A:$G,7,FALSE)*D127</f>
        <v>2114</v>
      </c>
      <c r="J127" s="51">
        <f>VLOOKUP(A127,filiation!A:C,3,FALSE)</f>
        <v>21</v>
      </c>
      <c r="K127" s="51">
        <f>VLOOKUP(J127,Entourage!A:N,14,FALSE)</f>
        <v>3</v>
      </c>
      <c r="L127" s="2" t="str">
        <f t="shared" si="14"/>
        <v>辅助</v>
      </c>
      <c r="M127" s="51">
        <f>VLOOKUP(A127,filiation!A:D,4,FALSE)</f>
        <v>23</v>
      </c>
      <c r="N127" s="51">
        <f>VLOOKUP(M127,Entourage!A:N,14,FALSE)</f>
        <v>3</v>
      </c>
      <c r="O127" s="2" t="str">
        <f t="shared" si="15"/>
        <v>辅助</v>
      </c>
      <c r="P127" s="2">
        <f t="shared" si="16"/>
        <v>104</v>
      </c>
      <c r="Q127" s="51">
        <f>INT(VLOOKUP(M127,Entourage!A:AF,28+IF(N127=1,2,IF(N127=3,3,1)),FALSE)*0.6*POWER(B127,1.1))</f>
        <v>1761</v>
      </c>
      <c r="R127" s="55">
        <f>I127/(SUM(H$2:H127)*10)</f>
        <v>5.1485630784218216E-2</v>
      </c>
      <c r="S127" s="95">
        <f t="shared" si="17"/>
        <v>3.02</v>
      </c>
      <c r="T127" s="96">
        <f>SUMIFS(H$2:H127,A$2:A127,A127)*10*S127*(1.1+INDEX(Entourage!BD:BD,MATCH(J127,Entourage!A:A,0))/20)</f>
        <v>2114</v>
      </c>
      <c r="U127" s="96">
        <f t="shared" si="18"/>
        <v>419.4399999999996</v>
      </c>
      <c r="V127" s="96">
        <f>T127/VLOOKUP(C127,[4]CharPropertyConfig!$A:$G,7,FALSE)</f>
        <v>2114</v>
      </c>
      <c r="W127" s="96">
        <f t="shared" si="19"/>
        <v>18.479999999999336</v>
      </c>
      <c r="X127" s="54" t="str">
        <f>VLOOKUP(J127,Entourage!A:B,2,FALSE)</f>
        <v>c_b_0071</v>
      </c>
      <c r="Y127" s="51" t="str">
        <f>VLOOKUP(M127,Entourage!A:B,2,FALSE)</f>
        <v>c_b_0061</v>
      </c>
    </row>
    <row r="128" spans="1:25" x14ac:dyDescent="0.15">
      <c r="A128" s="51">
        <f t="shared" si="12"/>
        <v>7</v>
      </c>
      <c r="B128" s="2">
        <f>COUNTIF(A$1:A128,A128)</f>
        <v>7</v>
      </c>
      <c r="C128" s="2">
        <f t="shared" si="20"/>
        <v>104</v>
      </c>
      <c r="D128" s="100">
        <f t="shared" si="13"/>
        <v>2548</v>
      </c>
      <c r="E128" s="51">
        <v>1</v>
      </c>
      <c r="F128" s="43">
        <v>3</v>
      </c>
      <c r="G128" s="82">
        <v>13009</v>
      </c>
      <c r="H128" s="43">
        <v>20</v>
      </c>
      <c r="I128" s="43">
        <f>VLOOKUP(C128,[4]CharPropertyConfig!$A:$G,7,FALSE)*D128</f>
        <v>2548</v>
      </c>
      <c r="J128" s="51">
        <f>VLOOKUP(A128,filiation!A:C,3,FALSE)</f>
        <v>21</v>
      </c>
      <c r="K128" s="51">
        <f>VLOOKUP(J128,Entourage!A:N,14,FALSE)</f>
        <v>3</v>
      </c>
      <c r="L128" s="2" t="str">
        <f t="shared" si="14"/>
        <v>辅助</v>
      </c>
      <c r="M128" s="51">
        <f>VLOOKUP(A128,filiation!A:D,4,FALSE)</f>
        <v>23</v>
      </c>
      <c r="N128" s="51">
        <f>VLOOKUP(M128,Entourage!A:N,14,FALSE)</f>
        <v>3</v>
      </c>
      <c r="O128" s="2" t="str">
        <f t="shared" si="15"/>
        <v>辅助</v>
      </c>
      <c r="P128" s="2">
        <f t="shared" si="16"/>
        <v>104</v>
      </c>
      <c r="Q128" s="51">
        <f>INT(VLOOKUP(M128,Entourage!A:AF,28+IF(N128=1,2,IF(N128=3,3,1)),FALSE)*0.6*POWER(B128,1.1))</f>
        <v>2086</v>
      </c>
      <c r="R128" s="55">
        <f>I128/(SUM(H$2:H128)*10)</f>
        <v>6.1754726126999518E-2</v>
      </c>
      <c r="S128" s="95">
        <f t="shared" si="17"/>
        <v>2.6</v>
      </c>
      <c r="T128" s="96">
        <f>SUMIFS(H$2:H128,A$2:A128,A128)*10*S128*(1.1+INDEX(Entourage!BD:BD,MATCH(J128,Entourage!A:A,0))/20)</f>
        <v>2548.0000000000005</v>
      </c>
      <c r="U128" s="96">
        <f t="shared" si="18"/>
        <v>434.00000000000045</v>
      </c>
      <c r="V128" s="96">
        <f>T128/VLOOKUP(C128,[4]CharPropertyConfig!$A:$G,7,FALSE)</f>
        <v>2548.0000000000005</v>
      </c>
      <c r="W128" s="96">
        <f t="shared" si="19"/>
        <v>14.560000000000855</v>
      </c>
      <c r="X128" s="54" t="str">
        <f>VLOOKUP(J128,Entourage!A:B,2,FALSE)</f>
        <v>c_b_0071</v>
      </c>
      <c r="Y128" s="51" t="str">
        <f>VLOOKUP(M128,Entourage!A:B,2,FALSE)</f>
        <v>c_b_0061</v>
      </c>
    </row>
    <row r="129" spans="1:25" x14ac:dyDescent="0.15">
      <c r="A129" s="51">
        <f t="shared" si="12"/>
        <v>7</v>
      </c>
      <c r="B129" s="2">
        <f>COUNTIF(A$1:A129,A129)</f>
        <v>8</v>
      </c>
      <c r="C129" s="2">
        <f t="shared" si="20"/>
        <v>104</v>
      </c>
      <c r="D129" s="100">
        <f t="shared" si="13"/>
        <v>3000</v>
      </c>
      <c r="E129" s="51">
        <v>1</v>
      </c>
      <c r="F129" s="43">
        <v>3</v>
      </c>
      <c r="G129" s="82">
        <v>13009</v>
      </c>
      <c r="H129" s="43">
        <v>24</v>
      </c>
      <c r="I129" s="43">
        <f>VLOOKUP(C129,[4]CharPropertyConfig!$A:$G,7,FALSE)*D129</f>
        <v>3000</v>
      </c>
      <c r="J129" s="51">
        <f>VLOOKUP(A129,filiation!A:C,3,FALSE)</f>
        <v>21</v>
      </c>
      <c r="K129" s="51">
        <f>VLOOKUP(J129,Entourage!A:N,14,FALSE)</f>
        <v>3</v>
      </c>
      <c r="L129" s="2" t="str">
        <f t="shared" si="14"/>
        <v>辅助</v>
      </c>
      <c r="M129" s="51">
        <f>VLOOKUP(A129,filiation!A:D,4,FALSE)</f>
        <v>23</v>
      </c>
      <c r="N129" s="51">
        <f>VLOOKUP(M129,Entourage!A:N,14,FALSE)</f>
        <v>3</v>
      </c>
      <c r="O129" s="2" t="str">
        <f t="shared" si="15"/>
        <v>辅助</v>
      </c>
      <c r="P129" s="2">
        <f t="shared" si="16"/>
        <v>104</v>
      </c>
      <c r="Q129" s="51">
        <f>INT(VLOOKUP(M129,Entourage!A:AF,28+IF(N129=1,2,IF(N129=3,3,1)),FALSE)*0.6*POWER(B129,1.1))</f>
        <v>2416</v>
      </c>
      <c r="R129" s="55">
        <f>I129/(SUM(H$2:H129)*10)</f>
        <v>7.2289156626506021E-2</v>
      </c>
      <c r="S129" s="95">
        <f t="shared" si="17"/>
        <v>2.2799999999999998</v>
      </c>
      <c r="T129" s="96">
        <f>SUMIFS(H$2:H129,A$2:A129,A129)*10*S129*(1.1+INDEX(Entourage!BD:BD,MATCH(J129,Entourage!A:A,0))/20)</f>
        <v>3000.48</v>
      </c>
      <c r="U129" s="96">
        <f t="shared" si="18"/>
        <v>452.47999999999956</v>
      </c>
      <c r="V129" s="96">
        <f>T129/VLOOKUP(C129,[4]CharPropertyConfig!$A:$G,7,FALSE)</f>
        <v>3000.48</v>
      </c>
      <c r="W129" s="96">
        <f t="shared" si="19"/>
        <v>18.479999999999109</v>
      </c>
      <c r="X129" s="54" t="str">
        <f>VLOOKUP(J129,Entourage!A:B,2,FALSE)</f>
        <v>c_b_0071</v>
      </c>
      <c r="Y129" s="51" t="str">
        <f>VLOOKUP(M129,Entourage!A:B,2,FALSE)</f>
        <v>c_b_0061</v>
      </c>
    </row>
    <row r="130" spans="1:25" x14ac:dyDescent="0.15">
      <c r="A130" s="51">
        <f t="shared" si="12"/>
        <v>7</v>
      </c>
      <c r="B130" s="2">
        <f>COUNTIF(A$1:A130,A130)</f>
        <v>9</v>
      </c>
      <c r="C130" s="2">
        <f t="shared" si="20"/>
        <v>104</v>
      </c>
      <c r="D130" s="100">
        <f t="shared" si="13"/>
        <v>3477</v>
      </c>
      <c r="E130" s="51">
        <v>1</v>
      </c>
      <c r="F130" s="43">
        <v>3</v>
      </c>
      <c r="G130" s="82">
        <v>13009</v>
      </c>
      <c r="H130" s="43">
        <v>26</v>
      </c>
      <c r="I130" s="43">
        <f>VLOOKUP(C130,[4]CharPropertyConfig!$A:$G,7,FALSE)*D130</f>
        <v>3477</v>
      </c>
      <c r="J130" s="51">
        <f>VLOOKUP(A130,filiation!A:C,3,FALSE)</f>
        <v>21</v>
      </c>
      <c r="K130" s="51">
        <f>VLOOKUP(J130,Entourage!A:N,14,FALSE)</f>
        <v>3</v>
      </c>
      <c r="L130" s="2" t="str">
        <f t="shared" si="14"/>
        <v>辅助</v>
      </c>
      <c r="M130" s="51">
        <f>VLOOKUP(A130,filiation!A:D,4,FALSE)</f>
        <v>23</v>
      </c>
      <c r="N130" s="51">
        <f>VLOOKUP(M130,Entourage!A:N,14,FALSE)</f>
        <v>3</v>
      </c>
      <c r="O130" s="2" t="str">
        <f t="shared" si="15"/>
        <v>辅助</v>
      </c>
      <c r="P130" s="2">
        <f t="shared" si="16"/>
        <v>104</v>
      </c>
      <c r="Q130" s="51">
        <f>INT(VLOOKUP(M130,Entourage!A:AF,28+IF(N130=1,2,IF(N130=3,3,1)),FALSE)*0.6*POWER(B130,1.1))</f>
        <v>2751</v>
      </c>
      <c r="R130" s="55">
        <f>I130/(SUM(H$2:H130)*10)</f>
        <v>8.3261494252873561E-2</v>
      </c>
      <c r="S130" s="95">
        <f t="shared" si="17"/>
        <v>2.0699999999999998</v>
      </c>
      <c r="T130" s="96">
        <f>SUMIFS(H$2:H130,A$2:A130,A130)*10*S130*(1.1+INDEX(Entourage!BD:BD,MATCH(J130,Entourage!A:A,0))/20)</f>
        <v>3477.6000000000004</v>
      </c>
      <c r="U130" s="96">
        <f t="shared" si="18"/>
        <v>477.12000000000035</v>
      </c>
      <c r="V130" s="96">
        <f>T130/VLOOKUP(C130,[4]CharPropertyConfig!$A:$G,7,FALSE)</f>
        <v>3477.6000000000004</v>
      </c>
      <c r="W130" s="96">
        <f t="shared" si="19"/>
        <v>24.640000000000782</v>
      </c>
      <c r="X130" s="54" t="str">
        <f>VLOOKUP(J130,Entourage!A:B,2,FALSE)</f>
        <v>c_b_0071</v>
      </c>
      <c r="Y130" s="51" t="str">
        <f>VLOOKUP(M130,Entourage!A:B,2,FALSE)</f>
        <v>c_b_0061</v>
      </c>
    </row>
    <row r="131" spans="1:25" x14ac:dyDescent="0.15">
      <c r="A131" s="51">
        <f t="shared" ref="A131:A194" si="21">INT((ROW(A131)+18)/20)</f>
        <v>7</v>
      </c>
      <c r="B131" s="2">
        <f>COUNTIF(A$1:A131,A131)</f>
        <v>10</v>
      </c>
      <c r="C131" s="2">
        <f t="shared" si="20"/>
        <v>104</v>
      </c>
      <c r="D131" s="100">
        <f t="shared" ref="D131:D194" si="22">INT(V131)</f>
        <v>3969</v>
      </c>
      <c r="E131" s="51">
        <v>1</v>
      </c>
      <c r="F131" s="43">
        <v>3</v>
      </c>
      <c r="G131" s="82">
        <v>13009</v>
      </c>
      <c r="H131" s="43">
        <v>30</v>
      </c>
      <c r="I131" s="43">
        <f>VLOOKUP(C131,[4]CharPropertyConfig!$A:$G,7,FALSE)*D131</f>
        <v>3969</v>
      </c>
      <c r="J131" s="51">
        <f>VLOOKUP(A131,filiation!A:C,3,FALSE)</f>
        <v>21</v>
      </c>
      <c r="K131" s="51">
        <f>VLOOKUP(J131,Entourage!A:N,14,FALSE)</f>
        <v>3</v>
      </c>
      <c r="L131" s="2" t="str">
        <f t="shared" ref="L131:L194" si="23">VLOOKUP(K131,$AC$2:$AD$4,2,FALSE)</f>
        <v>辅助</v>
      </c>
      <c r="M131" s="51">
        <f>VLOOKUP(A131,filiation!A:D,4,FALSE)</f>
        <v>23</v>
      </c>
      <c r="N131" s="51">
        <f>VLOOKUP(M131,Entourage!A:N,14,FALSE)</f>
        <v>3</v>
      </c>
      <c r="O131" s="2" t="str">
        <f t="shared" ref="O131:O194" si="24">VLOOKUP(N131,$AC$2:$AD$4,2,FALSE)</f>
        <v>辅助</v>
      </c>
      <c r="P131" s="2">
        <f t="shared" ref="P131:P194" si="25">VLOOKUP(N131,$AC$2:$AE$4,3,FALSE)</f>
        <v>104</v>
      </c>
      <c r="Q131" s="51">
        <f>INT(VLOOKUP(M131,Entourage!A:AF,28+IF(N131=1,2,IF(N131=3,3,1)),FALSE)*0.6*POWER(B131,1.1))</f>
        <v>3089</v>
      </c>
      <c r="R131" s="55">
        <f>I131/(SUM(H$2:H131)*10)</f>
        <v>9.4365192582025678E-2</v>
      </c>
      <c r="S131" s="95">
        <f t="shared" ref="S131:S194" si="26">VLOOKUP(B131,AG$2:AH$22,2,FALSE)</f>
        <v>1.89</v>
      </c>
      <c r="T131" s="96">
        <f>SUMIFS(H$2:H131,A$2:A131,A131)*10*S131*(1.1+INDEX(Entourage!BD:BD,MATCH(J131,Entourage!A:A,0))/20)</f>
        <v>3969.0000000000005</v>
      </c>
      <c r="U131" s="96">
        <f t="shared" ref="U131:U194" si="27">IFERROR(T131-T130,0)</f>
        <v>491.40000000000009</v>
      </c>
      <c r="V131" s="96">
        <f>T131/VLOOKUP(C131,[4]CharPropertyConfig!$A:$G,7,FALSE)</f>
        <v>3969.0000000000005</v>
      </c>
      <c r="W131" s="96">
        <f t="shared" si="19"/>
        <v>14.279999999999745</v>
      </c>
      <c r="X131" s="54" t="str">
        <f>VLOOKUP(J131,Entourage!A:B,2,FALSE)</f>
        <v>c_b_0071</v>
      </c>
      <c r="Y131" s="51" t="str">
        <f>VLOOKUP(M131,Entourage!A:B,2,FALSE)</f>
        <v>c_b_0061</v>
      </c>
    </row>
    <row r="132" spans="1:25" x14ac:dyDescent="0.15">
      <c r="A132" s="51">
        <f t="shared" si="21"/>
        <v>7</v>
      </c>
      <c r="B132" s="2">
        <f>COUNTIF(A$1:A132,A132)</f>
        <v>11</v>
      </c>
      <c r="C132" s="2">
        <f t="shared" si="20"/>
        <v>104</v>
      </c>
      <c r="D132" s="100">
        <f t="shared" si="22"/>
        <v>4482</v>
      </c>
      <c r="E132" s="51">
        <v>1</v>
      </c>
      <c r="F132" s="43">
        <v>4</v>
      </c>
      <c r="G132" s="82">
        <v>13009</v>
      </c>
      <c r="H132" s="43">
        <v>34</v>
      </c>
      <c r="I132" s="43">
        <f>VLOOKUP(C132,[4]CharPropertyConfig!$A:$G,7,FALSE)*D132</f>
        <v>4482</v>
      </c>
      <c r="J132" s="51">
        <f>VLOOKUP(A132,filiation!A:C,3,FALSE)</f>
        <v>21</v>
      </c>
      <c r="K132" s="51">
        <f>VLOOKUP(J132,Entourage!A:N,14,FALSE)</f>
        <v>3</v>
      </c>
      <c r="L132" s="2" t="str">
        <f t="shared" si="23"/>
        <v>辅助</v>
      </c>
      <c r="M132" s="51">
        <f>VLOOKUP(A132,filiation!A:D,4,FALSE)</f>
        <v>23</v>
      </c>
      <c r="N132" s="51">
        <f>VLOOKUP(M132,Entourage!A:N,14,FALSE)</f>
        <v>3</v>
      </c>
      <c r="O132" s="2" t="str">
        <f t="shared" si="24"/>
        <v>辅助</v>
      </c>
      <c r="P132" s="2">
        <f t="shared" si="25"/>
        <v>104</v>
      </c>
      <c r="Q132" s="51">
        <f>INT(VLOOKUP(M132,Entourage!A:AF,28+IF(N132=1,2,IF(N132=3,3,1)),FALSE)*0.6*POWER(B132,1.1))</f>
        <v>3430</v>
      </c>
      <c r="R132" s="55">
        <f>I132/(SUM(H$2:H132)*10)</f>
        <v>0.10570754716981132</v>
      </c>
      <c r="S132" s="95">
        <f t="shared" si="26"/>
        <v>1.74</v>
      </c>
      <c r="T132" s="96">
        <f>SUMIFS(H$2:H132,A$2:A132,A132)*10*S132*(1.1+INDEX(Entourage!BD:BD,MATCH(J132,Entourage!A:A,0))/20)</f>
        <v>4482.2400000000007</v>
      </c>
      <c r="U132" s="96">
        <f t="shared" si="27"/>
        <v>513.24000000000024</v>
      </c>
      <c r="V132" s="96">
        <f>T132/VLOOKUP(C132,[4]CharPropertyConfig!$A:$G,7,FALSE)</f>
        <v>4482.2400000000007</v>
      </c>
      <c r="W132" s="96">
        <f t="shared" ref="W132:W195" si="28">U132-U131</f>
        <v>21.840000000000146</v>
      </c>
      <c r="X132" s="54" t="str">
        <f>VLOOKUP(J132,Entourage!A:B,2,FALSE)</f>
        <v>c_b_0071</v>
      </c>
      <c r="Y132" s="51" t="str">
        <f>VLOOKUP(M132,Entourage!A:B,2,FALSE)</f>
        <v>c_b_0061</v>
      </c>
    </row>
    <row r="133" spans="1:25" x14ac:dyDescent="0.15">
      <c r="A133" s="51">
        <f t="shared" si="21"/>
        <v>7</v>
      </c>
      <c r="B133" s="2">
        <f>COUNTIF(A$1:A133,A133)</f>
        <v>12</v>
      </c>
      <c r="C133" s="2">
        <f t="shared" si="20"/>
        <v>104</v>
      </c>
      <c r="D133" s="100">
        <f t="shared" si="22"/>
        <v>5019</v>
      </c>
      <c r="E133" s="51">
        <v>1</v>
      </c>
      <c r="F133" s="43">
        <v>4</v>
      </c>
      <c r="G133" s="82">
        <v>13009</v>
      </c>
      <c r="H133" s="43">
        <v>38</v>
      </c>
      <c r="I133" s="43">
        <f>VLOOKUP(C133,[4]CharPropertyConfig!$A:$G,7,FALSE)*D133</f>
        <v>5019</v>
      </c>
      <c r="J133" s="51">
        <f>VLOOKUP(A133,filiation!A:C,3,FALSE)</f>
        <v>21</v>
      </c>
      <c r="K133" s="51">
        <f>VLOOKUP(J133,Entourage!A:N,14,FALSE)</f>
        <v>3</v>
      </c>
      <c r="L133" s="2" t="str">
        <f t="shared" si="23"/>
        <v>辅助</v>
      </c>
      <c r="M133" s="51">
        <f>VLOOKUP(A133,filiation!A:D,4,FALSE)</f>
        <v>23</v>
      </c>
      <c r="N133" s="51">
        <f>VLOOKUP(M133,Entourage!A:N,14,FALSE)</f>
        <v>3</v>
      </c>
      <c r="O133" s="2" t="str">
        <f t="shared" si="24"/>
        <v>辅助</v>
      </c>
      <c r="P133" s="2">
        <f t="shared" si="25"/>
        <v>104</v>
      </c>
      <c r="Q133" s="51">
        <f>INT(VLOOKUP(M133,Entourage!A:AF,28+IF(N133=1,2,IF(N133=3,3,1)),FALSE)*0.6*POWER(B133,1.1))</f>
        <v>3775</v>
      </c>
      <c r="R133" s="55">
        <f>I133/(SUM(H$2:H133)*10)</f>
        <v>0.11732117812061711</v>
      </c>
      <c r="S133" s="95">
        <f t="shared" si="26"/>
        <v>1.615</v>
      </c>
      <c r="T133" s="96">
        <f>SUMIFS(H$2:H133,A$2:A133,A133)*10*S133*(1.1+INDEX(Entourage!BD:BD,MATCH(J133,Entourage!A:A,0))/20)</f>
        <v>5019.420000000001</v>
      </c>
      <c r="U133" s="96">
        <f t="shared" si="27"/>
        <v>537.18000000000029</v>
      </c>
      <c r="V133" s="96">
        <f>T133/VLOOKUP(C133,[4]CharPropertyConfig!$A:$G,7,FALSE)</f>
        <v>5019.420000000001</v>
      </c>
      <c r="W133" s="96">
        <f t="shared" si="28"/>
        <v>23.940000000000055</v>
      </c>
      <c r="X133" s="54" t="str">
        <f>VLOOKUP(J133,Entourage!A:B,2,FALSE)</f>
        <v>c_b_0071</v>
      </c>
      <c r="Y133" s="51" t="str">
        <f>VLOOKUP(M133,Entourage!A:B,2,FALSE)</f>
        <v>c_b_0061</v>
      </c>
    </row>
    <row r="134" spans="1:25" x14ac:dyDescent="0.15">
      <c r="A134" s="51">
        <f t="shared" si="21"/>
        <v>7</v>
      </c>
      <c r="B134" s="2">
        <f>COUNTIF(A$1:A134,A134)</f>
        <v>13</v>
      </c>
      <c r="C134" s="2">
        <f t="shared" si="20"/>
        <v>104</v>
      </c>
      <c r="D134" s="100">
        <f t="shared" si="22"/>
        <v>5580</v>
      </c>
      <c r="E134" s="51">
        <v>1</v>
      </c>
      <c r="F134" s="43">
        <v>4</v>
      </c>
      <c r="G134" s="82">
        <v>13009</v>
      </c>
      <c r="H134" s="43">
        <v>42</v>
      </c>
      <c r="I134" s="43">
        <f>VLOOKUP(C134,[4]CharPropertyConfig!$A:$G,7,FALSE)*D134</f>
        <v>5580</v>
      </c>
      <c r="J134" s="51">
        <f>VLOOKUP(A134,filiation!A:C,3,FALSE)</f>
        <v>21</v>
      </c>
      <c r="K134" s="51">
        <f>VLOOKUP(J134,Entourage!A:N,14,FALSE)</f>
        <v>3</v>
      </c>
      <c r="L134" s="2" t="str">
        <f t="shared" si="23"/>
        <v>辅助</v>
      </c>
      <c r="M134" s="51">
        <f>VLOOKUP(A134,filiation!A:D,4,FALSE)</f>
        <v>23</v>
      </c>
      <c r="N134" s="51">
        <f>VLOOKUP(M134,Entourage!A:N,14,FALSE)</f>
        <v>3</v>
      </c>
      <c r="O134" s="2" t="str">
        <f t="shared" si="24"/>
        <v>辅助</v>
      </c>
      <c r="P134" s="2">
        <f t="shared" si="25"/>
        <v>104</v>
      </c>
      <c r="Q134" s="51">
        <f>INT(VLOOKUP(M134,Entourage!A:AF,28+IF(N134=1,2,IF(N134=3,3,1)),FALSE)*0.6*POWER(B134,1.1))</f>
        <v>4122</v>
      </c>
      <c r="R134" s="55">
        <f>I134/(SUM(H$2:H134)*10)</f>
        <v>0.12916666666666668</v>
      </c>
      <c r="S134" s="95">
        <f t="shared" si="26"/>
        <v>1.51</v>
      </c>
      <c r="T134" s="96">
        <f>SUMIFS(H$2:H134,A$2:A134,A134)*10*S134*(1.1+INDEX(Entourage!BD:BD,MATCH(J134,Entourage!A:A,0))/20)</f>
        <v>5580.9600000000009</v>
      </c>
      <c r="U134" s="96">
        <f t="shared" si="27"/>
        <v>561.54</v>
      </c>
      <c r="V134" s="96">
        <f>T134/VLOOKUP(C134,[4]CharPropertyConfig!$A:$G,7,FALSE)</f>
        <v>5580.9600000000009</v>
      </c>
      <c r="W134" s="96">
        <f t="shared" si="28"/>
        <v>24.359999999999673</v>
      </c>
      <c r="X134" s="54" t="str">
        <f>VLOOKUP(J134,Entourage!A:B,2,FALSE)</f>
        <v>c_b_0071</v>
      </c>
      <c r="Y134" s="51" t="str">
        <f>VLOOKUP(M134,Entourage!A:B,2,FALSE)</f>
        <v>c_b_0061</v>
      </c>
    </row>
    <row r="135" spans="1:25" x14ac:dyDescent="0.15">
      <c r="A135" s="51">
        <f t="shared" si="21"/>
        <v>7</v>
      </c>
      <c r="B135" s="2">
        <f>COUNTIF(A$1:A135,A135)</f>
        <v>14</v>
      </c>
      <c r="C135" s="2">
        <f t="shared" si="20"/>
        <v>104</v>
      </c>
      <c r="D135" s="100">
        <f t="shared" si="22"/>
        <v>6162</v>
      </c>
      <c r="E135" s="51">
        <v>1</v>
      </c>
      <c r="F135" s="43">
        <v>5</v>
      </c>
      <c r="G135" s="82">
        <v>13009</v>
      </c>
      <c r="H135" s="43">
        <v>46</v>
      </c>
      <c r="I135" s="43">
        <f>VLOOKUP(C135,[4]CharPropertyConfig!$A:$G,7,FALSE)*D135</f>
        <v>6162</v>
      </c>
      <c r="J135" s="51">
        <f>VLOOKUP(A135,filiation!A:C,3,FALSE)</f>
        <v>21</v>
      </c>
      <c r="K135" s="51">
        <f>VLOOKUP(J135,Entourage!A:N,14,FALSE)</f>
        <v>3</v>
      </c>
      <c r="L135" s="2" t="str">
        <f t="shared" si="23"/>
        <v>辅助</v>
      </c>
      <c r="M135" s="51">
        <f>VLOOKUP(A135,filiation!A:D,4,FALSE)</f>
        <v>23</v>
      </c>
      <c r="N135" s="51">
        <f>VLOOKUP(M135,Entourage!A:N,14,FALSE)</f>
        <v>3</v>
      </c>
      <c r="O135" s="2" t="str">
        <f t="shared" si="24"/>
        <v>辅助</v>
      </c>
      <c r="P135" s="2">
        <f t="shared" si="25"/>
        <v>104</v>
      </c>
      <c r="Q135" s="51">
        <f>INT(VLOOKUP(M135,Entourage!A:AF,28+IF(N135=1,2,IF(N135=3,3,1)),FALSE)*0.6*POWER(B135,1.1))</f>
        <v>4473</v>
      </c>
      <c r="R135" s="55">
        <f>I135/(SUM(H$2:H135)*10)</f>
        <v>0.14113605130554283</v>
      </c>
      <c r="S135" s="95">
        <f t="shared" si="26"/>
        <v>1.42</v>
      </c>
      <c r="T135" s="96">
        <f>SUMIFS(H$2:H135,A$2:A135,A135)*10*S135*(1.1+INDEX(Entourage!BD:BD,MATCH(J135,Entourage!A:A,0))/20)</f>
        <v>6162.8</v>
      </c>
      <c r="U135" s="96">
        <f t="shared" si="27"/>
        <v>581.83999999999924</v>
      </c>
      <c r="V135" s="96">
        <f>T135/VLOOKUP(C135,[4]CharPropertyConfig!$A:$G,7,FALSE)</f>
        <v>6162.8</v>
      </c>
      <c r="W135" s="96">
        <f t="shared" si="28"/>
        <v>20.299999999999272</v>
      </c>
      <c r="X135" s="54" t="str">
        <f>VLOOKUP(J135,Entourage!A:B,2,FALSE)</f>
        <v>c_b_0071</v>
      </c>
      <c r="Y135" s="51" t="str">
        <f>VLOOKUP(M135,Entourage!A:B,2,FALSE)</f>
        <v>c_b_0061</v>
      </c>
    </row>
    <row r="136" spans="1:25" x14ac:dyDescent="0.15">
      <c r="A136" s="51">
        <f t="shared" si="21"/>
        <v>7</v>
      </c>
      <c r="B136" s="2">
        <f>COUNTIF(A$1:A136,A136)</f>
        <v>15</v>
      </c>
      <c r="C136" s="2">
        <f t="shared" si="20"/>
        <v>104</v>
      </c>
      <c r="D136" s="100">
        <f t="shared" si="22"/>
        <v>6763</v>
      </c>
      <c r="E136" s="51">
        <v>1</v>
      </c>
      <c r="F136" s="43">
        <v>5</v>
      </c>
      <c r="G136" s="82">
        <v>13009</v>
      </c>
      <c r="H136" s="43">
        <v>50</v>
      </c>
      <c r="I136" s="43">
        <f>VLOOKUP(C136,[4]CharPropertyConfig!$A:$G,7,FALSE)*D136</f>
        <v>6763</v>
      </c>
      <c r="J136" s="51">
        <f>VLOOKUP(A136,filiation!A:C,3,FALSE)</f>
        <v>21</v>
      </c>
      <c r="K136" s="51">
        <f>VLOOKUP(J136,Entourage!A:N,14,FALSE)</f>
        <v>3</v>
      </c>
      <c r="L136" s="2" t="str">
        <f t="shared" si="23"/>
        <v>辅助</v>
      </c>
      <c r="M136" s="51">
        <f>VLOOKUP(A136,filiation!A:D,4,FALSE)</f>
        <v>23</v>
      </c>
      <c r="N136" s="51">
        <f>VLOOKUP(M136,Entourage!A:N,14,FALSE)</f>
        <v>3</v>
      </c>
      <c r="O136" s="2" t="str">
        <f t="shared" si="24"/>
        <v>辅助</v>
      </c>
      <c r="P136" s="2">
        <f t="shared" si="25"/>
        <v>104</v>
      </c>
      <c r="Q136" s="51">
        <f>INT(VLOOKUP(M136,Entourage!A:AF,28+IF(N136=1,2,IF(N136=3,3,1)),FALSE)*0.6*POWER(B136,1.1))</f>
        <v>4825</v>
      </c>
      <c r="R136" s="55">
        <f>I136/(SUM(H$2:H136)*10)</f>
        <v>0.15314764492753624</v>
      </c>
      <c r="S136" s="95">
        <f t="shared" si="26"/>
        <v>1.3418999999999999</v>
      </c>
      <c r="T136" s="96">
        <f>SUMIFS(H$2:H136,A$2:A136,A136)*10*S136*(1.1+INDEX(Entourage!BD:BD,MATCH(J136,Entourage!A:A,0))/20)</f>
        <v>6763.1759999999995</v>
      </c>
      <c r="U136" s="96">
        <f t="shared" si="27"/>
        <v>600.37599999999929</v>
      </c>
      <c r="V136" s="96">
        <f>T136/VLOOKUP(C136,[4]CharPropertyConfig!$A:$G,7,FALSE)</f>
        <v>6763.1759999999995</v>
      </c>
      <c r="W136" s="96">
        <f t="shared" si="28"/>
        <v>18.536000000000058</v>
      </c>
      <c r="X136" s="54" t="str">
        <f>VLOOKUP(J136,Entourage!A:B,2,FALSE)</f>
        <v>c_b_0071</v>
      </c>
      <c r="Y136" s="51" t="str">
        <f>VLOOKUP(M136,Entourage!A:B,2,FALSE)</f>
        <v>c_b_0061</v>
      </c>
    </row>
    <row r="137" spans="1:25" x14ac:dyDescent="0.15">
      <c r="A137" s="51">
        <f t="shared" si="21"/>
        <v>7</v>
      </c>
      <c r="B137" s="2">
        <f>COUNTIF(A$1:A137,A137)</f>
        <v>16</v>
      </c>
      <c r="C137" s="2">
        <f t="shared" si="20"/>
        <v>104</v>
      </c>
      <c r="D137" s="100">
        <f t="shared" si="22"/>
        <v>7388</v>
      </c>
      <c r="E137" s="51">
        <v>1</v>
      </c>
      <c r="F137" s="43">
        <v>5</v>
      </c>
      <c r="G137" s="82">
        <v>13009</v>
      </c>
      <c r="H137" s="43">
        <v>54</v>
      </c>
      <c r="I137" s="43">
        <f>VLOOKUP(C137,[4]CharPropertyConfig!$A:$G,7,FALSE)*D137</f>
        <v>7388</v>
      </c>
      <c r="J137" s="51">
        <f>VLOOKUP(A137,filiation!A:C,3,FALSE)</f>
        <v>21</v>
      </c>
      <c r="K137" s="51">
        <f>VLOOKUP(J137,Entourage!A:N,14,FALSE)</f>
        <v>3</v>
      </c>
      <c r="L137" s="2" t="str">
        <f t="shared" si="23"/>
        <v>辅助</v>
      </c>
      <c r="M137" s="51">
        <f>VLOOKUP(A137,filiation!A:D,4,FALSE)</f>
        <v>23</v>
      </c>
      <c r="N137" s="51">
        <f>VLOOKUP(M137,Entourage!A:N,14,FALSE)</f>
        <v>3</v>
      </c>
      <c r="O137" s="2" t="str">
        <f t="shared" si="24"/>
        <v>辅助</v>
      </c>
      <c r="P137" s="2">
        <f t="shared" si="25"/>
        <v>104</v>
      </c>
      <c r="Q137" s="51">
        <f>INT(VLOOKUP(M137,Entourage!A:AF,28+IF(N137=1,2,IF(N137=3,3,1)),FALSE)*0.6*POWER(B137,1.1))</f>
        <v>5180</v>
      </c>
      <c r="R137" s="55">
        <f>I137/(SUM(H$2:H137)*10)</f>
        <v>0.16527964205816556</v>
      </c>
      <c r="S137" s="95">
        <f t="shared" si="26"/>
        <v>1.2748049999999997</v>
      </c>
      <c r="T137" s="96">
        <f>SUMIFS(H$2:H137,A$2:A137,A137)*10*S137*(1.1+INDEX(Entourage!BD:BD,MATCH(J137,Entourage!A:A,0))/20)</f>
        <v>7388.7697799999987</v>
      </c>
      <c r="U137" s="96">
        <f t="shared" si="27"/>
        <v>625.59377999999924</v>
      </c>
      <c r="V137" s="96">
        <f>T137/VLOOKUP(C137,[4]CharPropertyConfig!$A:$G,7,FALSE)</f>
        <v>7388.7697799999987</v>
      </c>
      <c r="W137" s="96">
        <f t="shared" si="28"/>
        <v>25.217779999999948</v>
      </c>
      <c r="X137" s="54" t="str">
        <f>VLOOKUP(J137,Entourage!A:B,2,FALSE)</f>
        <v>c_b_0071</v>
      </c>
      <c r="Y137" s="51" t="str">
        <f>VLOOKUP(M137,Entourage!A:B,2,FALSE)</f>
        <v>c_b_0061</v>
      </c>
    </row>
    <row r="138" spans="1:25" x14ac:dyDescent="0.15">
      <c r="A138" s="51">
        <f t="shared" si="21"/>
        <v>7</v>
      </c>
      <c r="B138" s="2">
        <f>COUNTIF(A$1:A138,A138)</f>
        <v>17</v>
      </c>
      <c r="C138" s="2">
        <f t="shared" si="20"/>
        <v>104</v>
      </c>
      <c r="D138" s="100">
        <f t="shared" si="22"/>
        <v>8044</v>
      </c>
      <c r="E138" s="51">
        <v>1</v>
      </c>
      <c r="F138" s="43">
        <v>5</v>
      </c>
      <c r="G138" s="82">
        <v>13009</v>
      </c>
      <c r="H138" s="43">
        <v>58</v>
      </c>
      <c r="I138" s="43">
        <f>VLOOKUP(C138,[4]CharPropertyConfig!$A:$G,7,FALSE)*D138</f>
        <v>8044</v>
      </c>
      <c r="J138" s="51">
        <f>VLOOKUP(A138,filiation!A:C,3,FALSE)</f>
        <v>21</v>
      </c>
      <c r="K138" s="51">
        <f>VLOOKUP(J138,Entourage!A:N,14,FALSE)</f>
        <v>3</v>
      </c>
      <c r="L138" s="2" t="str">
        <f t="shared" si="23"/>
        <v>辅助</v>
      </c>
      <c r="M138" s="51">
        <f>VLOOKUP(A138,filiation!A:D,4,FALSE)</f>
        <v>23</v>
      </c>
      <c r="N138" s="51">
        <f>VLOOKUP(M138,Entourage!A:N,14,FALSE)</f>
        <v>3</v>
      </c>
      <c r="O138" s="2" t="str">
        <f t="shared" si="24"/>
        <v>辅助</v>
      </c>
      <c r="P138" s="2">
        <f t="shared" si="25"/>
        <v>104</v>
      </c>
      <c r="Q138" s="51">
        <f>INT(VLOOKUP(M138,Entourage!A:AF,28+IF(N138=1,2,IF(N138=3,3,1)),FALSE)*0.6*POWER(B138,1.1))</f>
        <v>5538</v>
      </c>
      <c r="R138" s="55">
        <f>I138/(SUM(H$2:H138)*10)</f>
        <v>0.17765017667844524</v>
      </c>
      <c r="S138" s="95">
        <f t="shared" si="26"/>
        <v>1.2174387749999998</v>
      </c>
      <c r="T138" s="96">
        <f>SUMIFS(H$2:H138,A$2:A138,A138)*10*S138*(1.1+INDEX(Entourage!BD:BD,MATCH(J138,Entourage!A:A,0))/20)</f>
        <v>8044.835425199999</v>
      </c>
      <c r="U138" s="96">
        <f t="shared" si="27"/>
        <v>656.06564520000029</v>
      </c>
      <c r="V138" s="96">
        <f>T138/VLOOKUP(C138,[4]CharPropertyConfig!$A:$G,7,FALSE)</f>
        <v>8044.835425199999</v>
      </c>
      <c r="W138" s="96">
        <f t="shared" si="28"/>
        <v>30.471865200001048</v>
      </c>
      <c r="X138" s="54" t="str">
        <f>VLOOKUP(J138,Entourage!A:B,2,FALSE)</f>
        <v>c_b_0071</v>
      </c>
      <c r="Y138" s="51" t="str">
        <f>VLOOKUP(M138,Entourage!A:B,2,FALSE)</f>
        <v>c_b_0061</v>
      </c>
    </row>
    <row r="139" spans="1:25" x14ac:dyDescent="0.15">
      <c r="A139" s="51">
        <f t="shared" si="21"/>
        <v>7</v>
      </c>
      <c r="B139" s="2">
        <f>COUNTIF(A$1:A139,A139)</f>
        <v>18</v>
      </c>
      <c r="C139" s="2">
        <f t="shared" si="20"/>
        <v>104</v>
      </c>
      <c r="D139" s="100">
        <f t="shared" si="22"/>
        <v>8770</v>
      </c>
      <c r="E139" s="51">
        <v>1</v>
      </c>
      <c r="F139" s="43">
        <v>6</v>
      </c>
      <c r="G139" s="82">
        <v>13009</v>
      </c>
      <c r="H139" s="43">
        <v>64</v>
      </c>
      <c r="I139" s="43">
        <f>VLOOKUP(C139,[4]CharPropertyConfig!$A:$G,7,FALSE)*D139</f>
        <v>8770</v>
      </c>
      <c r="J139" s="51">
        <f>VLOOKUP(A139,filiation!A:C,3,FALSE)</f>
        <v>21</v>
      </c>
      <c r="K139" s="51">
        <f>VLOOKUP(J139,Entourage!A:N,14,FALSE)</f>
        <v>3</v>
      </c>
      <c r="L139" s="2" t="str">
        <f t="shared" si="23"/>
        <v>辅助</v>
      </c>
      <c r="M139" s="51">
        <f>VLOOKUP(A139,filiation!A:D,4,FALSE)</f>
        <v>23</v>
      </c>
      <c r="N139" s="51">
        <f>VLOOKUP(M139,Entourage!A:N,14,FALSE)</f>
        <v>3</v>
      </c>
      <c r="O139" s="2" t="str">
        <f t="shared" si="24"/>
        <v>辅助</v>
      </c>
      <c r="P139" s="2">
        <f t="shared" si="25"/>
        <v>104</v>
      </c>
      <c r="Q139" s="51">
        <f>INT(VLOOKUP(M139,Entourage!A:AF,28+IF(N139=1,2,IF(N139=3,3,1)),FALSE)*0.6*POWER(B139,1.1))</f>
        <v>5897</v>
      </c>
      <c r="R139" s="55">
        <f>I139/(SUM(H$2:H139)*10)</f>
        <v>0.19098432055749129</v>
      </c>
      <c r="S139" s="95">
        <f t="shared" si="26"/>
        <v>1.1687412239999997</v>
      </c>
      <c r="T139" s="96">
        <f>SUMIFS(H$2:H139,A$2:A139,A139)*10*S139*(1.1+INDEX(Entourage!BD:BD,MATCH(J139,Entourage!A:A,0))/20)</f>
        <v>8770.2341448959978</v>
      </c>
      <c r="U139" s="96">
        <f t="shared" si="27"/>
        <v>725.39871969599881</v>
      </c>
      <c r="V139" s="96">
        <f>T139/VLOOKUP(C139,[4]CharPropertyConfig!$A:$G,7,FALSE)</f>
        <v>8770.2341448959978</v>
      </c>
      <c r="W139" s="96">
        <f t="shared" si="28"/>
        <v>69.333074495998517</v>
      </c>
      <c r="X139" s="54" t="str">
        <f>VLOOKUP(J139,Entourage!A:B,2,FALSE)</f>
        <v>c_b_0071</v>
      </c>
      <c r="Y139" s="51" t="str">
        <f>VLOOKUP(M139,Entourage!A:B,2,FALSE)</f>
        <v>c_b_0061</v>
      </c>
    </row>
    <row r="140" spans="1:25" x14ac:dyDescent="0.15">
      <c r="A140" s="51">
        <f t="shared" si="21"/>
        <v>7</v>
      </c>
      <c r="B140" s="2">
        <f>COUNTIF(A$1:A140,A140)</f>
        <v>19</v>
      </c>
      <c r="C140" s="2">
        <f t="shared" si="20"/>
        <v>104</v>
      </c>
      <c r="D140" s="100">
        <f t="shared" si="22"/>
        <v>9536</v>
      </c>
      <c r="E140" s="51">
        <v>1</v>
      </c>
      <c r="F140" s="43">
        <v>6</v>
      </c>
      <c r="G140" s="82">
        <v>13009</v>
      </c>
      <c r="H140" s="43">
        <v>68</v>
      </c>
      <c r="I140" s="43">
        <f>VLOOKUP(C140,[4]CharPropertyConfig!$A:$G,7,FALSE)*D140</f>
        <v>9536</v>
      </c>
      <c r="J140" s="51">
        <f>VLOOKUP(A140,filiation!A:C,3,FALSE)</f>
        <v>21</v>
      </c>
      <c r="K140" s="51">
        <f>VLOOKUP(J140,Entourage!A:N,14,FALSE)</f>
        <v>3</v>
      </c>
      <c r="L140" s="2" t="str">
        <f t="shared" si="23"/>
        <v>辅助</v>
      </c>
      <c r="M140" s="51">
        <f>VLOOKUP(A140,filiation!A:D,4,FALSE)</f>
        <v>23</v>
      </c>
      <c r="N140" s="51">
        <f>VLOOKUP(M140,Entourage!A:N,14,FALSE)</f>
        <v>3</v>
      </c>
      <c r="O140" s="2" t="str">
        <f t="shared" si="24"/>
        <v>辅助</v>
      </c>
      <c r="P140" s="2">
        <f t="shared" si="25"/>
        <v>104</v>
      </c>
      <c r="Q140" s="51">
        <f>INT(VLOOKUP(M140,Entourage!A:AF,28+IF(N140=1,2,IF(N140=3,3,1)),FALSE)*0.6*POWER(B140,1.1))</f>
        <v>6258</v>
      </c>
      <c r="R140" s="55">
        <f>I140/(SUM(H$2:H140)*10)</f>
        <v>0.20463519313304721</v>
      </c>
      <c r="S140" s="95">
        <f t="shared" si="26"/>
        <v>1.1278352811599996</v>
      </c>
      <c r="T140" s="96">
        <f>SUMIFS(H$2:H140,A$2:A140,A140)*10*S140*(1.1+INDEX(Entourage!BD:BD,MATCH(J140,Entourage!A:A,0))/20)</f>
        <v>9536.9751374889565</v>
      </c>
      <c r="U140" s="96">
        <f t="shared" si="27"/>
        <v>766.74099259295872</v>
      </c>
      <c r="V140" s="96">
        <f>T140/VLOOKUP(C140,[4]CharPropertyConfig!$A:$G,7,FALSE)</f>
        <v>9536.9751374889565</v>
      </c>
      <c r="W140" s="96">
        <f t="shared" si="28"/>
        <v>41.342272896959912</v>
      </c>
      <c r="X140" s="54" t="str">
        <f>VLOOKUP(J140,Entourage!A:B,2,FALSE)</f>
        <v>c_b_0071</v>
      </c>
      <c r="Y140" s="51" t="str">
        <f>VLOOKUP(M140,Entourage!A:B,2,FALSE)</f>
        <v>c_b_0061</v>
      </c>
    </row>
    <row r="141" spans="1:25" x14ac:dyDescent="0.15">
      <c r="A141" s="51">
        <f t="shared" si="21"/>
        <v>7</v>
      </c>
      <c r="B141" s="2">
        <f>COUNTIF(A$1:A141,A141)</f>
        <v>20</v>
      </c>
      <c r="C141" s="2">
        <f t="shared" si="20"/>
        <v>104</v>
      </c>
      <c r="D141" s="100">
        <f t="shared" si="22"/>
        <v>10353</v>
      </c>
      <c r="E141" s="51">
        <v>1</v>
      </c>
      <c r="F141" s="43">
        <v>6</v>
      </c>
      <c r="G141" s="82">
        <v>13009</v>
      </c>
      <c r="H141" s="43">
        <v>72</v>
      </c>
      <c r="I141" s="43">
        <f>VLOOKUP(C141,[4]CharPropertyConfig!$A:$G,7,FALSE)*D141</f>
        <v>10353</v>
      </c>
      <c r="J141" s="51">
        <f>VLOOKUP(A141,filiation!A:C,3,FALSE)</f>
        <v>21</v>
      </c>
      <c r="K141" s="51">
        <f>VLOOKUP(J141,Entourage!A:N,14,FALSE)</f>
        <v>3</v>
      </c>
      <c r="L141" s="2" t="str">
        <f t="shared" si="23"/>
        <v>辅助</v>
      </c>
      <c r="M141" s="51">
        <f>VLOOKUP(A141,filiation!A:D,4,FALSE)</f>
        <v>23</v>
      </c>
      <c r="N141" s="51">
        <f>VLOOKUP(M141,Entourage!A:N,14,FALSE)</f>
        <v>3</v>
      </c>
      <c r="O141" s="2" t="str">
        <f t="shared" si="24"/>
        <v>辅助</v>
      </c>
      <c r="P141" s="2">
        <f t="shared" si="25"/>
        <v>104</v>
      </c>
      <c r="Q141" s="51">
        <f>INT(VLOOKUP(M141,Entourage!A:AF,28+IF(N141=1,2,IF(N141=3,3,1)),FALSE)*0.6*POWER(B141,1.1))</f>
        <v>6622</v>
      </c>
      <c r="R141" s="55">
        <f>I141/(SUM(H$2:H141)*10)</f>
        <v>0.21878698224852072</v>
      </c>
      <c r="S141" s="95">
        <f t="shared" si="26"/>
        <v>1.0940002227251997</v>
      </c>
      <c r="T141" s="96">
        <f>SUMIFS(H$2:H141,A$2:A141,A141)*10*S141*(1.1+INDEX(Entourage!BD:BD,MATCH(J141,Entourage!A:A,0))/20)</f>
        <v>10353.618107871291</v>
      </c>
      <c r="U141" s="96">
        <f t="shared" si="27"/>
        <v>816.64297038233417</v>
      </c>
      <c r="V141" s="96">
        <f>T141/VLOOKUP(C141,[4]CharPropertyConfig!$A:$G,7,FALSE)</f>
        <v>10353.618107871291</v>
      </c>
      <c r="W141" s="96">
        <f t="shared" si="28"/>
        <v>49.901977789375451</v>
      </c>
      <c r="X141" s="54" t="str">
        <f>VLOOKUP(J141,Entourage!A:B,2,FALSE)</f>
        <v>c_b_0071</v>
      </c>
      <c r="Y141" s="51" t="str">
        <f>VLOOKUP(M141,Entourage!A:B,2,FALSE)</f>
        <v>c_b_0061</v>
      </c>
    </row>
    <row r="142" spans="1:25" x14ac:dyDescent="0.15">
      <c r="A142" s="51">
        <f t="shared" si="21"/>
        <v>8</v>
      </c>
      <c r="B142" s="2">
        <f>COUNTIF(A$1:A142,A142)</f>
        <v>1</v>
      </c>
      <c r="C142" s="2">
        <f t="shared" si="20"/>
        <v>104</v>
      </c>
      <c r="D142" s="100">
        <f t="shared" si="22"/>
        <v>270</v>
      </c>
      <c r="E142" s="51">
        <v>1</v>
      </c>
      <c r="F142" s="43">
        <v>1</v>
      </c>
      <c r="G142" s="82">
        <v>13009</v>
      </c>
      <c r="H142" s="43">
        <v>2</v>
      </c>
      <c r="I142" s="43">
        <f>VLOOKUP(C142,[4]CharPropertyConfig!$A:$G,7,FALSE)*D142</f>
        <v>270</v>
      </c>
      <c r="J142" s="51">
        <f>VLOOKUP(A142,filiation!A:C,3,FALSE)</f>
        <v>23</v>
      </c>
      <c r="K142" s="51">
        <f>VLOOKUP(J142,Entourage!A:N,14,FALSE)</f>
        <v>3</v>
      </c>
      <c r="L142" s="2" t="str">
        <f t="shared" si="23"/>
        <v>辅助</v>
      </c>
      <c r="M142" s="51">
        <f>VLOOKUP(A142,filiation!A:D,4,FALSE)</f>
        <v>21</v>
      </c>
      <c r="N142" s="51">
        <f>VLOOKUP(M142,Entourage!A:N,14,FALSE)</f>
        <v>3</v>
      </c>
      <c r="O142" s="2" t="str">
        <f t="shared" si="24"/>
        <v>辅助</v>
      </c>
      <c r="P142" s="2">
        <f t="shared" si="25"/>
        <v>104</v>
      </c>
      <c r="Q142" s="51">
        <f>INT(VLOOKUP(M142,Entourage!A:AF,28+IF(N142=1,2,IF(N142=3,3,1)),FALSE)*0.6*POWER(B142,1.1))</f>
        <v>263</v>
      </c>
      <c r="R142" s="55">
        <f>I142/(SUM(H$2:H142)*10)</f>
        <v>5.7034220532319393E-3</v>
      </c>
      <c r="S142" s="95">
        <f t="shared" si="26"/>
        <v>10</v>
      </c>
      <c r="T142" s="96">
        <f>SUMIFS(H$2:H142,A$2:A142,A142)*10*S142*(1.1+INDEX(Entourage!BD:BD,MATCH(J142,Entourage!A:A,0))/20)</f>
        <v>270</v>
      </c>
      <c r="U142" s="96">
        <f t="shared" si="27"/>
        <v>-10083.618107871291</v>
      </c>
      <c r="V142" s="96">
        <f>T142/VLOOKUP(C142,[4]CharPropertyConfig!$A:$G,7,FALSE)</f>
        <v>270</v>
      </c>
      <c r="W142" s="96">
        <f t="shared" si="28"/>
        <v>-10900.261078253625</v>
      </c>
      <c r="X142" s="54" t="str">
        <f>VLOOKUP(J142,Entourage!A:B,2,FALSE)</f>
        <v>c_b_0061</v>
      </c>
      <c r="Y142" s="51" t="str">
        <f>VLOOKUP(M142,Entourage!A:B,2,FALSE)</f>
        <v>c_b_0071</v>
      </c>
    </row>
    <row r="143" spans="1:25" x14ac:dyDescent="0.15">
      <c r="A143" s="51">
        <f t="shared" si="21"/>
        <v>8</v>
      </c>
      <c r="B143" s="2">
        <f>COUNTIF(A$1:A143,A143)</f>
        <v>2</v>
      </c>
      <c r="C143" s="2">
        <f t="shared" si="20"/>
        <v>104</v>
      </c>
      <c r="D143" s="100">
        <f t="shared" si="22"/>
        <v>567</v>
      </c>
      <c r="E143" s="51">
        <v>1</v>
      </c>
      <c r="F143" s="43">
        <v>1</v>
      </c>
      <c r="G143" s="82">
        <v>13009</v>
      </c>
      <c r="H143" s="43">
        <v>4</v>
      </c>
      <c r="I143" s="43">
        <f>VLOOKUP(C143,[4]CharPropertyConfig!$A:$G,7,FALSE)*D143</f>
        <v>567</v>
      </c>
      <c r="J143" s="51">
        <f>VLOOKUP(A143,filiation!A:C,3,FALSE)</f>
        <v>23</v>
      </c>
      <c r="K143" s="51">
        <f>VLOOKUP(J143,Entourage!A:N,14,FALSE)</f>
        <v>3</v>
      </c>
      <c r="L143" s="2" t="str">
        <f t="shared" si="23"/>
        <v>辅助</v>
      </c>
      <c r="M143" s="51">
        <f>VLOOKUP(A143,filiation!A:D,4,FALSE)</f>
        <v>21</v>
      </c>
      <c r="N143" s="51">
        <f>VLOOKUP(M143,Entourage!A:N,14,FALSE)</f>
        <v>3</v>
      </c>
      <c r="O143" s="2" t="str">
        <f t="shared" si="24"/>
        <v>辅助</v>
      </c>
      <c r="P143" s="2">
        <f t="shared" si="25"/>
        <v>104</v>
      </c>
      <c r="Q143" s="51">
        <f>INT(VLOOKUP(M143,Entourage!A:AF,28+IF(N143=1,2,IF(N143=3,3,1)),FALSE)*0.6*POWER(B143,1.1))</f>
        <v>564</v>
      </c>
      <c r="R143" s="55">
        <f>I143/(SUM(H$2:H143)*10)</f>
        <v>1.196707471506965E-2</v>
      </c>
      <c r="S143" s="95">
        <f t="shared" si="26"/>
        <v>7</v>
      </c>
      <c r="T143" s="96">
        <f>SUMIFS(H$2:H143,A$2:A143,A143)*10*S143*(1.1+INDEX(Entourage!BD:BD,MATCH(J143,Entourage!A:A,0))/20)</f>
        <v>567</v>
      </c>
      <c r="U143" s="96">
        <f t="shared" si="27"/>
        <v>297</v>
      </c>
      <c r="V143" s="96">
        <f>T143/VLOOKUP(C143,[4]CharPropertyConfig!$A:$G,7,FALSE)</f>
        <v>567</v>
      </c>
      <c r="W143" s="96">
        <f t="shared" si="28"/>
        <v>10380.618107871291</v>
      </c>
      <c r="X143" s="54" t="str">
        <f>VLOOKUP(J143,Entourage!A:B,2,FALSE)</f>
        <v>c_b_0061</v>
      </c>
      <c r="Y143" s="51" t="str">
        <f>VLOOKUP(M143,Entourage!A:B,2,FALSE)</f>
        <v>c_b_0071</v>
      </c>
    </row>
    <row r="144" spans="1:25" x14ac:dyDescent="0.15">
      <c r="A144" s="51">
        <f t="shared" si="21"/>
        <v>8</v>
      </c>
      <c r="B144" s="2">
        <f>COUNTIF(A$1:A144,A144)</f>
        <v>3</v>
      </c>
      <c r="C144" s="2">
        <f t="shared" si="20"/>
        <v>104</v>
      </c>
      <c r="D144" s="100">
        <f t="shared" si="22"/>
        <v>891</v>
      </c>
      <c r="E144" s="51">
        <v>1</v>
      </c>
      <c r="F144" s="43">
        <v>1</v>
      </c>
      <c r="G144" s="82">
        <v>13009</v>
      </c>
      <c r="H144" s="43">
        <v>6</v>
      </c>
      <c r="I144" s="43">
        <f>VLOOKUP(C144,[4]CharPropertyConfig!$A:$G,7,FALSE)*D144</f>
        <v>891</v>
      </c>
      <c r="J144" s="51">
        <f>VLOOKUP(A144,filiation!A:C,3,FALSE)</f>
        <v>23</v>
      </c>
      <c r="K144" s="51">
        <f>VLOOKUP(J144,Entourage!A:N,14,FALSE)</f>
        <v>3</v>
      </c>
      <c r="L144" s="2" t="str">
        <f t="shared" si="23"/>
        <v>辅助</v>
      </c>
      <c r="M144" s="51">
        <f>VLOOKUP(A144,filiation!A:D,4,FALSE)</f>
        <v>21</v>
      </c>
      <c r="N144" s="51">
        <f>VLOOKUP(M144,Entourage!A:N,14,FALSE)</f>
        <v>3</v>
      </c>
      <c r="O144" s="2" t="str">
        <f t="shared" si="24"/>
        <v>辅助</v>
      </c>
      <c r="P144" s="2">
        <f t="shared" si="25"/>
        <v>104</v>
      </c>
      <c r="Q144" s="51">
        <f>INT(VLOOKUP(M144,Entourage!A:AF,28+IF(N144=1,2,IF(N144=3,3,1)),FALSE)*0.6*POWER(B144,1.1))</f>
        <v>881</v>
      </c>
      <c r="R144" s="55">
        <f>I144/(SUM(H$2:H144)*10)</f>
        <v>1.8781618887015177E-2</v>
      </c>
      <c r="S144" s="95">
        <f t="shared" si="26"/>
        <v>5.5</v>
      </c>
      <c r="T144" s="96">
        <f>SUMIFS(H$2:H144,A$2:A144,A144)*10*S144*(1.1+INDEX(Entourage!BD:BD,MATCH(J144,Entourage!A:A,0))/20)</f>
        <v>891.00000000000011</v>
      </c>
      <c r="U144" s="96">
        <f t="shared" si="27"/>
        <v>324.00000000000011</v>
      </c>
      <c r="V144" s="96">
        <f>T144/VLOOKUP(C144,[4]CharPropertyConfig!$A:$G,7,FALSE)</f>
        <v>891.00000000000011</v>
      </c>
      <c r="W144" s="96">
        <f t="shared" si="28"/>
        <v>27.000000000000114</v>
      </c>
      <c r="X144" s="54" t="str">
        <f>VLOOKUP(J144,Entourage!A:B,2,FALSE)</f>
        <v>c_b_0061</v>
      </c>
      <c r="Y144" s="51" t="str">
        <f>VLOOKUP(M144,Entourage!A:B,2,FALSE)</f>
        <v>c_b_0071</v>
      </c>
    </row>
    <row r="145" spans="1:25" x14ac:dyDescent="0.15">
      <c r="A145" s="51">
        <f t="shared" si="21"/>
        <v>8</v>
      </c>
      <c r="B145" s="2">
        <f>COUNTIF(A$1:A145,A145)</f>
        <v>4</v>
      </c>
      <c r="C145" s="2">
        <f t="shared" si="20"/>
        <v>104</v>
      </c>
      <c r="D145" s="100">
        <f t="shared" si="22"/>
        <v>1247</v>
      </c>
      <c r="E145" s="51">
        <v>1</v>
      </c>
      <c r="F145" s="43">
        <v>2</v>
      </c>
      <c r="G145" s="82">
        <v>13009</v>
      </c>
      <c r="H145" s="43">
        <v>10</v>
      </c>
      <c r="I145" s="43">
        <f>VLOOKUP(C145,[4]CharPropertyConfig!$A:$G,7,FALSE)*D145</f>
        <v>1247</v>
      </c>
      <c r="J145" s="51">
        <f>VLOOKUP(A145,filiation!A:C,3,FALSE)</f>
        <v>23</v>
      </c>
      <c r="K145" s="51">
        <f>VLOOKUP(J145,Entourage!A:N,14,FALSE)</f>
        <v>3</v>
      </c>
      <c r="L145" s="2" t="str">
        <f t="shared" si="23"/>
        <v>辅助</v>
      </c>
      <c r="M145" s="51">
        <f>VLOOKUP(A145,filiation!A:D,4,FALSE)</f>
        <v>21</v>
      </c>
      <c r="N145" s="51">
        <f>VLOOKUP(M145,Entourage!A:N,14,FALSE)</f>
        <v>3</v>
      </c>
      <c r="O145" s="2" t="str">
        <f t="shared" si="24"/>
        <v>辅助</v>
      </c>
      <c r="P145" s="2">
        <f t="shared" si="25"/>
        <v>104</v>
      </c>
      <c r="Q145" s="51">
        <f>INT(VLOOKUP(M145,Entourage!A:AF,28+IF(N145=1,2,IF(N145=3,3,1)),FALSE)*0.6*POWER(B145,1.1))</f>
        <v>1210</v>
      </c>
      <c r="R145" s="55">
        <f>I145/(SUM(H$2:H145)*10)</f>
        <v>2.6230542700883465E-2</v>
      </c>
      <c r="S145" s="95">
        <f t="shared" si="26"/>
        <v>4.2</v>
      </c>
      <c r="T145" s="96">
        <f>SUMIFS(H$2:H145,A$2:A145,A145)*10*S145*(1.1+INDEX(Entourage!BD:BD,MATCH(J145,Entourage!A:A,0))/20)</f>
        <v>1247.4000000000001</v>
      </c>
      <c r="U145" s="96">
        <f t="shared" si="27"/>
        <v>356.4</v>
      </c>
      <c r="V145" s="96">
        <f>T145/VLOOKUP(C145,[4]CharPropertyConfig!$A:$G,7,FALSE)</f>
        <v>1247.4000000000001</v>
      </c>
      <c r="W145" s="96">
        <f t="shared" si="28"/>
        <v>32.399999999999864</v>
      </c>
      <c r="X145" s="54" t="str">
        <f>VLOOKUP(J145,Entourage!A:B,2,FALSE)</f>
        <v>c_b_0061</v>
      </c>
      <c r="Y145" s="51" t="str">
        <f>VLOOKUP(M145,Entourage!A:B,2,FALSE)</f>
        <v>c_b_0071</v>
      </c>
    </row>
    <row r="146" spans="1:25" x14ac:dyDescent="0.15">
      <c r="A146" s="51">
        <f t="shared" si="21"/>
        <v>8</v>
      </c>
      <c r="B146" s="2">
        <f>COUNTIF(A$1:A146,A146)</f>
        <v>5</v>
      </c>
      <c r="C146" s="2">
        <f t="shared" ref="C146:C209" si="29">P146</f>
        <v>104</v>
      </c>
      <c r="D146" s="100">
        <f t="shared" si="22"/>
        <v>1634</v>
      </c>
      <c r="E146" s="51">
        <v>1</v>
      </c>
      <c r="F146" s="43">
        <v>2</v>
      </c>
      <c r="G146" s="82">
        <v>13009</v>
      </c>
      <c r="H146" s="43">
        <v>12</v>
      </c>
      <c r="I146" s="43">
        <f>VLOOKUP(C146,[4]CharPropertyConfig!$A:$G,7,FALSE)*D146</f>
        <v>1634</v>
      </c>
      <c r="J146" s="51">
        <f>VLOOKUP(A146,filiation!A:C,3,FALSE)</f>
        <v>23</v>
      </c>
      <c r="K146" s="51">
        <f>VLOOKUP(J146,Entourage!A:N,14,FALSE)</f>
        <v>3</v>
      </c>
      <c r="L146" s="2" t="str">
        <f t="shared" si="23"/>
        <v>辅助</v>
      </c>
      <c r="M146" s="51">
        <f>VLOOKUP(A146,filiation!A:D,4,FALSE)</f>
        <v>21</v>
      </c>
      <c r="N146" s="51">
        <f>VLOOKUP(M146,Entourage!A:N,14,FALSE)</f>
        <v>3</v>
      </c>
      <c r="O146" s="2" t="str">
        <f t="shared" si="24"/>
        <v>辅助</v>
      </c>
      <c r="P146" s="2">
        <f t="shared" si="25"/>
        <v>104</v>
      </c>
      <c r="Q146" s="51">
        <f>INT(VLOOKUP(M146,Entourage!A:AF,28+IF(N146=1,2,IF(N146=3,3,1)),FALSE)*0.6*POWER(B146,1.1))</f>
        <v>1546</v>
      </c>
      <c r="R146" s="55">
        <f>I146/(SUM(H$2:H146)*10)</f>
        <v>3.4284515316827531E-2</v>
      </c>
      <c r="S146" s="95">
        <f t="shared" si="26"/>
        <v>3.56</v>
      </c>
      <c r="T146" s="96">
        <f>SUMIFS(H$2:H146,A$2:A146,A146)*10*S146*(1.1+INDEX(Entourage!BD:BD,MATCH(J146,Entourage!A:A,0))/20)</f>
        <v>1634.0400000000002</v>
      </c>
      <c r="U146" s="96">
        <f t="shared" si="27"/>
        <v>386.6400000000001</v>
      </c>
      <c r="V146" s="96">
        <f>T146/VLOOKUP(C146,[4]CharPropertyConfig!$A:$G,7,FALSE)</f>
        <v>1634.0400000000002</v>
      </c>
      <c r="W146" s="96">
        <f t="shared" si="28"/>
        <v>30.240000000000123</v>
      </c>
      <c r="X146" s="54" t="str">
        <f>VLOOKUP(J146,Entourage!A:B,2,FALSE)</f>
        <v>c_b_0061</v>
      </c>
      <c r="Y146" s="51" t="str">
        <f>VLOOKUP(M146,Entourage!A:B,2,FALSE)</f>
        <v>c_b_0071</v>
      </c>
    </row>
    <row r="147" spans="1:25" x14ac:dyDescent="0.15">
      <c r="A147" s="51">
        <f t="shared" si="21"/>
        <v>8</v>
      </c>
      <c r="B147" s="2">
        <f>COUNTIF(A$1:A147,A147)</f>
        <v>6</v>
      </c>
      <c r="C147" s="2">
        <f t="shared" si="29"/>
        <v>104</v>
      </c>
      <c r="D147" s="100">
        <f t="shared" si="22"/>
        <v>2038</v>
      </c>
      <c r="E147" s="51">
        <v>1</v>
      </c>
      <c r="F147" s="43">
        <v>2</v>
      </c>
      <c r="G147" s="82">
        <v>13009</v>
      </c>
      <c r="H147" s="43">
        <v>16</v>
      </c>
      <c r="I147" s="43">
        <f>VLOOKUP(C147,[4]CharPropertyConfig!$A:$G,7,FALSE)*D147</f>
        <v>2038</v>
      </c>
      <c r="J147" s="51">
        <f>VLOOKUP(A147,filiation!A:C,3,FALSE)</f>
        <v>23</v>
      </c>
      <c r="K147" s="51">
        <f>VLOOKUP(J147,Entourage!A:N,14,FALSE)</f>
        <v>3</v>
      </c>
      <c r="L147" s="2" t="str">
        <f t="shared" si="23"/>
        <v>辅助</v>
      </c>
      <c r="M147" s="51">
        <f>VLOOKUP(A147,filiation!A:D,4,FALSE)</f>
        <v>21</v>
      </c>
      <c r="N147" s="51">
        <f>VLOOKUP(M147,Entourage!A:N,14,FALSE)</f>
        <v>3</v>
      </c>
      <c r="O147" s="2" t="str">
        <f t="shared" si="24"/>
        <v>辅助</v>
      </c>
      <c r="P147" s="2">
        <f t="shared" si="25"/>
        <v>104</v>
      </c>
      <c r="Q147" s="51">
        <f>INT(VLOOKUP(M147,Entourage!A:AF,28+IF(N147=1,2,IF(N147=3,3,1)),FALSE)*0.6*POWER(B147,1.1))</f>
        <v>1890</v>
      </c>
      <c r="R147" s="55">
        <f>I147/(SUM(H$2:H147)*10)</f>
        <v>4.2618151401087413E-2</v>
      </c>
      <c r="S147" s="95">
        <f t="shared" si="26"/>
        <v>3.02</v>
      </c>
      <c r="T147" s="96">
        <f>SUMIFS(H$2:H147,A$2:A147,A147)*10*S147*(1.1+INDEX(Entourage!BD:BD,MATCH(J147,Entourage!A:A,0))/20)</f>
        <v>2038.5000000000002</v>
      </c>
      <c r="U147" s="96">
        <f t="shared" si="27"/>
        <v>404.46000000000004</v>
      </c>
      <c r="V147" s="96">
        <f>T147/VLOOKUP(C147,[4]CharPropertyConfig!$A:$G,7,FALSE)</f>
        <v>2038.5000000000002</v>
      </c>
      <c r="W147" s="96">
        <f t="shared" si="28"/>
        <v>17.819999999999936</v>
      </c>
      <c r="X147" s="54" t="str">
        <f>VLOOKUP(J147,Entourage!A:B,2,FALSE)</f>
        <v>c_b_0061</v>
      </c>
      <c r="Y147" s="51" t="str">
        <f>VLOOKUP(M147,Entourage!A:B,2,FALSE)</f>
        <v>c_b_0071</v>
      </c>
    </row>
    <row r="148" spans="1:25" x14ac:dyDescent="0.15">
      <c r="A148" s="51">
        <f t="shared" si="21"/>
        <v>8</v>
      </c>
      <c r="B148" s="2">
        <f>COUNTIF(A$1:A148,A148)</f>
        <v>7</v>
      </c>
      <c r="C148" s="2">
        <f t="shared" si="29"/>
        <v>104</v>
      </c>
      <c r="D148" s="100">
        <f t="shared" si="22"/>
        <v>2457</v>
      </c>
      <c r="E148" s="51">
        <v>1</v>
      </c>
      <c r="F148" s="43">
        <v>3</v>
      </c>
      <c r="G148" s="82">
        <v>13009</v>
      </c>
      <c r="H148" s="43">
        <v>20</v>
      </c>
      <c r="I148" s="43">
        <f>VLOOKUP(C148,[4]CharPropertyConfig!$A:$G,7,FALSE)*D148</f>
        <v>2457</v>
      </c>
      <c r="J148" s="51">
        <f>VLOOKUP(A148,filiation!A:C,3,FALSE)</f>
        <v>23</v>
      </c>
      <c r="K148" s="51">
        <f>VLOOKUP(J148,Entourage!A:N,14,FALSE)</f>
        <v>3</v>
      </c>
      <c r="L148" s="2" t="str">
        <f t="shared" si="23"/>
        <v>辅助</v>
      </c>
      <c r="M148" s="51">
        <f>VLOOKUP(A148,filiation!A:D,4,FALSE)</f>
        <v>21</v>
      </c>
      <c r="N148" s="51">
        <f>VLOOKUP(M148,Entourage!A:N,14,FALSE)</f>
        <v>3</v>
      </c>
      <c r="O148" s="2" t="str">
        <f t="shared" si="24"/>
        <v>辅助</v>
      </c>
      <c r="P148" s="2">
        <f t="shared" si="25"/>
        <v>104</v>
      </c>
      <c r="Q148" s="51">
        <f>INT(VLOOKUP(M148,Entourage!A:AF,28+IF(N148=1,2,IF(N148=3,3,1)),FALSE)*0.6*POWER(B148,1.1))</f>
        <v>2239</v>
      </c>
      <c r="R148" s="55">
        <f>I148/(SUM(H$2:H148)*10)</f>
        <v>5.1166180758017495E-2</v>
      </c>
      <c r="S148" s="95">
        <f t="shared" si="26"/>
        <v>2.6</v>
      </c>
      <c r="T148" s="96">
        <f>SUMIFS(H$2:H148,A$2:A148,A148)*10*S148*(1.1+INDEX(Entourage!BD:BD,MATCH(J148,Entourage!A:A,0))/20)</f>
        <v>2457</v>
      </c>
      <c r="U148" s="96">
        <f t="shared" si="27"/>
        <v>418.49999999999977</v>
      </c>
      <c r="V148" s="96">
        <f>T148/VLOOKUP(C148,[4]CharPropertyConfig!$A:$G,7,FALSE)</f>
        <v>2457</v>
      </c>
      <c r="W148" s="96">
        <f t="shared" si="28"/>
        <v>14.039999999999736</v>
      </c>
      <c r="X148" s="54" t="str">
        <f>VLOOKUP(J148,Entourage!A:B,2,FALSE)</f>
        <v>c_b_0061</v>
      </c>
      <c r="Y148" s="51" t="str">
        <f>VLOOKUP(M148,Entourage!A:B,2,FALSE)</f>
        <v>c_b_0071</v>
      </c>
    </row>
    <row r="149" spans="1:25" x14ac:dyDescent="0.15">
      <c r="A149" s="51">
        <f t="shared" si="21"/>
        <v>8</v>
      </c>
      <c r="B149" s="2">
        <f>COUNTIF(A$1:A149,A149)</f>
        <v>8</v>
      </c>
      <c r="C149" s="2">
        <f t="shared" si="29"/>
        <v>104</v>
      </c>
      <c r="D149" s="100">
        <f t="shared" si="22"/>
        <v>2893</v>
      </c>
      <c r="E149" s="51">
        <v>1</v>
      </c>
      <c r="F149" s="43">
        <v>3</v>
      </c>
      <c r="G149" s="82">
        <v>13009</v>
      </c>
      <c r="H149" s="43">
        <v>24</v>
      </c>
      <c r="I149" s="43">
        <f>VLOOKUP(C149,[4]CharPropertyConfig!$A:$G,7,FALSE)*D149</f>
        <v>2893</v>
      </c>
      <c r="J149" s="51">
        <f>VLOOKUP(A149,filiation!A:C,3,FALSE)</f>
        <v>23</v>
      </c>
      <c r="K149" s="51">
        <f>VLOOKUP(J149,Entourage!A:N,14,FALSE)</f>
        <v>3</v>
      </c>
      <c r="L149" s="2" t="str">
        <f t="shared" si="23"/>
        <v>辅助</v>
      </c>
      <c r="M149" s="51">
        <f>VLOOKUP(A149,filiation!A:D,4,FALSE)</f>
        <v>21</v>
      </c>
      <c r="N149" s="51">
        <f>VLOOKUP(M149,Entourage!A:N,14,FALSE)</f>
        <v>3</v>
      </c>
      <c r="O149" s="2" t="str">
        <f t="shared" si="24"/>
        <v>辅助</v>
      </c>
      <c r="P149" s="2">
        <f t="shared" si="25"/>
        <v>104</v>
      </c>
      <c r="Q149" s="51">
        <f>INT(VLOOKUP(M149,Entourage!A:AF,28+IF(N149=1,2,IF(N149=3,3,1)),FALSE)*0.6*POWER(B149,1.1))</f>
        <v>2594</v>
      </c>
      <c r="R149" s="55">
        <f>I149/(SUM(H$2:H149)*10)</f>
        <v>5.9946125155408203E-2</v>
      </c>
      <c r="S149" s="95">
        <f t="shared" si="26"/>
        <v>2.2799999999999998</v>
      </c>
      <c r="T149" s="96">
        <f>SUMIFS(H$2:H149,A$2:A149,A149)*10*S149*(1.1+INDEX(Entourage!BD:BD,MATCH(J149,Entourage!A:A,0))/20)</f>
        <v>2893.32</v>
      </c>
      <c r="U149" s="96">
        <f t="shared" si="27"/>
        <v>436.32000000000016</v>
      </c>
      <c r="V149" s="96">
        <f>T149/VLOOKUP(C149,[4]CharPropertyConfig!$A:$G,7,FALSE)</f>
        <v>2893.32</v>
      </c>
      <c r="W149" s="96">
        <f t="shared" si="28"/>
        <v>17.820000000000391</v>
      </c>
      <c r="X149" s="54" t="str">
        <f>VLOOKUP(J149,Entourage!A:B,2,FALSE)</f>
        <v>c_b_0061</v>
      </c>
      <c r="Y149" s="51" t="str">
        <f>VLOOKUP(M149,Entourage!A:B,2,FALSE)</f>
        <v>c_b_0071</v>
      </c>
    </row>
    <row r="150" spans="1:25" x14ac:dyDescent="0.15">
      <c r="A150" s="51">
        <f t="shared" si="21"/>
        <v>8</v>
      </c>
      <c r="B150" s="2">
        <f>COUNTIF(A$1:A150,A150)</f>
        <v>9</v>
      </c>
      <c r="C150" s="2">
        <f t="shared" si="29"/>
        <v>104</v>
      </c>
      <c r="D150" s="100">
        <f t="shared" si="22"/>
        <v>3353</v>
      </c>
      <c r="E150" s="51">
        <v>1</v>
      </c>
      <c r="F150" s="43">
        <v>3</v>
      </c>
      <c r="G150" s="82">
        <v>13009</v>
      </c>
      <c r="H150" s="43">
        <v>26</v>
      </c>
      <c r="I150" s="43">
        <f>VLOOKUP(C150,[4]CharPropertyConfig!$A:$G,7,FALSE)*D150</f>
        <v>3353</v>
      </c>
      <c r="J150" s="51">
        <f>VLOOKUP(A150,filiation!A:C,3,FALSE)</f>
        <v>23</v>
      </c>
      <c r="K150" s="51">
        <f>VLOOKUP(J150,Entourage!A:N,14,FALSE)</f>
        <v>3</v>
      </c>
      <c r="L150" s="2" t="str">
        <f t="shared" si="23"/>
        <v>辅助</v>
      </c>
      <c r="M150" s="51">
        <f>VLOOKUP(A150,filiation!A:D,4,FALSE)</f>
        <v>21</v>
      </c>
      <c r="N150" s="51">
        <f>VLOOKUP(M150,Entourage!A:N,14,FALSE)</f>
        <v>3</v>
      </c>
      <c r="O150" s="2" t="str">
        <f t="shared" si="24"/>
        <v>辅助</v>
      </c>
      <c r="P150" s="2">
        <f t="shared" si="25"/>
        <v>104</v>
      </c>
      <c r="Q150" s="51">
        <f>INT(VLOOKUP(M150,Entourage!A:AF,28+IF(N150=1,2,IF(N150=3,3,1)),FALSE)*0.6*POWER(B150,1.1))</f>
        <v>2953</v>
      </c>
      <c r="R150" s="55">
        <f>I150/(SUM(H$2:H150)*10)</f>
        <v>6.9105523495465782E-2</v>
      </c>
      <c r="S150" s="95">
        <f t="shared" si="26"/>
        <v>2.0699999999999998</v>
      </c>
      <c r="T150" s="96">
        <f>SUMIFS(H$2:H150,A$2:A150,A150)*10*S150*(1.1+INDEX(Entourage!BD:BD,MATCH(J150,Entourage!A:A,0))/20)</f>
        <v>3353.4</v>
      </c>
      <c r="U150" s="96">
        <f t="shared" si="27"/>
        <v>460.07999999999993</v>
      </c>
      <c r="V150" s="96">
        <f>T150/VLOOKUP(C150,[4]CharPropertyConfig!$A:$G,7,FALSE)</f>
        <v>3353.4</v>
      </c>
      <c r="W150" s="96">
        <f t="shared" si="28"/>
        <v>23.759999999999764</v>
      </c>
      <c r="X150" s="54" t="str">
        <f>VLOOKUP(J150,Entourage!A:B,2,FALSE)</f>
        <v>c_b_0061</v>
      </c>
      <c r="Y150" s="51" t="str">
        <f>VLOOKUP(M150,Entourage!A:B,2,FALSE)</f>
        <v>c_b_0071</v>
      </c>
    </row>
    <row r="151" spans="1:25" x14ac:dyDescent="0.15">
      <c r="A151" s="51">
        <f t="shared" si="21"/>
        <v>8</v>
      </c>
      <c r="B151" s="2">
        <f>COUNTIF(A$1:A151,A151)</f>
        <v>10</v>
      </c>
      <c r="C151" s="2">
        <f t="shared" si="29"/>
        <v>104</v>
      </c>
      <c r="D151" s="100">
        <f t="shared" si="22"/>
        <v>3827</v>
      </c>
      <c r="E151" s="51">
        <v>1</v>
      </c>
      <c r="F151" s="43">
        <v>3</v>
      </c>
      <c r="G151" s="82">
        <v>13009</v>
      </c>
      <c r="H151" s="43">
        <v>30</v>
      </c>
      <c r="I151" s="43">
        <f>VLOOKUP(C151,[4]CharPropertyConfig!$A:$G,7,FALSE)*D151</f>
        <v>3827</v>
      </c>
      <c r="J151" s="51">
        <f>VLOOKUP(A151,filiation!A:C,3,FALSE)</f>
        <v>23</v>
      </c>
      <c r="K151" s="51">
        <f>VLOOKUP(J151,Entourage!A:N,14,FALSE)</f>
        <v>3</v>
      </c>
      <c r="L151" s="2" t="str">
        <f t="shared" si="23"/>
        <v>辅助</v>
      </c>
      <c r="M151" s="51">
        <f>VLOOKUP(A151,filiation!A:D,4,FALSE)</f>
        <v>21</v>
      </c>
      <c r="N151" s="51">
        <f>VLOOKUP(M151,Entourage!A:N,14,FALSE)</f>
        <v>3</v>
      </c>
      <c r="O151" s="2" t="str">
        <f t="shared" si="24"/>
        <v>辅助</v>
      </c>
      <c r="P151" s="2">
        <f t="shared" si="25"/>
        <v>104</v>
      </c>
      <c r="Q151" s="51">
        <f>INT(VLOOKUP(M151,Entourage!A:AF,28+IF(N151=1,2,IF(N151=3,3,1)),FALSE)*0.6*POWER(B151,1.1))</f>
        <v>3316</v>
      </c>
      <c r="R151" s="55">
        <f>I151/(SUM(H$2:H151)*10)</f>
        <v>7.839000409668169E-2</v>
      </c>
      <c r="S151" s="95">
        <f t="shared" si="26"/>
        <v>1.89</v>
      </c>
      <c r="T151" s="96">
        <f>SUMIFS(H$2:H151,A$2:A151,A151)*10*S151*(1.1+INDEX(Entourage!BD:BD,MATCH(J151,Entourage!A:A,0))/20)</f>
        <v>3827.2500000000005</v>
      </c>
      <c r="U151" s="96">
        <f t="shared" si="27"/>
        <v>473.85000000000036</v>
      </c>
      <c r="V151" s="96">
        <f>T151/VLOOKUP(C151,[4]CharPropertyConfig!$A:$G,7,FALSE)</f>
        <v>3827.2500000000005</v>
      </c>
      <c r="W151" s="96">
        <f t="shared" si="28"/>
        <v>13.770000000000437</v>
      </c>
      <c r="X151" s="54" t="str">
        <f>VLOOKUP(J151,Entourage!A:B,2,FALSE)</f>
        <v>c_b_0061</v>
      </c>
      <c r="Y151" s="51" t="str">
        <f>VLOOKUP(M151,Entourage!A:B,2,FALSE)</f>
        <v>c_b_0071</v>
      </c>
    </row>
    <row r="152" spans="1:25" x14ac:dyDescent="0.15">
      <c r="A152" s="51">
        <f t="shared" si="21"/>
        <v>8</v>
      </c>
      <c r="B152" s="2">
        <f>COUNTIF(A$1:A152,A152)</f>
        <v>11</v>
      </c>
      <c r="C152" s="2">
        <f t="shared" si="29"/>
        <v>104</v>
      </c>
      <c r="D152" s="100">
        <f t="shared" si="22"/>
        <v>4322</v>
      </c>
      <c r="E152" s="51">
        <v>1</v>
      </c>
      <c r="F152" s="43">
        <v>4</v>
      </c>
      <c r="G152" s="82">
        <v>13009</v>
      </c>
      <c r="H152" s="43">
        <v>34</v>
      </c>
      <c r="I152" s="43">
        <f>VLOOKUP(C152,[4]CharPropertyConfig!$A:$G,7,FALSE)*D152</f>
        <v>4322</v>
      </c>
      <c r="J152" s="51">
        <f>VLOOKUP(A152,filiation!A:C,3,FALSE)</f>
        <v>23</v>
      </c>
      <c r="K152" s="51">
        <f>VLOOKUP(J152,Entourage!A:N,14,FALSE)</f>
        <v>3</v>
      </c>
      <c r="L152" s="2" t="str">
        <f t="shared" si="23"/>
        <v>辅助</v>
      </c>
      <c r="M152" s="51">
        <f>VLOOKUP(A152,filiation!A:D,4,FALSE)</f>
        <v>21</v>
      </c>
      <c r="N152" s="51">
        <f>VLOOKUP(M152,Entourage!A:N,14,FALSE)</f>
        <v>3</v>
      </c>
      <c r="O152" s="2" t="str">
        <f t="shared" si="24"/>
        <v>辅助</v>
      </c>
      <c r="P152" s="2">
        <f t="shared" si="25"/>
        <v>104</v>
      </c>
      <c r="Q152" s="51">
        <f>INT(VLOOKUP(M152,Entourage!A:AF,28+IF(N152=1,2,IF(N152=3,3,1)),FALSE)*0.6*POWER(B152,1.1))</f>
        <v>3682</v>
      </c>
      <c r="R152" s="55">
        <f>I152/(SUM(H$2:H152)*10)</f>
        <v>8.7917005695687556E-2</v>
      </c>
      <c r="S152" s="95">
        <f t="shared" si="26"/>
        <v>1.74</v>
      </c>
      <c r="T152" s="96">
        <f>SUMIFS(H$2:H152,A$2:A152,A152)*10*S152*(1.1+INDEX(Entourage!BD:BD,MATCH(J152,Entourage!A:A,0))/20)</f>
        <v>4322.16</v>
      </c>
      <c r="U152" s="96">
        <f t="shared" si="27"/>
        <v>494.9099999999994</v>
      </c>
      <c r="V152" s="96">
        <f>T152/VLOOKUP(C152,[4]CharPropertyConfig!$A:$G,7,FALSE)</f>
        <v>4322.16</v>
      </c>
      <c r="W152" s="96">
        <f t="shared" si="28"/>
        <v>21.059999999999036</v>
      </c>
      <c r="X152" s="54" t="str">
        <f>VLOOKUP(J152,Entourage!A:B,2,FALSE)</f>
        <v>c_b_0061</v>
      </c>
      <c r="Y152" s="51" t="str">
        <f>VLOOKUP(M152,Entourage!A:B,2,FALSE)</f>
        <v>c_b_0071</v>
      </c>
    </row>
    <row r="153" spans="1:25" x14ac:dyDescent="0.15">
      <c r="A153" s="51">
        <f t="shared" si="21"/>
        <v>8</v>
      </c>
      <c r="B153" s="2">
        <f>COUNTIF(A$1:A153,A153)</f>
        <v>12</v>
      </c>
      <c r="C153" s="2">
        <f t="shared" si="29"/>
        <v>104</v>
      </c>
      <c r="D153" s="100">
        <f t="shared" si="22"/>
        <v>4840</v>
      </c>
      <c r="E153" s="51">
        <v>1</v>
      </c>
      <c r="F153" s="43">
        <v>4</v>
      </c>
      <c r="G153" s="82">
        <v>13009</v>
      </c>
      <c r="H153" s="43">
        <v>38</v>
      </c>
      <c r="I153" s="43">
        <f>VLOOKUP(C153,[4]CharPropertyConfig!$A:$G,7,FALSE)*D153</f>
        <v>4840</v>
      </c>
      <c r="J153" s="51">
        <f>VLOOKUP(A153,filiation!A:C,3,FALSE)</f>
        <v>23</v>
      </c>
      <c r="K153" s="51">
        <f>VLOOKUP(J153,Entourage!A:N,14,FALSE)</f>
        <v>3</v>
      </c>
      <c r="L153" s="2" t="str">
        <f t="shared" si="23"/>
        <v>辅助</v>
      </c>
      <c r="M153" s="51">
        <f>VLOOKUP(A153,filiation!A:D,4,FALSE)</f>
        <v>21</v>
      </c>
      <c r="N153" s="51">
        <f>VLOOKUP(M153,Entourage!A:N,14,FALSE)</f>
        <v>3</v>
      </c>
      <c r="O153" s="2" t="str">
        <f t="shared" si="24"/>
        <v>辅助</v>
      </c>
      <c r="P153" s="2">
        <f t="shared" si="25"/>
        <v>104</v>
      </c>
      <c r="Q153" s="51">
        <f>INT(VLOOKUP(M153,Entourage!A:AF,28+IF(N153=1,2,IF(N153=3,3,1)),FALSE)*0.6*POWER(B153,1.1))</f>
        <v>4052</v>
      </c>
      <c r="R153" s="55">
        <f>I153/(SUM(H$2:H153)*10)</f>
        <v>9.7698829228905937E-2</v>
      </c>
      <c r="S153" s="95">
        <f t="shared" si="26"/>
        <v>1.615</v>
      </c>
      <c r="T153" s="96">
        <f>SUMIFS(H$2:H153,A$2:A153,A153)*10*S153*(1.1+INDEX(Entourage!BD:BD,MATCH(J153,Entourage!A:A,0))/20)</f>
        <v>4840.1550000000007</v>
      </c>
      <c r="U153" s="96">
        <f t="shared" si="27"/>
        <v>517.9950000000008</v>
      </c>
      <c r="V153" s="96">
        <f>T153/VLOOKUP(C153,[4]CharPropertyConfig!$A:$G,7,FALSE)</f>
        <v>4840.1550000000007</v>
      </c>
      <c r="W153" s="96">
        <f t="shared" si="28"/>
        <v>23.085000000001401</v>
      </c>
      <c r="X153" s="54" t="str">
        <f>VLOOKUP(J153,Entourage!A:B,2,FALSE)</f>
        <v>c_b_0061</v>
      </c>
      <c r="Y153" s="51" t="str">
        <f>VLOOKUP(M153,Entourage!A:B,2,FALSE)</f>
        <v>c_b_0071</v>
      </c>
    </row>
    <row r="154" spans="1:25" x14ac:dyDescent="0.15">
      <c r="A154" s="51">
        <f t="shared" si="21"/>
        <v>8</v>
      </c>
      <c r="B154" s="2">
        <f>COUNTIF(A$1:A154,A154)</f>
        <v>13</v>
      </c>
      <c r="C154" s="2">
        <f t="shared" si="29"/>
        <v>104</v>
      </c>
      <c r="D154" s="100">
        <f t="shared" si="22"/>
        <v>5381</v>
      </c>
      <c r="E154" s="51">
        <v>1</v>
      </c>
      <c r="F154" s="43">
        <v>4</v>
      </c>
      <c r="G154" s="82">
        <v>13009</v>
      </c>
      <c r="H154" s="43">
        <v>42</v>
      </c>
      <c r="I154" s="43">
        <f>VLOOKUP(C154,[4]CharPropertyConfig!$A:$G,7,FALSE)*D154</f>
        <v>5381</v>
      </c>
      <c r="J154" s="51">
        <f>VLOOKUP(A154,filiation!A:C,3,FALSE)</f>
        <v>23</v>
      </c>
      <c r="K154" s="51">
        <f>VLOOKUP(J154,Entourage!A:N,14,FALSE)</f>
        <v>3</v>
      </c>
      <c r="L154" s="2" t="str">
        <f t="shared" si="23"/>
        <v>辅助</v>
      </c>
      <c r="M154" s="51">
        <f>VLOOKUP(A154,filiation!A:D,4,FALSE)</f>
        <v>21</v>
      </c>
      <c r="N154" s="51">
        <f>VLOOKUP(M154,Entourage!A:N,14,FALSE)</f>
        <v>3</v>
      </c>
      <c r="O154" s="2" t="str">
        <f t="shared" si="24"/>
        <v>辅助</v>
      </c>
      <c r="P154" s="2">
        <f t="shared" si="25"/>
        <v>104</v>
      </c>
      <c r="Q154" s="51">
        <f>INT(VLOOKUP(M154,Entourage!A:AF,28+IF(N154=1,2,IF(N154=3,3,1)),FALSE)*0.6*POWER(B154,1.1))</f>
        <v>4425</v>
      </c>
      <c r="R154" s="55">
        <f>I154/(SUM(H$2:H154)*10)</f>
        <v>0.10770616493194556</v>
      </c>
      <c r="S154" s="95">
        <f t="shared" si="26"/>
        <v>1.51</v>
      </c>
      <c r="T154" s="96">
        <f>SUMIFS(H$2:H154,A$2:A154,A154)*10*S154*(1.1+INDEX(Entourage!BD:BD,MATCH(J154,Entourage!A:A,0))/20)</f>
        <v>5381.64</v>
      </c>
      <c r="U154" s="96">
        <f t="shared" si="27"/>
        <v>541.48499999999967</v>
      </c>
      <c r="V154" s="96">
        <f>T154/VLOOKUP(C154,[4]CharPropertyConfig!$A:$G,7,FALSE)</f>
        <v>5381.64</v>
      </c>
      <c r="W154" s="96">
        <f t="shared" si="28"/>
        <v>23.489999999998872</v>
      </c>
      <c r="X154" s="54" t="str">
        <f>VLOOKUP(J154,Entourage!A:B,2,FALSE)</f>
        <v>c_b_0061</v>
      </c>
      <c r="Y154" s="51" t="str">
        <f>VLOOKUP(M154,Entourage!A:B,2,FALSE)</f>
        <v>c_b_0071</v>
      </c>
    </row>
    <row r="155" spans="1:25" x14ac:dyDescent="0.15">
      <c r="A155" s="51">
        <f t="shared" si="21"/>
        <v>8</v>
      </c>
      <c r="B155" s="2">
        <f>COUNTIF(A$1:A155,A155)</f>
        <v>14</v>
      </c>
      <c r="C155" s="2">
        <f t="shared" si="29"/>
        <v>104</v>
      </c>
      <c r="D155" s="100">
        <f t="shared" si="22"/>
        <v>5942</v>
      </c>
      <c r="E155" s="51">
        <v>1</v>
      </c>
      <c r="F155" s="43">
        <v>5</v>
      </c>
      <c r="G155" s="82">
        <v>13009</v>
      </c>
      <c r="H155" s="43">
        <v>46</v>
      </c>
      <c r="I155" s="43">
        <f>VLOOKUP(C155,[4]CharPropertyConfig!$A:$G,7,FALSE)*D155</f>
        <v>5942</v>
      </c>
      <c r="J155" s="51">
        <f>VLOOKUP(A155,filiation!A:C,3,FALSE)</f>
        <v>23</v>
      </c>
      <c r="K155" s="51">
        <f>VLOOKUP(J155,Entourage!A:N,14,FALSE)</f>
        <v>3</v>
      </c>
      <c r="L155" s="2" t="str">
        <f t="shared" si="23"/>
        <v>辅助</v>
      </c>
      <c r="M155" s="51">
        <f>VLOOKUP(A155,filiation!A:D,4,FALSE)</f>
        <v>21</v>
      </c>
      <c r="N155" s="51">
        <f>VLOOKUP(M155,Entourage!A:N,14,FALSE)</f>
        <v>3</v>
      </c>
      <c r="O155" s="2" t="str">
        <f t="shared" si="24"/>
        <v>辅助</v>
      </c>
      <c r="P155" s="2">
        <f t="shared" si="25"/>
        <v>104</v>
      </c>
      <c r="Q155" s="51">
        <f>INT(VLOOKUP(M155,Entourage!A:AF,28+IF(N155=1,2,IF(N155=3,3,1)),FALSE)*0.6*POWER(B155,1.1))</f>
        <v>4801</v>
      </c>
      <c r="R155" s="55">
        <f>I155/(SUM(H$2:H155)*10)</f>
        <v>0.11785005950019833</v>
      </c>
      <c r="S155" s="95">
        <f t="shared" si="26"/>
        <v>1.42</v>
      </c>
      <c r="T155" s="96">
        <f>SUMIFS(H$2:H155,A$2:A155,A155)*10*S155*(1.1+INDEX(Entourage!BD:BD,MATCH(J155,Entourage!A:A,0))/20)</f>
        <v>5942.7000000000007</v>
      </c>
      <c r="U155" s="96">
        <f t="shared" si="27"/>
        <v>561.0600000000004</v>
      </c>
      <c r="V155" s="96">
        <f>T155/VLOOKUP(C155,[4]CharPropertyConfig!$A:$G,7,FALSE)</f>
        <v>5942.7000000000007</v>
      </c>
      <c r="W155" s="96">
        <f t="shared" si="28"/>
        <v>19.575000000000728</v>
      </c>
      <c r="X155" s="54" t="str">
        <f>VLOOKUP(J155,Entourage!A:B,2,FALSE)</f>
        <v>c_b_0061</v>
      </c>
      <c r="Y155" s="51" t="str">
        <f>VLOOKUP(M155,Entourage!A:B,2,FALSE)</f>
        <v>c_b_0071</v>
      </c>
    </row>
    <row r="156" spans="1:25" x14ac:dyDescent="0.15">
      <c r="A156" s="51">
        <f t="shared" si="21"/>
        <v>8</v>
      </c>
      <c r="B156" s="2">
        <f>COUNTIF(A$1:A156,A156)</f>
        <v>15</v>
      </c>
      <c r="C156" s="2">
        <f t="shared" si="29"/>
        <v>104</v>
      </c>
      <c r="D156" s="100">
        <f t="shared" si="22"/>
        <v>6521</v>
      </c>
      <c r="E156" s="51">
        <v>1</v>
      </c>
      <c r="F156" s="43">
        <v>5</v>
      </c>
      <c r="G156" s="82">
        <v>13009</v>
      </c>
      <c r="H156" s="43">
        <v>50</v>
      </c>
      <c r="I156" s="43">
        <f>VLOOKUP(C156,[4]CharPropertyConfig!$A:$G,7,FALSE)*D156</f>
        <v>6521</v>
      </c>
      <c r="J156" s="51">
        <f>VLOOKUP(A156,filiation!A:C,3,FALSE)</f>
        <v>23</v>
      </c>
      <c r="K156" s="51">
        <f>VLOOKUP(J156,Entourage!A:N,14,FALSE)</f>
        <v>3</v>
      </c>
      <c r="L156" s="2" t="str">
        <f t="shared" si="23"/>
        <v>辅助</v>
      </c>
      <c r="M156" s="51">
        <f>VLOOKUP(A156,filiation!A:D,4,FALSE)</f>
        <v>21</v>
      </c>
      <c r="N156" s="51">
        <f>VLOOKUP(M156,Entourage!A:N,14,FALSE)</f>
        <v>3</v>
      </c>
      <c r="O156" s="2" t="str">
        <f t="shared" si="24"/>
        <v>辅助</v>
      </c>
      <c r="P156" s="2">
        <f t="shared" si="25"/>
        <v>104</v>
      </c>
      <c r="Q156" s="51">
        <f>INT(VLOOKUP(M156,Entourage!A:AF,28+IF(N156=1,2,IF(N156=3,3,1)),FALSE)*0.6*POWER(B156,1.1))</f>
        <v>5179</v>
      </c>
      <c r="R156" s="55">
        <f>I156/(SUM(H$2:H156)*10)</f>
        <v>0.12806362922230952</v>
      </c>
      <c r="S156" s="95">
        <f t="shared" si="26"/>
        <v>1.3418999999999999</v>
      </c>
      <c r="T156" s="96">
        <f>SUMIFS(H$2:H156,A$2:A156,A156)*10*S156*(1.1+INDEX(Entourage!BD:BD,MATCH(J156,Entourage!A:A,0))/20)</f>
        <v>6521.6339999999991</v>
      </c>
      <c r="U156" s="96">
        <f t="shared" si="27"/>
        <v>578.93399999999838</v>
      </c>
      <c r="V156" s="96">
        <f>T156/VLOOKUP(C156,[4]CharPropertyConfig!$A:$G,7,FALSE)</f>
        <v>6521.6339999999991</v>
      </c>
      <c r="W156" s="96">
        <f t="shared" si="28"/>
        <v>17.873999999997977</v>
      </c>
      <c r="X156" s="54" t="str">
        <f>VLOOKUP(J156,Entourage!A:B,2,FALSE)</f>
        <v>c_b_0061</v>
      </c>
      <c r="Y156" s="51" t="str">
        <f>VLOOKUP(M156,Entourage!A:B,2,FALSE)</f>
        <v>c_b_0071</v>
      </c>
    </row>
    <row r="157" spans="1:25" x14ac:dyDescent="0.15">
      <c r="A157" s="51">
        <f t="shared" si="21"/>
        <v>8</v>
      </c>
      <c r="B157" s="2">
        <f>COUNTIF(A$1:A157,A157)</f>
        <v>16</v>
      </c>
      <c r="C157" s="2">
        <f t="shared" si="29"/>
        <v>104</v>
      </c>
      <c r="D157" s="100">
        <f t="shared" si="22"/>
        <v>7124</v>
      </c>
      <c r="E157" s="51">
        <v>1</v>
      </c>
      <c r="F157" s="43">
        <v>5</v>
      </c>
      <c r="G157" s="82">
        <v>13009</v>
      </c>
      <c r="H157" s="43">
        <v>54</v>
      </c>
      <c r="I157" s="43">
        <f>VLOOKUP(C157,[4]CharPropertyConfig!$A:$G,7,FALSE)*D157</f>
        <v>7124</v>
      </c>
      <c r="J157" s="51">
        <f>VLOOKUP(A157,filiation!A:C,3,FALSE)</f>
        <v>23</v>
      </c>
      <c r="K157" s="51">
        <f>VLOOKUP(J157,Entourage!A:N,14,FALSE)</f>
        <v>3</v>
      </c>
      <c r="L157" s="2" t="str">
        <f t="shared" si="23"/>
        <v>辅助</v>
      </c>
      <c r="M157" s="51">
        <f>VLOOKUP(A157,filiation!A:D,4,FALSE)</f>
        <v>21</v>
      </c>
      <c r="N157" s="51">
        <f>VLOOKUP(M157,Entourage!A:N,14,FALSE)</f>
        <v>3</v>
      </c>
      <c r="O157" s="2" t="str">
        <f t="shared" si="24"/>
        <v>辅助</v>
      </c>
      <c r="P157" s="2">
        <f t="shared" si="25"/>
        <v>104</v>
      </c>
      <c r="Q157" s="51">
        <f>INT(VLOOKUP(M157,Entourage!A:AF,28+IF(N157=1,2,IF(N157=3,3,1)),FALSE)*0.6*POWER(B157,1.1))</f>
        <v>5560</v>
      </c>
      <c r="R157" s="55">
        <f>I157/(SUM(H$2:H157)*10)</f>
        <v>0.13843762145355615</v>
      </c>
      <c r="S157" s="95">
        <f t="shared" si="26"/>
        <v>1.2748049999999997</v>
      </c>
      <c r="T157" s="96">
        <f>SUMIFS(H$2:H157,A$2:A157,A157)*10*S157*(1.1+INDEX(Entourage!BD:BD,MATCH(J157,Entourage!A:A,0))/20)</f>
        <v>7124.8851449999984</v>
      </c>
      <c r="U157" s="96">
        <f t="shared" si="27"/>
        <v>603.25114499999927</v>
      </c>
      <c r="V157" s="96">
        <f>T157/VLOOKUP(C157,[4]CharPropertyConfig!$A:$G,7,FALSE)</f>
        <v>7124.8851449999984</v>
      </c>
      <c r="W157" s="96">
        <f t="shared" si="28"/>
        <v>24.317145000000892</v>
      </c>
      <c r="X157" s="54" t="str">
        <f>VLOOKUP(J157,Entourage!A:B,2,FALSE)</f>
        <v>c_b_0061</v>
      </c>
      <c r="Y157" s="51" t="str">
        <f>VLOOKUP(M157,Entourage!A:B,2,FALSE)</f>
        <v>c_b_0071</v>
      </c>
    </row>
    <row r="158" spans="1:25" x14ac:dyDescent="0.15">
      <c r="A158" s="51">
        <f t="shared" si="21"/>
        <v>8</v>
      </c>
      <c r="B158" s="2">
        <f>COUNTIF(A$1:A158,A158)</f>
        <v>17</v>
      </c>
      <c r="C158" s="2">
        <f t="shared" si="29"/>
        <v>104</v>
      </c>
      <c r="D158" s="100">
        <f t="shared" si="22"/>
        <v>7757</v>
      </c>
      <c r="E158" s="51">
        <v>1</v>
      </c>
      <c r="F158" s="43">
        <v>5</v>
      </c>
      <c r="G158" s="82">
        <v>13009</v>
      </c>
      <c r="H158" s="43">
        <v>58</v>
      </c>
      <c r="I158" s="43">
        <f>VLOOKUP(C158,[4]CharPropertyConfig!$A:$G,7,FALSE)*D158</f>
        <v>7757</v>
      </c>
      <c r="J158" s="51">
        <f>VLOOKUP(A158,filiation!A:C,3,FALSE)</f>
        <v>23</v>
      </c>
      <c r="K158" s="51">
        <f>VLOOKUP(J158,Entourage!A:N,14,FALSE)</f>
        <v>3</v>
      </c>
      <c r="L158" s="2" t="str">
        <f t="shared" si="23"/>
        <v>辅助</v>
      </c>
      <c r="M158" s="51">
        <f>VLOOKUP(A158,filiation!A:D,4,FALSE)</f>
        <v>21</v>
      </c>
      <c r="N158" s="51">
        <f>VLOOKUP(M158,Entourage!A:N,14,FALSE)</f>
        <v>3</v>
      </c>
      <c r="O158" s="2" t="str">
        <f t="shared" si="24"/>
        <v>辅助</v>
      </c>
      <c r="P158" s="2">
        <f t="shared" si="25"/>
        <v>104</v>
      </c>
      <c r="Q158" s="51">
        <f>INT(VLOOKUP(M158,Entourage!A:AF,28+IF(N158=1,2,IF(N158=3,3,1)),FALSE)*0.6*POWER(B158,1.1))</f>
        <v>5944</v>
      </c>
      <c r="R158" s="55">
        <f>I158/(SUM(H$2:H158)*10)</f>
        <v>0.14905841660261338</v>
      </c>
      <c r="S158" s="95">
        <f t="shared" si="26"/>
        <v>1.2174387749999998</v>
      </c>
      <c r="T158" s="96">
        <f>SUMIFS(H$2:H158,A$2:A158,A158)*10*S158*(1.1+INDEX(Entourage!BD:BD,MATCH(J158,Entourage!A:A,0))/20)</f>
        <v>7757.5198742999983</v>
      </c>
      <c r="U158" s="96">
        <f t="shared" si="27"/>
        <v>632.63472929999989</v>
      </c>
      <c r="V158" s="96">
        <f>T158/VLOOKUP(C158,[4]CharPropertyConfig!$A:$G,7,FALSE)</f>
        <v>7757.5198742999983</v>
      </c>
      <c r="W158" s="96">
        <f t="shared" si="28"/>
        <v>29.383584300000621</v>
      </c>
      <c r="X158" s="54" t="str">
        <f>VLOOKUP(J158,Entourage!A:B,2,FALSE)</f>
        <v>c_b_0061</v>
      </c>
      <c r="Y158" s="51" t="str">
        <f>VLOOKUP(M158,Entourage!A:B,2,FALSE)</f>
        <v>c_b_0071</v>
      </c>
    </row>
    <row r="159" spans="1:25" x14ac:dyDescent="0.15">
      <c r="A159" s="51">
        <f t="shared" si="21"/>
        <v>8</v>
      </c>
      <c r="B159" s="2">
        <f>COUNTIF(A$1:A159,A159)</f>
        <v>18</v>
      </c>
      <c r="C159" s="2">
        <f t="shared" si="29"/>
        <v>104</v>
      </c>
      <c r="D159" s="100">
        <f t="shared" si="22"/>
        <v>8457</v>
      </c>
      <c r="E159" s="51">
        <v>1</v>
      </c>
      <c r="F159" s="43">
        <v>6</v>
      </c>
      <c r="G159" s="82">
        <v>13009</v>
      </c>
      <c r="H159" s="43">
        <v>64</v>
      </c>
      <c r="I159" s="43">
        <f>VLOOKUP(C159,[4]CharPropertyConfig!$A:$G,7,FALSE)*D159</f>
        <v>8457</v>
      </c>
      <c r="J159" s="51">
        <f>VLOOKUP(A159,filiation!A:C,3,FALSE)</f>
        <v>23</v>
      </c>
      <c r="K159" s="51">
        <f>VLOOKUP(J159,Entourage!A:N,14,FALSE)</f>
        <v>3</v>
      </c>
      <c r="L159" s="2" t="str">
        <f t="shared" si="23"/>
        <v>辅助</v>
      </c>
      <c r="M159" s="51">
        <f>VLOOKUP(A159,filiation!A:D,4,FALSE)</f>
        <v>21</v>
      </c>
      <c r="N159" s="51">
        <f>VLOOKUP(M159,Entourage!A:N,14,FALSE)</f>
        <v>3</v>
      </c>
      <c r="O159" s="2" t="str">
        <f t="shared" si="24"/>
        <v>辅助</v>
      </c>
      <c r="P159" s="2">
        <f t="shared" si="25"/>
        <v>104</v>
      </c>
      <c r="Q159" s="51">
        <f>INT(VLOOKUP(M159,Entourage!A:AF,28+IF(N159=1,2,IF(N159=3,3,1)),FALSE)*0.6*POWER(B159,1.1))</f>
        <v>6330</v>
      </c>
      <c r="R159" s="55">
        <f>I159/(SUM(H$2:H159)*10)</f>
        <v>0.16053530751708428</v>
      </c>
      <c r="S159" s="95">
        <f t="shared" si="26"/>
        <v>1.1687412239999997</v>
      </c>
      <c r="T159" s="96">
        <f>SUMIFS(H$2:H159,A$2:A159,A159)*10*S159*(1.1+INDEX(Entourage!BD:BD,MATCH(J159,Entourage!A:A,0))/20)</f>
        <v>8457.0114968639991</v>
      </c>
      <c r="U159" s="96">
        <f t="shared" si="27"/>
        <v>699.49162256400086</v>
      </c>
      <c r="V159" s="96">
        <f>T159/VLOOKUP(C159,[4]CharPropertyConfig!$A:$G,7,FALSE)</f>
        <v>8457.0114968639991</v>
      </c>
      <c r="W159" s="96">
        <f t="shared" si="28"/>
        <v>66.856893264000973</v>
      </c>
      <c r="X159" s="54" t="str">
        <f>VLOOKUP(J159,Entourage!A:B,2,FALSE)</f>
        <v>c_b_0061</v>
      </c>
      <c r="Y159" s="51" t="str">
        <f>VLOOKUP(M159,Entourage!A:B,2,FALSE)</f>
        <v>c_b_0071</v>
      </c>
    </row>
    <row r="160" spans="1:25" x14ac:dyDescent="0.15">
      <c r="A160" s="51">
        <f t="shared" si="21"/>
        <v>8</v>
      </c>
      <c r="B160" s="2">
        <f>COUNTIF(A$1:A160,A160)</f>
        <v>19</v>
      </c>
      <c r="C160" s="2">
        <f t="shared" si="29"/>
        <v>104</v>
      </c>
      <c r="D160" s="100">
        <f t="shared" si="22"/>
        <v>9196</v>
      </c>
      <c r="E160" s="51">
        <v>1</v>
      </c>
      <c r="F160" s="43">
        <v>6</v>
      </c>
      <c r="G160" s="82">
        <v>13009</v>
      </c>
      <c r="H160" s="43">
        <v>68</v>
      </c>
      <c r="I160" s="43">
        <f>VLOOKUP(C160,[4]CharPropertyConfig!$A:$G,7,FALSE)*D160</f>
        <v>9196</v>
      </c>
      <c r="J160" s="51">
        <f>VLOOKUP(A160,filiation!A:C,3,FALSE)</f>
        <v>23</v>
      </c>
      <c r="K160" s="51">
        <f>VLOOKUP(J160,Entourage!A:N,14,FALSE)</f>
        <v>3</v>
      </c>
      <c r="L160" s="2" t="str">
        <f t="shared" si="23"/>
        <v>辅助</v>
      </c>
      <c r="M160" s="51">
        <f>VLOOKUP(A160,filiation!A:D,4,FALSE)</f>
        <v>21</v>
      </c>
      <c r="N160" s="51">
        <f>VLOOKUP(M160,Entourage!A:N,14,FALSE)</f>
        <v>3</v>
      </c>
      <c r="O160" s="2" t="str">
        <f t="shared" si="24"/>
        <v>辅助</v>
      </c>
      <c r="P160" s="2">
        <f t="shared" si="25"/>
        <v>104</v>
      </c>
      <c r="Q160" s="51">
        <f>INT(VLOOKUP(M160,Entourage!A:AF,28+IF(N160=1,2,IF(N160=3,3,1)),FALSE)*0.6*POWER(B160,1.1))</f>
        <v>6718</v>
      </c>
      <c r="R160" s="55">
        <f>I160/(SUM(H$2:H160)*10)</f>
        <v>0.17233883058470764</v>
      </c>
      <c r="S160" s="95">
        <f t="shared" si="26"/>
        <v>1.1278352811599996</v>
      </c>
      <c r="T160" s="96">
        <f>SUMIFS(H$2:H160,A$2:A160,A160)*10*S160*(1.1+INDEX(Entourage!BD:BD,MATCH(J160,Entourage!A:A,0))/20)</f>
        <v>9196.3688825786376</v>
      </c>
      <c r="U160" s="96">
        <f t="shared" si="27"/>
        <v>739.35738571463844</v>
      </c>
      <c r="V160" s="96">
        <f>T160/VLOOKUP(C160,[4]CharPropertyConfig!$A:$G,7,FALSE)</f>
        <v>9196.3688825786376</v>
      </c>
      <c r="W160" s="96">
        <f t="shared" si="28"/>
        <v>39.865763150637576</v>
      </c>
      <c r="X160" s="54" t="str">
        <f>VLOOKUP(J160,Entourage!A:B,2,FALSE)</f>
        <v>c_b_0061</v>
      </c>
      <c r="Y160" s="51" t="str">
        <f>VLOOKUP(M160,Entourage!A:B,2,FALSE)</f>
        <v>c_b_0071</v>
      </c>
    </row>
    <row r="161" spans="1:25" x14ac:dyDescent="0.15">
      <c r="A161" s="51">
        <f t="shared" si="21"/>
        <v>8</v>
      </c>
      <c r="B161" s="2">
        <f>COUNTIF(A$1:A161,A161)</f>
        <v>20</v>
      </c>
      <c r="C161" s="2">
        <f t="shared" si="29"/>
        <v>104</v>
      </c>
      <c r="D161" s="100">
        <f t="shared" si="22"/>
        <v>9983</v>
      </c>
      <c r="E161" s="51">
        <v>1</v>
      </c>
      <c r="F161" s="43">
        <v>6</v>
      </c>
      <c r="G161" s="82">
        <v>13009</v>
      </c>
      <c r="H161" s="43">
        <v>72</v>
      </c>
      <c r="I161" s="43">
        <f>VLOOKUP(C161,[4]CharPropertyConfig!$A:$G,7,FALSE)*D161</f>
        <v>9983</v>
      </c>
      <c r="J161" s="51">
        <f>VLOOKUP(A161,filiation!A:C,3,FALSE)</f>
        <v>23</v>
      </c>
      <c r="K161" s="51">
        <f>VLOOKUP(J161,Entourage!A:N,14,FALSE)</f>
        <v>3</v>
      </c>
      <c r="L161" s="2" t="str">
        <f t="shared" si="23"/>
        <v>辅助</v>
      </c>
      <c r="M161" s="51">
        <f>VLOOKUP(A161,filiation!A:D,4,FALSE)</f>
        <v>21</v>
      </c>
      <c r="N161" s="51">
        <f>VLOOKUP(M161,Entourage!A:N,14,FALSE)</f>
        <v>3</v>
      </c>
      <c r="O161" s="2" t="str">
        <f t="shared" si="24"/>
        <v>辅助</v>
      </c>
      <c r="P161" s="2">
        <f t="shared" si="25"/>
        <v>104</v>
      </c>
      <c r="Q161" s="51">
        <f>INT(VLOOKUP(M161,Entourage!A:AF,28+IF(N161=1,2,IF(N161=3,3,1)),FALSE)*0.6*POWER(B161,1.1))</f>
        <v>7108</v>
      </c>
      <c r="R161" s="55">
        <f>I161/(SUM(H$2:H161)*10)</f>
        <v>0.18459689349112426</v>
      </c>
      <c r="S161" s="95">
        <f t="shared" si="26"/>
        <v>1.0940002227251997</v>
      </c>
      <c r="T161" s="96">
        <f>SUMIFS(H$2:H161,A$2:A161,A161)*10*S161*(1.1+INDEX(Entourage!BD:BD,MATCH(J161,Entourage!A:A,0))/20)</f>
        <v>9983.8460325901724</v>
      </c>
      <c r="U161" s="96">
        <f t="shared" si="27"/>
        <v>787.47715001153483</v>
      </c>
      <c r="V161" s="96">
        <f>T161/VLOOKUP(C161,[4]CharPropertyConfig!$A:$G,7,FALSE)</f>
        <v>9983.8460325901724</v>
      </c>
      <c r="W161" s="96">
        <f t="shared" si="28"/>
        <v>48.119764296896392</v>
      </c>
      <c r="X161" s="54" t="str">
        <f>VLOOKUP(J161,Entourage!A:B,2,FALSE)</f>
        <v>c_b_0061</v>
      </c>
      <c r="Y161" s="51" t="str">
        <f>VLOOKUP(M161,Entourage!A:B,2,FALSE)</f>
        <v>c_b_0071</v>
      </c>
    </row>
    <row r="162" spans="1:25" x14ac:dyDescent="0.15">
      <c r="A162" s="51">
        <f t="shared" si="21"/>
        <v>9</v>
      </c>
      <c r="B162" s="2">
        <f>COUNTIF(A$1:A162,A162)</f>
        <v>1</v>
      </c>
      <c r="C162" s="2">
        <f t="shared" si="29"/>
        <v>104</v>
      </c>
      <c r="D162" s="100">
        <f t="shared" si="22"/>
        <v>270</v>
      </c>
      <c r="E162" s="51">
        <v>1</v>
      </c>
      <c r="F162" s="43">
        <v>1</v>
      </c>
      <c r="G162" s="82">
        <v>13009</v>
      </c>
      <c r="H162" s="43">
        <v>2</v>
      </c>
      <c r="I162" s="43">
        <f>VLOOKUP(C162,[4]CharPropertyConfig!$A:$G,7,FALSE)*D162</f>
        <v>270</v>
      </c>
      <c r="J162" s="51">
        <f>VLOOKUP(A162,filiation!A:C,3,FALSE)</f>
        <v>2</v>
      </c>
      <c r="K162" s="51">
        <f>VLOOKUP(J162,Entourage!A:N,14,FALSE)</f>
        <v>1</v>
      </c>
      <c r="L162" s="2" t="str">
        <f t="shared" si="23"/>
        <v>战斗</v>
      </c>
      <c r="M162" s="51">
        <f>VLOOKUP(A162,filiation!A:D,4,FALSE)</f>
        <v>4</v>
      </c>
      <c r="N162" s="51">
        <f>VLOOKUP(M162,Entourage!A:N,14,FALSE)</f>
        <v>3</v>
      </c>
      <c r="O162" s="2" t="str">
        <f t="shared" si="24"/>
        <v>辅助</v>
      </c>
      <c r="P162" s="2">
        <f t="shared" si="25"/>
        <v>104</v>
      </c>
      <c r="Q162" s="51">
        <f>INT(VLOOKUP(M162,Entourage!A:AF,28+IF(N162=1,2,IF(N162=3,3,1)),FALSE)*0.6*POWER(B162,1.1))</f>
        <v>190</v>
      </c>
      <c r="R162" s="55">
        <f>I162/(SUM(H$2:H162)*10)</f>
        <v>4.990757855822551E-3</v>
      </c>
      <c r="S162" s="95">
        <f t="shared" si="26"/>
        <v>10</v>
      </c>
      <c r="T162" s="96">
        <f>SUMIFS(H$2:H162,A$2:A162,A162)*10*S162*(1.1+INDEX(Entourage!BD:BD,MATCH(J162,Entourage!A:A,0))/20)</f>
        <v>270</v>
      </c>
      <c r="U162" s="96">
        <f t="shared" si="27"/>
        <v>-9713.8460325901724</v>
      </c>
      <c r="V162" s="96">
        <f>T162/VLOOKUP(C162,[4]CharPropertyConfig!$A:$G,7,FALSE)</f>
        <v>270</v>
      </c>
      <c r="W162" s="96">
        <f t="shared" si="28"/>
        <v>-10501.323182601707</v>
      </c>
      <c r="X162" s="54" t="str">
        <f>VLOOKUP(J162,Entourage!A:B,2,FALSE)</f>
        <v>c_b_0011</v>
      </c>
      <c r="Y162" s="51" t="str">
        <f>VLOOKUP(M162,Entourage!A:B,2,FALSE)</f>
        <v>c_b_0031</v>
      </c>
    </row>
    <row r="163" spans="1:25" x14ac:dyDescent="0.15">
      <c r="A163" s="51">
        <f t="shared" si="21"/>
        <v>9</v>
      </c>
      <c r="B163" s="2">
        <f>COUNTIF(A$1:A163,A163)</f>
        <v>2</v>
      </c>
      <c r="C163" s="2">
        <f t="shared" si="29"/>
        <v>104</v>
      </c>
      <c r="D163" s="100">
        <f t="shared" si="22"/>
        <v>567</v>
      </c>
      <c r="E163" s="51">
        <v>1</v>
      </c>
      <c r="F163" s="43">
        <v>1</v>
      </c>
      <c r="G163" s="82">
        <v>13009</v>
      </c>
      <c r="H163" s="43">
        <v>4</v>
      </c>
      <c r="I163" s="43">
        <f>VLOOKUP(C163,[4]CharPropertyConfig!$A:$G,7,FALSE)*D163</f>
        <v>567</v>
      </c>
      <c r="J163" s="51">
        <f>VLOOKUP(A163,filiation!A:C,3,FALSE)</f>
        <v>2</v>
      </c>
      <c r="K163" s="51">
        <f>VLOOKUP(J163,Entourage!A:N,14,FALSE)</f>
        <v>1</v>
      </c>
      <c r="L163" s="2" t="str">
        <f t="shared" si="23"/>
        <v>战斗</v>
      </c>
      <c r="M163" s="51">
        <f>VLOOKUP(A163,filiation!A:D,4,FALSE)</f>
        <v>4</v>
      </c>
      <c r="N163" s="51">
        <f>VLOOKUP(M163,Entourage!A:N,14,FALSE)</f>
        <v>3</v>
      </c>
      <c r="O163" s="2" t="str">
        <f t="shared" si="24"/>
        <v>辅助</v>
      </c>
      <c r="P163" s="2">
        <f t="shared" si="25"/>
        <v>104</v>
      </c>
      <c r="Q163" s="51">
        <f>INT(VLOOKUP(M163,Entourage!A:AF,28+IF(N163=1,2,IF(N163=3,3,1)),FALSE)*0.6*POWER(B163,1.1))</f>
        <v>407</v>
      </c>
      <c r="R163" s="55">
        <f>I163/(SUM(H$2:H163)*10)</f>
        <v>1.0472848171407463E-2</v>
      </c>
      <c r="S163" s="95">
        <f t="shared" si="26"/>
        <v>7</v>
      </c>
      <c r="T163" s="96">
        <f>SUMIFS(H$2:H163,A$2:A163,A163)*10*S163*(1.1+INDEX(Entourage!BD:BD,MATCH(J163,Entourage!A:A,0))/20)</f>
        <v>567</v>
      </c>
      <c r="U163" s="96">
        <f t="shared" si="27"/>
        <v>297</v>
      </c>
      <c r="V163" s="96">
        <f>T163/VLOOKUP(C163,[4]CharPropertyConfig!$A:$G,7,FALSE)</f>
        <v>567</v>
      </c>
      <c r="W163" s="96">
        <f t="shared" si="28"/>
        <v>10010.846032590172</v>
      </c>
      <c r="X163" s="54" t="str">
        <f>VLOOKUP(J163,Entourage!A:B,2,FALSE)</f>
        <v>c_b_0011</v>
      </c>
      <c r="Y163" s="51" t="str">
        <f>VLOOKUP(M163,Entourage!A:B,2,FALSE)</f>
        <v>c_b_0031</v>
      </c>
    </row>
    <row r="164" spans="1:25" x14ac:dyDescent="0.15">
      <c r="A164" s="51">
        <f t="shared" si="21"/>
        <v>9</v>
      </c>
      <c r="B164" s="2">
        <f>COUNTIF(A$1:A164,A164)</f>
        <v>3</v>
      </c>
      <c r="C164" s="2">
        <f t="shared" si="29"/>
        <v>104</v>
      </c>
      <c r="D164" s="100">
        <f t="shared" si="22"/>
        <v>891</v>
      </c>
      <c r="E164" s="51">
        <v>1</v>
      </c>
      <c r="F164" s="43">
        <v>1</v>
      </c>
      <c r="G164" s="82">
        <v>13009</v>
      </c>
      <c r="H164" s="43">
        <v>6</v>
      </c>
      <c r="I164" s="43">
        <f>VLOOKUP(C164,[4]CharPropertyConfig!$A:$G,7,FALSE)*D164</f>
        <v>891</v>
      </c>
      <c r="J164" s="51">
        <f>VLOOKUP(A164,filiation!A:C,3,FALSE)</f>
        <v>2</v>
      </c>
      <c r="K164" s="51">
        <f>VLOOKUP(J164,Entourage!A:N,14,FALSE)</f>
        <v>1</v>
      </c>
      <c r="L164" s="2" t="str">
        <f t="shared" si="23"/>
        <v>战斗</v>
      </c>
      <c r="M164" s="51">
        <f>VLOOKUP(A164,filiation!A:D,4,FALSE)</f>
        <v>4</v>
      </c>
      <c r="N164" s="51">
        <f>VLOOKUP(M164,Entourage!A:N,14,FALSE)</f>
        <v>3</v>
      </c>
      <c r="O164" s="2" t="str">
        <f t="shared" si="24"/>
        <v>辅助</v>
      </c>
      <c r="P164" s="2">
        <f t="shared" si="25"/>
        <v>104</v>
      </c>
      <c r="Q164" s="51">
        <f>INT(VLOOKUP(M164,Entourage!A:AF,28+IF(N164=1,2,IF(N164=3,3,1)),FALSE)*0.6*POWER(B164,1.1))</f>
        <v>636</v>
      </c>
      <c r="R164" s="55">
        <f>I164/(SUM(H$2:H164)*10)</f>
        <v>1.643911439114391E-2</v>
      </c>
      <c r="S164" s="95">
        <f t="shared" si="26"/>
        <v>5.5</v>
      </c>
      <c r="T164" s="96">
        <f>SUMIFS(H$2:H164,A$2:A164,A164)*10*S164*(1.1+INDEX(Entourage!BD:BD,MATCH(J164,Entourage!A:A,0))/20)</f>
        <v>891.00000000000011</v>
      </c>
      <c r="U164" s="96">
        <f t="shared" si="27"/>
        <v>324.00000000000011</v>
      </c>
      <c r="V164" s="96">
        <f>T164/VLOOKUP(C164,[4]CharPropertyConfig!$A:$G,7,FALSE)</f>
        <v>891.00000000000011</v>
      </c>
      <c r="W164" s="96">
        <f t="shared" si="28"/>
        <v>27.000000000000114</v>
      </c>
      <c r="X164" s="54" t="str">
        <f>VLOOKUP(J164,Entourage!A:B,2,FALSE)</f>
        <v>c_b_0011</v>
      </c>
      <c r="Y164" s="51" t="str">
        <f>VLOOKUP(M164,Entourage!A:B,2,FALSE)</f>
        <v>c_b_0031</v>
      </c>
    </row>
    <row r="165" spans="1:25" x14ac:dyDescent="0.15">
      <c r="A165" s="51">
        <f t="shared" si="21"/>
        <v>9</v>
      </c>
      <c r="B165" s="2">
        <f>COUNTIF(A$1:A165,A165)</f>
        <v>4</v>
      </c>
      <c r="C165" s="2">
        <f t="shared" si="29"/>
        <v>104</v>
      </c>
      <c r="D165" s="100">
        <f t="shared" si="22"/>
        <v>1247</v>
      </c>
      <c r="E165" s="51">
        <v>1</v>
      </c>
      <c r="F165" s="43">
        <v>2</v>
      </c>
      <c r="G165" s="82">
        <v>13009</v>
      </c>
      <c r="H165" s="43">
        <v>10</v>
      </c>
      <c r="I165" s="43">
        <f>VLOOKUP(C165,[4]CharPropertyConfig!$A:$G,7,FALSE)*D165</f>
        <v>1247</v>
      </c>
      <c r="J165" s="51">
        <f>VLOOKUP(A165,filiation!A:C,3,FALSE)</f>
        <v>2</v>
      </c>
      <c r="K165" s="51">
        <f>VLOOKUP(J165,Entourage!A:N,14,FALSE)</f>
        <v>1</v>
      </c>
      <c r="L165" s="2" t="str">
        <f t="shared" si="23"/>
        <v>战斗</v>
      </c>
      <c r="M165" s="51">
        <f>VLOOKUP(A165,filiation!A:D,4,FALSE)</f>
        <v>4</v>
      </c>
      <c r="N165" s="51">
        <f>VLOOKUP(M165,Entourage!A:N,14,FALSE)</f>
        <v>3</v>
      </c>
      <c r="O165" s="2" t="str">
        <f t="shared" si="24"/>
        <v>辅助</v>
      </c>
      <c r="P165" s="2">
        <f t="shared" si="25"/>
        <v>104</v>
      </c>
      <c r="Q165" s="51">
        <f>INT(VLOOKUP(M165,Entourage!A:AF,28+IF(N165=1,2,IF(N165=3,3,1)),FALSE)*0.6*POWER(B165,1.1))</f>
        <v>873</v>
      </c>
      <c r="R165" s="55">
        <f>I165/(SUM(H$2:H165)*10)</f>
        <v>2.296500920810313E-2</v>
      </c>
      <c r="S165" s="95">
        <f t="shared" si="26"/>
        <v>4.2</v>
      </c>
      <c r="T165" s="96">
        <f>SUMIFS(H$2:H165,A$2:A165,A165)*10*S165*(1.1+INDEX(Entourage!BD:BD,MATCH(J165,Entourage!A:A,0))/20)</f>
        <v>1247.4000000000001</v>
      </c>
      <c r="U165" s="96">
        <f t="shared" si="27"/>
        <v>356.4</v>
      </c>
      <c r="V165" s="96">
        <f>T165/VLOOKUP(C165,[4]CharPropertyConfig!$A:$G,7,FALSE)</f>
        <v>1247.4000000000001</v>
      </c>
      <c r="W165" s="96">
        <f t="shared" si="28"/>
        <v>32.399999999999864</v>
      </c>
      <c r="X165" s="54" t="str">
        <f>VLOOKUP(J165,Entourage!A:B,2,FALSE)</f>
        <v>c_b_0011</v>
      </c>
      <c r="Y165" s="51" t="str">
        <f>VLOOKUP(M165,Entourage!A:B,2,FALSE)</f>
        <v>c_b_0031</v>
      </c>
    </row>
    <row r="166" spans="1:25" x14ac:dyDescent="0.15">
      <c r="A166" s="51">
        <f t="shared" si="21"/>
        <v>9</v>
      </c>
      <c r="B166" s="2">
        <f>COUNTIF(A$1:A166,A166)</f>
        <v>5</v>
      </c>
      <c r="C166" s="2">
        <f t="shared" si="29"/>
        <v>104</v>
      </c>
      <c r="D166" s="100">
        <f t="shared" si="22"/>
        <v>1634</v>
      </c>
      <c r="E166" s="51">
        <v>1</v>
      </c>
      <c r="F166" s="43">
        <v>2</v>
      </c>
      <c r="G166" s="82">
        <v>13009</v>
      </c>
      <c r="H166" s="43">
        <v>12</v>
      </c>
      <c r="I166" s="43">
        <f>VLOOKUP(C166,[4]CharPropertyConfig!$A:$G,7,FALSE)*D166</f>
        <v>1634</v>
      </c>
      <c r="J166" s="51">
        <f>VLOOKUP(A166,filiation!A:C,3,FALSE)</f>
        <v>2</v>
      </c>
      <c r="K166" s="51">
        <f>VLOOKUP(J166,Entourage!A:N,14,FALSE)</f>
        <v>1</v>
      </c>
      <c r="L166" s="2" t="str">
        <f t="shared" si="23"/>
        <v>战斗</v>
      </c>
      <c r="M166" s="51">
        <f>VLOOKUP(A166,filiation!A:D,4,FALSE)</f>
        <v>4</v>
      </c>
      <c r="N166" s="51">
        <f>VLOOKUP(M166,Entourage!A:N,14,FALSE)</f>
        <v>3</v>
      </c>
      <c r="O166" s="2" t="str">
        <f t="shared" si="24"/>
        <v>辅助</v>
      </c>
      <c r="P166" s="2">
        <f t="shared" si="25"/>
        <v>104</v>
      </c>
      <c r="Q166" s="51">
        <f>INT(VLOOKUP(M166,Entourage!A:AF,28+IF(N166=1,2,IF(N166=3,3,1)),FALSE)*0.6*POWER(B166,1.1))</f>
        <v>1117</v>
      </c>
      <c r="R166" s="55">
        <f>I166/(SUM(H$2:H166)*10)</f>
        <v>3.0025725836089673E-2</v>
      </c>
      <c r="S166" s="95">
        <f t="shared" si="26"/>
        <v>3.56</v>
      </c>
      <c r="T166" s="96">
        <f>SUMIFS(H$2:H166,A$2:A166,A166)*10*S166*(1.1+INDEX(Entourage!BD:BD,MATCH(J166,Entourage!A:A,0))/20)</f>
        <v>1634.0400000000002</v>
      </c>
      <c r="U166" s="96">
        <f t="shared" si="27"/>
        <v>386.6400000000001</v>
      </c>
      <c r="V166" s="96">
        <f>T166/VLOOKUP(C166,[4]CharPropertyConfig!$A:$G,7,FALSE)</f>
        <v>1634.0400000000002</v>
      </c>
      <c r="W166" s="96">
        <f t="shared" si="28"/>
        <v>30.240000000000123</v>
      </c>
      <c r="X166" s="54" t="str">
        <f>VLOOKUP(J166,Entourage!A:B,2,FALSE)</f>
        <v>c_b_0011</v>
      </c>
      <c r="Y166" s="51" t="str">
        <f>VLOOKUP(M166,Entourage!A:B,2,FALSE)</f>
        <v>c_b_0031</v>
      </c>
    </row>
    <row r="167" spans="1:25" x14ac:dyDescent="0.15">
      <c r="A167" s="51">
        <f t="shared" si="21"/>
        <v>9</v>
      </c>
      <c r="B167" s="2">
        <f>COUNTIF(A$1:A167,A167)</f>
        <v>6</v>
      </c>
      <c r="C167" s="2">
        <f t="shared" si="29"/>
        <v>104</v>
      </c>
      <c r="D167" s="100">
        <f t="shared" si="22"/>
        <v>2038</v>
      </c>
      <c r="E167" s="51">
        <v>1</v>
      </c>
      <c r="F167" s="43">
        <v>2</v>
      </c>
      <c r="G167" s="82">
        <v>13009</v>
      </c>
      <c r="H167" s="43">
        <v>16</v>
      </c>
      <c r="I167" s="43">
        <f>VLOOKUP(C167,[4]CharPropertyConfig!$A:$G,7,FALSE)*D167</f>
        <v>2038</v>
      </c>
      <c r="J167" s="51">
        <f>VLOOKUP(A167,filiation!A:C,3,FALSE)</f>
        <v>2</v>
      </c>
      <c r="K167" s="51">
        <f>VLOOKUP(J167,Entourage!A:N,14,FALSE)</f>
        <v>1</v>
      </c>
      <c r="L167" s="2" t="str">
        <f t="shared" si="23"/>
        <v>战斗</v>
      </c>
      <c r="M167" s="51">
        <f>VLOOKUP(A167,filiation!A:D,4,FALSE)</f>
        <v>4</v>
      </c>
      <c r="N167" s="51">
        <f>VLOOKUP(M167,Entourage!A:N,14,FALSE)</f>
        <v>3</v>
      </c>
      <c r="O167" s="2" t="str">
        <f t="shared" si="24"/>
        <v>辅助</v>
      </c>
      <c r="P167" s="2">
        <f t="shared" si="25"/>
        <v>104</v>
      </c>
      <c r="Q167" s="51">
        <f>INT(VLOOKUP(M167,Entourage!A:AF,28+IF(N167=1,2,IF(N167=3,3,1)),FALSE)*0.6*POWER(B167,1.1))</f>
        <v>1365</v>
      </c>
      <c r="R167" s="55">
        <f>I167/(SUM(H$2:H167)*10)</f>
        <v>3.7339684866251374E-2</v>
      </c>
      <c r="S167" s="95">
        <f t="shared" si="26"/>
        <v>3.02</v>
      </c>
      <c r="T167" s="96">
        <f>SUMIFS(H$2:H167,A$2:A167,A167)*10*S167*(1.1+INDEX(Entourage!BD:BD,MATCH(J167,Entourage!A:A,0))/20)</f>
        <v>2038.5000000000002</v>
      </c>
      <c r="U167" s="96">
        <f t="shared" si="27"/>
        <v>404.46000000000004</v>
      </c>
      <c r="V167" s="96">
        <f>T167/VLOOKUP(C167,[4]CharPropertyConfig!$A:$G,7,FALSE)</f>
        <v>2038.5000000000002</v>
      </c>
      <c r="W167" s="96">
        <f t="shared" si="28"/>
        <v>17.819999999999936</v>
      </c>
      <c r="X167" s="54" t="str">
        <f>VLOOKUP(J167,Entourage!A:B,2,FALSE)</f>
        <v>c_b_0011</v>
      </c>
      <c r="Y167" s="51" t="str">
        <f>VLOOKUP(M167,Entourage!A:B,2,FALSE)</f>
        <v>c_b_0031</v>
      </c>
    </row>
    <row r="168" spans="1:25" x14ac:dyDescent="0.15">
      <c r="A168" s="51">
        <f t="shared" si="21"/>
        <v>9</v>
      </c>
      <c r="B168" s="2">
        <f>COUNTIF(A$1:A168,A168)</f>
        <v>7</v>
      </c>
      <c r="C168" s="2">
        <f t="shared" si="29"/>
        <v>104</v>
      </c>
      <c r="D168" s="100">
        <f t="shared" si="22"/>
        <v>2457</v>
      </c>
      <c r="E168" s="51">
        <v>1</v>
      </c>
      <c r="F168" s="43">
        <v>3</v>
      </c>
      <c r="G168" s="82">
        <v>13009</v>
      </c>
      <c r="H168" s="43">
        <v>20</v>
      </c>
      <c r="I168" s="43">
        <f>VLOOKUP(C168,[4]CharPropertyConfig!$A:$G,7,FALSE)*D168</f>
        <v>2457</v>
      </c>
      <c r="J168" s="51">
        <f>VLOOKUP(A168,filiation!A:C,3,FALSE)</f>
        <v>2</v>
      </c>
      <c r="K168" s="51">
        <f>VLOOKUP(J168,Entourage!A:N,14,FALSE)</f>
        <v>1</v>
      </c>
      <c r="L168" s="2" t="str">
        <f t="shared" si="23"/>
        <v>战斗</v>
      </c>
      <c r="M168" s="51">
        <f>VLOOKUP(A168,filiation!A:D,4,FALSE)</f>
        <v>4</v>
      </c>
      <c r="N168" s="51">
        <f>VLOOKUP(M168,Entourage!A:N,14,FALSE)</f>
        <v>3</v>
      </c>
      <c r="O168" s="2" t="str">
        <f t="shared" si="24"/>
        <v>辅助</v>
      </c>
      <c r="P168" s="2">
        <f t="shared" si="25"/>
        <v>104</v>
      </c>
      <c r="Q168" s="51">
        <f>INT(VLOOKUP(M168,Entourage!A:AF,28+IF(N168=1,2,IF(N168=3,3,1)),FALSE)*0.6*POWER(B168,1.1))</f>
        <v>1617</v>
      </c>
      <c r="R168" s="55">
        <f>I168/(SUM(H$2:H168)*10)</f>
        <v>4.4852135815991234E-2</v>
      </c>
      <c r="S168" s="95">
        <f t="shared" si="26"/>
        <v>2.6</v>
      </c>
      <c r="T168" s="96">
        <f>SUMIFS(H$2:H168,A$2:A168,A168)*10*S168*(1.1+INDEX(Entourage!BD:BD,MATCH(J168,Entourage!A:A,0))/20)</f>
        <v>2457</v>
      </c>
      <c r="U168" s="96">
        <f t="shared" si="27"/>
        <v>418.49999999999977</v>
      </c>
      <c r="V168" s="96">
        <f>T168/VLOOKUP(C168,[4]CharPropertyConfig!$A:$G,7,FALSE)</f>
        <v>2457</v>
      </c>
      <c r="W168" s="96">
        <f t="shared" si="28"/>
        <v>14.039999999999736</v>
      </c>
      <c r="X168" s="54" t="str">
        <f>VLOOKUP(J168,Entourage!A:B,2,FALSE)</f>
        <v>c_b_0011</v>
      </c>
      <c r="Y168" s="51" t="str">
        <f>VLOOKUP(M168,Entourage!A:B,2,FALSE)</f>
        <v>c_b_0031</v>
      </c>
    </row>
    <row r="169" spans="1:25" x14ac:dyDescent="0.15">
      <c r="A169" s="51">
        <f t="shared" si="21"/>
        <v>9</v>
      </c>
      <c r="B169" s="2">
        <f>COUNTIF(A$1:A169,A169)</f>
        <v>8</v>
      </c>
      <c r="C169" s="2">
        <f t="shared" si="29"/>
        <v>104</v>
      </c>
      <c r="D169" s="100">
        <f t="shared" si="22"/>
        <v>2893</v>
      </c>
      <c r="E169" s="51">
        <v>1</v>
      </c>
      <c r="F169" s="43">
        <v>3</v>
      </c>
      <c r="G169" s="82">
        <v>13009</v>
      </c>
      <c r="H169" s="43">
        <v>24</v>
      </c>
      <c r="I169" s="43">
        <f>VLOOKUP(C169,[4]CharPropertyConfig!$A:$G,7,FALSE)*D169</f>
        <v>2893</v>
      </c>
      <c r="J169" s="51">
        <f>VLOOKUP(A169,filiation!A:C,3,FALSE)</f>
        <v>2</v>
      </c>
      <c r="K169" s="51">
        <f>VLOOKUP(J169,Entourage!A:N,14,FALSE)</f>
        <v>1</v>
      </c>
      <c r="L169" s="2" t="str">
        <f t="shared" si="23"/>
        <v>战斗</v>
      </c>
      <c r="M169" s="51">
        <f>VLOOKUP(A169,filiation!A:D,4,FALSE)</f>
        <v>4</v>
      </c>
      <c r="N169" s="51">
        <f>VLOOKUP(M169,Entourage!A:N,14,FALSE)</f>
        <v>3</v>
      </c>
      <c r="O169" s="2" t="str">
        <f t="shared" si="24"/>
        <v>辅助</v>
      </c>
      <c r="P169" s="2">
        <f t="shared" si="25"/>
        <v>104</v>
      </c>
      <c r="Q169" s="51">
        <f>INT(VLOOKUP(M169,Entourage!A:AF,28+IF(N169=1,2,IF(N169=3,3,1)),FALSE)*0.6*POWER(B169,1.1))</f>
        <v>1873</v>
      </c>
      <c r="R169" s="55">
        <f>I169/(SUM(H$2:H169)*10)</f>
        <v>5.2580879680116321E-2</v>
      </c>
      <c r="S169" s="95">
        <f t="shared" si="26"/>
        <v>2.2799999999999998</v>
      </c>
      <c r="T169" s="96">
        <f>SUMIFS(H$2:H169,A$2:A169,A169)*10*S169*(1.1+INDEX(Entourage!BD:BD,MATCH(J169,Entourage!A:A,0))/20)</f>
        <v>2893.32</v>
      </c>
      <c r="U169" s="96">
        <f t="shared" si="27"/>
        <v>436.32000000000016</v>
      </c>
      <c r="V169" s="96">
        <f>T169/VLOOKUP(C169,[4]CharPropertyConfig!$A:$G,7,FALSE)</f>
        <v>2893.32</v>
      </c>
      <c r="W169" s="96">
        <f t="shared" si="28"/>
        <v>17.820000000000391</v>
      </c>
      <c r="X169" s="54" t="str">
        <f>VLOOKUP(J169,Entourage!A:B,2,FALSE)</f>
        <v>c_b_0011</v>
      </c>
      <c r="Y169" s="51" t="str">
        <f>VLOOKUP(M169,Entourage!A:B,2,FALSE)</f>
        <v>c_b_0031</v>
      </c>
    </row>
    <row r="170" spans="1:25" x14ac:dyDescent="0.15">
      <c r="A170" s="51">
        <f t="shared" si="21"/>
        <v>9</v>
      </c>
      <c r="B170" s="2">
        <f>COUNTIF(A$1:A170,A170)</f>
        <v>9</v>
      </c>
      <c r="C170" s="2">
        <f t="shared" si="29"/>
        <v>104</v>
      </c>
      <c r="D170" s="100">
        <f t="shared" si="22"/>
        <v>3353</v>
      </c>
      <c r="E170" s="51">
        <v>1</v>
      </c>
      <c r="F170" s="43">
        <v>3</v>
      </c>
      <c r="G170" s="82">
        <v>13009</v>
      </c>
      <c r="H170" s="43">
        <v>26</v>
      </c>
      <c r="I170" s="43">
        <f>VLOOKUP(C170,[4]CharPropertyConfig!$A:$G,7,FALSE)*D170</f>
        <v>3353</v>
      </c>
      <c r="J170" s="51">
        <f>VLOOKUP(A170,filiation!A:C,3,FALSE)</f>
        <v>2</v>
      </c>
      <c r="K170" s="51">
        <f>VLOOKUP(J170,Entourage!A:N,14,FALSE)</f>
        <v>1</v>
      </c>
      <c r="L170" s="2" t="str">
        <f t="shared" si="23"/>
        <v>战斗</v>
      </c>
      <c r="M170" s="51">
        <f>VLOOKUP(A170,filiation!A:D,4,FALSE)</f>
        <v>4</v>
      </c>
      <c r="N170" s="51">
        <f>VLOOKUP(M170,Entourage!A:N,14,FALSE)</f>
        <v>3</v>
      </c>
      <c r="O170" s="2" t="str">
        <f t="shared" si="24"/>
        <v>辅助</v>
      </c>
      <c r="P170" s="2">
        <f t="shared" si="25"/>
        <v>104</v>
      </c>
      <c r="Q170" s="51">
        <f>INT(VLOOKUP(M170,Entourage!A:AF,28+IF(N170=1,2,IF(N170=3,3,1)),FALSE)*0.6*POWER(B170,1.1))</f>
        <v>2132</v>
      </c>
      <c r="R170" s="55">
        <f>I170/(SUM(H$2:H170)*10)</f>
        <v>6.0654848046309696E-2</v>
      </c>
      <c r="S170" s="95">
        <f t="shared" si="26"/>
        <v>2.0699999999999998</v>
      </c>
      <c r="T170" s="96">
        <f>SUMIFS(H$2:H170,A$2:A170,A170)*10*S170*(1.1+INDEX(Entourage!BD:BD,MATCH(J170,Entourage!A:A,0))/20)</f>
        <v>3353.4</v>
      </c>
      <c r="U170" s="96">
        <f t="shared" si="27"/>
        <v>460.07999999999993</v>
      </c>
      <c r="V170" s="96">
        <f>T170/VLOOKUP(C170,[4]CharPropertyConfig!$A:$G,7,FALSE)</f>
        <v>3353.4</v>
      </c>
      <c r="W170" s="96">
        <f t="shared" si="28"/>
        <v>23.759999999999764</v>
      </c>
      <c r="X170" s="54" t="str">
        <f>VLOOKUP(J170,Entourage!A:B,2,FALSE)</f>
        <v>c_b_0011</v>
      </c>
      <c r="Y170" s="51" t="str">
        <f>VLOOKUP(M170,Entourage!A:B,2,FALSE)</f>
        <v>c_b_0031</v>
      </c>
    </row>
    <row r="171" spans="1:25" x14ac:dyDescent="0.15">
      <c r="A171" s="51">
        <f t="shared" si="21"/>
        <v>9</v>
      </c>
      <c r="B171" s="2">
        <f>COUNTIF(A$1:A171,A171)</f>
        <v>10</v>
      </c>
      <c r="C171" s="2">
        <f t="shared" si="29"/>
        <v>104</v>
      </c>
      <c r="D171" s="100">
        <f t="shared" si="22"/>
        <v>3827</v>
      </c>
      <c r="E171" s="51">
        <v>1</v>
      </c>
      <c r="F171" s="43">
        <v>3</v>
      </c>
      <c r="G171" s="82">
        <v>13009</v>
      </c>
      <c r="H171" s="43">
        <v>30</v>
      </c>
      <c r="I171" s="43">
        <f>VLOOKUP(C171,[4]CharPropertyConfig!$A:$G,7,FALSE)*D171</f>
        <v>3827</v>
      </c>
      <c r="J171" s="51">
        <f>VLOOKUP(A171,filiation!A:C,3,FALSE)</f>
        <v>2</v>
      </c>
      <c r="K171" s="51">
        <f>VLOOKUP(J171,Entourage!A:N,14,FALSE)</f>
        <v>1</v>
      </c>
      <c r="L171" s="2" t="str">
        <f t="shared" si="23"/>
        <v>战斗</v>
      </c>
      <c r="M171" s="51">
        <f>VLOOKUP(A171,filiation!A:D,4,FALSE)</f>
        <v>4</v>
      </c>
      <c r="N171" s="51">
        <f>VLOOKUP(M171,Entourage!A:N,14,FALSE)</f>
        <v>3</v>
      </c>
      <c r="O171" s="2" t="str">
        <f t="shared" si="24"/>
        <v>辅助</v>
      </c>
      <c r="P171" s="2">
        <f t="shared" si="25"/>
        <v>104</v>
      </c>
      <c r="Q171" s="51">
        <f>INT(VLOOKUP(M171,Entourage!A:AF,28+IF(N171=1,2,IF(N171=3,3,1)),FALSE)*0.6*POWER(B171,1.1))</f>
        <v>2394</v>
      </c>
      <c r="R171" s="55">
        <f>I171/(SUM(H$2:H171)*10)</f>
        <v>6.8855703490464201E-2</v>
      </c>
      <c r="S171" s="95">
        <f t="shared" si="26"/>
        <v>1.89</v>
      </c>
      <c r="T171" s="96">
        <f>SUMIFS(H$2:H171,A$2:A171,A171)*10*S171*(1.1+INDEX(Entourage!BD:BD,MATCH(J171,Entourage!A:A,0))/20)</f>
        <v>3827.2500000000005</v>
      </c>
      <c r="U171" s="96">
        <f t="shared" si="27"/>
        <v>473.85000000000036</v>
      </c>
      <c r="V171" s="96">
        <f>T171/VLOOKUP(C171,[4]CharPropertyConfig!$A:$G,7,FALSE)</f>
        <v>3827.2500000000005</v>
      </c>
      <c r="W171" s="96">
        <f t="shared" si="28"/>
        <v>13.770000000000437</v>
      </c>
      <c r="X171" s="54" t="str">
        <f>VLOOKUP(J171,Entourage!A:B,2,FALSE)</f>
        <v>c_b_0011</v>
      </c>
      <c r="Y171" s="51" t="str">
        <f>VLOOKUP(M171,Entourage!A:B,2,FALSE)</f>
        <v>c_b_0031</v>
      </c>
    </row>
    <row r="172" spans="1:25" x14ac:dyDescent="0.15">
      <c r="A172" s="51">
        <f t="shared" si="21"/>
        <v>9</v>
      </c>
      <c r="B172" s="2">
        <f>COUNTIF(A$1:A172,A172)</f>
        <v>11</v>
      </c>
      <c r="C172" s="2">
        <f t="shared" si="29"/>
        <v>104</v>
      </c>
      <c r="D172" s="100">
        <f t="shared" si="22"/>
        <v>4322</v>
      </c>
      <c r="E172" s="51">
        <v>1</v>
      </c>
      <c r="F172" s="43">
        <v>4</v>
      </c>
      <c r="G172" s="82">
        <v>13009</v>
      </c>
      <c r="H172" s="43">
        <v>34</v>
      </c>
      <c r="I172" s="43">
        <f>VLOOKUP(C172,[4]CharPropertyConfig!$A:$G,7,FALSE)*D172</f>
        <v>4322</v>
      </c>
      <c r="J172" s="51">
        <f>VLOOKUP(A172,filiation!A:C,3,FALSE)</f>
        <v>2</v>
      </c>
      <c r="K172" s="51">
        <f>VLOOKUP(J172,Entourage!A:N,14,FALSE)</f>
        <v>1</v>
      </c>
      <c r="L172" s="2" t="str">
        <f t="shared" si="23"/>
        <v>战斗</v>
      </c>
      <c r="M172" s="51">
        <f>VLOOKUP(A172,filiation!A:D,4,FALSE)</f>
        <v>4</v>
      </c>
      <c r="N172" s="51">
        <f>VLOOKUP(M172,Entourage!A:N,14,FALSE)</f>
        <v>3</v>
      </c>
      <c r="O172" s="2" t="str">
        <f t="shared" si="24"/>
        <v>辅助</v>
      </c>
      <c r="P172" s="2">
        <f t="shared" si="25"/>
        <v>104</v>
      </c>
      <c r="Q172" s="51">
        <f>INT(VLOOKUP(M172,Entourage!A:AF,28+IF(N172=1,2,IF(N172=3,3,1)),FALSE)*0.6*POWER(B172,1.1))</f>
        <v>2659</v>
      </c>
      <c r="R172" s="55">
        <f>I172/(SUM(H$2:H172)*10)</f>
        <v>7.728898426323319E-2</v>
      </c>
      <c r="S172" s="95">
        <f t="shared" si="26"/>
        <v>1.74</v>
      </c>
      <c r="T172" s="96">
        <f>SUMIFS(H$2:H172,A$2:A172,A172)*10*S172*(1.1+INDEX(Entourage!BD:BD,MATCH(J172,Entourage!A:A,0))/20)</f>
        <v>4322.16</v>
      </c>
      <c r="U172" s="96">
        <f t="shared" si="27"/>
        <v>494.9099999999994</v>
      </c>
      <c r="V172" s="96">
        <f>T172/VLOOKUP(C172,[4]CharPropertyConfig!$A:$G,7,FALSE)</f>
        <v>4322.16</v>
      </c>
      <c r="W172" s="96">
        <f t="shared" si="28"/>
        <v>21.059999999999036</v>
      </c>
      <c r="X172" s="54" t="str">
        <f>VLOOKUP(J172,Entourage!A:B,2,FALSE)</f>
        <v>c_b_0011</v>
      </c>
      <c r="Y172" s="51" t="str">
        <f>VLOOKUP(M172,Entourage!A:B,2,FALSE)</f>
        <v>c_b_0031</v>
      </c>
    </row>
    <row r="173" spans="1:25" x14ac:dyDescent="0.15">
      <c r="A173" s="51">
        <f t="shared" si="21"/>
        <v>9</v>
      </c>
      <c r="B173" s="2">
        <f>COUNTIF(A$1:A173,A173)</f>
        <v>12</v>
      </c>
      <c r="C173" s="2">
        <f t="shared" si="29"/>
        <v>104</v>
      </c>
      <c r="D173" s="100">
        <f t="shared" si="22"/>
        <v>4840</v>
      </c>
      <c r="E173" s="51">
        <v>1</v>
      </c>
      <c r="F173" s="43">
        <v>4</v>
      </c>
      <c r="G173" s="82">
        <v>13009</v>
      </c>
      <c r="H173" s="43">
        <v>38</v>
      </c>
      <c r="I173" s="43">
        <f>VLOOKUP(C173,[4]CharPropertyConfig!$A:$G,7,FALSE)*D173</f>
        <v>4840</v>
      </c>
      <c r="J173" s="51">
        <f>VLOOKUP(A173,filiation!A:C,3,FALSE)</f>
        <v>2</v>
      </c>
      <c r="K173" s="51">
        <f>VLOOKUP(J173,Entourage!A:N,14,FALSE)</f>
        <v>1</v>
      </c>
      <c r="L173" s="2" t="str">
        <f t="shared" si="23"/>
        <v>战斗</v>
      </c>
      <c r="M173" s="51">
        <f>VLOOKUP(A173,filiation!A:D,4,FALSE)</f>
        <v>4</v>
      </c>
      <c r="N173" s="51">
        <f>VLOOKUP(M173,Entourage!A:N,14,FALSE)</f>
        <v>3</v>
      </c>
      <c r="O173" s="2" t="str">
        <f t="shared" si="24"/>
        <v>辅助</v>
      </c>
      <c r="P173" s="2">
        <f t="shared" si="25"/>
        <v>104</v>
      </c>
      <c r="Q173" s="51">
        <f>INT(VLOOKUP(M173,Entourage!A:AF,28+IF(N173=1,2,IF(N173=3,3,1)),FALSE)*0.6*POWER(B173,1.1))</f>
        <v>2926</v>
      </c>
      <c r="R173" s="55">
        <f>I173/(SUM(H$2:H173)*10)</f>
        <v>8.5968028419182954E-2</v>
      </c>
      <c r="S173" s="95">
        <f t="shared" si="26"/>
        <v>1.615</v>
      </c>
      <c r="T173" s="96">
        <f>SUMIFS(H$2:H173,A$2:A173,A173)*10*S173*(1.1+INDEX(Entourage!BD:BD,MATCH(J173,Entourage!A:A,0))/20)</f>
        <v>4840.1550000000007</v>
      </c>
      <c r="U173" s="96">
        <f t="shared" si="27"/>
        <v>517.9950000000008</v>
      </c>
      <c r="V173" s="96">
        <f>T173/VLOOKUP(C173,[4]CharPropertyConfig!$A:$G,7,FALSE)</f>
        <v>4840.1550000000007</v>
      </c>
      <c r="W173" s="96">
        <f t="shared" si="28"/>
        <v>23.085000000001401</v>
      </c>
      <c r="X173" s="54" t="str">
        <f>VLOOKUP(J173,Entourage!A:B,2,FALSE)</f>
        <v>c_b_0011</v>
      </c>
      <c r="Y173" s="51" t="str">
        <f>VLOOKUP(M173,Entourage!A:B,2,FALSE)</f>
        <v>c_b_0031</v>
      </c>
    </row>
    <row r="174" spans="1:25" x14ac:dyDescent="0.15">
      <c r="A174" s="51">
        <f t="shared" si="21"/>
        <v>9</v>
      </c>
      <c r="B174" s="2">
        <f>COUNTIF(A$1:A174,A174)</f>
        <v>13</v>
      </c>
      <c r="C174" s="2">
        <f t="shared" si="29"/>
        <v>104</v>
      </c>
      <c r="D174" s="100">
        <f t="shared" si="22"/>
        <v>5381</v>
      </c>
      <c r="E174" s="51">
        <v>1</v>
      </c>
      <c r="F174" s="43">
        <v>4</v>
      </c>
      <c r="G174" s="82">
        <v>13009</v>
      </c>
      <c r="H174" s="43">
        <v>42</v>
      </c>
      <c r="I174" s="43">
        <f>VLOOKUP(C174,[4]CharPropertyConfig!$A:$G,7,FALSE)*D174</f>
        <v>5381</v>
      </c>
      <c r="J174" s="51">
        <f>VLOOKUP(A174,filiation!A:C,3,FALSE)</f>
        <v>2</v>
      </c>
      <c r="K174" s="51">
        <f>VLOOKUP(J174,Entourage!A:N,14,FALSE)</f>
        <v>1</v>
      </c>
      <c r="L174" s="2" t="str">
        <f t="shared" si="23"/>
        <v>战斗</v>
      </c>
      <c r="M174" s="51">
        <f>VLOOKUP(A174,filiation!A:D,4,FALSE)</f>
        <v>4</v>
      </c>
      <c r="N174" s="51">
        <f>VLOOKUP(M174,Entourage!A:N,14,FALSE)</f>
        <v>3</v>
      </c>
      <c r="O174" s="2" t="str">
        <f t="shared" si="24"/>
        <v>辅助</v>
      </c>
      <c r="P174" s="2">
        <f t="shared" si="25"/>
        <v>104</v>
      </c>
      <c r="Q174" s="51">
        <f>INT(VLOOKUP(M174,Entourage!A:AF,28+IF(N174=1,2,IF(N174=3,3,1)),FALSE)*0.6*POWER(B174,1.1))</f>
        <v>3195</v>
      </c>
      <c r="R174" s="55">
        <f>I174/(SUM(H$2:H174)*10)</f>
        <v>9.4869534555712273E-2</v>
      </c>
      <c r="S174" s="95">
        <f t="shared" si="26"/>
        <v>1.51</v>
      </c>
      <c r="T174" s="96">
        <f>SUMIFS(H$2:H174,A$2:A174,A174)*10*S174*(1.1+INDEX(Entourage!BD:BD,MATCH(J174,Entourage!A:A,0))/20)</f>
        <v>5381.64</v>
      </c>
      <c r="U174" s="96">
        <f t="shared" si="27"/>
        <v>541.48499999999967</v>
      </c>
      <c r="V174" s="96">
        <f>T174/VLOOKUP(C174,[4]CharPropertyConfig!$A:$G,7,FALSE)</f>
        <v>5381.64</v>
      </c>
      <c r="W174" s="96">
        <f t="shared" si="28"/>
        <v>23.489999999998872</v>
      </c>
      <c r="X174" s="54" t="str">
        <f>VLOOKUP(J174,Entourage!A:B,2,FALSE)</f>
        <v>c_b_0011</v>
      </c>
      <c r="Y174" s="51" t="str">
        <f>VLOOKUP(M174,Entourage!A:B,2,FALSE)</f>
        <v>c_b_0031</v>
      </c>
    </row>
    <row r="175" spans="1:25" x14ac:dyDescent="0.15">
      <c r="A175" s="51">
        <f t="shared" si="21"/>
        <v>9</v>
      </c>
      <c r="B175" s="2">
        <f>COUNTIF(A$1:A175,A175)</f>
        <v>14</v>
      </c>
      <c r="C175" s="2">
        <f t="shared" si="29"/>
        <v>104</v>
      </c>
      <c r="D175" s="100">
        <f t="shared" si="22"/>
        <v>5942</v>
      </c>
      <c r="E175" s="51">
        <v>1</v>
      </c>
      <c r="F175" s="43">
        <v>5</v>
      </c>
      <c r="G175" s="82">
        <v>13009</v>
      </c>
      <c r="H175" s="43">
        <v>46</v>
      </c>
      <c r="I175" s="43">
        <f>VLOOKUP(C175,[4]CharPropertyConfig!$A:$G,7,FALSE)*D175</f>
        <v>5942</v>
      </c>
      <c r="J175" s="51">
        <f>VLOOKUP(A175,filiation!A:C,3,FALSE)</f>
        <v>2</v>
      </c>
      <c r="K175" s="51">
        <f>VLOOKUP(J175,Entourage!A:N,14,FALSE)</f>
        <v>1</v>
      </c>
      <c r="L175" s="2" t="str">
        <f t="shared" si="23"/>
        <v>战斗</v>
      </c>
      <c r="M175" s="51">
        <f>VLOOKUP(A175,filiation!A:D,4,FALSE)</f>
        <v>4</v>
      </c>
      <c r="N175" s="51">
        <f>VLOOKUP(M175,Entourage!A:N,14,FALSE)</f>
        <v>3</v>
      </c>
      <c r="O175" s="2" t="str">
        <f t="shared" si="24"/>
        <v>辅助</v>
      </c>
      <c r="P175" s="2">
        <f t="shared" si="25"/>
        <v>104</v>
      </c>
      <c r="Q175" s="51">
        <f>INT(VLOOKUP(M175,Entourage!A:AF,28+IF(N175=1,2,IF(N175=3,3,1)),FALSE)*0.6*POWER(B175,1.1))</f>
        <v>3466</v>
      </c>
      <c r="R175" s="55">
        <f>I175/(SUM(H$2:H175)*10)</f>
        <v>0.10391745365512417</v>
      </c>
      <c r="S175" s="95">
        <f t="shared" si="26"/>
        <v>1.42</v>
      </c>
      <c r="T175" s="96">
        <f>SUMIFS(H$2:H175,A$2:A175,A175)*10*S175*(1.1+INDEX(Entourage!BD:BD,MATCH(J175,Entourage!A:A,0))/20)</f>
        <v>5942.7000000000007</v>
      </c>
      <c r="U175" s="96">
        <f t="shared" si="27"/>
        <v>561.0600000000004</v>
      </c>
      <c r="V175" s="96">
        <f>T175/VLOOKUP(C175,[4]CharPropertyConfig!$A:$G,7,FALSE)</f>
        <v>5942.7000000000007</v>
      </c>
      <c r="W175" s="96">
        <f t="shared" si="28"/>
        <v>19.575000000000728</v>
      </c>
      <c r="X175" s="54" t="str">
        <f>VLOOKUP(J175,Entourage!A:B,2,FALSE)</f>
        <v>c_b_0011</v>
      </c>
      <c r="Y175" s="51" t="str">
        <f>VLOOKUP(M175,Entourage!A:B,2,FALSE)</f>
        <v>c_b_0031</v>
      </c>
    </row>
    <row r="176" spans="1:25" x14ac:dyDescent="0.15">
      <c r="A176" s="51">
        <f t="shared" si="21"/>
        <v>9</v>
      </c>
      <c r="B176" s="2">
        <f>COUNTIF(A$1:A176,A176)</f>
        <v>15</v>
      </c>
      <c r="C176" s="2">
        <f t="shared" si="29"/>
        <v>104</v>
      </c>
      <c r="D176" s="100">
        <f t="shared" si="22"/>
        <v>6521</v>
      </c>
      <c r="E176" s="51">
        <v>1</v>
      </c>
      <c r="F176" s="43">
        <v>5</v>
      </c>
      <c r="G176" s="82">
        <v>13009</v>
      </c>
      <c r="H176" s="43">
        <v>50</v>
      </c>
      <c r="I176" s="43">
        <f>VLOOKUP(C176,[4]CharPropertyConfig!$A:$G,7,FALSE)*D176</f>
        <v>6521</v>
      </c>
      <c r="J176" s="51">
        <f>VLOOKUP(A176,filiation!A:C,3,FALSE)</f>
        <v>2</v>
      </c>
      <c r="K176" s="51">
        <f>VLOOKUP(J176,Entourage!A:N,14,FALSE)</f>
        <v>1</v>
      </c>
      <c r="L176" s="2" t="str">
        <f t="shared" si="23"/>
        <v>战斗</v>
      </c>
      <c r="M176" s="51">
        <f>VLOOKUP(A176,filiation!A:D,4,FALSE)</f>
        <v>4</v>
      </c>
      <c r="N176" s="51">
        <f>VLOOKUP(M176,Entourage!A:N,14,FALSE)</f>
        <v>3</v>
      </c>
      <c r="O176" s="2" t="str">
        <f t="shared" si="24"/>
        <v>辅助</v>
      </c>
      <c r="P176" s="2">
        <f t="shared" si="25"/>
        <v>104</v>
      </c>
      <c r="Q176" s="51">
        <f>INT(VLOOKUP(M176,Entourage!A:AF,28+IF(N176=1,2,IF(N176=3,3,1)),FALSE)*0.6*POWER(B176,1.1))</f>
        <v>3740</v>
      </c>
      <c r="R176" s="55">
        <f>I176/(SUM(H$2:H176)*10)</f>
        <v>0.11305478502080443</v>
      </c>
      <c r="S176" s="95">
        <f t="shared" si="26"/>
        <v>1.3418999999999999</v>
      </c>
      <c r="T176" s="96">
        <f>SUMIFS(H$2:H176,A$2:A176,A176)*10*S176*(1.1+INDEX(Entourage!BD:BD,MATCH(J176,Entourage!A:A,0))/20)</f>
        <v>6521.6339999999991</v>
      </c>
      <c r="U176" s="96">
        <f t="shared" si="27"/>
        <v>578.93399999999838</v>
      </c>
      <c r="V176" s="96">
        <f>T176/VLOOKUP(C176,[4]CharPropertyConfig!$A:$G,7,FALSE)</f>
        <v>6521.6339999999991</v>
      </c>
      <c r="W176" s="96">
        <f t="shared" si="28"/>
        <v>17.873999999997977</v>
      </c>
      <c r="X176" s="54" t="str">
        <f>VLOOKUP(J176,Entourage!A:B,2,FALSE)</f>
        <v>c_b_0011</v>
      </c>
      <c r="Y176" s="51" t="str">
        <f>VLOOKUP(M176,Entourage!A:B,2,FALSE)</f>
        <v>c_b_0031</v>
      </c>
    </row>
    <row r="177" spans="1:25" x14ac:dyDescent="0.15">
      <c r="A177" s="51">
        <f t="shared" si="21"/>
        <v>9</v>
      </c>
      <c r="B177" s="2">
        <f>COUNTIF(A$1:A177,A177)</f>
        <v>16</v>
      </c>
      <c r="C177" s="2">
        <f t="shared" si="29"/>
        <v>104</v>
      </c>
      <c r="D177" s="100">
        <f t="shared" si="22"/>
        <v>7124</v>
      </c>
      <c r="E177" s="51">
        <v>1</v>
      </c>
      <c r="F177" s="43">
        <v>5</v>
      </c>
      <c r="G177" s="82">
        <v>13009</v>
      </c>
      <c r="H177" s="43">
        <v>54</v>
      </c>
      <c r="I177" s="43">
        <f>VLOOKUP(C177,[4]CharPropertyConfig!$A:$G,7,FALSE)*D177</f>
        <v>7124</v>
      </c>
      <c r="J177" s="51">
        <f>VLOOKUP(A177,filiation!A:C,3,FALSE)</f>
        <v>2</v>
      </c>
      <c r="K177" s="51">
        <f>VLOOKUP(J177,Entourage!A:N,14,FALSE)</f>
        <v>1</v>
      </c>
      <c r="L177" s="2" t="str">
        <f t="shared" si="23"/>
        <v>战斗</v>
      </c>
      <c r="M177" s="51">
        <f>VLOOKUP(A177,filiation!A:D,4,FALSE)</f>
        <v>4</v>
      </c>
      <c r="N177" s="51">
        <f>VLOOKUP(M177,Entourage!A:N,14,FALSE)</f>
        <v>3</v>
      </c>
      <c r="O177" s="2" t="str">
        <f t="shared" si="24"/>
        <v>辅助</v>
      </c>
      <c r="P177" s="2">
        <f t="shared" si="25"/>
        <v>104</v>
      </c>
      <c r="Q177" s="51">
        <f>INT(VLOOKUP(M177,Entourage!A:AF,28+IF(N177=1,2,IF(N177=3,3,1)),FALSE)*0.6*POWER(B177,1.1))</f>
        <v>4015</v>
      </c>
      <c r="R177" s="55">
        <f>I177/(SUM(H$2:H177)*10)</f>
        <v>0.12236344898660254</v>
      </c>
      <c r="S177" s="95">
        <f t="shared" si="26"/>
        <v>1.2748049999999997</v>
      </c>
      <c r="T177" s="96">
        <f>SUMIFS(H$2:H177,A$2:A177,A177)*10*S177*(1.1+INDEX(Entourage!BD:BD,MATCH(J177,Entourage!A:A,0))/20)</f>
        <v>7124.8851449999984</v>
      </c>
      <c r="U177" s="96">
        <f t="shared" si="27"/>
        <v>603.25114499999927</v>
      </c>
      <c r="V177" s="96">
        <f>T177/VLOOKUP(C177,[4]CharPropertyConfig!$A:$G,7,FALSE)</f>
        <v>7124.8851449999984</v>
      </c>
      <c r="W177" s="96">
        <f t="shared" si="28"/>
        <v>24.317145000000892</v>
      </c>
      <c r="X177" s="54" t="str">
        <f>VLOOKUP(J177,Entourage!A:B,2,FALSE)</f>
        <v>c_b_0011</v>
      </c>
      <c r="Y177" s="51" t="str">
        <f>VLOOKUP(M177,Entourage!A:B,2,FALSE)</f>
        <v>c_b_0031</v>
      </c>
    </row>
    <row r="178" spans="1:25" x14ac:dyDescent="0.15">
      <c r="A178" s="51">
        <f t="shared" si="21"/>
        <v>9</v>
      </c>
      <c r="B178" s="2">
        <f>COUNTIF(A$1:A178,A178)</f>
        <v>17</v>
      </c>
      <c r="C178" s="2">
        <f t="shared" si="29"/>
        <v>104</v>
      </c>
      <c r="D178" s="100">
        <f t="shared" si="22"/>
        <v>7757</v>
      </c>
      <c r="E178" s="51">
        <v>1</v>
      </c>
      <c r="F178" s="43">
        <v>5</v>
      </c>
      <c r="G178" s="82">
        <v>13009</v>
      </c>
      <c r="H178" s="43">
        <v>58</v>
      </c>
      <c r="I178" s="43">
        <f>VLOOKUP(C178,[4]CharPropertyConfig!$A:$G,7,FALSE)*D178</f>
        <v>7757</v>
      </c>
      <c r="J178" s="51">
        <f>VLOOKUP(A178,filiation!A:C,3,FALSE)</f>
        <v>2</v>
      </c>
      <c r="K178" s="51">
        <f>VLOOKUP(J178,Entourage!A:N,14,FALSE)</f>
        <v>1</v>
      </c>
      <c r="L178" s="2" t="str">
        <f t="shared" si="23"/>
        <v>战斗</v>
      </c>
      <c r="M178" s="51">
        <f>VLOOKUP(A178,filiation!A:D,4,FALSE)</f>
        <v>4</v>
      </c>
      <c r="N178" s="51">
        <f>VLOOKUP(M178,Entourage!A:N,14,FALSE)</f>
        <v>3</v>
      </c>
      <c r="O178" s="2" t="str">
        <f t="shared" si="24"/>
        <v>辅助</v>
      </c>
      <c r="P178" s="2">
        <f t="shared" si="25"/>
        <v>104</v>
      </c>
      <c r="Q178" s="51">
        <f>INT(VLOOKUP(M178,Entourage!A:AF,28+IF(N178=1,2,IF(N178=3,3,1)),FALSE)*0.6*POWER(B178,1.1))</f>
        <v>4292</v>
      </c>
      <c r="R178" s="55">
        <f>I178/(SUM(H$2:H178)*10)</f>
        <v>0.13192176870748298</v>
      </c>
      <c r="S178" s="95">
        <f t="shared" si="26"/>
        <v>1.2174387749999998</v>
      </c>
      <c r="T178" s="96">
        <f>SUMIFS(H$2:H178,A$2:A178,A178)*10*S178*(1.1+INDEX(Entourage!BD:BD,MATCH(J178,Entourage!A:A,0))/20)</f>
        <v>7757.5198742999983</v>
      </c>
      <c r="U178" s="96">
        <f t="shared" si="27"/>
        <v>632.63472929999989</v>
      </c>
      <c r="V178" s="96">
        <f>T178/VLOOKUP(C178,[4]CharPropertyConfig!$A:$G,7,FALSE)</f>
        <v>7757.5198742999983</v>
      </c>
      <c r="W178" s="96">
        <f t="shared" si="28"/>
        <v>29.383584300000621</v>
      </c>
      <c r="X178" s="54" t="str">
        <f>VLOOKUP(J178,Entourage!A:B,2,FALSE)</f>
        <v>c_b_0011</v>
      </c>
      <c r="Y178" s="51" t="str">
        <f>VLOOKUP(M178,Entourage!A:B,2,FALSE)</f>
        <v>c_b_0031</v>
      </c>
    </row>
    <row r="179" spans="1:25" x14ac:dyDescent="0.15">
      <c r="A179" s="51">
        <f t="shared" si="21"/>
        <v>9</v>
      </c>
      <c r="B179" s="2">
        <f>COUNTIF(A$1:A179,A179)</f>
        <v>18</v>
      </c>
      <c r="C179" s="2">
        <f t="shared" si="29"/>
        <v>104</v>
      </c>
      <c r="D179" s="100">
        <f t="shared" si="22"/>
        <v>8457</v>
      </c>
      <c r="E179" s="51">
        <v>1</v>
      </c>
      <c r="F179" s="43">
        <v>6</v>
      </c>
      <c r="G179" s="82">
        <v>13009</v>
      </c>
      <c r="H179" s="43">
        <v>64</v>
      </c>
      <c r="I179" s="43">
        <f>VLOOKUP(C179,[4]CharPropertyConfig!$A:$G,7,FALSE)*D179</f>
        <v>8457</v>
      </c>
      <c r="J179" s="51">
        <f>VLOOKUP(A179,filiation!A:C,3,FALSE)</f>
        <v>2</v>
      </c>
      <c r="K179" s="51">
        <f>VLOOKUP(J179,Entourage!A:N,14,FALSE)</f>
        <v>1</v>
      </c>
      <c r="L179" s="2" t="str">
        <f t="shared" si="23"/>
        <v>战斗</v>
      </c>
      <c r="M179" s="51">
        <f>VLOOKUP(A179,filiation!A:D,4,FALSE)</f>
        <v>4</v>
      </c>
      <c r="N179" s="51">
        <f>VLOOKUP(M179,Entourage!A:N,14,FALSE)</f>
        <v>3</v>
      </c>
      <c r="O179" s="2" t="str">
        <f t="shared" si="24"/>
        <v>辅助</v>
      </c>
      <c r="P179" s="2">
        <f t="shared" si="25"/>
        <v>104</v>
      </c>
      <c r="Q179" s="51">
        <f>INT(VLOOKUP(M179,Entourage!A:AF,28+IF(N179=1,2,IF(N179=3,3,1)),FALSE)*0.6*POWER(B179,1.1))</f>
        <v>4570</v>
      </c>
      <c r="R179" s="55">
        <f>I179/(SUM(H$2:H179)*10)</f>
        <v>0.14227792732166891</v>
      </c>
      <c r="S179" s="95">
        <f t="shared" si="26"/>
        <v>1.1687412239999997</v>
      </c>
      <c r="T179" s="96">
        <f>SUMIFS(H$2:H179,A$2:A179,A179)*10*S179*(1.1+INDEX(Entourage!BD:BD,MATCH(J179,Entourage!A:A,0))/20)</f>
        <v>8457.0114968639991</v>
      </c>
      <c r="U179" s="96">
        <f t="shared" si="27"/>
        <v>699.49162256400086</v>
      </c>
      <c r="V179" s="96">
        <f>T179/VLOOKUP(C179,[4]CharPropertyConfig!$A:$G,7,FALSE)</f>
        <v>8457.0114968639991</v>
      </c>
      <c r="W179" s="96">
        <f t="shared" si="28"/>
        <v>66.856893264000973</v>
      </c>
      <c r="X179" s="54" t="str">
        <f>VLOOKUP(J179,Entourage!A:B,2,FALSE)</f>
        <v>c_b_0011</v>
      </c>
      <c r="Y179" s="51" t="str">
        <f>VLOOKUP(M179,Entourage!A:B,2,FALSE)</f>
        <v>c_b_0031</v>
      </c>
    </row>
    <row r="180" spans="1:25" x14ac:dyDescent="0.15">
      <c r="A180" s="51">
        <f t="shared" si="21"/>
        <v>9</v>
      </c>
      <c r="B180" s="2">
        <f>COUNTIF(A$1:A180,A180)</f>
        <v>19</v>
      </c>
      <c r="C180" s="2">
        <f t="shared" si="29"/>
        <v>104</v>
      </c>
      <c r="D180" s="100">
        <f t="shared" si="22"/>
        <v>9196</v>
      </c>
      <c r="E180" s="51">
        <v>1</v>
      </c>
      <c r="F180" s="43">
        <v>6</v>
      </c>
      <c r="G180" s="82">
        <v>13009</v>
      </c>
      <c r="H180" s="43">
        <v>68</v>
      </c>
      <c r="I180" s="43">
        <f>VLOOKUP(C180,[4]CharPropertyConfig!$A:$G,7,FALSE)*D180</f>
        <v>9196</v>
      </c>
      <c r="J180" s="51">
        <f>VLOOKUP(A180,filiation!A:C,3,FALSE)</f>
        <v>2</v>
      </c>
      <c r="K180" s="51">
        <f>VLOOKUP(J180,Entourage!A:N,14,FALSE)</f>
        <v>1</v>
      </c>
      <c r="L180" s="2" t="str">
        <f t="shared" si="23"/>
        <v>战斗</v>
      </c>
      <c r="M180" s="51">
        <f>VLOOKUP(A180,filiation!A:D,4,FALSE)</f>
        <v>4</v>
      </c>
      <c r="N180" s="51">
        <f>VLOOKUP(M180,Entourage!A:N,14,FALSE)</f>
        <v>3</v>
      </c>
      <c r="O180" s="2" t="str">
        <f t="shared" si="24"/>
        <v>辅助</v>
      </c>
      <c r="P180" s="2">
        <f t="shared" si="25"/>
        <v>104</v>
      </c>
      <c r="Q180" s="51">
        <f>INT(VLOOKUP(M180,Entourage!A:AF,28+IF(N180=1,2,IF(N180=3,3,1)),FALSE)*0.6*POWER(B180,1.1))</f>
        <v>4851</v>
      </c>
      <c r="R180" s="55">
        <f>I180/(SUM(H$2:H180)*10)</f>
        <v>0.15296074517631403</v>
      </c>
      <c r="S180" s="95">
        <f t="shared" si="26"/>
        <v>1.1278352811599996</v>
      </c>
      <c r="T180" s="96">
        <f>SUMIFS(H$2:H180,A$2:A180,A180)*10*S180*(1.1+INDEX(Entourage!BD:BD,MATCH(J180,Entourage!A:A,0))/20)</f>
        <v>9196.3688825786376</v>
      </c>
      <c r="U180" s="96">
        <f t="shared" si="27"/>
        <v>739.35738571463844</v>
      </c>
      <c r="V180" s="96">
        <f>T180/VLOOKUP(C180,[4]CharPropertyConfig!$A:$G,7,FALSE)</f>
        <v>9196.3688825786376</v>
      </c>
      <c r="W180" s="96">
        <f t="shared" si="28"/>
        <v>39.865763150637576</v>
      </c>
      <c r="X180" s="54" t="str">
        <f>VLOOKUP(J180,Entourage!A:B,2,FALSE)</f>
        <v>c_b_0011</v>
      </c>
      <c r="Y180" s="51" t="str">
        <f>VLOOKUP(M180,Entourage!A:B,2,FALSE)</f>
        <v>c_b_0031</v>
      </c>
    </row>
    <row r="181" spans="1:25" x14ac:dyDescent="0.15">
      <c r="A181" s="51">
        <f t="shared" si="21"/>
        <v>9</v>
      </c>
      <c r="B181" s="2">
        <f>COUNTIF(A$1:A181,A181)</f>
        <v>20</v>
      </c>
      <c r="C181" s="2">
        <f t="shared" si="29"/>
        <v>104</v>
      </c>
      <c r="D181" s="100">
        <f t="shared" si="22"/>
        <v>9983</v>
      </c>
      <c r="E181" s="51">
        <v>1</v>
      </c>
      <c r="F181" s="43">
        <v>6</v>
      </c>
      <c r="G181" s="82">
        <v>13009</v>
      </c>
      <c r="H181" s="43">
        <v>72</v>
      </c>
      <c r="I181" s="43">
        <f>VLOOKUP(C181,[4]CharPropertyConfig!$A:$G,7,FALSE)*D181</f>
        <v>9983</v>
      </c>
      <c r="J181" s="51">
        <f>VLOOKUP(A181,filiation!A:C,3,FALSE)</f>
        <v>2</v>
      </c>
      <c r="K181" s="51">
        <f>VLOOKUP(J181,Entourage!A:N,14,FALSE)</f>
        <v>1</v>
      </c>
      <c r="L181" s="2" t="str">
        <f t="shared" si="23"/>
        <v>战斗</v>
      </c>
      <c r="M181" s="51">
        <f>VLOOKUP(A181,filiation!A:D,4,FALSE)</f>
        <v>4</v>
      </c>
      <c r="N181" s="51">
        <f>VLOOKUP(M181,Entourage!A:N,14,FALSE)</f>
        <v>3</v>
      </c>
      <c r="O181" s="2" t="str">
        <f t="shared" si="24"/>
        <v>辅助</v>
      </c>
      <c r="P181" s="2">
        <f t="shared" si="25"/>
        <v>104</v>
      </c>
      <c r="Q181" s="51">
        <f>INT(VLOOKUP(M181,Entourage!A:AF,28+IF(N181=1,2,IF(N181=3,3,1)),FALSE)*0.6*POWER(B181,1.1))</f>
        <v>5132</v>
      </c>
      <c r="R181" s="55">
        <f>I181/(SUM(H$2:H181)*10)</f>
        <v>0.16408612754766602</v>
      </c>
      <c r="S181" s="95">
        <f t="shared" si="26"/>
        <v>1.0940002227251997</v>
      </c>
      <c r="T181" s="96">
        <f>SUMIFS(H$2:H181,A$2:A181,A181)*10*S181*(1.1+INDEX(Entourage!BD:BD,MATCH(J181,Entourage!A:A,0))/20)</f>
        <v>9983.8460325901724</v>
      </c>
      <c r="U181" s="96">
        <f t="shared" si="27"/>
        <v>787.47715001153483</v>
      </c>
      <c r="V181" s="96">
        <f>T181/VLOOKUP(C181,[4]CharPropertyConfig!$A:$G,7,FALSE)</f>
        <v>9983.8460325901724</v>
      </c>
      <c r="W181" s="96">
        <f t="shared" si="28"/>
        <v>48.119764296896392</v>
      </c>
      <c r="X181" s="54" t="str">
        <f>VLOOKUP(J181,Entourage!A:B,2,FALSE)</f>
        <v>c_b_0011</v>
      </c>
      <c r="Y181" s="51" t="str">
        <f>VLOOKUP(M181,Entourage!A:B,2,FALSE)</f>
        <v>c_b_0031</v>
      </c>
    </row>
    <row r="182" spans="1:25" x14ac:dyDescent="0.15">
      <c r="A182" s="51">
        <f t="shared" si="21"/>
        <v>10</v>
      </c>
      <c r="B182" s="2">
        <f>COUNTIF(A$1:A182,A182)</f>
        <v>1</v>
      </c>
      <c r="C182" s="2">
        <f t="shared" si="29"/>
        <v>102</v>
      </c>
      <c r="D182" s="100">
        <f t="shared" si="22"/>
        <v>10</v>
      </c>
      <c r="E182" s="51">
        <v>1</v>
      </c>
      <c r="F182" s="43">
        <v>1</v>
      </c>
      <c r="G182" s="82">
        <v>13009</v>
      </c>
      <c r="H182" s="43">
        <v>2</v>
      </c>
      <c r="I182" s="43">
        <f>VLOOKUP(C182,[4]CharPropertyConfig!$A:$G,7,FALSE)*D182</f>
        <v>250</v>
      </c>
      <c r="J182" s="51">
        <f>VLOOKUP(A182,filiation!A:C,3,FALSE)</f>
        <v>4</v>
      </c>
      <c r="K182" s="51">
        <f>VLOOKUP(J182,Entourage!A:N,14,FALSE)</f>
        <v>3</v>
      </c>
      <c r="L182" s="2" t="str">
        <f t="shared" si="23"/>
        <v>辅助</v>
      </c>
      <c r="M182" s="51">
        <f>VLOOKUP(A182,filiation!A:D,4,FALSE)</f>
        <v>2</v>
      </c>
      <c r="N182" s="51">
        <f>VLOOKUP(M182,Entourage!A:N,14,FALSE)</f>
        <v>1</v>
      </c>
      <c r="O182" s="2" t="str">
        <f t="shared" si="24"/>
        <v>战斗</v>
      </c>
      <c r="P182" s="2">
        <f t="shared" si="25"/>
        <v>102</v>
      </c>
      <c r="Q182" s="51">
        <f>INT(VLOOKUP(M182,Entourage!A:AF,28+IF(N182=1,2,IF(N182=3,3,1)),FALSE)*0.6*POWER(B182,1.1))</f>
        <v>8</v>
      </c>
      <c r="R182" s="55">
        <f>I182/(SUM(H$2:H182)*10)</f>
        <v>4.1077883667433451E-3</v>
      </c>
      <c r="S182" s="95">
        <f t="shared" si="26"/>
        <v>10</v>
      </c>
      <c r="T182" s="96">
        <f>SUMIFS(H$2:H182,A$2:A182,A182)*10*S182*(1.1+INDEX(Entourage!BD:BD,MATCH(J182,Entourage!A:A,0))/20)</f>
        <v>260</v>
      </c>
      <c r="U182" s="96">
        <f t="shared" si="27"/>
        <v>-9723.8460325901724</v>
      </c>
      <c r="V182" s="96">
        <f>T182/VLOOKUP(C182,[4]CharPropertyConfig!$A:$G,7,FALSE)</f>
        <v>10.4</v>
      </c>
      <c r="W182" s="96">
        <f t="shared" si="28"/>
        <v>-10511.323182601707</v>
      </c>
      <c r="X182" s="54" t="str">
        <f>VLOOKUP(J182,Entourage!A:B,2,FALSE)</f>
        <v>c_b_0031</v>
      </c>
      <c r="Y182" s="51" t="str">
        <f>VLOOKUP(M182,Entourage!A:B,2,FALSE)</f>
        <v>c_b_0011</v>
      </c>
    </row>
    <row r="183" spans="1:25" x14ac:dyDescent="0.15">
      <c r="A183" s="51">
        <f t="shared" si="21"/>
        <v>10</v>
      </c>
      <c r="B183" s="2">
        <f>COUNTIF(A$1:A183,A183)</f>
        <v>2</v>
      </c>
      <c r="C183" s="2">
        <f t="shared" si="29"/>
        <v>102</v>
      </c>
      <c r="D183" s="100">
        <f t="shared" si="22"/>
        <v>21</v>
      </c>
      <c r="E183" s="51">
        <v>1</v>
      </c>
      <c r="F183" s="43">
        <v>1</v>
      </c>
      <c r="G183" s="82">
        <v>13009</v>
      </c>
      <c r="H183" s="43">
        <v>4</v>
      </c>
      <c r="I183" s="43">
        <f>VLOOKUP(C183,[4]CharPropertyConfig!$A:$G,7,FALSE)*D183</f>
        <v>525</v>
      </c>
      <c r="J183" s="51">
        <f>VLOOKUP(A183,filiation!A:C,3,FALSE)</f>
        <v>4</v>
      </c>
      <c r="K183" s="51">
        <f>VLOOKUP(J183,Entourage!A:N,14,FALSE)</f>
        <v>3</v>
      </c>
      <c r="L183" s="2" t="str">
        <f t="shared" si="23"/>
        <v>辅助</v>
      </c>
      <c r="M183" s="51">
        <f>VLOOKUP(A183,filiation!A:D,4,FALSE)</f>
        <v>2</v>
      </c>
      <c r="N183" s="51">
        <f>VLOOKUP(M183,Entourage!A:N,14,FALSE)</f>
        <v>1</v>
      </c>
      <c r="O183" s="2" t="str">
        <f t="shared" si="24"/>
        <v>战斗</v>
      </c>
      <c r="P183" s="2">
        <f t="shared" si="25"/>
        <v>102</v>
      </c>
      <c r="Q183" s="51">
        <f>INT(VLOOKUP(M183,Entourage!A:AF,28+IF(N183=1,2,IF(N183=3,3,1)),FALSE)*0.6*POWER(B183,1.1))</f>
        <v>18</v>
      </c>
      <c r="R183" s="55">
        <f>I183/(SUM(H$2:H183)*10)</f>
        <v>8.6206896551724137E-3</v>
      </c>
      <c r="S183" s="95">
        <f t="shared" si="26"/>
        <v>7</v>
      </c>
      <c r="T183" s="96">
        <f>SUMIFS(H$2:H183,A$2:A183,A183)*10*S183*(1.1+INDEX(Entourage!BD:BD,MATCH(J183,Entourage!A:A,0))/20)</f>
        <v>546</v>
      </c>
      <c r="U183" s="96">
        <f t="shared" si="27"/>
        <v>286</v>
      </c>
      <c r="V183" s="96">
        <f>T183/VLOOKUP(C183,[4]CharPropertyConfig!$A:$G,7,FALSE)</f>
        <v>21.84</v>
      </c>
      <c r="W183" s="96">
        <f t="shared" si="28"/>
        <v>10009.846032590172</v>
      </c>
      <c r="X183" s="54" t="str">
        <f>VLOOKUP(J183,Entourage!A:B,2,FALSE)</f>
        <v>c_b_0031</v>
      </c>
      <c r="Y183" s="51" t="str">
        <f>VLOOKUP(M183,Entourage!A:B,2,FALSE)</f>
        <v>c_b_0011</v>
      </c>
    </row>
    <row r="184" spans="1:25" x14ac:dyDescent="0.15">
      <c r="A184" s="51">
        <f t="shared" si="21"/>
        <v>10</v>
      </c>
      <c r="B184" s="2">
        <f>COUNTIF(A$1:A184,A184)</f>
        <v>3</v>
      </c>
      <c r="C184" s="2">
        <f t="shared" si="29"/>
        <v>102</v>
      </c>
      <c r="D184" s="100">
        <f t="shared" si="22"/>
        <v>34</v>
      </c>
      <c r="E184" s="51">
        <v>1</v>
      </c>
      <c r="F184" s="43">
        <v>1</v>
      </c>
      <c r="G184" s="82">
        <v>13009</v>
      </c>
      <c r="H184" s="43">
        <v>6</v>
      </c>
      <c r="I184" s="43">
        <f>VLOOKUP(C184,[4]CharPropertyConfig!$A:$G,7,FALSE)*D184</f>
        <v>850</v>
      </c>
      <c r="J184" s="51">
        <f>VLOOKUP(A184,filiation!A:C,3,FALSE)</f>
        <v>4</v>
      </c>
      <c r="K184" s="51">
        <f>VLOOKUP(J184,Entourage!A:N,14,FALSE)</f>
        <v>3</v>
      </c>
      <c r="L184" s="2" t="str">
        <f t="shared" si="23"/>
        <v>辅助</v>
      </c>
      <c r="M184" s="51">
        <f>VLOOKUP(A184,filiation!A:D,4,FALSE)</f>
        <v>2</v>
      </c>
      <c r="N184" s="51">
        <f>VLOOKUP(M184,Entourage!A:N,14,FALSE)</f>
        <v>1</v>
      </c>
      <c r="O184" s="2" t="str">
        <f t="shared" si="24"/>
        <v>战斗</v>
      </c>
      <c r="P184" s="2">
        <f t="shared" si="25"/>
        <v>102</v>
      </c>
      <c r="Q184" s="51">
        <f>INT(VLOOKUP(M184,Entourage!A:AF,28+IF(N184=1,2,IF(N184=3,3,1)),FALSE)*0.6*POWER(B184,1.1))</f>
        <v>28</v>
      </c>
      <c r="R184" s="55">
        <f>I184/(SUM(H$2:H184)*10)</f>
        <v>1.3943569553805775E-2</v>
      </c>
      <c r="S184" s="95">
        <f t="shared" si="26"/>
        <v>5.5</v>
      </c>
      <c r="T184" s="96">
        <f>SUMIFS(H$2:H184,A$2:A184,A184)*10*S184*(1.1+INDEX(Entourage!BD:BD,MATCH(J184,Entourage!A:A,0))/20)</f>
        <v>858</v>
      </c>
      <c r="U184" s="96">
        <f t="shared" si="27"/>
        <v>312</v>
      </c>
      <c r="V184" s="96">
        <f>T184/VLOOKUP(C184,[4]CharPropertyConfig!$A:$G,7,FALSE)</f>
        <v>34.32</v>
      </c>
      <c r="W184" s="96">
        <f t="shared" si="28"/>
        <v>26</v>
      </c>
      <c r="X184" s="54" t="str">
        <f>VLOOKUP(J184,Entourage!A:B,2,FALSE)</f>
        <v>c_b_0031</v>
      </c>
      <c r="Y184" s="51" t="str">
        <f>VLOOKUP(M184,Entourage!A:B,2,FALSE)</f>
        <v>c_b_0011</v>
      </c>
    </row>
    <row r="185" spans="1:25" x14ac:dyDescent="0.15">
      <c r="A185" s="51">
        <f t="shared" si="21"/>
        <v>10</v>
      </c>
      <c r="B185" s="2">
        <f>COUNTIF(A$1:A185,A185)</f>
        <v>4</v>
      </c>
      <c r="C185" s="2">
        <f t="shared" si="29"/>
        <v>102</v>
      </c>
      <c r="D185" s="100">
        <f t="shared" si="22"/>
        <v>48</v>
      </c>
      <c r="E185" s="51">
        <v>1</v>
      </c>
      <c r="F185" s="43">
        <v>2</v>
      </c>
      <c r="G185" s="82">
        <v>13009</v>
      </c>
      <c r="H185" s="43">
        <v>10</v>
      </c>
      <c r="I185" s="43">
        <f>VLOOKUP(C185,[4]CharPropertyConfig!$A:$G,7,FALSE)*D185</f>
        <v>1200</v>
      </c>
      <c r="J185" s="51">
        <f>VLOOKUP(A185,filiation!A:C,3,FALSE)</f>
        <v>4</v>
      </c>
      <c r="K185" s="51">
        <f>VLOOKUP(J185,Entourage!A:N,14,FALSE)</f>
        <v>3</v>
      </c>
      <c r="L185" s="2" t="str">
        <f t="shared" si="23"/>
        <v>辅助</v>
      </c>
      <c r="M185" s="51">
        <f>VLOOKUP(A185,filiation!A:D,4,FALSE)</f>
        <v>2</v>
      </c>
      <c r="N185" s="51">
        <f>VLOOKUP(M185,Entourage!A:N,14,FALSE)</f>
        <v>1</v>
      </c>
      <c r="O185" s="2" t="str">
        <f t="shared" si="24"/>
        <v>战斗</v>
      </c>
      <c r="P185" s="2">
        <f t="shared" si="25"/>
        <v>102</v>
      </c>
      <c r="Q185" s="51">
        <f>INT(VLOOKUP(M185,Entourage!A:AF,28+IF(N185=1,2,IF(N185=3,3,1)),FALSE)*0.6*POWER(B185,1.1))</f>
        <v>38</v>
      </c>
      <c r="R185" s="55">
        <f>I185/(SUM(H$2:H185)*10)</f>
        <v>1.9652800524074681E-2</v>
      </c>
      <c r="S185" s="95">
        <f t="shared" si="26"/>
        <v>4.2</v>
      </c>
      <c r="T185" s="96">
        <f>SUMIFS(H$2:H185,A$2:A185,A185)*10*S185*(1.1+INDEX(Entourage!BD:BD,MATCH(J185,Entourage!A:A,0))/20)</f>
        <v>1201.2</v>
      </c>
      <c r="U185" s="96">
        <f t="shared" si="27"/>
        <v>343.20000000000005</v>
      </c>
      <c r="V185" s="96">
        <f>T185/VLOOKUP(C185,[4]CharPropertyConfig!$A:$G,7,FALSE)</f>
        <v>48.048000000000002</v>
      </c>
      <c r="W185" s="96">
        <f t="shared" si="28"/>
        <v>31.200000000000045</v>
      </c>
      <c r="X185" s="54" t="str">
        <f>VLOOKUP(J185,Entourage!A:B,2,FALSE)</f>
        <v>c_b_0031</v>
      </c>
      <c r="Y185" s="51" t="str">
        <f>VLOOKUP(M185,Entourage!A:B,2,FALSE)</f>
        <v>c_b_0011</v>
      </c>
    </row>
    <row r="186" spans="1:25" x14ac:dyDescent="0.15">
      <c r="A186" s="51">
        <f t="shared" si="21"/>
        <v>10</v>
      </c>
      <c r="B186" s="2">
        <f>COUNTIF(A$1:A186,A186)</f>
        <v>5</v>
      </c>
      <c r="C186" s="2">
        <f t="shared" si="29"/>
        <v>102</v>
      </c>
      <c r="D186" s="100">
        <f t="shared" si="22"/>
        <v>62</v>
      </c>
      <c r="E186" s="51">
        <v>1</v>
      </c>
      <c r="F186" s="43">
        <v>2</v>
      </c>
      <c r="G186" s="82">
        <v>13009</v>
      </c>
      <c r="H186" s="43">
        <v>12</v>
      </c>
      <c r="I186" s="43">
        <f>VLOOKUP(C186,[4]CharPropertyConfig!$A:$G,7,FALSE)*D186</f>
        <v>1550</v>
      </c>
      <c r="J186" s="51">
        <f>VLOOKUP(A186,filiation!A:C,3,FALSE)</f>
        <v>4</v>
      </c>
      <c r="K186" s="51">
        <f>VLOOKUP(J186,Entourage!A:N,14,FALSE)</f>
        <v>3</v>
      </c>
      <c r="L186" s="2" t="str">
        <f t="shared" si="23"/>
        <v>辅助</v>
      </c>
      <c r="M186" s="51">
        <f>VLOOKUP(A186,filiation!A:D,4,FALSE)</f>
        <v>2</v>
      </c>
      <c r="N186" s="51">
        <f>VLOOKUP(M186,Entourage!A:N,14,FALSE)</f>
        <v>1</v>
      </c>
      <c r="O186" s="2" t="str">
        <f t="shared" si="24"/>
        <v>战斗</v>
      </c>
      <c r="P186" s="2">
        <f t="shared" si="25"/>
        <v>102</v>
      </c>
      <c r="Q186" s="51">
        <f>INT(VLOOKUP(M186,Entourage!A:AF,28+IF(N186=1,2,IF(N186=3,3,1)),FALSE)*0.6*POWER(B186,1.1))</f>
        <v>49</v>
      </c>
      <c r="R186" s="55">
        <f>I186/(SUM(H$2:H186)*10)</f>
        <v>2.5335076822491011E-2</v>
      </c>
      <c r="S186" s="95">
        <f t="shared" si="26"/>
        <v>3.56</v>
      </c>
      <c r="T186" s="96">
        <f>SUMIFS(H$2:H186,A$2:A186,A186)*10*S186*(1.1+INDEX(Entourage!BD:BD,MATCH(J186,Entourage!A:A,0))/20)</f>
        <v>1573.5200000000002</v>
      </c>
      <c r="U186" s="96">
        <f t="shared" si="27"/>
        <v>372.32000000000016</v>
      </c>
      <c r="V186" s="96">
        <f>T186/VLOOKUP(C186,[4]CharPropertyConfig!$A:$G,7,FALSE)</f>
        <v>62.94080000000001</v>
      </c>
      <c r="W186" s="96">
        <f t="shared" si="28"/>
        <v>29.120000000000118</v>
      </c>
      <c r="X186" s="54" t="str">
        <f>VLOOKUP(J186,Entourage!A:B,2,FALSE)</f>
        <v>c_b_0031</v>
      </c>
      <c r="Y186" s="51" t="str">
        <f>VLOOKUP(M186,Entourage!A:B,2,FALSE)</f>
        <v>c_b_0011</v>
      </c>
    </row>
    <row r="187" spans="1:25" x14ac:dyDescent="0.15">
      <c r="A187" s="51">
        <f t="shared" si="21"/>
        <v>10</v>
      </c>
      <c r="B187" s="2">
        <f>COUNTIF(A$1:A187,A187)</f>
        <v>6</v>
      </c>
      <c r="C187" s="2">
        <f t="shared" si="29"/>
        <v>102</v>
      </c>
      <c r="D187" s="100">
        <f t="shared" si="22"/>
        <v>78</v>
      </c>
      <c r="E187" s="51">
        <v>1</v>
      </c>
      <c r="F187" s="43">
        <v>2</v>
      </c>
      <c r="G187" s="82">
        <v>13009</v>
      </c>
      <c r="H187" s="43">
        <v>16</v>
      </c>
      <c r="I187" s="43">
        <f>VLOOKUP(C187,[4]CharPropertyConfig!$A:$G,7,FALSE)*D187</f>
        <v>1950</v>
      </c>
      <c r="J187" s="51">
        <f>VLOOKUP(A187,filiation!A:C,3,FALSE)</f>
        <v>4</v>
      </c>
      <c r="K187" s="51">
        <f>VLOOKUP(J187,Entourage!A:N,14,FALSE)</f>
        <v>3</v>
      </c>
      <c r="L187" s="2" t="str">
        <f t="shared" si="23"/>
        <v>辅助</v>
      </c>
      <c r="M187" s="51">
        <f>VLOOKUP(A187,filiation!A:D,4,FALSE)</f>
        <v>2</v>
      </c>
      <c r="N187" s="51">
        <f>VLOOKUP(M187,Entourage!A:N,14,FALSE)</f>
        <v>1</v>
      </c>
      <c r="O187" s="2" t="str">
        <f t="shared" si="24"/>
        <v>战斗</v>
      </c>
      <c r="P187" s="2">
        <f t="shared" si="25"/>
        <v>102</v>
      </c>
      <c r="Q187" s="51">
        <f>INT(VLOOKUP(M187,Entourage!A:AF,28+IF(N187=1,2,IF(N187=3,3,1)),FALSE)*0.6*POWER(B187,1.1))</f>
        <v>60</v>
      </c>
      <c r="R187" s="55">
        <f>I187/(SUM(H$2:H187)*10)</f>
        <v>3.1790022823606129E-2</v>
      </c>
      <c r="S187" s="95">
        <f t="shared" si="26"/>
        <v>3.02</v>
      </c>
      <c r="T187" s="96">
        <f>SUMIFS(H$2:H187,A$2:A187,A187)*10*S187*(1.1+INDEX(Entourage!BD:BD,MATCH(J187,Entourage!A:A,0))/20)</f>
        <v>1963</v>
      </c>
      <c r="U187" s="96">
        <f t="shared" si="27"/>
        <v>389.47999999999979</v>
      </c>
      <c r="V187" s="96">
        <f>T187/VLOOKUP(C187,[4]CharPropertyConfig!$A:$G,7,FALSE)</f>
        <v>78.52</v>
      </c>
      <c r="W187" s="96">
        <f t="shared" si="28"/>
        <v>17.159999999999627</v>
      </c>
      <c r="X187" s="54" t="str">
        <f>VLOOKUP(J187,Entourage!A:B,2,FALSE)</f>
        <v>c_b_0031</v>
      </c>
      <c r="Y187" s="51" t="str">
        <f>VLOOKUP(M187,Entourage!A:B,2,FALSE)</f>
        <v>c_b_0011</v>
      </c>
    </row>
    <row r="188" spans="1:25" x14ac:dyDescent="0.15">
      <c r="A188" s="51">
        <f t="shared" si="21"/>
        <v>10</v>
      </c>
      <c r="B188" s="2">
        <f>COUNTIF(A$1:A188,A188)</f>
        <v>7</v>
      </c>
      <c r="C188" s="2">
        <f t="shared" si="29"/>
        <v>102</v>
      </c>
      <c r="D188" s="100">
        <f t="shared" si="22"/>
        <v>94</v>
      </c>
      <c r="E188" s="51">
        <v>1</v>
      </c>
      <c r="F188" s="43">
        <v>3</v>
      </c>
      <c r="G188" s="82">
        <v>13009</v>
      </c>
      <c r="H188" s="43">
        <v>20</v>
      </c>
      <c r="I188" s="43">
        <f>VLOOKUP(C188,[4]CharPropertyConfig!$A:$G,7,FALSE)*D188</f>
        <v>2350</v>
      </c>
      <c r="J188" s="51">
        <f>VLOOKUP(A188,filiation!A:C,3,FALSE)</f>
        <v>4</v>
      </c>
      <c r="K188" s="51">
        <f>VLOOKUP(J188,Entourage!A:N,14,FALSE)</f>
        <v>3</v>
      </c>
      <c r="L188" s="2" t="str">
        <f t="shared" si="23"/>
        <v>辅助</v>
      </c>
      <c r="M188" s="51">
        <f>VLOOKUP(A188,filiation!A:D,4,FALSE)</f>
        <v>2</v>
      </c>
      <c r="N188" s="51">
        <f>VLOOKUP(M188,Entourage!A:N,14,FALSE)</f>
        <v>1</v>
      </c>
      <c r="O188" s="2" t="str">
        <f t="shared" si="24"/>
        <v>战斗</v>
      </c>
      <c r="P188" s="2">
        <f t="shared" si="25"/>
        <v>102</v>
      </c>
      <c r="Q188" s="51">
        <f>INT(VLOOKUP(M188,Entourage!A:AF,28+IF(N188=1,2,IF(N188=3,3,1)),FALSE)*0.6*POWER(B188,1.1))</f>
        <v>71</v>
      </c>
      <c r="R188" s="55">
        <f>I188/(SUM(H$2:H188)*10)</f>
        <v>3.818654533636659E-2</v>
      </c>
      <c r="S188" s="95">
        <f t="shared" si="26"/>
        <v>2.6</v>
      </c>
      <c r="T188" s="96">
        <f>SUMIFS(H$2:H188,A$2:A188,A188)*10*S188*(1.1+INDEX(Entourage!BD:BD,MATCH(J188,Entourage!A:A,0))/20)</f>
        <v>2366</v>
      </c>
      <c r="U188" s="96">
        <f t="shared" si="27"/>
        <v>403</v>
      </c>
      <c r="V188" s="96">
        <f>T188/VLOOKUP(C188,[4]CharPropertyConfig!$A:$G,7,FALSE)</f>
        <v>94.64</v>
      </c>
      <c r="W188" s="96">
        <f t="shared" si="28"/>
        <v>13.520000000000209</v>
      </c>
      <c r="X188" s="54" t="str">
        <f>VLOOKUP(J188,Entourage!A:B,2,FALSE)</f>
        <v>c_b_0031</v>
      </c>
      <c r="Y188" s="51" t="str">
        <f>VLOOKUP(M188,Entourage!A:B,2,FALSE)</f>
        <v>c_b_0011</v>
      </c>
    </row>
    <row r="189" spans="1:25" x14ac:dyDescent="0.15">
      <c r="A189" s="51">
        <f t="shared" si="21"/>
        <v>10</v>
      </c>
      <c r="B189" s="2">
        <f>COUNTIF(A$1:A189,A189)</f>
        <v>8</v>
      </c>
      <c r="C189" s="2">
        <f t="shared" si="29"/>
        <v>102</v>
      </c>
      <c r="D189" s="100">
        <f t="shared" si="22"/>
        <v>111</v>
      </c>
      <c r="E189" s="51">
        <v>1</v>
      </c>
      <c r="F189" s="43">
        <v>3</v>
      </c>
      <c r="G189" s="82">
        <v>13009</v>
      </c>
      <c r="H189" s="43">
        <v>24</v>
      </c>
      <c r="I189" s="43">
        <f>VLOOKUP(C189,[4]CharPropertyConfig!$A:$G,7,FALSE)*D189</f>
        <v>2775</v>
      </c>
      <c r="J189" s="51">
        <f>VLOOKUP(A189,filiation!A:C,3,FALSE)</f>
        <v>4</v>
      </c>
      <c r="K189" s="51">
        <f>VLOOKUP(J189,Entourage!A:N,14,FALSE)</f>
        <v>3</v>
      </c>
      <c r="L189" s="2" t="str">
        <f t="shared" si="23"/>
        <v>辅助</v>
      </c>
      <c r="M189" s="51">
        <f>VLOOKUP(A189,filiation!A:D,4,FALSE)</f>
        <v>2</v>
      </c>
      <c r="N189" s="51">
        <f>VLOOKUP(M189,Entourage!A:N,14,FALSE)</f>
        <v>1</v>
      </c>
      <c r="O189" s="2" t="str">
        <f t="shared" si="24"/>
        <v>战斗</v>
      </c>
      <c r="P189" s="2">
        <f t="shared" si="25"/>
        <v>102</v>
      </c>
      <c r="Q189" s="51">
        <f>INT(VLOOKUP(M189,Entourage!A:AF,28+IF(N189=1,2,IF(N189=3,3,1)),FALSE)*0.6*POWER(B189,1.1))</f>
        <v>82</v>
      </c>
      <c r="R189" s="55">
        <f>I189/(SUM(H$2:H189)*10)</f>
        <v>4.4917449012625447E-2</v>
      </c>
      <c r="S189" s="95">
        <f t="shared" si="26"/>
        <v>2.2799999999999998</v>
      </c>
      <c r="T189" s="96">
        <f>SUMIFS(H$2:H189,A$2:A189,A189)*10*S189*(1.1+INDEX(Entourage!BD:BD,MATCH(J189,Entourage!A:A,0))/20)</f>
        <v>2786.16</v>
      </c>
      <c r="U189" s="96">
        <f t="shared" si="27"/>
        <v>420.15999999999985</v>
      </c>
      <c r="V189" s="96">
        <f>T189/VLOOKUP(C189,[4]CharPropertyConfig!$A:$G,7,FALSE)</f>
        <v>111.4464</v>
      </c>
      <c r="W189" s="96">
        <f t="shared" si="28"/>
        <v>17.159999999999854</v>
      </c>
      <c r="X189" s="54" t="str">
        <f>VLOOKUP(J189,Entourage!A:B,2,FALSE)</f>
        <v>c_b_0031</v>
      </c>
      <c r="Y189" s="51" t="str">
        <f>VLOOKUP(M189,Entourage!A:B,2,FALSE)</f>
        <v>c_b_0011</v>
      </c>
    </row>
    <row r="190" spans="1:25" x14ac:dyDescent="0.15">
      <c r="A190" s="51">
        <f t="shared" si="21"/>
        <v>10</v>
      </c>
      <c r="B190" s="2">
        <f>COUNTIF(A$1:A190,A190)</f>
        <v>9</v>
      </c>
      <c r="C190" s="2">
        <f t="shared" si="29"/>
        <v>102</v>
      </c>
      <c r="D190" s="100">
        <f t="shared" si="22"/>
        <v>129</v>
      </c>
      <c r="E190" s="51">
        <v>1</v>
      </c>
      <c r="F190" s="43">
        <v>3</v>
      </c>
      <c r="G190" s="82">
        <v>13009</v>
      </c>
      <c r="H190" s="43">
        <v>26</v>
      </c>
      <c r="I190" s="43">
        <f>VLOOKUP(C190,[4]CharPropertyConfig!$A:$G,7,FALSE)*D190</f>
        <v>3225</v>
      </c>
      <c r="J190" s="51">
        <f>VLOOKUP(A190,filiation!A:C,3,FALSE)</f>
        <v>4</v>
      </c>
      <c r="K190" s="51">
        <f>VLOOKUP(J190,Entourage!A:N,14,FALSE)</f>
        <v>3</v>
      </c>
      <c r="L190" s="2" t="str">
        <f t="shared" si="23"/>
        <v>辅助</v>
      </c>
      <c r="M190" s="51">
        <f>VLOOKUP(A190,filiation!A:D,4,FALSE)</f>
        <v>2</v>
      </c>
      <c r="N190" s="51">
        <f>VLOOKUP(M190,Entourage!A:N,14,FALSE)</f>
        <v>1</v>
      </c>
      <c r="O190" s="2" t="str">
        <f t="shared" si="24"/>
        <v>战斗</v>
      </c>
      <c r="P190" s="2">
        <f t="shared" si="25"/>
        <v>102</v>
      </c>
      <c r="Q190" s="51">
        <f>INT(VLOOKUP(M190,Entourage!A:AF,28+IF(N190=1,2,IF(N190=3,3,1)),FALSE)*0.6*POWER(B190,1.1))</f>
        <v>94</v>
      </c>
      <c r="R190" s="55">
        <f>I190/(SUM(H$2:H190)*10)</f>
        <v>5.1982591876208899E-2</v>
      </c>
      <c r="S190" s="95">
        <f t="shared" si="26"/>
        <v>2.0699999999999998</v>
      </c>
      <c r="T190" s="96">
        <f>SUMIFS(H$2:H190,A$2:A190,A190)*10*S190*(1.1+INDEX(Entourage!BD:BD,MATCH(J190,Entourage!A:A,0))/20)</f>
        <v>3229.2000000000003</v>
      </c>
      <c r="U190" s="96">
        <f t="shared" si="27"/>
        <v>443.04000000000042</v>
      </c>
      <c r="V190" s="96">
        <f>T190/VLOOKUP(C190,[4]CharPropertyConfig!$A:$G,7,FALSE)</f>
        <v>129.16800000000001</v>
      </c>
      <c r="W190" s="96">
        <f t="shared" si="28"/>
        <v>22.880000000000564</v>
      </c>
      <c r="X190" s="54" t="str">
        <f>VLOOKUP(J190,Entourage!A:B,2,FALSE)</f>
        <v>c_b_0031</v>
      </c>
      <c r="Y190" s="51" t="str">
        <f>VLOOKUP(M190,Entourage!A:B,2,FALSE)</f>
        <v>c_b_0011</v>
      </c>
    </row>
    <row r="191" spans="1:25" x14ac:dyDescent="0.15">
      <c r="A191" s="51">
        <f t="shared" si="21"/>
        <v>10</v>
      </c>
      <c r="B191" s="2">
        <f>COUNTIF(A$1:A191,A191)</f>
        <v>10</v>
      </c>
      <c r="C191" s="2">
        <f t="shared" si="29"/>
        <v>102</v>
      </c>
      <c r="D191" s="100">
        <f t="shared" si="22"/>
        <v>147</v>
      </c>
      <c r="E191" s="51">
        <v>1</v>
      </c>
      <c r="F191" s="43">
        <v>3</v>
      </c>
      <c r="G191" s="82">
        <v>13009</v>
      </c>
      <c r="H191" s="43">
        <v>30</v>
      </c>
      <c r="I191" s="43">
        <f>VLOOKUP(C191,[4]CharPropertyConfig!$A:$G,7,FALSE)*D191</f>
        <v>3675</v>
      </c>
      <c r="J191" s="51">
        <f>VLOOKUP(A191,filiation!A:C,3,FALSE)</f>
        <v>4</v>
      </c>
      <c r="K191" s="51">
        <f>VLOOKUP(J191,Entourage!A:N,14,FALSE)</f>
        <v>3</v>
      </c>
      <c r="L191" s="2" t="str">
        <f t="shared" si="23"/>
        <v>辅助</v>
      </c>
      <c r="M191" s="51">
        <f>VLOOKUP(A191,filiation!A:D,4,FALSE)</f>
        <v>2</v>
      </c>
      <c r="N191" s="51">
        <f>VLOOKUP(M191,Entourage!A:N,14,FALSE)</f>
        <v>1</v>
      </c>
      <c r="O191" s="2" t="str">
        <f t="shared" si="24"/>
        <v>战斗</v>
      </c>
      <c r="P191" s="2">
        <f t="shared" si="25"/>
        <v>102</v>
      </c>
      <c r="Q191" s="51">
        <f>INT(VLOOKUP(M191,Entourage!A:AF,28+IF(N191=1,2,IF(N191=3,3,1)),FALSE)*0.6*POWER(B191,1.1))</f>
        <v>105</v>
      </c>
      <c r="R191" s="55">
        <f>I191/(SUM(H$2:H191)*10)</f>
        <v>5.8950914340712222E-2</v>
      </c>
      <c r="S191" s="95">
        <f t="shared" si="26"/>
        <v>1.89</v>
      </c>
      <c r="T191" s="96">
        <f>SUMIFS(H$2:H191,A$2:A191,A191)*10*S191*(1.1+INDEX(Entourage!BD:BD,MATCH(J191,Entourage!A:A,0))/20)</f>
        <v>3685.5</v>
      </c>
      <c r="U191" s="96">
        <f t="shared" si="27"/>
        <v>456.29999999999973</v>
      </c>
      <c r="V191" s="96">
        <f>T191/VLOOKUP(C191,[4]CharPropertyConfig!$A:$G,7,FALSE)</f>
        <v>147.41999999999999</v>
      </c>
      <c r="W191" s="96">
        <f t="shared" si="28"/>
        <v>13.259999999999309</v>
      </c>
      <c r="X191" s="54" t="str">
        <f>VLOOKUP(J191,Entourage!A:B,2,FALSE)</f>
        <v>c_b_0031</v>
      </c>
      <c r="Y191" s="51" t="str">
        <f>VLOOKUP(M191,Entourage!A:B,2,FALSE)</f>
        <v>c_b_0011</v>
      </c>
    </row>
    <row r="192" spans="1:25" x14ac:dyDescent="0.15">
      <c r="A192" s="51">
        <f t="shared" si="21"/>
        <v>10</v>
      </c>
      <c r="B192" s="2">
        <f>COUNTIF(A$1:A192,A192)</f>
        <v>11</v>
      </c>
      <c r="C192" s="2">
        <f t="shared" si="29"/>
        <v>102</v>
      </c>
      <c r="D192" s="100">
        <f t="shared" si="22"/>
        <v>166</v>
      </c>
      <c r="E192" s="51">
        <v>1</v>
      </c>
      <c r="F192" s="43">
        <v>4</v>
      </c>
      <c r="G192" s="82">
        <v>13009</v>
      </c>
      <c r="H192" s="43">
        <v>34</v>
      </c>
      <c r="I192" s="43">
        <f>VLOOKUP(C192,[4]CharPropertyConfig!$A:$G,7,FALSE)*D192</f>
        <v>4150</v>
      </c>
      <c r="J192" s="51">
        <f>VLOOKUP(A192,filiation!A:C,3,FALSE)</f>
        <v>4</v>
      </c>
      <c r="K192" s="51">
        <f>VLOOKUP(J192,Entourage!A:N,14,FALSE)</f>
        <v>3</v>
      </c>
      <c r="L192" s="2" t="str">
        <f t="shared" si="23"/>
        <v>辅助</v>
      </c>
      <c r="M192" s="51">
        <f>VLOOKUP(A192,filiation!A:D,4,FALSE)</f>
        <v>2</v>
      </c>
      <c r="N192" s="51">
        <f>VLOOKUP(M192,Entourage!A:N,14,FALSE)</f>
        <v>1</v>
      </c>
      <c r="O192" s="2" t="str">
        <f t="shared" si="24"/>
        <v>战斗</v>
      </c>
      <c r="P192" s="2">
        <f t="shared" si="25"/>
        <v>102</v>
      </c>
      <c r="Q192" s="51">
        <f>INT(VLOOKUP(M192,Entourage!A:AF,28+IF(N192=1,2,IF(N192=3,3,1)),FALSE)*0.6*POWER(B192,1.1))</f>
        <v>117</v>
      </c>
      <c r="R192" s="55">
        <f>I192/(SUM(H$2:H192)*10)</f>
        <v>6.6209317166560311E-2</v>
      </c>
      <c r="S192" s="95">
        <f t="shared" si="26"/>
        <v>1.74</v>
      </c>
      <c r="T192" s="96">
        <f>SUMIFS(H$2:H192,A$2:A192,A192)*10*S192*(1.1+INDEX(Entourage!BD:BD,MATCH(J192,Entourage!A:A,0))/20)</f>
        <v>4162.08</v>
      </c>
      <c r="U192" s="96">
        <f t="shared" si="27"/>
        <v>476.57999999999993</v>
      </c>
      <c r="V192" s="96">
        <f>T192/VLOOKUP(C192,[4]CharPropertyConfig!$A:$G,7,FALSE)</f>
        <v>166.48320000000001</v>
      </c>
      <c r="W192" s="96">
        <f t="shared" si="28"/>
        <v>20.2800000000002</v>
      </c>
      <c r="X192" s="54" t="str">
        <f>VLOOKUP(J192,Entourage!A:B,2,FALSE)</f>
        <v>c_b_0031</v>
      </c>
      <c r="Y192" s="51" t="str">
        <f>VLOOKUP(M192,Entourage!A:B,2,FALSE)</f>
        <v>c_b_0011</v>
      </c>
    </row>
    <row r="193" spans="1:25" x14ac:dyDescent="0.15">
      <c r="A193" s="51">
        <f t="shared" si="21"/>
        <v>10</v>
      </c>
      <c r="B193" s="2">
        <f>COUNTIF(A$1:A193,A193)</f>
        <v>12</v>
      </c>
      <c r="C193" s="2">
        <f t="shared" si="29"/>
        <v>102</v>
      </c>
      <c r="D193" s="100">
        <f t="shared" si="22"/>
        <v>186</v>
      </c>
      <c r="E193" s="51">
        <v>1</v>
      </c>
      <c r="F193" s="43">
        <v>4</v>
      </c>
      <c r="G193" s="82">
        <v>13009</v>
      </c>
      <c r="H193" s="43">
        <v>38</v>
      </c>
      <c r="I193" s="43">
        <f>VLOOKUP(C193,[4]CharPropertyConfig!$A:$G,7,FALSE)*D193</f>
        <v>4650</v>
      </c>
      <c r="J193" s="51">
        <f>VLOOKUP(A193,filiation!A:C,3,FALSE)</f>
        <v>4</v>
      </c>
      <c r="K193" s="51">
        <f>VLOOKUP(J193,Entourage!A:N,14,FALSE)</f>
        <v>3</v>
      </c>
      <c r="L193" s="2" t="str">
        <f t="shared" si="23"/>
        <v>辅助</v>
      </c>
      <c r="M193" s="51">
        <f>VLOOKUP(A193,filiation!A:D,4,FALSE)</f>
        <v>2</v>
      </c>
      <c r="N193" s="51">
        <f>VLOOKUP(M193,Entourage!A:N,14,FALSE)</f>
        <v>1</v>
      </c>
      <c r="O193" s="2" t="str">
        <f t="shared" si="24"/>
        <v>战斗</v>
      </c>
      <c r="P193" s="2">
        <f t="shared" si="25"/>
        <v>102</v>
      </c>
      <c r="Q193" s="51">
        <f>INT(VLOOKUP(M193,Entourage!A:AF,28+IF(N193=1,2,IF(N193=3,3,1)),FALSE)*0.6*POWER(B193,1.1))</f>
        <v>129</v>
      </c>
      <c r="R193" s="55">
        <f>I193/(SUM(H$2:H193)*10)</f>
        <v>7.3739295908658423E-2</v>
      </c>
      <c r="S193" s="95">
        <f t="shared" si="26"/>
        <v>1.615</v>
      </c>
      <c r="T193" s="96">
        <f>SUMIFS(H$2:H193,A$2:A193,A193)*10*S193*(1.1+INDEX(Entourage!BD:BD,MATCH(J193,Entourage!A:A,0))/20)</f>
        <v>4660.8900000000003</v>
      </c>
      <c r="U193" s="96">
        <f t="shared" si="27"/>
        <v>498.8100000000004</v>
      </c>
      <c r="V193" s="96">
        <f>T193/VLOOKUP(C193,[4]CharPropertyConfig!$A:$G,7,FALSE)</f>
        <v>186.43560000000002</v>
      </c>
      <c r="W193" s="96">
        <f t="shared" si="28"/>
        <v>22.230000000000473</v>
      </c>
      <c r="X193" s="54" t="str">
        <f>VLOOKUP(J193,Entourage!A:B,2,FALSE)</f>
        <v>c_b_0031</v>
      </c>
      <c r="Y193" s="51" t="str">
        <f>VLOOKUP(M193,Entourage!A:B,2,FALSE)</f>
        <v>c_b_0011</v>
      </c>
    </row>
    <row r="194" spans="1:25" x14ac:dyDescent="0.15">
      <c r="A194" s="51">
        <f t="shared" si="21"/>
        <v>10</v>
      </c>
      <c r="B194" s="2">
        <f>COUNTIF(A$1:A194,A194)</f>
        <v>13</v>
      </c>
      <c r="C194" s="2">
        <f t="shared" si="29"/>
        <v>102</v>
      </c>
      <c r="D194" s="100">
        <f t="shared" si="22"/>
        <v>207</v>
      </c>
      <c r="E194" s="51">
        <v>1</v>
      </c>
      <c r="F194" s="43">
        <v>4</v>
      </c>
      <c r="G194" s="82">
        <v>13009</v>
      </c>
      <c r="H194" s="43">
        <v>42</v>
      </c>
      <c r="I194" s="43">
        <f>VLOOKUP(C194,[4]CharPropertyConfig!$A:$G,7,FALSE)*D194</f>
        <v>5175</v>
      </c>
      <c r="J194" s="51">
        <f>VLOOKUP(A194,filiation!A:C,3,FALSE)</f>
        <v>4</v>
      </c>
      <c r="K194" s="51">
        <f>VLOOKUP(J194,Entourage!A:N,14,FALSE)</f>
        <v>3</v>
      </c>
      <c r="L194" s="2" t="str">
        <f t="shared" si="23"/>
        <v>辅助</v>
      </c>
      <c r="M194" s="51">
        <f>VLOOKUP(A194,filiation!A:D,4,FALSE)</f>
        <v>2</v>
      </c>
      <c r="N194" s="51">
        <f>VLOOKUP(M194,Entourage!A:N,14,FALSE)</f>
        <v>1</v>
      </c>
      <c r="O194" s="2" t="str">
        <f t="shared" si="24"/>
        <v>战斗</v>
      </c>
      <c r="P194" s="2">
        <f t="shared" si="25"/>
        <v>102</v>
      </c>
      <c r="Q194" s="51">
        <f>INT(VLOOKUP(M194,Entourage!A:AF,28+IF(N194=1,2,IF(N194=3,3,1)),FALSE)*0.6*POWER(B194,1.1))</f>
        <v>141</v>
      </c>
      <c r="R194" s="55">
        <f>I194/(SUM(H$2:H194)*10)</f>
        <v>8.1521739130434784E-2</v>
      </c>
      <c r="S194" s="95">
        <f t="shared" si="26"/>
        <v>1.51</v>
      </c>
      <c r="T194" s="96">
        <f>SUMIFS(H$2:H194,A$2:A194,A194)*10*S194*(1.1+INDEX(Entourage!BD:BD,MATCH(J194,Entourage!A:A,0))/20)</f>
        <v>5182.3200000000006</v>
      </c>
      <c r="U194" s="96">
        <f t="shared" si="27"/>
        <v>521.43000000000029</v>
      </c>
      <c r="V194" s="96">
        <f>T194/VLOOKUP(C194,[4]CharPropertyConfig!$A:$G,7,FALSE)</f>
        <v>207.29280000000003</v>
      </c>
      <c r="W194" s="96">
        <f t="shared" si="28"/>
        <v>22.619999999999891</v>
      </c>
      <c r="X194" s="54" t="str">
        <f>VLOOKUP(J194,Entourage!A:B,2,FALSE)</f>
        <v>c_b_0031</v>
      </c>
      <c r="Y194" s="51" t="str">
        <f>VLOOKUP(M194,Entourage!A:B,2,FALSE)</f>
        <v>c_b_0011</v>
      </c>
    </row>
    <row r="195" spans="1:25" x14ac:dyDescent="0.15">
      <c r="A195" s="51">
        <f t="shared" ref="A195:A258" si="30">INT((ROW(A195)+18)/20)</f>
        <v>10</v>
      </c>
      <c r="B195" s="2">
        <f>COUNTIF(A$1:A195,A195)</f>
        <v>14</v>
      </c>
      <c r="C195" s="2">
        <f t="shared" si="29"/>
        <v>102</v>
      </c>
      <c r="D195" s="100">
        <f t="shared" ref="D195:D258" si="31">INT(V195)</f>
        <v>228</v>
      </c>
      <c r="E195" s="51">
        <v>1</v>
      </c>
      <c r="F195" s="43">
        <v>5</v>
      </c>
      <c r="G195" s="82">
        <v>13009</v>
      </c>
      <c r="H195" s="43">
        <v>46</v>
      </c>
      <c r="I195" s="43">
        <f>VLOOKUP(C195,[4]CharPropertyConfig!$A:$G,7,FALSE)*D195</f>
        <v>5700</v>
      </c>
      <c r="J195" s="51">
        <f>VLOOKUP(A195,filiation!A:C,3,FALSE)</f>
        <v>4</v>
      </c>
      <c r="K195" s="51">
        <f>VLOOKUP(J195,Entourage!A:N,14,FALSE)</f>
        <v>3</v>
      </c>
      <c r="L195" s="2" t="str">
        <f t="shared" ref="L195:L258" si="32">VLOOKUP(K195,$AC$2:$AD$4,2,FALSE)</f>
        <v>辅助</v>
      </c>
      <c r="M195" s="51">
        <f>VLOOKUP(A195,filiation!A:D,4,FALSE)</f>
        <v>2</v>
      </c>
      <c r="N195" s="51">
        <f>VLOOKUP(M195,Entourage!A:N,14,FALSE)</f>
        <v>1</v>
      </c>
      <c r="O195" s="2" t="str">
        <f t="shared" ref="O195:O258" si="33">VLOOKUP(N195,$AC$2:$AD$4,2,FALSE)</f>
        <v>战斗</v>
      </c>
      <c r="P195" s="2">
        <f t="shared" ref="P195:P258" si="34">VLOOKUP(N195,$AC$2:$AE$4,3,FALSE)</f>
        <v>102</v>
      </c>
      <c r="Q195" s="51">
        <f>INT(VLOOKUP(M195,Entourage!A:AF,28+IF(N195=1,2,IF(N195=3,3,1)),FALSE)*0.6*POWER(B195,1.1))</f>
        <v>153</v>
      </c>
      <c r="R195" s="55">
        <f>I195/(SUM(H$2:H195)*10)</f>
        <v>8.9146074444791987E-2</v>
      </c>
      <c r="S195" s="95">
        <f t="shared" ref="S195:S258" si="35">VLOOKUP(B195,AG$2:AH$22,2,FALSE)</f>
        <v>1.42</v>
      </c>
      <c r="T195" s="96">
        <f>SUMIFS(H$2:H195,A$2:A195,A195)*10*S195*(1.1+INDEX(Entourage!BD:BD,MATCH(J195,Entourage!A:A,0))/20)</f>
        <v>5722.6</v>
      </c>
      <c r="U195" s="96">
        <f t="shared" ref="U195:U258" si="36">IFERROR(T195-T194,0)</f>
        <v>540.27999999999975</v>
      </c>
      <c r="V195" s="96">
        <f>T195/VLOOKUP(C195,[4]CharPropertyConfig!$A:$G,7,FALSE)</f>
        <v>228.90400000000002</v>
      </c>
      <c r="W195" s="96">
        <f t="shared" si="28"/>
        <v>18.849999999999454</v>
      </c>
      <c r="X195" s="54" t="str">
        <f>VLOOKUP(J195,Entourage!A:B,2,FALSE)</f>
        <v>c_b_0031</v>
      </c>
      <c r="Y195" s="51" t="str">
        <f>VLOOKUP(M195,Entourage!A:B,2,FALSE)</f>
        <v>c_b_0011</v>
      </c>
    </row>
    <row r="196" spans="1:25" x14ac:dyDescent="0.15">
      <c r="A196" s="51">
        <f t="shared" si="30"/>
        <v>10</v>
      </c>
      <c r="B196" s="2">
        <f>COUNTIF(A$1:A196,A196)</f>
        <v>15</v>
      </c>
      <c r="C196" s="2">
        <f t="shared" si="29"/>
        <v>102</v>
      </c>
      <c r="D196" s="100">
        <f t="shared" si="31"/>
        <v>251</v>
      </c>
      <c r="E196" s="51">
        <v>1</v>
      </c>
      <c r="F196" s="43">
        <v>5</v>
      </c>
      <c r="G196" s="82">
        <v>13009</v>
      </c>
      <c r="H196" s="43">
        <v>50</v>
      </c>
      <c r="I196" s="43">
        <f>VLOOKUP(C196,[4]CharPropertyConfig!$A:$G,7,FALSE)*D196</f>
        <v>6275</v>
      </c>
      <c r="J196" s="51">
        <f>VLOOKUP(A196,filiation!A:C,3,FALSE)</f>
        <v>4</v>
      </c>
      <c r="K196" s="51">
        <f>VLOOKUP(J196,Entourage!A:N,14,FALSE)</f>
        <v>3</v>
      </c>
      <c r="L196" s="2" t="str">
        <f t="shared" si="32"/>
        <v>辅助</v>
      </c>
      <c r="M196" s="51">
        <f>VLOOKUP(A196,filiation!A:D,4,FALSE)</f>
        <v>2</v>
      </c>
      <c r="N196" s="51">
        <f>VLOOKUP(M196,Entourage!A:N,14,FALSE)</f>
        <v>1</v>
      </c>
      <c r="O196" s="2" t="str">
        <f t="shared" si="33"/>
        <v>战斗</v>
      </c>
      <c r="P196" s="2">
        <f t="shared" si="34"/>
        <v>102</v>
      </c>
      <c r="Q196" s="51">
        <f>INT(VLOOKUP(M196,Entourage!A:AF,28+IF(N196=1,2,IF(N196=3,3,1)),FALSE)*0.6*POWER(B196,1.1))</f>
        <v>165</v>
      </c>
      <c r="R196" s="55">
        <f>I196/(SUM(H$2:H196)*10)</f>
        <v>9.7377405338299194E-2</v>
      </c>
      <c r="S196" s="95">
        <f t="shared" si="35"/>
        <v>1.3418999999999999</v>
      </c>
      <c r="T196" s="96">
        <f>SUMIFS(H$2:H196,A$2:A196,A196)*10*S196*(1.1+INDEX(Entourage!BD:BD,MATCH(J196,Entourage!A:A,0))/20)</f>
        <v>6280.0919999999996</v>
      </c>
      <c r="U196" s="96">
        <f t="shared" si="36"/>
        <v>557.49199999999928</v>
      </c>
      <c r="V196" s="96">
        <f>T196/VLOOKUP(C196,[4]CharPropertyConfig!$A:$G,7,FALSE)</f>
        <v>251.20367999999999</v>
      </c>
      <c r="W196" s="96">
        <f t="shared" ref="W196:W259" si="37">U196-U195</f>
        <v>17.211999999999534</v>
      </c>
      <c r="X196" s="54" t="str">
        <f>VLOOKUP(J196,Entourage!A:B,2,FALSE)</f>
        <v>c_b_0031</v>
      </c>
      <c r="Y196" s="51" t="str">
        <f>VLOOKUP(M196,Entourage!A:B,2,FALSE)</f>
        <v>c_b_0011</v>
      </c>
    </row>
    <row r="197" spans="1:25" x14ac:dyDescent="0.15">
      <c r="A197" s="51">
        <f t="shared" si="30"/>
        <v>10</v>
      </c>
      <c r="B197" s="2">
        <f>COUNTIF(A$1:A197,A197)</f>
        <v>16</v>
      </c>
      <c r="C197" s="2">
        <f t="shared" si="29"/>
        <v>102</v>
      </c>
      <c r="D197" s="100">
        <f t="shared" si="31"/>
        <v>274</v>
      </c>
      <c r="E197" s="51">
        <v>1</v>
      </c>
      <c r="F197" s="43">
        <v>5</v>
      </c>
      <c r="G197" s="82">
        <v>13009</v>
      </c>
      <c r="H197" s="43">
        <v>54</v>
      </c>
      <c r="I197" s="43">
        <f>VLOOKUP(C197,[4]CharPropertyConfig!$A:$G,7,FALSE)*D197</f>
        <v>6850</v>
      </c>
      <c r="J197" s="51">
        <f>VLOOKUP(A197,filiation!A:C,3,FALSE)</f>
        <v>4</v>
      </c>
      <c r="K197" s="51">
        <f>VLOOKUP(J197,Entourage!A:N,14,FALSE)</f>
        <v>3</v>
      </c>
      <c r="L197" s="2" t="str">
        <f t="shared" si="32"/>
        <v>辅助</v>
      </c>
      <c r="M197" s="51">
        <f>VLOOKUP(A197,filiation!A:D,4,FALSE)</f>
        <v>2</v>
      </c>
      <c r="N197" s="51">
        <f>VLOOKUP(M197,Entourage!A:N,14,FALSE)</f>
        <v>1</v>
      </c>
      <c r="O197" s="2" t="str">
        <f t="shared" si="33"/>
        <v>战斗</v>
      </c>
      <c r="P197" s="2">
        <f t="shared" si="34"/>
        <v>102</v>
      </c>
      <c r="Q197" s="51">
        <f>INT(VLOOKUP(M197,Entourage!A:AF,28+IF(N197=1,2,IF(N197=3,3,1)),FALSE)*0.6*POWER(B197,1.1))</f>
        <v>177</v>
      </c>
      <c r="R197" s="55">
        <f>I197/(SUM(H$2:H197)*10)</f>
        <v>0.10541705140043091</v>
      </c>
      <c r="S197" s="95">
        <f t="shared" si="35"/>
        <v>1.2748049999999997</v>
      </c>
      <c r="T197" s="96">
        <f>SUMIFS(H$2:H197,A$2:A197,A197)*10*S197*(1.1+INDEX(Entourage!BD:BD,MATCH(J197,Entourage!A:A,0))/20)</f>
        <v>6861.0005099999989</v>
      </c>
      <c r="U197" s="96">
        <f t="shared" si="36"/>
        <v>580.9085099999993</v>
      </c>
      <c r="V197" s="96">
        <f>T197/VLOOKUP(C197,[4]CharPropertyConfig!$A:$G,7,FALSE)</f>
        <v>274.44002039999998</v>
      </c>
      <c r="W197" s="96">
        <f t="shared" si="37"/>
        <v>23.416510000000017</v>
      </c>
      <c r="X197" s="54" t="str">
        <f>VLOOKUP(J197,Entourage!A:B,2,FALSE)</f>
        <v>c_b_0031</v>
      </c>
      <c r="Y197" s="51" t="str">
        <f>VLOOKUP(M197,Entourage!A:B,2,FALSE)</f>
        <v>c_b_0011</v>
      </c>
    </row>
    <row r="198" spans="1:25" x14ac:dyDescent="0.15">
      <c r="A198" s="51">
        <f t="shared" si="30"/>
        <v>10</v>
      </c>
      <c r="B198" s="2">
        <f>COUNTIF(A$1:A198,A198)</f>
        <v>17</v>
      </c>
      <c r="C198" s="2">
        <f t="shared" si="29"/>
        <v>102</v>
      </c>
      <c r="D198" s="100">
        <f t="shared" si="31"/>
        <v>298</v>
      </c>
      <c r="E198" s="51">
        <v>1</v>
      </c>
      <c r="F198" s="43">
        <v>5</v>
      </c>
      <c r="G198" s="82">
        <v>13009</v>
      </c>
      <c r="H198" s="43">
        <v>58</v>
      </c>
      <c r="I198" s="43">
        <f>VLOOKUP(C198,[4]CharPropertyConfig!$A:$G,7,FALSE)*D198</f>
        <v>7450</v>
      </c>
      <c r="J198" s="51">
        <f>VLOOKUP(A198,filiation!A:C,3,FALSE)</f>
        <v>4</v>
      </c>
      <c r="K198" s="51">
        <f>VLOOKUP(J198,Entourage!A:N,14,FALSE)</f>
        <v>3</v>
      </c>
      <c r="L198" s="2" t="str">
        <f t="shared" si="32"/>
        <v>辅助</v>
      </c>
      <c r="M198" s="51">
        <f>VLOOKUP(A198,filiation!A:D,4,FALSE)</f>
        <v>2</v>
      </c>
      <c r="N198" s="51">
        <f>VLOOKUP(M198,Entourage!A:N,14,FALSE)</f>
        <v>1</v>
      </c>
      <c r="O198" s="2" t="str">
        <f t="shared" si="33"/>
        <v>战斗</v>
      </c>
      <c r="P198" s="2">
        <f t="shared" si="34"/>
        <v>102</v>
      </c>
      <c r="Q198" s="51">
        <f>INT(VLOOKUP(M198,Entourage!A:AF,28+IF(N198=1,2,IF(N198=3,3,1)),FALSE)*0.6*POWER(B198,1.1))</f>
        <v>189</v>
      </c>
      <c r="R198" s="55">
        <f>I198/(SUM(H$2:H198)*10)</f>
        <v>0.11363636363636363</v>
      </c>
      <c r="S198" s="95">
        <f t="shared" si="35"/>
        <v>1.2174387749999998</v>
      </c>
      <c r="T198" s="96">
        <f>SUMIFS(H$2:H198,A$2:A198,A198)*10*S198*(1.1+INDEX(Entourage!BD:BD,MATCH(J198,Entourage!A:A,0))/20)</f>
        <v>7470.2043233999984</v>
      </c>
      <c r="U198" s="96">
        <f t="shared" si="36"/>
        <v>609.20381339999949</v>
      </c>
      <c r="V198" s="96">
        <f>T198/VLOOKUP(C198,[4]CharPropertyConfig!$A:$G,7,FALSE)</f>
        <v>298.80817293599995</v>
      </c>
      <c r="W198" s="96">
        <f t="shared" si="37"/>
        <v>28.295303400000194</v>
      </c>
      <c r="X198" s="54" t="str">
        <f>VLOOKUP(J198,Entourage!A:B,2,FALSE)</f>
        <v>c_b_0031</v>
      </c>
      <c r="Y198" s="51" t="str">
        <f>VLOOKUP(M198,Entourage!A:B,2,FALSE)</f>
        <v>c_b_0011</v>
      </c>
    </row>
    <row r="199" spans="1:25" x14ac:dyDescent="0.15">
      <c r="A199" s="51">
        <f t="shared" si="30"/>
        <v>10</v>
      </c>
      <c r="B199" s="2">
        <f>COUNTIF(A$1:A199,A199)</f>
        <v>18</v>
      </c>
      <c r="C199" s="2">
        <f t="shared" si="29"/>
        <v>102</v>
      </c>
      <c r="D199" s="100">
        <f t="shared" si="31"/>
        <v>325</v>
      </c>
      <c r="E199" s="51">
        <v>1</v>
      </c>
      <c r="F199" s="43">
        <v>6</v>
      </c>
      <c r="G199" s="82">
        <v>13009</v>
      </c>
      <c r="H199" s="43">
        <v>64</v>
      </c>
      <c r="I199" s="43">
        <f>VLOOKUP(C199,[4]CharPropertyConfig!$A:$G,7,FALSE)*D199</f>
        <v>8125</v>
      </c>
      <c r="J199" s="51">
        <f>VLOOKUP(A199,filiation!A:C,3,FALSE)</f>
        <v>4</v>
      </c>
      <c r="K199" s="51">
        <f>VLOOKUP(J199,Entourage!A:N,14,FALSE)</f>
        <v>3</v>
      </c>
      <c r="L199" s="2" t="str">
        <f t="shared" si="32"/>
        <v>辅助</v>
      </c>
      <c r="M199" s="51">
        <f>VLOOKUP(A199,filiation!A:D,4,FALSE)</f>
        <v>2</v>
      </c>
      <c r="N199" s="51">
        <f>VLOOKUP(M199,Entourage!A:N,14,FALSE)</f>
        <v>1</v>
      </c>
      <c r="O199" s="2" t="str">
        <f t="shared" si="33"/>
        <v>战斗</v>
      </c>
      <c r="P199" s="2">
        <f t="shared" si="34"/>
        <v>102</v>
      </c>
      <c r="Q199" s="51">
        <f>INT(VLOOKUP(M199,Entourage!A:AF,28+IF(N199=1,2,IF(N199=3,3,1)),FALSE)*0.6*POWER(B199,1.1))</f>
        <v>201</v>
      </c>
      <c r="R199" s="55">
        <f>I199/(SUM(H$2:H199)*10)</f>
        <v>0.12273413897280967</v>
      </c>
      <c r="S199" s="95">
        <f t="shared" si="35"/>
        <v>1.1687412239999997</v>
      </c>
      <c r="T199" s="96">
        <f>SUMIFS(H$2:H199,A$2:A199,A199)*10*S199*(1.1+INDEX(Entourage!BD:BD,MATCH(J199,Entourage!A:A,0))/20)</f>
        <v>8143.7888488319977</v>
      </c>
      <c r="U199" s="96">
        <f t="shared" si="36"/>
        <v>673.58452543199928</v>
      </c>
      <c r="V199" s="96">
        <f>T199/VLOOKUP(C199,[4]CharPropertyConfig!$A:$G,7,FALSE)</f>
        <v>325.75155395327988</v>
      </c>
      <c r="W199" s="96">
        <f t="shared" si="37"/>
        <v>64.380712031999792</v>
      </c>
      <c r="X199" s="54" t="str">
        <f>VLOOKUP(J199,Entourage!A:B,2,FALSE)</f>
        <v>c_b_0031</v>
      </c>
      <c r="Y199" s="51" t="str">
        <f>VLOOKUP(M199,Entourage!A:B,2,FALSE)</f>
        <v>c_b_0011</v>
      </c>
    </row>
    <row r="200" spans="1:25" x14ac:dyDescent="0.15">
      <c r="A200" s="51">
        <f t="shared" si="30"/>
        <v>10</v>
      </c>
      <c r="B200" s="2">
        <f>COUNTIF(A$1:A200,A200)</f>
        <v>19</v>
      </c>
      <c r="C200" s="2">
        <f t="shared" si="29"/>
        <v>102</v>
      </c>
      <c r="D200" s="100">
        <f t="shared" si="31"/>
        <v>354</v>
      </c>
      <c r="E200" s="51">
        <v>1</v>
      </c>
      <c r="F200" s="43">
        <v>6</v>
      </c>
      <c r="G200" s="82">
        <v>13009</v>
      </c>
      <c r="H200" s="43">
        <v>68</v>
      </c>
      <c r="I200" s="43">
        <f>VLOOKUP(C200,[4]CharPropertyConfig!$A:$G,7,FALSE)*D200</f>
        <v>8850</v>
      </c>
      <c r="J200" s="51">
        <f>VLOOKUP(A200,filiation!A:C,3,FALSE)</f>
        <v>4</v>
      </c>
      <c r="K200" s="51">
        <f>VLOOKUP(J200,Entourage!A:N,14,FALSE)</f>
        <v>3</v>
      </c>
      <c r="L200" s="2" t="str">
        <f t="shared" si="32"/>
        <v>辅助</v>
      </c>
      <c r="M200" s="51">
        <f>VLOOKUP(A200,filiation!A:D,4,FALSE)</f>
        <v>2</v>
      </c>
      <c r="N200" s="51">
        <f>VLOOKUP(M200,Entourage!A:N,14,FALSE)</f>
        <v>1</v>
      </c>
      <c r="O200" s="2" t="str">
        <f t="shared" si="33"/>
        <v>战斗</v>
      </c>
      <c r="P200" s="2">
        <f t="shared" si="34"/>
        <v>102</v>
      </c>
      <c r="Q200" s="51">
        <f>INT(VLOOKUP(M200,Entourage!A:AF,28+IF(N200=1,2,IF(N200=3,3,1)),FALSE)*0.6*POWER(B200,1.1))</f>
        <v>214</v>
      </c>
      <c r="R200" s="55">
        <f>I200/(SUM(H$2:H200)*10)</f>
        <v>0.13232655502392343</v>
      </c>
      <c r="S200" s="95">
        <f t="shared" si="35"/>
        <v>1.1278352811599996</v>
      </c>
      <c r="T200" s="96">
        <f>SUMIFS(H$2:H200,A$2:A200,A200)*10*S200*(1.1+INDEX(Entourage!BD:BD,MATCH(J200,Entourage!A:A,0))/20)</f>
        <v>8855.7626276683168</v>
      </c>
      <c r="U200" s="96">
        <f t="shared" si="36"/>
        <v>711.97377883631907</v>
      </c>
      <c r="V200" s="96">
        <f>T200/VLOOKUP(C200,[4]CharPropertyConfig!$A:$G,7,FALSE)</f>
        <v>354.23050510673266</v>
      </c>
      <c r="W200" s="96">
        <f t="shared" si="37"/>
        <v>38.389253404319788</v>
      </c>
      <c r="X200" s="54" t="str">
        <f>VLOOKUP(J200,Entourage!A:B,2,FALSE)</f>
        <v>c_b_0031</v>
      </c>
      <c r="Y200" s="51" t="str">
        <f>VLOOKUP(M200,Entourage!A:B,2,FALSE)</f>
        <v>c_b_0011</v>
      </c>
    </row>
    <row r="201" spans="1:25" x14ac:dyDescent="0.15">
      <c r="A201" s="51">
        <f t="shared" si="30"/>
        <v>10</v>
      </c>
      <c r="B201" s="2">
        <f>COUNTIF(A$1:A201,A201)</f>
        <v>20</v>
      </c>
      <c r="C201" s="2">
        <f t="shared" si="29"/>
        <v>102</v>
      </c>
      <c r="D201" s="100">
        <f t="shared" si="31"/>
        <v>384</v>
      </c>
      <c r="E201" s="51">
        <v>1</v>
      </c>
      <c r="F201" s="43">
        <v>6</v>
      </c>
      <c r="G201" s="82">
        <v>13009</v>
      </c>
      <c r="H201" s="43">
        <v>72</v>
      </c>
      <c r="I201" s="43">
        <f>VLOOKUP(C201,[4]CharPropertyConfig!$A:$G,7,FALSE)*D201</f>
        <v>9600</v>
      </c>
      <c r="J201" s="51">
        <f>VLOOKUP(A201,filiation!A:C,3,FALSE)</f>
        <v>4</v>
      </c>
      <c r="K201" s="51">
        <f>VLOOKUP(J201,Entourage!A:N,14,FALSE)</f>
        <v>3</v>
      </c>
      <c r="L201" s="2" t="str">
        <f t="shared" si="32"/>
        <v>辅助</v>
      </c>
      <c r="M201" s="51">
        <f>VLOOKUP(A201,filiation!A:D,4,FALSE)</f>
        <v>2</v>
      </c>
      <c r="N201" s="51">
        <f>VLOOKUP(M201,Entourage!A:N,14,FALSE)</f>
        <v>1</v>
      </c>
      <c r="O201" s="2" t="str">
        <f t="shared" si="33"/>
        <v>战斗</v>
      </c>
      <c r="P201" s="2">
        <f t="shared" si="34"/>
        <v>102</v>
      </c>
      <c r="Q201" s="51">
        <f>INT(VLOOKUP(M201,Entourage!A:AF,28+IF(N201=1,2,IF(N201=3,3,1)),FALSE)*0.6*POWER(B201,1.1))</f>
        <v>226</v>
      </c>
      <c r="R201" s="55">
        <f>I201/(SUM(H$2:H201)*10)</f>
        <v>0.14201183431952663</v>
      </c>
      <c r="S201" s="95">
        <f t="shared" si="35"/>
        <v>1.0940002227251997</v>
      </c>
      <c r="T201" s="96">
        <f>SUMIFS(H$2:H201,A$2:A201,A201)*10*S201*(1.1+INDEX(Entourage!BD:BD,MATCH(J201,Entourage!A:A,0))/20)</f>
        <v>9614.0739573090541</v>
      </c>
      <c r="U201" s="96">
        <f t="shared" si="36"/>
        <v>758.31132964073731</v>
      </c>
      <c r="V201" s="96">
        <f>T201/VLOOKUP(C201,[4]CharPropertyConfig!$A:$G,7,FALSE)</f>
        <v>384.56295829236217</v>
      </c>
      <c r="W201" s="96">
        <f t="shared" si="37"/>
        <v>46.337550804418242</v>
      </c>
      <c r="X201" s="54" t="str">
        <f>VLOOKUP(J201,Entourage!A:B,2,FALSE)</f>
        <v>c_b_0031</v>
      </c>
      <c r="Y201" s="51" t="str">
        <f>VLOOKUP(M201,Entourage!A:B,2,FALSE)</f>
        <v>c_b_0011</v>
      </c>
    </row>
    <row r="202" spans="1:25" x14ac:dyDescent="0.15">
      <c r="A202" s="51">
        <f t="shared" si="30"/>
        <v>11</v>
      </c>
      <c r="B202" s="2">
        <f>COUNTIF(A$1:A202,A202)</f>
        <v>1</v>
      </c>
      <c r="C202" s="2">
        <f t="shared" si="29"/>
        <v>101</v>
      </c>
      <c r="D202" s="100">
        <f t="shared" si="31"/>
        <v>10</v>
      </c>
      <c r="E202" s="51">
        <v>1</v>
      </c>
      <c r="F202" s="43">
        <v>1</v>
      </c>
      <c r="G202" s="82">
        <v>13009</v>
      </c>
      <c r="H202" s="43">
        <v>2</v>
      </c>
      <c r="I202" s="43">
        <f>VLOOKUP(C202,[4]CharPropertyConfig!$A:$G,7,FALSE)*D202</f>
        <v>250</v>
      </c>
      <c r="J202" s="51">
        <f>VLOOKUP(A202,filiation!A:C,3,FALSE)</f>
        <v>2</v>
      </c>
      <c r="K202" s="51">
        <f>VLOOKUP(J202,Entourage!A:N,14,FALSE)</f>
        <v>1</v>
      </c>
      <c r="L202" s="2" t="str">
        <f t="shared" si="32"/>
        <v>战斗</v>
      </c>
      <c r="M202" s="51">
        <f>VLOOKUP(A202,filiation!A:D,4,FALSE)</f>
        <v>6</v>
      </c>
      <c r="N202" s="51">
        <f>VLOOKUP(M202,Entourage!A:N,14,FALSE)</f>
        <v>2</v>
      </c>
      <c r="O202" s="2" t="str">
        <f t="shared" si="33"/>
        <v>刺杀</v>
      </c>
      <c r="P202" s="2">
        <f t="shared" si="34"/>
        <v>101</v>
      </c>
      <c r="Q202" s="51">
        <f>INT(VLOOKUP(M202,Entourage!A:AF,28+IF(N202=1,2,IF(N202=3,3,1)),FALSE)*0.6*POWER(B202,1.1))</f>
        <v>18</v>
      </c>
      <c r="R202" s="55">
        <f>I202/(SUM(H$2:H202)*10)</f>
        <v>3.6971310263235729E-3</v>
      </c>
      <c r="S202" s="95">
        <f t="shared" si="35"/>
        <v>10</v>
      </c>
      <c r="T202" s="96">
        <f>SUMIFS(H$2:H202,A$2:A202,A202)*10*S202*(1.1+INDEX(Entourage!BD:BD,MATCH(J202,Entourage!A:A,0))/20)</f>
        <v>270</v>
      </c>
      <c r="U202" s="96">
        <f t="shared" si="36"/>
        <v>-9344.0739573090541</v>
      </c>
      <c r="V202" s="96">
        <f>T202/VLOOKUP(C202,[4]CharPropertyConfig!$A:$G,7,FALSE)</f>
        <v>10.8</v>
      </c>
      <c r="W202" s="96">
        <f t="shared" si="37"/>
        <v>-10102.385286949791</v>
      </c>
      <c r="X202" s="54" t="str">
        <f>VLOOKUP(J202,Entourage!A:B,2,FALSE)</f>
        <v>c_b_0011</v>
      </c>
      <c r="Y202" s="51" t="str">
        <f>VLOOKUP(M202,Entourage!A:B,2,FALSE)</f>
        <v>c_b_0056</v>
      </c>
    </row>
    <row r="203" spans="1:25" x14ac:dyDescent="0.15">
      <c r="A203" s="51">
        <f t="shared" si="30"/>
        <v>11</v>
      </c>
      <c r="B203" s="2">
        <f>COUNTIF(A$1:A203,A203)</f>
        <v>2</v>
      </c>
      <c r="C203" s="2">
        <f t="shared" si="29"/>
        <v>101</v>
      </c>
      <c r="D203" s="100">
        <f t="shared" si="31"/>
        <v>22</v>
      </c>
      <c r="E203" s="51">
        <v>1</v>
      </c>
      <c r="F203" s="43">
        <v>1</v>
      </c>
      <c r="G203" s="82">
        <v>13009</v>
      </c>
      <c r="H203" s="43">
        <v>4</v>
      </c>
      <c r="I203" s="43">
        <f>VLOOKUP(C203,[4]CharPropertyConfig!$A:$G,7,FALSE)*D203</f>
        <v>550</v>
      </c>
      <c r="J203" s="51">
        <f>VLOOKUP(A203,filiation!A:C,3,FALSE)</f>
        <v>2</v>
      </c>
      <c r="K203" s="51">
        <f>VLOOKUP(J203,Entourage!A:N,14,FALSE)</f>
        <v>1</v>
      </c>
      <c r="L203" s="2" t="str">
        <f t="shared" si="32"/>
        <v>战斗</v>
      </c>
      <c r="M203" s="51">
        <f>VLOOKUP(A203,filiation!A:D,4,FALSE)</f>
        <v>6</v>
      </c>
      <c r="N203" s="51">
        <f>VLOOKUP(M203,Entourage!A:N,14,FALSE)</f>
        <v>2</v>
      </c>
      <c r="O203" s="2" t="str">
        <f t="shared" si="33"/>
        <v>刺杀</v>
      </c>
      <c r="P203" s="2">
        <f t="shared" si="34"/>
        <v>101</v>
      </c>
      <c r="Q203" s="51">
        <f>INT(VLOOKUP(M203,Entourage!A:AF,28+IF(N203=1,2,IF(N203=3,3,1)),FALSE)*0.6*POWER(B203,1.1))</f>
        <v>38</v>
      </c>
      <c r="R203" s="55">
        <f>I203/(SUM(H$2:H203)*10)</f>
        <v>8.1288796925805505E-3</v>
      </c>
      <c r="S203" s="95">
        <f t="shared" si="35"/>
        <v>7</v>
      </c>
      <c r="T203" s="96">
        <f>SUMIFS(H$2:H203,A$2:A203,A203)*10*S203*(1.1+INDEX(Entourage!BD:BD,MATCH(J203,Entourage!A:A,0))/20)</f>
        <v>567</v>
      </c>
      <c r="U203" s="96">
        <f t="shared" si="36"/>
        <v>297</v>
      </c>
      <c r="V203" s="96">
        <f>T203/VLOOKUP(C203,[4]CharPropertyConfig!$A:$G,7,FALSE)</f>
        <v>22.68</v>
      </c>
      <c r="W203" s="96">
        <f t="shared" si="37"/>
        <v>9641.0739573090541</v>
      </c>
      <c r="X203" s="54" t="str">
        <f>VLOOKUP(J203,Entourage!A:B,2,FALSE)</f>
        <v>c_b_0011</v>
      </c>
      <c r="Y203" s="51" t="str">
        <f>VLOOKUP(M203,Entourage!A:B,2,FALSE)</f>
        <v>c_b_0056</v>
      </c>
    </row>
    <row r="204" spans="1:25" x14ac:dyDescent="0.15">
      <c r="A204" s="51">
        <f t="shared" si="30"/>
        <v>11</v>
      </c>
      <c r="B204" s="2">
        <f>COUNTIF(A$1:A204,A204)</f>
        <v>3</v>
      </c>
      <c r="C204" s="2">
        <f t="shared" si="29"/>
        <v>101</v>
      </c>
      <c r="D204" s="100">
        <f t="shared" si="31"/>
        <v>35</v>
      </c>
      <c r="E204" s="51">
        <v>1</v>
      </c>
      <c r="F204" s="43">
        <v>1</v>
      </c>
      <c r="G204" s="82">
        <v>13009</v>
      </c>
      <c r="H204" s="43">
        <v>6</v>
      </c>
      <c r="I204" s="43">
        <f>VLOOKUP(C204,[4]CharPropertyConfig!$A:$G,7,FALSE)*D204</f>
        <v>875</v>
      </c>
      <c r="J204" s="51">
        <f>VLOOKUP(A204,filiation!A:C,3,FALSE)</f>
        <v>2</v>
      </c>
      <c r="K204" s="51">
        <f>VLOOKUP(J204,Entourage!A:N,14,FALSE)</f>
        <v>1</v>
      </c>
      <c r="L204" s="2" t="str">
        <f t="shared" si="32"/>
        <v>战斗</v>
      </c>
      <c r="M204" s="51">
        <f>VLOOKUP(A204,filiation!A:D,4,FALSE)</f>
        <v>6</v>
      </c>
      <c r="N204" s="51">
        <f>VLOOKUP(M204,Entourage!A:N,14,FALSE)</f>
        <v>2</v>
      </c>
      <c r="O204" s="2" t="str">
        <f t="shared" si="33"/>
        <v>刺杀</v>
      </c>
      <c r="P204" s="2">
        <f t="shared" si="34"/>
        <v>101</v>
      </c>
      <c r="Q204" s="51">
        <f>INT(VLOOKUP(M204,Entourage!A:AF,28+IF(N204=1,2,IF(N204=3,3,1)),FALSE)*0.6*POWER(B204,1.1))</f>
        <v>60</v>
      </c>
      <c r="R204" s="55">
        <f>I204/(SUM(H$2:H204)*10)</f>
        <v>1.2920850561134081E-2</v>
      </c>
      <c r="S204" s="95">
        <f t="shared" si="35"/>
        <v>5.5</v>
      </c>
      <c r="T204" s="96">
        <f>SUMIFS(H$2:H204,A$2:A204,A204)*10*S204*(1.1+INDEX(Entourage!BD:BD,MATCH(J204,Entourage!A:A,0))/20)</f>
        <v>891.00000000000011</v>
      </c>
      <c r="U204" s="96">
        <f t="shared" si="36"/>
        <v>324.00000000000011</v>
      </c>
      <c r="V204" s="96">
        <f>T204/VLOOKUP(C204,[4]CharPropertyConfig!$A:$G,7,FALSE)</f>
        <v>35.640000000000008</v>
      </c>
      <c r="W204" s="96">
        <f t="shared" si="37"/>
        <v>27.000000000000114</v>
      </c>
      <c r="X204" s="54" t="str">
        <f>VLOOKUP(J204,Entourage!A:B,2,FALSE)</f>
        <v>c_b_0011</v>
      </c>
      <c r="Y204" s="51" t="str">
        <f>VLOOKUP(M204,Entourage!A:B,2,FALSE)</f>
        <v>c_b_0056</v>
      </c>
    </row>
    <row r="205" spans="1:25" x14ac:dyDescent="0.15">
      <c r="A205" s="51">
        <f t="shared" si="30"/>
        <v>11</v>
      </c>
      <c r="B205" s="2">
        <f>COUNTIF(A$1:A205,A205)</f>
        <v>4</v>
      </c>
      <c r="C205" s="2">
        <f t="shared" si="29"/>
        <v>101</v>
      </c>
      <c r="D205" s="100">
        <f t="shared" si="31"/>
        <v>49</v>
      </c>
      <c r="E205" s="51">
        <v>1</v>
      </c>
      <c r="F205" s="43">
        <v>2</v>
      </c>
      <c r="G205" s="82">
        <v>13009</v>
      </c>
      <c r="H205" s="43">
        <v>10</v>
      </c>
      <c r="I205" s="43">
        <f>VLOOKUP(C205,[4]CharPropertyConfig!$A:$G,7,FALSE)*D205</f>
        <v>1225</v>
      </c>
      <c r="J205" s="51">
        <f>VLOOKUP(A205,filiation!A:C,3,FALSE)</f>
        <v>2</v>
      </c>
      <c r="K205" s="51">
        <f>VLOOKUP(J205,Entourage!A:N,14,FALSE)</f>
        <v>1</v>
      </c>
      <c r="L205" s="2" t="str">
        <f t="shared" si="32"/>
        <v>战斗</v>
      </c>
      <c r="M205" s="51">
        <f>VLOOKUP(A205,filiation!A:D,4,FALSE)</f>
        <v>6</v>
      </c>
      <c r="N205" s="51">
        <f>VLOOKUP(M205,Entourage!A:N,14,FALSE)</f>
        <v>2</v>
      </c>
      <c r="O205" s="2" t="str">
        <f t="shared" si="33"/>
        <v>刺杀</v>
      </c>
      <c r="P205" s="2">
        <f t="shared" si="34"/>
        <v>101</v>
      </c>
      <c r="Q205" s="51">
        <f>INT(VLOOKUP(M205,Entourage!A:AF,28+IF(N205=1,2,IF(N205=3,3,1)),FALSE)*0.6*POWER(B205,1.1))</f>
        <v>82</v>
      </c>
      <c r="R205" s="55">
        <f>I205/(SUM(H$2:H205)*10)</f>
        <v>1.8062518431141258E-2</v>
      </c>
      <c r="S205" s="95">
        <f t="shared" si="35"/>
        <v>4.2</v>
      </c>
      <c r="T205" s="96">
        <f>SUMIFS(H$2:H205,A$2:A205,A205)*10*S205*(1.1+INDEX(Entourage!BD:BD,MATCH(J205,Entourage!A:A,0))/20)</f>
        <v>1247.4000000000001</v>
      </c>
      <c r="U205" s="96">
        <f t="shared" si="36"/>
        <v>356.4</v>
      </c>
      <c r="V205" s="96">
        <f>T205/VLOOKUP(C205,[4]CharPropertyConfig!$A:$G,7,FALSE)</f>
        <v>49.896000000000001</v>
      </c>
      <c r="W205" s="96">
        <f t="shared" si="37"/>
        <v>32.399999999999864</v>
      </c>
      <c r="X205" s="54" t="str">
        <f>VLOOKUP(J205,Entourage!A:B,2,FALSE)</f>
        <v>c_b_0011</v>
      </c>
      <c r="Y205" s="51" t="str">
        <f>VLOOKUP(M205,Entourage!A:B,2,FALSE)</f>
        <v>c_b_0056</v>
      </c>
    </row>
    <row r="206" spans="1:25" x14ac:dyDescent="0.15">
      <c r="A206" s="51">
        <f t="shared" si="30"/>
        <v>11</v>
      </c>
      <c r="B206" s="2">
        <f>COUNTIF(A$1:A206,A206)</f>
        <v>5</v>
      </c>
      <c r="C206" s="2">
        <f t="shared" si="29"/>
        <v>101</v>
      </c>
      <c r="D206" s="100">
        <f t="shared" si="31"/>
        <v>65</v>
      </c>
      <c r="E206" s="51">
        <v>1</v>
      </c>
      <c r="F206" s="43">
        <v>2</v>
      </c>
      <c r="G206" s="82">
        <v>13009</v>
      </c>
      <c r="H206" s="43">
        <v>12</v>
      </c>
      <c r="I206" s="43">
        <f>VLOOKUP(C206,[4]CharPropertyConfig!$A:$G,7,FALSE)*D206</f>
        <v>1625</v>
      </c>
      <c r="J206" s="51">
        <f>VLOOKUP(A206,filiation!A:C,3,FALSE)</f>
        <v>2</v>
      </c>
      <c r="K206" s="51">
        <f>VLOOKUP(J206,Entourage!A:N,14,FALSE)</f>
        <v>1</v>
      </c>
      <c r="L206" s="2" t="str">
        <f t="shared" si="32"/>
        <v>战斗</v>
      </c>
      <c r="M206" s="51">
        <f>VLOOKUP(A206,filiation!A:D,4,FALSE)</f>
        <v>6</v>
      </c>
      <c r="N206" s="51">
        <f>VLOOKUP(M206,Entourage!A:N,14,FALSE)</f>
        <v>2</v>
      </c>
      <c r="O206" s="2" t="str">
        <f t="shared" si="33"/>
        <v>刺杀</v>
      </c>
      <c r="P206" s="2">
        <f t="shared" si="34"/>
        <v>101</v>
      </c>
      <c r="Q206" s="51">
        <f>INT(VLOOKUP(M206,Entourage!A:AF,28+IF(N206=1,2,IF(N206=3,3,1)),FALSE)*0.6*POWER(B206,1.1))</f>
        <v>105</v>
      </c>
      <c r="R206" s="55">
        <f>I206/(SUM(H$2:H206)*10)</f>
        <v>2.3918163085075068E-2</v>
      </c>
      <c r="S206" s="95">
        <f t="shared" si="35"/>
        <v>3.56</v>
      </c>
      <c r="T206" s="96">
        <f>SUMIFS(H$2:H206,A$2:A206,A206)*10*S206*(1.1+INDEX(Entourage!BD:BD,MATCH(J206,Entourage!A:A,0))/20)</f>
        <v>1634.0400000000002</v>
      </c>
      <c r="U206" s="96">
        <f t="shared" si="36"/>
        <v>386.6400000000001</v>
      </c>
      <c r="V206" s="96">
        <f>T206/VLOOKUP(C206,[4]CharPropertyConfig!$A:$G,7,FALSE)</f>
        <v>65.36160000000001</v>
      </c>
      <c r="W206" s="96">
        <f t="shared" si="37"/>
        <v>30.240000000000123</v>
      </c>
      <c r="X206" s="54" t="str">
        <f>VLOOKUP(J206,Entourage!A:B,2,FALSE)</f>
        <v>c_b_0011</v>
      </c>
      <c r="Y206" s="51" t="str">
        <f>VLOOKUP(M206,Entourage!A:B,2,FALSE)</f>
        <v>c_b_0056</v>
      </c>
    </row>
    <row r="207" spans="1:25" x14ac:dyDescent="0.15">
      <c r="A207" s="51">
        <f t="shared" si="30"/>
        <v>11</v>
      </c>
      <c r="B207" s="2">
        <f>COUNTIF(A$1:A207,A207)</f>
        <v>6</v>
      </c>
      <c r="C207" s="2">
        <f t="shared" si="29"/>
        <v>101</v>
      </c>
      <c r="D207" s="100">
        <f t="shared" si="31"/>
        <v>81</v>
      </c>
      <c r="E207" s="51">
        <v>1</v>
      </c>
      <c r="F207" s="43">
        <v>2</v>
      </c>
      <c r="G207" s="82">
        <v>13009</v>
      </c>
      <c r="H207" s="43">
        <v>16</v>
      </c>
      <c r="I207" s="43">
        <f>VLOOKUP(C207,[4]CharPropertyConfig!$A:$G,7,FALSE)*D207</f>
        <v>2025</v>
      </c>
      <c r="J207" s="51">
        <f>VLOOKUP(A207,filiation!A:C,3,FALSE)</f>
        <v>2</v>
      </c>
      <c r="K207" s="51">
        <f>VLOOKUP(J207,Entourage!A:N,14,FALSE)</f>
        <v>1</v>
      </c>
      <c r="L207" s="2" t="str">
        <f t="shared" si="32"/>
        <v>战斗</v>
      </c>
      <c r="M207" s="51">
        <f>VLOOKUP(A207,filiation!A:D,4,FALSE)</f>
        <v>6</v>
      </c>
      <c r="N207" s="51">
        <f>VLOOKUP(M207,Entourage!A:N,14,FALSE)</f>
        <v>2</v>
      </c>
      <c r="O207" s="2" t="str">
        <f t="shared" si="33"/>
        <v>刺杀</v>
      </c>
      <c r="P207" s="2">
        <f t="shared" si="34"/>
        <v>101</v>
      </c>
      <c r="Q207" s="51">
        <f>INT(VLOOKUP(M207,Entourage!A:AF,28+IF(N207=1,2,IF(N207=3,3,1)),FALSE)*0.6*POWER(B207,1.1))</f>
        <v>129</v>
      </c>
      <c r="R207" s="55">
        <f>I207/(SUM(H$2:H207)*10)</f>
        <v>2.9735682819383259E-2</v>
      </c>
      <c r="S207" s="95">
        <f t="shared" si="35"/>
        <v>3.02</v>
      </c>
      <c r="T207" s="96">
        <f>SUMIFS(H$2:H207,A$2:A207,A207)*10*S207*(1.1+INDEX(Entourage!BD:BD,MATCH(J207,Entourage!A:A,0))/20)</f>
        <v>2038.5000000000002</v>
      </c>
      <c r="U207" s="96">
        <f t="shared" si="36"/>
        <v>404.46000000000004</v>
      </c>
      <c r="V207" s="96">
        <f>T207/VLOOKUP(C207,[4]CharPropertyConfig!$A:$G,7,FALSE)</f>
        <v>81.540000000000006</v>
      </c>
      <c r="W207" s="96">
        <f t="shared" si="37"/>
        <v>17.819999999999936</v>
      </c>
      <c r="X207" s="54" t="str">
        <f>VLOOKUP(J207,Entourage!A:B,2,FALSE)</f>
        <v>c_b_0011</v>
      </c>
      <c r="Y207" s="51" t="str">
        <f>VLOOKUP(M207,Entourage!A:B,2,FALSE)</f>
        <v>c_b_0056</v>
      </c>
    </row>
    <row r="208" spans="1:25" x14ac:dyDescent="0.15">
      <c r="A208" s="51">
        <f t="shared" si="30"/>
        <v>11</v>
      </c>
      <c r="B208" s="2">
        <f>COUNTIF(A$1:A208,A208)</f>
        <v>7</v>
      </c>
      <c r="C208" s="2">
        <f t="shared" si="29"/>
        <v>101</v>
      </c>
      <c r="D208" s="100">
        <f t="shared" si="31"/>
        <v>98</v>
      </c>
      <c r="E208" s="51">
        <v>1</v>
      </c>
      <c r="F208" s="43">
        <v>3</v>
      </c>
      <c r="G208" s="82">
        <v>13009</v>
      </c>
      <c r="H208" s="43">
        <v>20</v>
      </c>
      <c r="I208" s="43">
        <f>VLOOKUP(C208,[4]CharPropertyConfig!$A:$G,7,FALSE)*D208</f>
        <v>2450</v>
      </c>
      <c r="J208" s="51">
        <f>VLOOKUP(A208,filiation!A:C,3,FALSE)</f>
        <v>2</v>
      </c>
      <c r="K208" s="51">
        <f>VLOOKUP(J208,Entourage!A:N,14,FALSE)</f>
        <v>1</v>
      </c>
      <c r="L208" s="2" t="str">
        <f t="shared" si="32"/>
        <v>战斗</v>
      </c>
      <c r="M208" s="51">
        <f>VLOOKUP(A208,filiation!A:D,4,FALSE)</f>
        <v>6</v>
      </c>
      <c r="N208" s="51">
        <f>VLOOKUP(M208,Entourage!A:N,14,FALSE)</f>
        <v>2</v>
      </c>
      <c r="O208" s="2" t="str">
        <f t="shared" si="33"/>
        <v>刺杀</v>
      </c>
      <c r="P208" s="2">
        <f t="shared" si="34"/>
        <v>101</v>
      </c>
      <c r="Q208" s="51">
        <f>INT(VLOOKUP(M208,Entourage!A:AF,28+IF(N208=1,2,IF(N208=3,3,1)),FALSE)*0.6*POWER(B208,1.1))</f>
        <v>153</v>
      </c>
      <c r="R208" s="55">
        <f>I208/(SUM(H$2:H208)*10)</f>
        <v>3.5871156661786238E-2</v>
      </c>
      <c r="S208" s="95">
        <f t="shared" si="35"/>
        <v>2.6</v>
      </c>
      <c r="T208" s="96">
        <f>SUMIFS(H$2:H208,A$2:A208,A208)*10*S208*(1.1+INDEX(Entourage!BD:BD,MATCH(J208,Entourage!A:A,0))/20)</f>
        <v>2457</v>
      </c>
      <c r="U208" s="96">
        <f t="shared" si="36"/>
        <v>418.49999999999977</v>
      </c>
      <c r="V208" s="96">
        <f>T208/VLOOKUP(C208,[4]CharPropertyConfig!$A:$G,7,FALSE)</f>
        <v>98.28</v>
      </c>
      <c r="W208" s="96">
        <f t="shared" si="37"/>
        <v>14.039999999999736</v>
      </c>
      <c r="X208" s="54" t="str">
        <f>VLOOKUP(J208,Entourage!A:B,2,FALSE)</f>
        <v>c_b_0011</v>
      </c>
      <c r="Y208" s="51" t="str">
        <f>VLOOKUP(M208,Entourage!A:B,2,FALSE)</f>
        <v>c_b_0056</v>
      </c>
    </row>
    <row r="209" spans="1:25" x14ac:dyDescent="0.15">
      <c r="A209" s="51">
        <f t="shared" si="30"/>
        <v>11</v>
      </c>
      <c r="B209" s="2">
        <f>COUNTIF(A$1:A209,A209)</f>
        <v>8</v>
      </c>
      <c r="C209" s="2">
        <f t="shared" si="29"/>
        <v>101</v>
      </c>
      <c r="D209" s="100">
        <f t="shared" si="31"/>
        <v>115</v>
      </c>
      <c r="E209" s="51">
        <v>1</v>
      </c>
      <c r="F209" s="43">
        <v>3</v>
      </c>
      <c r="G209" s="82">
        <v>13009</v>
      </c>
      <c r="H209" s="43">
        <v>24</v>
      </c>
      <c r="I209" s="43">
        <f>VLOOKUP(C209,[4]CharPropertyConfig!$A:$G,7,FALSE)*D209</f>
        <v>2875</v>
      </c>
      <c r="J209" s="51">
        <f>VLOOKUP(A209,filiation!A:C,3,FALSE)</f>
        <v>2</v>
      </c>
      <c r="K209" s="51">
        <f>VLOOKUP(J209,Entourage!A:N,14,FALSE)</f>
        <v>1</v>
      </c>
      <c r="L209" s="2" t="str">
        <f t="shared" si="32"/>
        <v>战斗</v>
      </c>
      <c r="M209" s="51">
        <f>VLOOKUP(A209,filiation!A:D,4,FALSE)</f>
        <v>6</v>
      </c>
      <c r="N209" s="51">
        <f>VLOOKUP(M209,Entourage!A:N,14,FALSE)</f>
        <v>2</v>
      </c>
      <c r="O209" s="2" t="str">
        <f t="shared" si="33"/>
        <v>刺杀</v>
      </c>
      <c r="P209" s="2">
        <f t="shared" si="34"/>
        <v>101</v>
      </c>
      <c r="Q209" s="51">
        <f>INT(VLOOKUP(M209,Entourage!A:AF,28+IF(N209=1,2,IF(N209=3,3,1)),FALSE)*0.6*POWER(B209,1.1))</f>
        <v>177</v>
      </c>
      <c r="R209" s="55">
        <f>I209/(SUM(H$2:H209)*10)</f>
        <v>4.1946308724832217E-2</v>
      </c>
      <c r="S209" s="95">
        <f t="shared" si="35"/>
        <v>2.2799999999999998</v>
      </c>
      <c r="T209" s="96">
        <f>SUMIFS(H$2:H209,A$2:A209,A209)*10*S209*(1.1+INDEX(Entourage!BD:BD,MATCH(J209,Entourage!A:A,0))/20)</f>
        <v>2893.32</v>
      </c>
      <c r="U209" s="96">
        <f t="shared" si="36"/>
        <v>436.32000000000016</v>
      </c>
      <c r="V209" s="96">
        <f>T209/VLOOKUP(C209,[4]CharPropertyConfig!$A:$G,7,FALSE)</f>
        <v>115.73280000000001</v>
      </c>
      <c r="W209" s="96">
        <f t="shared" si="37"/>
        <v>17.820000000000391</v>
      </c>
      <c r="X209" s="54" t="str">
        <f>VLOOKUP(J209,Entourage!A:B,2,FALSE)</f>
        <v>c_b_0011</v>
      </c>
      <c r="Y209" s="51" t="str">
        <f>VLOOKUP(M209,Entourage!A:B,2,FALSE)</f>
        <v>c_b_0056</v>
      </c>
    </row>
    <row r="210" spans="1:25" x14ac:dyDescent="0.15">
      <c r="A210" s="51">
        <f t="shared" si="30"/>
        <v>11</v>
      </c>
      <c r="B210" s="2">
        <f>COUNTIF(A$1:A210,A210)</f>
        <v>9</v>
      </c>
      <c r="C210" s="2">
        <f t="shared" ref="C210:C273" si="38">P210</f>
        <v>101</v>
      </c>
      <c r="D210" s="100">
        <f t="shared" si="31"/>
        <v>134</v>
      </c>
      <c r="E210" s="51">
        <v>1</v>
      </c>
      <c r="F210" s="43">
        <v>3</v>
      </c>
      <c r="G210" s="82">
        <v>13009</v>
      </c>
      <c r="H210" s="43">
        <v>26</v>
      </c>
      <c r="I210" s="43">
        <f>VLOOKUP(C210,[4]CharPropertyConfig!$A:$G,7,FALSE)*D210</f>
        <v>3350</v>
      </c>
      <c r="J210" s="51">
        <f>VLOOKUP(A210,filiation!A:C,3,FALSE)</f>
        <v>2</v>
      </c>
      <c r="K210" s="51">
        <f>VLOOKUP(J210,Entourage!A:N,14,FALSE)</f>
        <v>1</v>
      </c>
      <c r="L210" s="2" t="str">
        <f t="shared" si="32"/>
        <v>战斗</v>
      </c>
      <c r="M210" s="51">
        <f>VLOOKUP(A210,filiation!A:D,4,FALSE)</f>
        <v>6</v>
      </c>
      <c r="N210" s="51">
        <f>VLOOKUP(M210,Entourage!A:N,14,FALSE)</f>
        <v>2</v>
      </c>
      <c r="O210" s="2" t="str">
        <f t="shared" si="33"/>
        <v>刺杀</v>
      </c>
      <c r="P210" s="2">
        <f t="shared" si="34"/>
        <v>101</v>
      </c>
      <c r="Q210" s="51">
        <f>INT(VLOOKUP(M210,Entourage!A:AF,28+IF(N210=1,2,IF(N210=3,3,1)),FALSE)*0.6*POWER(B210,1.1))</f>
        <v>201</v>
      </c>
      <c r="R210" s="55">
        <f>I210/(SUM(H$2:H210)*10)</f>
        <v>4.8691860465116282E-2</v>
      </c>
      <c r="S210" s="95">
        <f t="shared" si="35"/>
        <v>2.0699999999999998</v>
      </c>
      <c r="T210" s="96">
        <f>SUMIFS(H$2:H210,A$2:A210,A210)*10*S210*(1.1+INDEX(Entourage!BD:BD,MATCH(J210,Entourage!A:A,0))/20)</f>
        <v>3353.4</v>
      </c>
      <c r="U210" s="96">
        <f t="shared" si="36"/>
        <v>460.07999999999993</v>
      </c>
      <c r="V210" s="96">
        <f>T210/VLOOKUP(C210,[4]CharPropertyConfig!$A:$G,7,FALSE)</f>
        <v>134.136</v>
      </c>
      <c r="W210" s="96">
        <f t="shared" si="37"/>
        <v>23.759999999999764</v>
      </c>
      <c r="X210" s="54" t="str">
        <f>VLOOKUP(J210,Entourage!A:B,2,FALSE)</f>
        <v>c_b_0011</v>
      </c>
      <c r="Y210" s="51" t="str">
        <f>VLOOKUP(M210,Entourage!A:B,2,FALSE)</f>
        <v>c_b_0056</v>
      </c>
    </row>
    <row r="211" spans="1:25" x14ac:dyDescent="0.15">
      <c r="A211" s="51">
        <f t="shared" si="30"/>
        <v>11</v>
      </c>
      <c r="B211" s="2">
        <f>COUNTIF(A$1:A211,A211)</f>
        <v>10</v>
      </c>
      <c r="C211" s="2">
        <f t="shared" si="38"/>
        <v>101</v>
      </c>
      <c r="D211" s="100">
        <f t="shared" si="31"/>
        <v>153</v>
      </c>
      <c r="E211" s="51">
        <v>1</v>
      </c>
      <c r="F211" s="43">
        <v>3</v>
      </c>
      <c r="G211" s="82">
        <v>13009</v>
      </c>
      <c r="H211" s="43">
        <v>30</v>
      </c>
      <c r="I211" s="43">
        <f>VLOOKUP(C211,[4]CharPropertyConfig!$A:$G,7,FALSE)*D211</f>
        <v>3825</v>
      </c>
      <c r="J211" s="51">
        <f>VLOOKUP(A211,filiation!A:C,3,FALSE)</f>
        <v>2</v>
      </c>
      <c r="K211" s="51">
        <f>VLOOKUP(J211,Entourage!A:N,14,FALSE)</f>
        <v>1</v>
      </c>
      <c r="L211" s="2" t="str">
        <f t="shared" si="32"/>
        <v>战斗</v>
      </c>
      <c r="M211" s="51">
        <f>VLOOKUP(A211,filiation!A:D,4,FALSE)</f>
        <v>6</v>
      </c>
      <c r="N211" s="51">
        <f>VLOOKUP(M211,Entourage!A:N,14,FALSE)</f>
        <v>2</v>
      </c>
      <c r="O211" s="2" t="str">
        <f t="shared" si="33"/>
        <v>刺杀</v>
      </c>
      <c r="P211" s="2">
        <f t="shared" si="34"/>
        <v>101</v>
      </c>
      <c r="Q211" s="51">
        <f>INT(VLOOKUP(M211,Entourage!A:AF,28+IF(N211=1,2,IF(N211=3,3,1)),FALSE)*0.6*POWER(B211,1.1))</f>
        <v>226</v>
      </c>
      <c r="R211" s="55">
        <f>I211/(SUM(H$2:H211)*10)</f>
        <v>5.535455861070912E-2</v>
      </c>
      <c r="S211" s="95">
        <f t="shared" si="35"/>
        <v>1.89</v>
      </c>
      <c r="T211" s="96">
        <f>SUMIFS(H$2:H211,A$2:A211,A211)*10*S211*(1.1+INDEX(Entourage!BD:BD,MATCH(J211,Entourage!A:A,0))/20)</f>
        <v>3827.2500000000005</v>
      </c>
      <c r="U211" s="96">
        <f t="shared" si="36"/>
        <v>473.85000000000036</v>
      </c>
      <c r="V211" s="96">
        <f>T211/VLOOKUP(C211,[4]CharPropertyConfig!$A:$G,7,FALSE)</f>
        <v>153.09000000000003</v>
      </c>
      <c r="W211" s="96">
        <f t="shared" si="37"/>
        <v>13.770000000000437</v>
      </c>
      <c r="X211" s="54" t="str">
        <f>VLOOKUP(J211,Entourage!A:B,2,FALSE)</f>
        <v>c_b_0011</v>
      </c>
      <c r="Y211" s="51" t="str">
        <f>VLOOKUP(M211,Entourage!A:B,2,FALSE)</f>
        <v>c_b_0056</v>
      </c>
    </row>
    <row r="212" spans="1:25" x14ac:dyDescent="0.15">
      <c r="A212" s="51">
        <f t="shared" si="30"/>
        <v>11</v>
      </c>
      <c r="B212" s="2">
        <f>COUNTIF(A$1:A212,A212)</f>
        <v>11</v>
      </c>
      <c r="C212" s="2">
        <f t="shared" si="38"/>
        <v>101</v>
      </c>
      <c r="D212" s="100">
        <f t="shared" si="31"/>
        <v>172</v>
      </c>
      <c r="E212" s="51">
        <v>1</v>
      </c>
      <c r="F212" s="43">
        <v>4</v>
      </c>
      <c r="G212" s="82">
        <v>13009</v>
      </c>
      <c r="H212" s="43">
        <v>34</v>
      </c>
      <c r="I212" s="43">
        <f>VLOOKUP(C212,[4]CharPropertyConfig!$A:$G,7,FALSE)*D212</f>
        <v>4300</v>
      </c>
      <c r="J212" s="51">
        <f>VLOOKUP(A212,filiation!A:C,3,FALSE)</f>
        <v>2</v>
      </c>
      <c r="K212" s="51">
        <f>VLOOKUP(J212,Entourage!A:N,14,FALSE)</f>
        <v>1</v>
      </c>
      <c r="L212" s="2" t="str">
        <f t="shared" si="32"/>
        <v>战斗</v>
      </c>
      <c r="M212" s="51">
        <f>VLOOKUP(A212,filiation!A:D,4,FALSE)</f>
        <v>6</v>
      </c>
      <c r="N212" s="51">
        <f>VLOOKUP(M212,Entourage!A:N,14,FALSE)</f>
        <v>2</v>
      </c>
      <c r="O212" s="2" t="str">
        <f t="shared" si="33"/>
        <v>刺杀</v>
      </c>
      <c r="P212" s="2">
        <f t="shared" si="34"/>
        <v>101</v>
      </c>
      <c r="Q212" s="51">
        <f>INT(VLOOKUP(M212,Entourage!A:AF,28+IF(N212=1,2,IF(N212=3,3,1)),FALSE)*0.6*POWER(B212,1.1))</f>
        <v>251</v>
      </c>
      <c r="R212" s="55">
        <f>I212/(SUM(H$2:H212)*10)</f>
        <v>6.1923963133640555E-2</v>
      </c>
      <c r="S212" s="95">
        <f t="shared" si="35"/>
        <v>1.74</v>
      </c>
      <c r="T212" s="96">
        <f>SUMIFS(H$2:H212,A$2:A212,A212)*10*S212*(1.1+INDEX(Entourage!BD:BD,MATCH(J212,Entourage!A:A,0))/20)</f>
        <v>4322.16</v>
      </c>
      <c r="U212" s="96">
        <f t="shared" si="36"/>
        <v>494.9099999999994</v>
      </c>
      <c r="V212" s="96">
        <f>T212/VLOOKUP(C212,[4]CharPropertyConfig!$A:$G,7,FALSE)</f>
        <v>172.88639999999998</v>
      </c>
      <c r="W212" s="96">
        <f t="shared" si="37"/>
        <v>21.059999999999036</v>
      </c>
      <c r="X212" s="54" t="str">
        <f>VLOOKUP(J212,Entourage!A:B,2,FALSE)</f>
        <v>c_b_0011</v>
      </c>
      <c r="Y212" s="51" t="str">
        <f>VLOOKUP(M212,Entourage!A:B,2,FALSE)</f>
        <v>c_b_0056</v>
      </c>
    </row>
    <row r="213" spans="1:25" x14ac:dyDescent="0.15">
      <c r="A213" s="51">
        <f t="shared" si="30"/>
        <v>11</v>
      </c>
      <c r="B213" s="2">
        <f>COUNTIF(A$1:A213,A213)</f>
        <v>12</v>
      </c>
      <c r="C213" s="2">
        <f t="shared" si="38"/>
        <v>101</v>
      </c>
      <c r="D213" s="100">
        <f t="shared" si="31"/>
        <v>193</v>
      </c>
      <c r="E213" s="51">
        <v>1</v>
      </c>
      <c r="F213" s="43">
        <v>4</v>
      </c>
      <c r="G213" s="82">
        <v>13009</v>
      </c>
      <c r="H213" s="43">
        <v>38</v>
      </c>
      <c r="I213" s="43">
        <f>VLOOKUP(C213,[4]CharPropertyConfig!$A:$G,7,FALSE)*D213</f>
        <v>4825</v>
      </c>
      <c r="J213" s="51">
        <f>VLOOKUP(A213,filiation!A:C,3,FALSE)</f>
        <v>2</v>
      </c>
      <c r="K213" s="51">
        <f>VLOOKUP(J213,Entourage!A:N,14,FALSE)</f>
        <v>1</v>
      </c>
      <c r="L213" s="2" t="str">
        <f t="shared" si="32"/>
        <v>战斗</v>
      </c>
      <c r="M213" s="51">
        <f>VLOOKUP(A213,filiation!A:D,4,FALSE)</f>
        <v>6</v>
      </c>
      <c r="N213" s="51">
        <f>VLOOKUP(M213,Entourage!A:N,14,FALSE)</f>
        <v>2</v>
      </c>
      <c r="O213" s="2" t="str">
        <f t="shared" si="33"/>
        <v>刺杀</v>
      </c>
      <c r="P213" s="2">
        <f t="shared" si="34"/>
        <v>101</v>
      </c>
      <c r="Q213" s="51">
        <f>INT(VLOOKUP(M213,Entourage!A:AF,28+IF(N213=1,2,IF(N213=3,3,1)),FALSE)*0.6*POWER(B213,1.1))</f>
        <v>276</v>
      </c>
      <c r="R213" s="55">
        <f>I213/(SUM(H$2:H213)*10)</f>
        <v>6.910627327413349E-2</v>
      </c>
      <c r="S213" s="95">
        <f t="shared" si="35"/>
        <v>1.615</v>
      </c>
      <c r="T213" s="96">
        <f>SUMIFS(H$2:H213,A$2:A213,A213)*10*S213*(1.1+INDEX(Entourage!BD:BD,MATCH(J213,Entourage!A:A,0))/20)</f>
        <v>4840.1550000000007</v>
      </c>
      <c r="U213" s="96">
        <f t="shared" si="36"/>
        <v>517.9950000000008</v>
      </c>
      <c r="V213" s="96">
        <f>T213/VLOOKUP(C213,[4]CharPropertyConfig!$A:$G,7,FALSE)</f>
        <v>193.60620000000003</v>
      </c>
      <c r="W213" s="96">
        <f t="shared" si="37"/>
        <v>23.085000000001401</v>
      </c>
      <c r="X213" s="54" t="str">
        <f>VLOOKUP(J213,Entourage!A:B,2,FALSE)</f>
        <v>c_b_0011</v>
      </c>
      <c r="Y213" s="51" t="str">
        <f>VLOOKUP(M213,Entourage!A:B,2,FALSE)</f>
        <v>c_b_0056</v>
      </c>
    </row>
    <row r="214" spans="1:25" x14ac:dyDescent="0.15">
      <c r="A214" s="51">
        <f t="shared" si="30"/>
        <v>11</v>
      </c>
      <c r="B214" s="2">
        <f>COUNTIF(A$1:A214,A214)</f>
        <v>13</v>
      </c>
      <c r="C214" s="2">
        <f t="shared" si="38"/>
        <v>101</v>
      </c>
      <c r="D214" s="100">
        <f t="shared" si="31"/>
        <v>215</v>
      </c>
      <c r="E214" s="51">
        <v>1</v>
      </c>
      <c r="F214" s="43">
        <v>4</v>
      </c>
      <c r="G214" s="82">
        <v>13009</v>
      </c>
      <c r="H214" s="43">
        <v>42</v>
      </c>
      <c r="I214" s="43">
        <f>VLOOKUP(C214,[4]CharPropertyConfig!$A:$G,7,FALSE)*D214</f>
        <v>5375</v>
      </c>
      <c r="J214" s="51">
        <f>VLOOKUP(A214,filiation!A:C,3,FALSE)</f>
        <v>2</v>
      </c>
      <c r="K214" s="51">
        <f>VLOOKUP(J214,Entourage!A:N,14,FALSE)</f>
        <v>1</v>
      </c>
      <c r="L214" s="2" t="str">
        <f t="shared" si="32"/>
        <v>战斗</v>
      </c>
      <c r="M214" s="51">
        <f>VLOOKUP(A214,filiation!A:D,4,FALSE)</f>
        <v>6</v>
      </c>
      <c r="N214" s="51">
        <f>VLOOKUP(M214,Entourage!A:N,14,FALSE)</f>
        <v>2</v>
      </c>
      <c r="O214" s="2" t="str">
        <f t="shared" si="33"/>
        <v>刺杀</v>
      </c>
      <c r="P214" s="2">
        <f t="shared" si="34"/>
        <v>101</v>
      </c>
      <c r="Q214" s="51">
        <f>INT(VLOOKUP(M214,Entourage!A:AF,28+IF(N214=1,2,IF(N214=3,3,1)),FALSE)*0.6*POWER(B214,1.1))</f>
        <v>302</v>
      </c>
      <c r="R214" s="55">
        <f>I214/(SUM(H$2:H214)*10)</f>
        <v>7.6523348519362183E-2</v>
      </c>
      <c r="S214" s="95">
        <f t="shared" si="35"/>
        <v>1.51</v>
      </c>
      <c r="T214" s="96">
        <f>SUMIFS(H$2:H214,A$2:A214,A214)*10*S214*(1.1+INDEX(Entourage!BD:BD,MATCH(J214,Entourage!A:A,0))/20)</f>
        <v>5381.64</v>
      </c>
      <c r="U214" s="96">
        <f t="shared" si="36"/>
        <v>541.48499999999967</v>
      </c>
      <c r="V214" s="96">
        <f>T214/VLOOKUP(C214,[4]CharPropertyConfig!$A:$G,7,FALSE)</f>
        <v>215.26560000000001</v>
      </c>
      <c r="W214" s="96">
        <f t="shared" si="37"/>
        <v>23.489999999998872</v>
      </c>
      <c r="X214" s="54" t="str">
        <f>VLOOKUP(J214,Entourage!A:B,2,FALSE)</f>
        <v>c_b_0011</v>
      </c>
      <c r="Y214" s="51" t="str">
        <f>VLOOKUP(M214,Entourage!A:B,2,FALSE)</f>
        <v>c_b_0056</v>
      </c>
    </row>
    <row r="215" spans="1:25" x14ac:dyDescent="0.15">
      <c r="A215" s="51">
        <f t="shared" si="30"/>
        <v>11</v>
      </c>
      <c r="B215" s="2">
        <f>COUNTIF(A$1:A215,A215)</f>
        <v>14</v>
      </c>
      <c r="C215" s="2">
        <f t="shared" si="38"/>
        <v>101</v>
      </c>
      <c r="D215" s="100">
        <f t="shared" si="31"/>
        <v>237</v>
      </c>
      <c r="E215" s="51">
        <v>1</v>
      </c>
      <c r="F215" s="43">
        <v>5</v>
      </c>
      <c r="G215" s="82">
        <v>13009</v>
      </c>
      <c r="H215" s="43">
        <v>46</v>
      </c>
      <c r="I215" s="43">
        <f>VLOOKUP(C215,[4]CharPropertyConfig!$A:$G,7,FALSE)*D215</f>
        <v>5925</v>
      </c>
      <c r="J215" s="51">
        <f>VLOOKUP(A215,filiation!A:C,3,FALSE)</f>
        <v>2</v>
      </c>
      <c r="K215" s="51">
        <f>VLOOKUP(J215,Entourage!A:N,14,FALSE)</f>
        <v>1</v>
      </c>
      <c r="L215" s="2" t="str">
        <f t="shared" si="32"/>
        <v>战斗</v>
      </c>
      <c r="M215" s="51">
        <f>VLOOKUP(A215,filiation!A:D,4,FALSE)</f>
        <v>6</v>
      </c>
      <c r="N215" s="51">
        <f>VLOOKUP(M215,Entourage!A:N,14,FALSE)</f>
        <v>2</v>
      </c>
      <c r="O215" s="2" t="str">
        <f t="shared" si="33"/>
        <v>刺杀</v>
      </c>
      <c r="P215" s="2">
        <f t="shared" si="34"/>
        <v>101</v>
      </c>
      <c r="Q215" s="51">
        <f>INT(VLOOKUP(M215,Entourage!A:AF,28+IF(N215=1,2,IF(N215=3,3,1)),FALSE)*0.6*POWER(B215,1.1))</f>
        <v>328</v>
      </c>
      <c r="R215" s="55">
        <f>I215/(SUM(H$2:H215)*10)</f>
        <v>8.3804809052333798E-2</v>
      </c>
      <c r="S215" s="95">
        <f t="shared" si="35"/>
        <v>1.42</v>
      </c>
      <c r="T215" s="96">
        <f>SUMIFS(H$2:H215,A$2:A215,A215)*10*S215*(1.1+INDEX(Entourage!BD:BD,MATCH(J215,Entourage!A:A,0))/20)</f>
        <v>5942.7000000000007</v>
      </c>
      <c r="U215" s="96">
        <f t="shared" si="36"/>
        <v>561.0600000000004</v>
      </c>
      <c r="V215" s="96">
        <f>T215/VLOOKUP(C215,[4]CharPropertyConfig!$A:$G,7,FALSE)</f>
        <v>237.70800000000003</v>
      </c>
      <c r="W215" s="96">
        <f t="shared" si="37"/>
        <v>19.575000000000728</v>
      </c>
      <c r="X215" s="54" t="str">
        <f>VLOOKUP(J215,Entourage!A:B,2,FALSE)</f>
        <v>c_b_0011</v>
      </c>
      <c r="Y215" s="51" t="str">
        <f>VLOOKUP(M215,Entourage!A:B,2,FALSE)</f>
        <v>c_b_0056</v>
      </c>
    </row>
    <row r="216" spans="1:25" x14ac:dyDescent="0.15">
      <c r="A216" s="51">
        <f t="shared" si="30"/>
        <v>11</v>
      </c>
      <c r="B216" s="2">
        <f>COUNTIF(A$1:A216,A216)</f>
        <v>15</v>
      </c>
      <c r="C216" s="2">
        <f t="shared" si="38"/>
        <v>101</v>
      </c>
      <c r="D216" s="100">
        <f t="shared" si="31"/>
        <v>260</v>
      </c>
      <c r="E216" s="51">
        <v>1</v>
      </c>
      <c r="F216" s="43">
        <v>5</v>
      </c>
      <c r="G216" s="82">
        <v>13009</v>
      </c>
      <c r="H216" s="43">
        <v>50</v>
      </c>
      <c r="I216" s="43">
        <f>VLOOKUP(C216,[4]CharPropertyConfig!$A:$G,7,FALSE)*D216</f>
        <v>6500</v>
      </c>
      <c r="J216" s="51">
        <f>VLOOKUP(A216,filiation!A:C,3,FALSE)</f>
        <v>2</v>
      </c>
      <c r="K216" s="51">
        <f>VLOOKUP(J216,Entourage!A:N,14,FALSE)</f>
        <v>1</v>
      </c>
      <c r="L216" s="2" t="str">
        <f t="shared" si="32"/>
        <v>战斗</v>
      </c>
      <c r="M216" s="51">
        <f>VLOOKUP(A216,filiation!A:D,4,FALSE)</f>
        <v>6</v>
      </c>
      <c r="N216" s="51">
        <f>VLOOKUP(M216,Entourage!A:N,14,FALSE)</f>
        <v>2</v>
      </c>
      <c r="O216" s="2" t="str">
        <f t="shared" si="33"/>
        <v>刺杀</v>
      </c>
      <c r="P216" s="2">
        <f t="shared" si="34"/>
        <v>101</v>
      </c>
      <c r="Q216" s="51">
        <f>INT(VLOOKUP(M216,Entourage!A:AF,28+IF(N216=1,2,IF(N216=3,3,1)),FALSE)*0.6*POWER(B216,1.1))</f>
        <v>353</v>
      </c>
      <c r="R216" s="55">
        <f>I216/(SUM(H$2:H216)*10)</f>
        <v>9.1292134831460675E-2</v>
      </c>
      <c r="S216" s="95">
        <f t="shared" si="35"/>
        <v>1.3418999999999999</v>
      </c>
      <c r="T216" s="96">
        <f>SUMIFS(H$2:H216,A$2:A216,A216)*10*S216*(1.1+INDEX(Entourage!BD:BD,MATCH(J216,Entourage!A:A,0))/20)</f>
        <v>6521.6339999999991</v>
      </c>
      <c r="U216" s="96">
        <f t="shared" si="36"/>
        <v>578.93399999999838</v>
      </c>
      <c r="V216" s="96">
        <f>T216/VLOOKUP(C216,[4]CharPropertyConfig!$A:$G,7,FALSE)</f>
        <v>260.86535999999995</v>
      </c>
      <c r="W216" s="96">
        <f t="shared" si="37"/>
        <v>17.873999999997977</v>
      </c>
      <c r="X216" s="54" t="str">
        <f>VLOOKUP(J216,Entourage!A:B,2,FALSE)</f>
        <v>c_b_0011</v>
      </c>
      <c r="Y216" s="51" t="str">
        <f>VLOOKUP(M216,Entourage!A:B,2,FALSE)</f>
        <v>c_b_0056</v>
      </c>
    </row>
    <row r="217" spans="1:25" x14ac:dyDescent="0.15">
      <c r="A217" s="51">
        <f t="shared" si="30"/>
        <v>11</v>
      </c>
      <c r="B217" s="2">
        <f>COUNTIF(A$1:A217,A217)</f>
        <v>16</v>
      </c>
      <c r="C217" s="2">
        <f t="shared" si="38"/>
        <v>101</v>
      </c>
      <c r="D217" s="100">
        <f t="shared" si="31"/>
        <v>284</v>
      </c>
      <c r="E217" s="51">
        <v>1</v>
      </c>
      <c r="F217" s="43">
        <v>5</v>
      </c>
      <c r="G217" s="82">
        <v>13009</v>
      </c>
      <c r="H217" s="43">
        <v>54</v>
      </c>
      <c r="I217" s="43">
        <f>VLOOKUP(C217,[4]CharPropertyConfig!$A:$G,7,FALSE)*D217</f>
        <v>7100</v>
      </c>
      <c r="J217" s="51">
        <f>VLOOKUP(A217,filiation!A:C,3,FALSE)</f>
        <v>2</v>
      </c>
      <c r="K217" s="51">
        <f>VLOOKUP(J217,Entourage!A:N,14,FALSE)</f>
        <v>1</v>
      </c>
      <c r="L217" s="2" t="str">
        <f t="shared" si="32"/>
        <v>战斗</v>
      </c>
      <c r="M217" s="51">
        <f>VLOOKUP(A217,filiation!A:D,4,FALSE)</f>
        <v>6</v>
      </c>
      <c r="N217" s="51">
        <f>VLOOKUP(M217,Entourage!A:N,14,FALSE)</f>
        <v>2</v>
      </c>
      <c r="O217" s="2" t="str">
        <f t="shared" si="33"/>
        <v>刺杀</v>
      </c>
      <c r="P217" s="2">
        <f t="shared" si="34"/>
        <v>101</v>
      </c>
      <c r="Q217" s="51">
        <f>INT(VLOOKUP(M217,Entourage!A:AF,28+IF(N217=1,2,IF(N217=3,3,1)),FALSE)*0.6*POWER(B217,1.1))</f>
        <v>380</v>
      </c>
      <c r="R217" s="55">
        <f>I217/(SUM(H$2:H217)*10)</f>
        <v>9.8968497351547252E-2</v>
      </c>
      <c r="S217" s="95">
        <f t="shared" si="35"/>
        <v>1.2748049999999997</v>
      </c>
      <c r="T217" s="96">
        <f>SUMIFS(H$2:H217,A$2:A217,A217)*10*S217*(1.1+INDEX(Entourage!BD:BD,MATCH(J217,Entourage!A:A,0))/20)</f>
        <v>7124.8851449999984</v>
      </c>
      <c r="U217" s="96">
        <f t="shared" si="36"/>
        <v>603.25114499999927</v>
      </c>
      <c r="V217" s="96">
        <f>T217/VLOOKUP(C217,[4]CharPropertyConfig!$A:$G,7,FALSE)</f>
        <v>284.99540579999996</v>
      </c>
      <c r="W217" s="96">
        <f t="shared" si="37"/>
        <v>24.317145000000892</v>
      </c>
      <c r="X217" s="54" t="str">
        <f>VLOOKUP(J217,Entourage!A:B,2,FALSE)</f>
        <v>c_b_0011</v>
      </c>
      <c r="Y217" s="51" t="str">
        <f>VLOOKUP(M217,Entourage!A:B,2,FALSE)</f>
        <v>c_b_0056</v>
      </c>
    </row>
    <row r="218" spans="1:25" x14ac:dyDescent="0.15">
      <c r="A218" s="51">
        <f t="shared" si="30"/>
        <v>11</v>
      </c>
      <c r="B218" s="2">
        <f>COUNTIF(A$1:A218,A218)</f>
        <v>17</v>
      </c>
      <c r="C218" s="2">
        <f t="shared" si="38"/>
        <v>101</v>
      </c>
      <c r="D218" s="100">
        <f t="shared" si="31"/>
        <v>310</v>
      </c>
      <c r="E218" s="51">
        <v>1</v>
      </c>
      <c r="F218" s="43">
        <v>5</v>
      </c>
      <c r="G218" s="82">
        <v>13009</v>
      </c>
      <c r="H218" s="43">
        <v>58</v>
      </c>
      <c r="I218" s="43">
        <f>VLOOKUP(C218,[4]CharPropertyConfig!$A:$G,7,FALSE)*D218</f>
        <v>7750</v>
      </c>
      <c r="J218" s="51">
        <f>VLOOKUP(A218,filiation!A:C,3,FALSE)</f>
        <v>2</v>
      </c>
      <c r="K218" s="51">
        <f>VLOOKUP(J218,Entourage!A:N,14,FALSE)</f>
        <v>1</v>
      </c>
      <c r="L218" s="2" t="str">
        <f t="shared" si="32"/>
        <v>战斗</v>
      </c>
      <c r="M218" s="51">
        <f>VLOOKUP(A218,filiation!A:D,4,FALSE)</f>
        <v>6</v>
      </c>
      <c r="N218" s="51">
        <f>VLOOKUP(M218,Entourage!A:N,14,FALSE)</f>
        <v>2</v>
      </c>
      <c r="O218" s="2" t="str">
        <f t="shared" si="33"/>
        <v>刺杀</v>
      </c>
      <c r="P218" s="2">
        <f t="shared" si="34"/>
        <v>101</v>
      </c>
      <c r="Q218" s="51">
        <f>INT(VLOOKUP(M218,Entourage!A:AF,28+IF(N218=1,2,IF(N218=3,3,1)),FALSE)*0.6*POWER(B218,1.1))</f>
        <v>406</v>
      </c>
      <c r="R218" s="55">
        <f>I218/(SUM(H$2:H218)*10)</f>
        <v>0.10716261061946902</v>
      </c>
      <c r="S218" s="95">
        <f t="shared" si="35"/>
        <v>1.2174387749999998</v>
      </c>
      <c r="T218" s="96">
        <f>SUMIFS(H$2:H218,A$2:A218,A218)*10*S218*(1.1+INDEX(Entourage!BD:BD,MATCH(J218,Entourage!A:A,0))/20)</f>
        <v>7757.5198742999983</v>
      </c>
      <c r="U218" s="96">
        <f t="shared" si="36"/>
        <v>632.63472929999989</v>
      </c>
      <c r="V218" s="96">
        <f>T218/VLOOKUP(C218,[4]CharPropertyConfig!$A:$G,7,FALSE)</f>
        <v>310.30079497199995</v>
      </c>
      <c r="W218" s="96">
        <f t="shared" si="37"/>
        <v>29.383584300000621</v>
      </c>
      <c r="X218" s="54" t="str">
        <f>VLOOKUP(J218,Entourage!A:B,2,FALSE)</f>
        <v>c_b_0011</v>
      </c>
      <c r="Y218" s="51" t="str">
        <f>VLOOKUP(M218,Entourage!A:B,2,FALSE)</f>
        <v>c_b_0056</v>
      </c>
    </row>
    <row r="219" spans="1:25" x14ac:dyDescent="0.15">
      <c r="A219" s="51">
        <f t="shared" si="30"/>
        <v>11</v>
      </c>
      <c r="B219" s="2">
        <f>COUNTIF(A$1:A219,A219)</f>
        <v>18</v>
      </c>
      <c r="C219" s="2">
        <f t="shared" si="38"/>
        <v>101</v>
      </c>
      <c r="D219" s="100">
        <f t="shared" si="31"/>
        <v>338</v>
      </c>
      <c r="E219" s="51">
        <v>1</v>
      </c>
      <c r="F219" s="43">
        <v>6</v>
      </c>
      <c r="G219" s="82">
        <v>13009</v>
      </c>
      <c r="H219" s="43">
        <v>64</v>
      </c>
      <c r="I219" s="43">
        <f>VLOOKUP(C219,[4]CharPropertyConfig!$A:$G,7,FALSE)*D219</f>
        <v>8450</v>
      </c>
      <c r="J219" s="51">
        <f>VLOOKUP(A219,filiation!A:C,3,FALSE)</f>
        <v>2</v>
      </c>
      <c r="K219" s="51">
        <f>VLOOKUP(J219,Entourage!A:N,14,FALSE)</f>
        <v>1</v>
      </c>
      <c r="L219" s="2" t="str">
        <f t="shared" si="32"/>
        <v>战斗</v>
      </c>
      <c r="M219" s="51">
        <f>VLOOKUP(A219,filiation!A:D,4,FALSE)</f>
        <v>6</v>
      </c>
      <c r="N219" s="51">
        <f>VLOOKUP(M219,Entourage!A:N,14,FALSE)</f>
        <v>2</v>
      </c>
      <c r="O219" s="2" t="str">
        <f t="shared" si="33"/>
        <v>刺杀</v>
      </c>
      <c r="P219" s="2">
        <f t="shared" si="34"/>
        <v>101</v>
      </c>
      <c r="Q219" s="51">
        <f>INT(VLOOKUP(M219,Entourage!A:AF,28+IF(N219=1,2,IF(N219=3,3,1)),FALSE)*0.6*POWER(B219,1.1))</f>
        <v>432</v>
      </c>
      <c r="R219" s="55">
        <f>I219/(SUM(H$2:H219)*10)</f>
        <v>0.11581688596491228</v>
      </c>
      <c r="S219" s="95">
        <f t="shared" si="35"/>
        <v>1.1687412239999997</v>
      </c>
      <c r="T219" s="96">
        <f>SUMIFS(H$2:H219,A$2:A219,A219)*10*S219*(1.1+INDEX(Entourage!BD:BD,MATCH(J219,Entourage!A:A,0))/20)</f>
        <v>8457.0114968639991</v>
      </c>
      <c r="U219" s="96">
        <f t="shared" si="36"/>
        <v>699.49162256400086</v>
      </c>
      <c r="V219" s="96">
        <f>T219/VLOOKUP(C219,[4]CharPropertyConfig!$A:$G,7,FALSE)</f>
        <v>338.28045987455994</v>
      </c>
      <c r="W219" s="96">
        <f t="shared" si="37"/>
        <v>66.856893264000973</v>
      </c>
      <c r="X219" s="54" t="str">
        <f>VLOOKUP(J219,Entourage!A:B,2,FALSE)</f>
        <v>c_b_0011</v>
      </c>
      <c r="Y219" s="51" t="str">
        <f>VLOOKUP(M219,Entourage!A:B,2,FALSE)</f>
        <v>c_b_0056</v>
      </c>
    </row>
    <row r="220" spans="1:25" x14ac:dyDescent="0.15">
      <c r="A220" s="51">
        <f t="shared" si="30"/>
        <v>11</v>
      </c>
      <c r="B220" s="2">
        <f>COUNTIF(A$1:A220,A220)</f>
        <v>19</v>
      </c>
      <c r="C220" s="2">
        <f t="shared" si="38"/>
        <v>101</v>
      </c>
      <c r="D220" s="100">
        <f t="shared" si="31"/>
        <v>367</v>
      </c>
      <c r="E220" s="51">
        <v>1</v>
      </c>
      <c r="F220" s="43">
        <v>6</v>
      </c>
      <c r="G220" s="82">
        <v>13009</v>
      </c>
      <c r="H220" s="43">
        <v>68</v>
      </c>
      <c r="I220" s="43">
        <f>VLOOKUP(C220,[4]CharPropertyConfig!$A:$G,7,FALSE)*D220</f>
        <v>9175</v>
      </c>
      <c r="J220" s="51">
        <f>VLOOKUP(A220,filiation!A:C,3,FALSE)</f>
        <v>2</v>
      </c>
      <c r="K220" s="51">
        <f>VLOOKUP(J220,Entourage!A:N,14,FALSE)</f>
        <v>1</v>
      </c>
      <c r="L220" s="2" t="str">
        <f t="shared" si="32"/>
        <v>战斗</v>
      </c>
      <c r="M220" s="51">
        <f>VLOOKUP(A220,filiation!A:D,4,FALSE)</f>
        <v>6</v>
      </c>
      <c r="N220" s="51">
        <f>VLOOKUP(M220,Entourage!A:N,14,FALSE)</f>
        <v>2</v>
      </c>
      <c r="O220" s="2" t="str">
        <f t="shared" si="33"/>
        <v>刺杀</v>
      </c>
      <c r="P220" s="2">
        <f t="shared" si="34"/>
        <v>101</v>
      </c>
      <c r="Q220" s="51">
        <f>INT(VLOOKUP(M220,Entourage!A:AF,28+IF(N220=1,2,IF(N220=3,3,1)),FALSE)*0.6*POWER(B220,1.1))</f>
        <v>459</v>
      </c>
      <c r="R220" s="55">
        <f>I220/(SUM(H$2:H220)*10)</f>
        <v>0.12459261271048343</v>
      </c>
      <c r="S220" s="95">
        <f t="shared" si="35"/>
        <v>1.1278352811599996</v>
      </c>
      <c r="T220" s="96">
        <f>SUMIFS(H$2:H220,A$2:A220,A220)*10*S220*(1.1+INDEX(Entourage!BD:BD,MATCH(J220,Entourage!A:A,0))/20)</f>
        <v>9196.3688825786376</v>
      </c>
      <c r="U220" s="96">
        <f t="shared" si="36"/>
        <v>739.35738571463844</v>
      </c>
      <c r="V220" s="96">
        <f>T220/VLOOKUP(C220,[4]CharPropertyConfig!$A:$G,7,FALSE)</f>
        <v>367.85475530314551</v>
      </c>
      <c r="W220" s="96">
        <f t="shared" si="37"/>
        <v>39.865763150637576</v>
      </c>
      <c r="X220" s="54" t="str">
        <f>VLOOKUP(J220,Entourage!A:B,2,FALSE)</f>
        <v>c_b_0011</v>
      </c>
      <c r="Y220" s="51" t="str">
        <f>VLOOKUP(M220,Entourage!A:B,2,FALSE)</f>
        <v>c_b_0056</v>
      </c>
    </row>
    <row r="221" spans="1:25" x14ac:dyDescent="0.15">
      <c r="A221" s="51">
        <f t="shared" si="30"/>
        <v>11</v>
      </c>
      <c r="B221" s="2">
        <f>COUNTIF(A$1:A221,A221)</f>
        <v>20</v>
      </c>
      <c r="C221" s="2">
        <f t="shared" si="38"/>
        <v>101</v>
      </c>
      <c r="D221" s="100">
        <f t="shared" si="31"/>
        <v>399</v>
      </c>
      <c r="E221" s="51">
        <v>1</v>
      </c>
      <c r="F221" s="43">
        <v>6</v>
      </c>
      <c r="G221" s="82">
        <v>13009</v>
      </c>
      <c r="H221" s="43">
        <v>72</v>
      </c>
      <c r="I221" s="43">
        <f>VLOOKUP(C221,[4]CharPropertyConfig!$A:$G,7,FALSE)*D221</f>
        <v>9975</v>
      </c>
      <c r="J221" s="51">
        <f>VLOOKUP(A221,filiation!A:C,3,FALSE)</f>
        <v>2</v>
      </c>
      <c r="K221" s="51">
        <f>VLOOKUP(J221,Entourage!A:N,14,FALSE)</f>
        <v>1</v>
      </c>
      <c r="L221" s="2" t="str">
        <f t="shared" si="32"/>
        <v>战斗</v>
      </c>
      <c r="M221" s="51">
        <f>VLOOKUP(A221,filiation!A:D,4,FALSE)</f>
        <v>6</v>
      </c>
      <c r="N221" s="51">
        <f>VLOOKUP(M221,Entourage!A:N,14,FALSE)</f>
        <v>2</v>
      </c>
      <c r="O221" s="2" t="str">
        <f t="shared" si="33"/>
        <v>刺杀</v>
      </c>
      <c r="P221" s="2">
        <f t="shared" si="34"/>
        <v>101</v>
      </c>
      <c r="Q221" s="51">
        <f>INT(VLOOKUP(M221,Entourage!A:AF,28+IF(N221=1,2,IF(N221=3,3,1)),FALSE)*0.6*POWER(B221,1.1))</f>
        <v>485</v>
      </c>
      <c r="R221" s="55">
        <f>I221/(SUM(H$2:H221)*10)</f>
        <v>0.13414470145239377</v>
      </c>
      <c r="S221" s="95">
        <f t="shared" si="35"/>
        <v>1.0940002227251997</v>
      </c>
      <c r="T221" s="96">
        <f>SUMIFS(H$2:H221,A$2:A221,A221)*10*S221*(1.1+INDEX(Entourage!BD:BD,MATCH(J221,Entourage!A:A,0))/20)</f>
        <v>9983.8460325901724</v>
      </c>
      <c r="U221" s="96">
        <f t="shared" si="36"/>
        <v>787.47715001153483</v>
      </c>
      <c r="V221" s="96">
        <f>T221/VLOOKUP(C221,[4]CharPropertyConfig!$A:$G,7,FALSE)</f>
        <v>399.35384130360688</v>
      </c>
      <c r="W221" s="96">
        <f t="shared" si="37"/>
        <v>48.119764296896392</v>
      </c>
      <c r="X221" s="54" t="str">
        <f>VLOOKUP(J221,Entourage!A:B,2,FALSE)</f>
        <v>c_b_0011</v>
      </c>
      <c r="Y221" s="51" t="str">
        <f>VLOOKUP(M221,Entourage!A:B,2,FALSE)</f>
        <v>c_b_0056</v>
      </c>
    </row>
    <row r="222" spans="1:25" x14ac:dyDescent="0.15">
      <c r="A222" s="51">
        <f t="shared" si="30"/>
        <v>12</v>
      </c>
      <c r="B222" s="2">
        <f>COUNTIF(A$1:A222,A222)</f>
        <v>1</v>
      </c>
      <c r="C222" s="2">
        <f t="shared" si="38"/>
        <v>102</v>
      </c>
      <c r="D222" s="100">
        <f t="shared" si="31"/>
        <v>10</v>
      </c>
      <c r="E222" s="51">
        <v>1</v>
      </c>
      <c r="F222" s="43">
        <v>1</v>
      </c>
      <c r="G222" s="82">
        <v>13009</v>
      </c>
      <c r="H222" s="43">
        <v>2</v>
      </c>
      <c r="I222" s="43">
        <f>VLOOKUP(C222,[4]CharPropertyConfig!$A:$G,7,FALSE)*D222</f>
        <v>250</v>
      </c>
      <c r="J222" s="51">
        <f>VLOOKUP(A222,filiation!A:C,3,FALSE)</f>
        <v>6</v>
      </c>
      <c r="K222" s="51">
        <f>VLOOKUP(J222,Entourage!A:N,14,FALSE)</f>
        <v>2</v>
      </c>
      <c r="L222" s="2" t="str">
        <f t="shared" si="32"/>
        <v>刺杀</v>
      </c>
      <c r="M222" s="51">
        <f>VLOOKUP(A222,filiation!A:D,4,FALSE)</f>
        <v>2</v>
      </c>
      <c r="N222" s="51">
        <f>VLOOKUP(M222,Entourage!A:N,14,FALSE)</f>
        <v>1</v>
      </c>
      <c r="O222" s="2" t="str">
        <f t="shared" si="33"/>
        <v>战斗</v>
      </c>
      <c r="P222" s="2">
        <f t="shared" si="34"/>
        <v>102</v>
      </c>
      <c r="Q222" s="51">
        <f>INT(VLOOKUP(M222,Entourage!A:AF,28+IF(N222=1,2,IF(N222=3,3,1)),FALSE)*0.6*POWER(B222,1.1))</f>
        <v>8</v>
      </c>
      <c r="R222" s="55">
        <f>I222/(SUM(H$2:H222)*10)</f>
        <v>3.3611185802635119E-3</v>
      </c>
      <c r="S222" s="95">
        <f t="shared" si="35"/>
        <v>10</v>
      </c>
      <c r="T222" s="96">
        <f>SUMIFS(H$2:H222,A$2:A222,A222)*10*S222*(1.1+INDEX(Entourage!BD:BD,MATCH(J222,Entourage!A:A,0))/20)</f>
        <v>270</v>
      </c>
      <c r="U222" s="96">
        <f t="shared" si="36"/>
        <v>-9713.8460325901724</v>
      </c>
      <c r="V222" s="96">
        <f>T222/VLOOKUP(C222,[4]CharPropertyConfig!$A:$G,7,FALSE)</f>
        <v>10.8</v>
      </c>
      <c r="W222" s="96">
        <f t="shared" si="37"/>
        <v>-10501.323182601707</v>
      </c>
      <c r="X222" s="54" t="str">
        <f>VLOOKUP(J222,Entourage!A:B,2,FALSE)</f>
        <v>c_b_0056</v>
      </c>
      <c r="Y222" s="51" t="str">
        <f>VLOOKUP(M222,Entourage!A:B,2,FALSE)</f>
        <v>c_b_0011</v>
      </c>
    </row>
    <row r="223" spans="1:25" x14ac:dyDescent="0.15">
      <c r="A223" s="51">
        <f t="shared" si="30"/>
        <v>12</v>
      </c>
      <c r="B223" s="2">
        <f>COUNTIF(A$1:A223,A223)</f>
        <v>2</v>
      </c>
      <c r="C223" s="2">
        <f t="shared" si="38"/>
        <v>102</v>
      </c>
      <c r="D223" s="100">
        <f t="shared" si="31"/>
        <v>22</v>
      </c>
      <c r="E223" s="51">
        <v>1</v>
      </c>
      <c r="F223" s="43">
        <v>1</v>
      </c>
      <c r="G223" s="82">
        <v>13009</v>
      </c>
      <c r="H223" s="43">
        <v>4</v>
      </c>
      <c r="I223" s="43">
        <f>VLOOKUP(C223,[4]CharPropertyConfig!$A:$G,7,FALSE)*D223</f>
        <v>550</v>
      </c>
      <c r="J223" s="51">
        <f>VLOOKUP(A223,filiation!A:C,3,FALSE)</f>
        <v>6</v>
      </c>
      <c r="K223" s="51">
        <f>VLOOKUP(J223,Entourage!A:N,14,FALSE)</f>
        <v>2</v>
      </c>
      <c r="L223" s="2" t="str">
        <f t="shared" si="32"/>
        <v>刺杀</v>
      </c>
      <c r="M223" s="51">
        <f>VLOOKUP(A223,filiation!A:D,4,FALSE)</f>
        <v>2</v>
      </c>
      <c r="N223" s="51">
        <f>VLOOKUP(M223,Entourage!A:N,14,FALSE)</f>
        <v>1</v>
      </c>
      <c r="O223" s="2" t="str">
        <f t="shared" si="33"/>
        <v>战斗</v>
      </c>
      <c r="P223" s="2">
        <f t="shared" si="34"/>
        <v>102</v>
      </c>
      <c r="Q223" s="51">
        <f>INT(VLOOKUP(M223,Entourage!A:AF,28+IF(N223=1,2,IF(N223=3,3,1)),FALSE)*0.6*POWER(B223,1.1))</f>
        <v>18</v>
      </c>
      <c r="R223" s="55">
        <f>I223/(SUM(H$2:H223)*10)</f>
        <v>7.3904864283794681E-3</v>
      </c>
      <c r="S223" s="95">
        <f t="shared" si="35"/>
        <v>7</v>
      </c>
      <c r="T223" s="96">
        <f>SUMIFS(H$2:H223,A$2:A223,A223)*10*S223*(1.1+INDEX(Entourage!BD:BD,MATCH(J223,Entourage!A:A,0))/20)</f>
        <v>567</v>
      </c>
      <c r="U223" s="96">
        <f t="shared" si="36"/>
        <v>297</v>
      </c>
      <c r="V223" s="96">
        <f>T223/VLOOKUP(C223,[4]CharPropertyConfig!$A:$G,7,FALSE)</f>
        <v>22.68</v>
      </c>
      <c r="W223" s="96">
        <f t="shared" si="37"/>
        <v>10010.846032590172</v>
      </c>
      <c r="X223" s="54" t="str">
        <f>VLOOKUP(J223,Entourage!A:B,2,FALSE)</f>
        <v>c_b_0056</v>
      </c>
      <c r="Y223" s="51" t="str">
        <f>VLOOKUP(M223,Entourage!A:B,2,FALSE)</f>
        <v>c_b_0011</v>
      </c>
    </row>
    <row r="224" spans="1:25" x14ac:dyDescent="0.15">
      <c r="A224" s="51">
        <f t="shared" si="30"/>
        <v>12</v>
      </c>
      <c r="B224" s="2">
        <f>COUNTIF(A$1:A224,A224)</f>
        <v>3</v>
      </c>
      <c r="C224" s="2">
        <f t="shared" si="38"/>
        <v>102</v>
      </c>
      <c r="D224" s="100">
        <f t="shared" si="31"/>
        <v>35</v>
      </c>
      <c r="E224" s="51">
        <v>1</v>
      </c>
      <c r="F224" s="43">
        <v>1</v>
      </c>
      <c r="G224" s="82">
        <v>13009</v>
      </c>
      <c r="H224" s="43">
        <v>6</v>
      </c>
      <c r="I224" s="43">
        <f>VLOOKUP(C224,[4]CharPropertyConfig!$A:$G,7,FALSE)*D224</f>
        <v>875</v>
      </c>
      <c r="J224" s="51">
        <f>VLOOKUP(A224,filiation!A:C,3,FALSE)</f>
        <v>6</v>
      </c>
      <c r="K224" s="51">
        <f>VLOOKUP(J224,Entourage!A:N,14,FALSE)</f>
        <v>2</v>
      </c>
      <c r="L224" s="2" t="str">
        <f t="shared" si="32"/>
        <v>刺杀</v>
      </c>
      <c r="M224" s="51">
        <f>VLOOKUP(A224,filiation!A:D,4,FALSE)</f>
        <v>2</v>
      </c>
      <c r="N224" s="51">
        <f>VLOOKUP(M224,Entourage!A:N,14,FALSE)</f>
        <v>1</v>
      </c>
      <c r="O224" s="2" t="str">
        <f t="shared" si="33"/>
        <v>战斗</v>
      </c>
      <c r="P224" s="2">
        <f t="shared" si="34"/>
        <v>102</v>
      </c>
      <c r="Q224" s="51">
        <f>INT(VLOOKUP(M224,Entourage!A:AF,28+IF(N224=1,2,IF(N224=3,3,1)),FALSE)*0.6*POWER(B224,1.1))</f>
        <v>28</v>
      </c>
      <c r="R224" s="55">
        <f>I224/(SUM(H$2:H224)*10)</f>
        <v>1.1748120300751879E-2</v>
      </c>
      <c r="S224" s="95">
        <f t="shared" si="35"/>
        <v>5.5</v>
      </c>
      <c r="T224" s="96">
        <f>SUMIFS(H$2:H224,A$2:A224,A224)*10*S224*(1.1+INDEX(Entourage!BD:BD,MATCH(J224,Entourage!A:A,0))/20)</f>
        <v>891.00000000000011</v>
      </c>
      <c r="U224" s="96">
        <f t="shared" si="36"/>
        <v>324.00000000000011</v>
      </c>
      <c r="V224" s="96">
        <f>T224/VLOOKUP(C224,[4]CharPropertyConfig!$A:$G,7,FALSE)</f>
        <v>35.640000000000008</v>
      </c>
      <c r="W224" s="96">
        <f t="shared" si="37"/>
        <v>27.000000000000114</v>
      </c>
      <c r="X224" s="54" t="str">
        <f>VLOOKUP(J224,Entourage!A:B,2,FALSE)</f>
        <v>c_b_0056</v>
      </c>
      <c r="Y224" s="51" t="str">
        <f>VLOOKUP(M224,Entourage!A:B,2,FALSE)</f>
        <v>c_b_0011</v>
      </c>
    </row>
    <row r="225" spans="1:25" x14ac:dyDescent="0.15">
      <c r="A225" s="51">
        <f t="shared" si="30"/>
        <v>12</v>
      </c>
      <c r="B225" s="2">
        <f>COUNTIF(A$1:A225,A225)</f>
        <v>4</v>
      </c>
      <c r="C225" s="2">
        <f t="shared" si="38"/>
        <v>102</v>
      </c>
      <c r="D225" s="100">
        <f t="shared" si="31"/>
        <v>49</v>
      </c>
      <c r="E225" s="51">
        <v>1</v>
      </c>
      <c r="F225" s="43">
        <v>2</v>
      </c>
      <c r="G225" s="82">
        <v>13009</v>
      </c>
      <c r="H225" s="43">
        <v>10</v>
      </c>
      <c r="I225" s="43">
        <f>VLOOKUP(C225,[4]CharPropertyConfig!$A:$G,7,FALSE)*D225</f>
        <v>1225</v>
      </c>
      <c r="J225" s="51">
        <f>VLOOKUP(A225,filiation!A:C,3,FALSE)</f>
        <v>6</v>
      </c>
      <c r="K225" s="51">
        <f>VLOOKUP(J225,Entourage!A:N,14,FALSE)</f>
        <v>2</v>
      </c>
      <c r="L225" s="2" t="str">
        <f t="shared" si="32"/>
        <v>刺杀</v>
      </c>
      <c r="M225" s="51">
        <f>VLOOKUP(A225,filiation!A:D,4,FALSE)</f>
        <v>2</v>
      </c>
      <c r="N225" s="51">
        <f>VLOOKUP(M225,Entourage!A:N,14,FALSE)</f>
        <v>1</v>
      </c>
      <c r="O225" s="2" t="str">
        <f t="shared" si="33"/>
        <v>战斗</v>
      </c>
      <c r="P225" s="2">
        <f t="shared" si="34"/>
        <v>102</v>
      </c>
      <c r="Q225" s="51">
        <f>INT(VLOOKUP(M225,Entourage!A:AF,28+IF(N225=1,2,IF(N225=3,3,1)),FALSE)*0.6*POWER(B225,1.1))</f>
        <v>38</v>
      </c>
      <c r="R225" s="55">
        <f>I225/(SUM(H$2:H225)*10)</f>
        <v>1.642531509788147E-2</v>
      </c>
      <c r="S225" s="95">
        <f t="shared" si="35"/>
        <v>4.2</v>
      </c>
      <c r="T225" s="96">
        <f>SUMIFS(H$2:H225,A$2:A225,A225)*10*S225*(1.1+INDEX(Entourage!BD:BD,MATCH(J225,Entourage!A:A,0))/20)</f>
        <v>1247.4000000000001</v>
      </c>
      <c r="U225" s="96">
        <f t="shared" si="36"/>
        <v>356.4</v>
      </c>
      <c r="V225" s="96">
        <f>T225/VLOOKUP(C225,[4]CharPropertyConfig!$A:$G,7,FALSE)</f>
        <v>49.896000000000001</v>
      </c>
      <c r="W225" s="96">
        <f t="shared" si="37"/>
        <v>32.399999999999864</v>
      </c>
      <c r="X225" s="54" t="str">
        <f>VLOOKUP(J225,Entourage!A:B,2,FALSE)</f>
        <v>c_b_0056</v>
      </c>
      <c r="Y225" s="51" t="str">
        <f>VLOOKUP(M225,Entourage!A:B,2,FALSE)</f>
        <v>c_b_0011</v>
      </c>
    </row>
    <row r="226" spans="1:25" x14ac:dyDescent="0.15">
      <c r="A226" s="51">
        <f t="shared" si="30"/>
        <v>12</v>
      </c>
      <c r="B226" s="2">
        <f>COUNTIF(A$1:A226,A226)</f>
        <v>5</v>
      </c>
      <c r="C226" s="2">
        <f t="shared" si="38"/>
        <v>102</v>
      </c>
      <c r="D226" s="100">
        <f t="shared" si="31"/>
        <v>65</v>
      </c>
      <c r="E226" s="51">
        <v>1</v>
      </c>
      <c r="F226" s="43">
        <v>2</v>
      </c>
      <c r="G226" s="82">
        <v>13009</v>
      </c>
      <c r="H226" s="43">
        <v>12</v>
      </c>
      <c r="I226" s="43">
        <f>VLOOKUP(C226,[4]CharPropertyConfig!$A:$G,7,FALSE)*D226</f>
        <v>1625</v>
      </c>
      <c r="J226" s="51">
        <f>VLOOKUP(A226,filiation!A:C,3,FALSE)</f>
        <v>6</v>
      </c>
      <c r="K226" s="51">
        <f>VLOOKUP(J226,Entourage!A:N,14,FALSE)</f>
        <v>2</v>
      </c>
      <c r="L226" s="2" t="str">
        <f t="shared" si="32"/>
        <v>刺杀</v>
      </c>
      <c r="M226" s="51">
        <f>VLOOKUP(A226,filiation!A:D,4,FALSE)</f>
        <v>2</v>
      </c>
      <c r="N226" s="51">
        <f>VLOOKUP(M226,Entourage!A:N,14,FALSE)</f>
        <v>1</v>
      </c>
      <c r="O226" s="2" t="str">
        <f t="shared" si="33"/>
        <v>战斗</v>
      </c>
      <c r="P226" s="2">
        <f t="shared" si="34"/>
        <v>102</v>
      </c>
      <c r="Q226" s="51">
        <f>INT(VLOOKUP(M226,Entourage!A:AF,28+IF(N226=1,2,IF(N226=3,3,1)),FALSE)*0.6*POWER(B226,1.1))</f>
        <v>49</v>
      </c>
      <c r="R226" s="55">
        <f>I226/(SUM(H$2:H226)*10)</f>
        <v>2.1753681392235609E-2</v>
      </c>
      <c r="S226" s="95">
        <f t="shared" si="35"/>
        <v>3.56</v>
      </c>
      <c r="T226" s="96">
        <f>SUMIFS(H$2:H226,A$2:A226,A226)*10*S226*(1.1+INDEX(Entourage!BD:BD,MATCH(J226,Entourage!A:A,0))/20)</f>
        <v>1634.0400000000002</v>
      </c>
      <c r="U226" s="96">
        <f t="shared" si="36"/>
        <v>386.6400000000001</v>
      </c>
      <c r="V226" s="96">
        <f>T226/VLOOKUP(C226,[4]CharPropertyConfig!$A:$G,7,FALSE)</f>
        <v>65.36160000000001</v>
      </c>
      <c r="W226" s="96">
        <f t="shared" si="37"/>
        <v>30.240000000000123</v>
      </c>
      <c r="X226" s="54" t="str">
        <f>VLOOKUP(J226,Entourage!A:B,2,FALSE)</f>
        <v>c_b_0056</v>
      </c>
      <c r="Y226" s="51" t="str">
        <f>VLOOKUP(M226,Entourage!A:B,2,FALSE)</f>
        <v>c_b_0011</v>
      </c>
    </row>
    <row r="227" spans="1:25" x14ac:dyDescent="0.15">
      <c r="A227" s="51">
        <f t="shared" si="30"/>
        <v>12</v>
      </c>
      <c r="B227" s="2">
        <f>COUNTIF(A$1:A227,A227)</f>
        <v>6</v>
      </c>
      <c r="C227" s="2">
        <f t="shared" si="38"/>
        <v>102</v>
      </c>
      <c r="D227" s="100">
        <f t="shared" si="31"/>
        <v>81</v>
      </c>
      <c r="E227" s="51">
        <v>1</v>
      </c>
      <c r="F227" s="43">
        <v>2</v>
      </c>
      <c r="G227" s="82">
        <v>13009</v>
      </c>
      <c r="H227" s="43">
        <v>16</v>
      </c>
      <c r="I227" s="43">
        <f>VLOOKUP(C227,[4]CharPropertyConfig!$A:$G,7,FALSE)*D227</f>
        <v>2025</v>
      </c>
      <c r="J227" s="51">
        <f>VLOOKUP(A227,filiation!A:C,3,FALSE)</f>
        <v>6</v>
      </c>
      <c r="K227" s="51">
        <f>VLOOKUP(J227,Entourage!A:N,14,FALSE)</f>
        <v>2</v>
      </c>
      <c r="L227" s="2" t="str">
        <f t="shared" si="32"/>
        <v>刺杀</v>
      </c>
      <c r="M227" s="51">
        <f>VLOOKUP(A227,filiation!A:D,4,FALSE)</f>
        <v>2</v>
      </c>
      <c r="N227" s="51">
        <f>VLOOKUP(M227,Entourage!A:N,14,FALSE)</f>
        <v>1</v>
      </c>
      <c r="O227" s="2" t="str">
        <f t="shared" si="33"/>
        <v>战斗</v>
      </c>
      <c r="P227" s="2">
        <f t="shared" si="34"/>
        <v>102</v>
      </c>
      <c r="Q227" s="51">
        <f>INT(VLOOKUP(M227,Entourage!A:AF,28+IF(N227=1,2,IF(N227=3,3,1)),FALSE)*0.6*POWER(B227,1.1))</f>
        <v>60</v>
      </c>
      <c r="R227" s="55">
        <f>I227/(SUM(H$2:H227)*10)</f>
        <v>2.705049425594443E-2</v>
      </c>
      <c r="S227" s="95">
        <f t="shared" si="35"/>
        <v>3.02</v>
      </c>
      <c r="T227" s="96">
        <f>SUMIFS(H$2:H227,A$2:A227,A227)*10*S227*(1.1+INDEX(Entourage!BD:BD,MATCH(J227,Entourage!A:A,0))/20)</f>
        <v>2038.5000000000002</v>
      </c>
      <c r="U227" s="96">
        <f t="shared" si="36"/>
        <v>404.46000000000004</v>
      </c>
      <c r="V227" s="96">
        <f>T227/VLOOKUP(C227,[4]CharPropertyConfig!$A:$G,7,FALSE)</f>
        <v>81.540000000000006</v>
      </c>
      <c r="W227" s="96">
        <f t="shared" si="37"/>
        <v>17.819999999999936</v>
      </c>
      <c r="X227" s="54" t="str">
        <f>VLOOKUP(J227,Entourage!A:B,2,FALSE)</f>
        <v>c_b_0056</v>
      </c>
      <c r="Y227" s="51" t="str">
        <f>VLOOKUP(M227,Entourage!A:B,2,FALSE)</f>
        <v>c_b_0011</v>
      </c>
    </row>
    <row r="228" spans="1:25" x14ac:dyDescent="0.15">
      <c r="A228" s="51">
        <f t="shared" si="30"/>
        <v>12</v>
      </c>
      <c r="B228" s="2">
        <f>COUNTIF(A$1:A228,A228)</f>
        <v>7</v>
      </c>
      <c r="C228" s="2">
        <f t="shared" si="38"/>
        <v>102</v>
      </c>
      <c r="D228" s="100">
        <f t="shared" si="31"/>
        <v>98</v>
      </c>
      <c r="E228" s="51">
        <v>1</v>
      </c>
      <c r="F228" s="43">
        <v>3</v>
      </c>
      <c r="G228" s="82">
        <v>13009</v>
      </c>
      <c r="H228" s="43">
        <v>20</v>
      </c>
      <c r="I228" s="43">
        <f>VLOOKUP(C228,[4]CharPropertyConfig!$A:$G,7,FALSE)*D228</f>
        <v>2450</v>
      </c>
      <c r="J228" s="51">
        <f>VLOOKUP(A228,filiation!A:C,3,FALSE)</f>
        <v>6</v>
      </c>
      <c r="K228" s="51">
        <f>VLOOKUP(J228,Entourage!A:N,14,FALSE)</f>
        <v>2</v>
      </c>
      <c r="L228" s="2" t="str">
        <f t="shared" si="32"/>
        <v>刺杀</v>
      </c>
      <c r="M228" s="51">
        <f>VLOOKUP(A228,filiation!A:D,4,FALSE)</f>
        <v>2</v>
      </c>
      <c r="N228" s="51">
        <f>VLOOKUP(M228,Entourage!A:N,14,FALSE)</f>
        <v>1</v>
      </c>
      <c r="O228" s="2" t="str">
        <f t="shared" si="33"/>
        <v>战斗</v>
      </c>
      <c r="P228" s="2">
        <f t="shared" si="34"/>
        <v>102</v>
      </c>
      <c r="Q228" s="51">
        <f>INT(VLOOKUP(M228,Entourage!A:AF,28+IF(N228=1,2,IF(N228=3,3,1)),FALSE)*0.6*POWER(B228,1.1))</f>
        <v>71</v>
      </c>
      <c r="R228" s="55">
        <f>I228/(SUM(H$2:H228)*10)</f>
        <v>3.2640554223288036E-2</v>
      </c>
      <c r="S228" s="95">
        <f t="shared" si="35"/>
        <v>2.6</v>
      </c>
      <c r="T228" s="96">
        <f>SUMIFS(H$2:H228,A$2:A228,A228)*10*S228*(1.1+INDEX(Entourage!BD:BD,MATCH(J228,Entourage!A:A,0))/20)</f>
        <v>2457</v>
      </c>
      <c r="U228" s="96">
        <f t="shared" si="36"/>
        <v>418.49999999999977</v>
      </c>
      <c r="V228" s="96">
        <f>T228/VLOOKUP(C228,[4]CharPropertyConfig!$A:$G,7,FALSE)</f>
        <v>98.28</v>
      </c>
      <c r="W228" s="96">
        <f t="shared" si="37"/>
        <v>14.039999999999736</v>
      </c>
      <c r="X228" s="54" t="str">
        <f>VLOOKUP(J228,Entourage!A:B,2,FALSE)</f>
        <v>c_b_0056</v>
      </c>
      <c r="Y228" s="51" t="str">
        <f>VLOOKUP(M228,Entourage!A:B,2,FALSE)</f>
        <v>c_b_0011</v>
      </c>
    </row>
    <row r="229" spans="1:25" x14ac:dyDescent="0.15">
      <c r="A229" s="51">
        <f t="shared" si="30"/>
        <v>12</v>
      </c>
      <c r="B229" s="2">
        <f>COUNTIF(A$1:A229,A229)</f>
        <v>8</v>
      </c>
      <c r="C229" s="2">
        <f t="shared" si="38"/>
        <v>102</v>
      </c>
      <c r="D229" s="100">
        <f t="shared" si="31"/>
        <v>115</v>
      </c>
      <c r="E229" s="51">
        <v>1</v>
      </c>
      <c r="F229" s="43">
        <v>3</v>
      </c>
      <c r="G229" s="82">
        <v>13009</v>
      </c>
      <c r="H229" s="43">
        <v>24</v>
      </c>
      <c r="I229" s="43">
        <f>VLOOKUP(C229,[4]CharPropertyConfig!$A:$G,7,FALSE)*D229</f>
        <v>2875</v>
      </c>
      <c r="J229" s="51">
        <f>VLOOKUP(A229,filiation!A:C,3,FALSE)</f>
        <v>6</v>
      </c>
      <c r="K229" s="51">
        <f>VLOOKUP(J229,Entourage!A:N,14,FALSE)</f>
        <v>2</v>
      </c>
      <c r="L229" s="2" t="str">
        <f t="shared" si="32"/>
        <v>刺杀</v>
      </c>
      <c r="M229" s="51">
        <f>VLOOKUP(A229,filiation!A:D,4,FALSE)</f>
        <v>2</v>
      </c>
      <c r="N229" s="51">
        <f>VLOOKUP(M229,Entourage!A:N,14,FALSE)</f>
        <v>1</v>
      </c>
      <c r="O229" s="2" t="str">
        <f t="shared" si="33"/>
        <v>战斗</v>
      </c>
      <c r="P229" s="2">
        <f t="shared" si="34"/>
        <v>102</v>
      </c>
      <c r="Q229" s="51">
        <f>INT(VLOOKUP(M229,Entourage!A:AF,28+IF(N229=1,2,IF(N229=3,3,1)),FALSE)*0.6*POWER(B229,1.1))</f>
        <v>82</v>
      </c>
      <c r="R229" s="55">
        <f>I229/(SUM(H$2:H229)*10)</f>
        <v>3.8180610889774237E-2</v>
      </c>
      <c r="S229" s="95">
        <f t="shared" si="35"/>
        <v>2.2799999999999998</v>
      </c>
      <c r="T229" s="96">
        <f>SUMIFS(H$2:H229,A$2:A229,A229)*10*S229*(1.1+INDEX(Entourage!BD:BD,MATCH(J229,Entourage!A:A,0))/20)</f>
        <v>2893.32</v>
      </c>
      <c r="U229" s="96">
        <f t="shared" si="36"/>
        <v>436.32000000000016</v>
      </c>
      <c r="V229" s="96">
        <f>T229/VLOOKUP(C229,[4]CharPropertyConfig!$A:$G,7,FALSE)</f>
        <v>115.73280000000001</v>
      </c>
      <c r="W229" s="96">
        <f t="shared" si="37"/>
        <v>17.820000000000391</v>
      </c>
      <c r="X229" s="54" t="str">
        <f>VLOOKUP(J229,Entourage!A:B,2,FALSE)</f>
        <v>c_b_0056</v>
      </c>
      <c r="Y229" s="51" t="str">
        <f>VLOOKUP(M229,Entourage!A:B,2,FALSE)</f>
        <v>c_b_0011</v>
      </c>
    </row>
    <row r="230" spans="1:25" x14ac:dyDescent="0.15">
      <c r="A230" s="51">
        <f t="shared" si="30"/>
        <v>12</v>
      </c>
      <c r="B230" s="2">
        <f>COUNTIF(A$1:A230,A230)</f>
        <v>9</v>
      </c>
      <c r="C230" s="2">
        <f t="shared" si="38"/>
        <v>102</v>
      </c>
      <c r="D230" s="100">
        <f t="shared" si="31"/>
        <v>134</v>
      </c>
      <c r="E230" s="51">
        <v>1</v>
      </c>
      <c r="F230" s="43">
        <v>3</v>
      </c>
      <c r="G230" s="82">
        <v>13009</v>
      </c>
      <c r="H230" s="43">
        <v>26</v>
      </c>
      <c r="I230" s="43">
        <f>VLOOKUP(C230,[4]CharPropertyConfig!$A:$G,7,FALSE)*D230</f>
        <v>3350</v>
      </c>
      <c r="J230" s="51">
        <f>VLOOKUP(A230,filiation!A:C,3,FALSE)</f>
        <v>6</v>
      </c>
      <c r="K230" s="51">
        <f>VLOOKUP(J230,Entourage!A:N,14,FALSE)</f>
        <v>2</v>
      </c>
      <c r="L230" s="2" t="str">
        <f t="shared" si="32"/>
        <v>刺杀</v>
      </c>
      <c r="M230" s="51">
        <f>VLOOKUP(A230,filiation!A:D,4,FALSE)</f>
        <v>2</v>
      </c>
      <c r="N230" s="51">
        <f>VLOOKUP(M230,Entourage!A:N,14,FALSE)</f>
        <v>1</v>
      </c>
      <c r="O230" s="2" t="str">
        <f t="shared" si="33"/>
        <v>战斗</v>
      </c>
      <c r="P230" s="2">
        <f t="shared" si="34"/>
        <v>102</v>
      </c>
      <c r="Q230" s="51">
        <f>INT(VLOOKUP(M230,Entourage!A:AF,28+IF(N230=1,2,IF(N230=3,3,1)),FALSE)*0.6*POWER(B230,1.1))</f>
        <v>94</v>
      </c>
      <c r="R230" s="55">
        <f>I230/(SUM(H$2:H230)*10)</f>
        <v>4.4335627316040231E-2</v>
      </c>
      <c r="S230" s="95">
        <f t="shared" si="35"/>
        <v>2.0699999999999998</v>
      </c>
      <c r="T230" s="96">
        <f>SUMIFS(H$2:H230,A$2:A230,A230)*10*S230*(1.1+INDEX(Entourage!BD:BD,MATCH(J230,Entourage!A:A,0))/20)</f>
        <v>3353.4</v>
      </c>
      <c r="U230" s="96">
        <f t="shared" si="36"/>
        <v>460.07999999999993</v>
      </c>
      <c r="V230" s="96">
        <f>T230/VLOOKUP(C230,[4]CharPropertyConfig!$A:$G,7,FALSE)</f>
        <v>134.136</v>
      </c>
      <c r="W230" s="96">
        <f t="shared" si="37"/>
        <v>23.759999999999764</v>
      </c>
      <c r="X230" s="54" t="str">
        <f>VLOOKUP(J230,Entourage!A:B,2,FALSE)</f>
        <v>c_b_0056</v>
      </c>
      <c r="Y230" s="51" t="str">
        <f>VLOOKUP(M230,Entourage!A:B,2,FALSE)</f>
        <v>c_b_0011</v>
      </c>
    </row>
    <row r="231" spans="1:25" x14ac:dyDescent="0.15">
      <c r="A231" s="51">
        <f t="shared" si="30"/>
        <v>12</v>
      </c>
      <c r="B231" s="2">
        <f>COUNTIF(A$1:A231,A231)</f>
        <v>10</v>
      </c>
      <c r="C231" s="2">
        <f t="shared" si="38"/>
        <v>102</v>
      </c>
      <c r="D231" s="100">
        <f t="shared" si="31"/>
        <v>153</v>
      </c>
      <c r="E231" s="51">
        <v>1</v>
      </c>
      <c r="F231" s="43">
        <v>3</v>
      </c>
      <c r="G231" s="82">
        <v>13009</v>
      </c>
      <c r="H231" s="43">
        <v>30</v>
      </c>
      <c r="I231" s="43">
        <f>VLOOKUP(C231,[4]CharPropertyConfig!$A:$G,7,FALSE)*D231</f>
        <v>3825</v>
      </c>
      <c r="J231" s="51">
        <f>VLOOKUP(A231,filiation!A:C,3,FALSE)</f>
        <v>6</v>
      </c>
      <c r="K231" s="51">
        <f>VLOOKUP(J231,Entourage!A:N,14,FALSE)</f>
        <v>2</v>
      </c>
      <c r="L231" s="2" t="str">
        <f t="shared" si="32"/>
        <v>刺杀</v>
      </c>
      <c r="M231" s="51">
        <f>VLOOKUP(A231,filiation!A:D,4,FALSE)</f>
        <v>2</v>
      </c>
      <c r="N231" s="51">
        <f>VLOOKUP(M231,Entourage!A:N,14,FALSE)</f>
        <v>1</v>
      </c>
      <c r="O231" s="2" t="str">
        <f t="shared" si="33"/>
        <v>战斗</v>
      </c>
      <c r="P231" s="2">
        <f t="shared" si="34"/>
        <v>102</v>
      </c>
      <c r="Q231" s="51">
        <f>INT(VLOOKUP(M231,Entourage!A:AF,28+IF(N231=1,2,IF(N231=3,3,1)),FALSE)*0.6*POWER(B231,1.1))</f>
        <v>105</v>
      </c>
      <c r="R231" s="55">
        <f>I231/(SUM(H$2:H231)*10)</f>
        <v>5.0421829686264172E-2</v>
      </c>
      <c r="S231" s="95">
        <f t="shared" si="35"/>
        <v>1.89</v>
      </c>
      <c r="T231" s="96">
        <f>SUMIFS(H$2:H231,A$2:A231,A231)*10*S231*(1.1+INDEX(Entourage!BD:BD,MATCH(J231,Entourage!A:A,0))/20)</f>
        <v>3827.2500000000005</v>
      </c>
      <c r="U231" s="96">
        <f t="shared" si="36"/>
        <v>473.85000000000036</v>
      </c>
      <c r="V231" s="96">
        <f>T231/VLOOKUP(C231,[4]CharPropertyConfig!$A:$G,7,FALSE)</f>
        <v>153.09000000000003</v>
      </c>
      <c r="W231" s="96">
        <f t="shared" si="37"/>
        <v>13.770000000000437</v>
      </c>
      <c r="X231" s="54" t="str">
        <f>VLOOKUP(J231,Entourage!A:B,2,FALSE)</f>
        <v>c_b_0056</v>
      </c>
      <c r="Y231" s="51" t="str">
        <f>VLOOKUP(M231,Entourage!A:B,2,FALSE)</f>
        <v>c_b_0011</v>
      </c>
    </row>
    <row r="232" spans="1:25" x14ac:dyDescent="0.15">
      <c r="A232" s="51">
        <f t="shared" si="30"/>
        <v>12</v>
      </c>
      <c r="B232" s="2">
        <f>COUNTIF(A$1:A232,A232)</f>
        <v>11</v>
      </c>
      <c r="C232" s="2">
        <f t="shared" si="38"/>
        <v>102</v>
      </c>
      <c r="D232" s="100">
        <f t="shared" si="31"/>
        <v>172</v>
      </c>
      <c r="E232" s="51">
        <v>1</v>
      </c>
      <c r="F232" s="43">
        <v>4</v>
      </c>
      <c r="G232" s="82">
        <v>13009</v>
      </c>
      <c r="H232" s="43">
        <v>34</v>
      </c>
      <c r="I232" s="43">
        <f>VLOOKUP(C232,[4]CharPropertyConfig!$A:$G,7,FALSE)*D232</f>
        <v>4300</v>
      </c>
      <c r="J232" s="51">
        <f>VLOOKUP(A232,filiation!A:C,3,FALSE)</f>
        <v>6</v>
      </c>
      <c r="K232" s="51">
        <f>VLOOKUP(J232,Entourage!A:N,14,FALSE)</f>
        <v>2</v>
      </c>
      <c r="L232" s="2" t="str">
        <f t="shared" si="32"/>
        <v>刺杀</v>
      </c>
      <c r="M232" s="51">
        <f>VLOOKUP(A232,filiation!A:D,4,FALSE)</f>
        <v>2</v>
      </c>
      <c r="N232" s="51">
        <f>VLOOKUP(M232,Entourage!A:N,14,FALSE)</f>
        <v>1</v>
      </c>
      <c r="O232" s="2" t="str">
        <f t="shared" si="33"/>
        <v>战斗</v>
      </c>
      <c r="P232" s="2">
        <f t="shared" si="34"/>
        <v>102</v>
      </c>
      <c r="Q232" s="51">
        <f>INT(VLOOKUP(M232,Entourage!A:AF,28+IF(N232=1,2,IF(N232=3,3,1)),FALSE)*0.6*POWER(B232,1.1))</f>
        <v>117</v>
      </c>
      <c r="R232" s="55">
        <f>I232/(SUM(H$2:H232)*10)</f>
        <v>5.6430446194225721E-2</v>
      </c>
      <c r="S232" s="95">
        <f t="shared" si="35"/>
        <v>1.74</v>
      </c>
      <c r="T232" s="96">
        <f>SUMIFS(H$2:H232,A$2:A232,A232)*10*S232*(1.1+INDEX(Entourage!BD:BD,MATCH(J232,Entourage!A:A,0))/20)</f>
        <v>4322.16</v>
      </c>
      <c r="U232" s="96">
        <f t="shared" si="36"/>
        <v>494.9099999999994</v>
      </c>
      <c r="V232" s="96">
        <f>T232/VLOOKUP(C232,[4]CharPropertyConfig!$A:$G,7,FALSE)</f>
        <v>172.88639999999998</v>
      </c>
      <c r="W232" s="96">
        <f t="shared" si="37"/>
        <v>21.059999999999036</v>
      </c>
      <c r="X232" s="54" t="str">
        <f>VLOOKUP(J232,Entourage!A:B,2,FALSE)</f>
        <v>c_b_0056</v>
      </c>
      <c r="Y232" s="51" t="str">
        <f>VLOOKUP(M232,Entourage!A:B,2,FALSE)</f>
        <v>c_b_0011</v>
      </c>
    </row>
    <row r="233" spans="1:25" x14ac:dyDescent="0.15">
      <c r="A233" s="51">
        <f t="shared" si="30"/>
        <v>12</v>
      </c>
      <c r="B233" s="2">
        <f>COUNTIF(A$1:A233,A233)</f>
        <v>12</v>
      </c>
      <c r="C233" s="2">
        <f t="shared" si="38"/>
        <v>102</v>
      </c>
      <c r="D233" s="100">
        <f t="shared" si="31"/>
        <v>193</v>
      </c>
      <c r="E233" s="51">
        <v>1</v>
      </c>
      <c r="F233" s="43">
        <v>4</v>
      </c>
      <c r="G233" s="82">
        <v>13009</v>
      </c>
      <c r="H233" s="43">
        <v>38</v>
      </c>
      <c r="I233" s="43">
        <f>VLOOKUP(C233,[4]CharPropertyConfig!$A:$G,7,FALSE)*D233</f>
        <v>4825</v>
      </c>
      <c r="J233" s="51">
        <f>VLOOKUP(A233,filiation!A:C,3,FALSE)</f>
        <v>6</v>
      </c>
      <c r="K233" s="51">
        <f>VLOOKUP(J233,Entourage!A:N,14,FALSE)</f>
        <v>2</v>
      </c>
      <c r="L233" s="2" t="str">
        <f t="shared" si="32"/>
        <v>刺杀</v>
      </c>
      <c r="M233" s="51">
        <f>VLOOKUP(A233,filiation!A:D,4,FALSE)</f>
        <v>2</v>
      </c>
      <c r="N233" s="51">
        <f>VLOOKUP(M233,Entourage!A:N,14,FALSE)</f>
        <v>1</v>
      </c>
      <c r="O233" s="2" t="str">
        <f t="shared" si="33"/>
        <v>战斗</v>
      </c>
      <c r="P233" s="2">
        <f t="shared" si="34"/>
        <v>102</v>
      </c>
      <c r="Q233" s="51">
        <f>INT(VLOOKUP(M233,Entourage!A:AF,28+IF(N233=1,2,IF(N233=3,3,1)),FALSE)*0.6*POWER(B233,1.1))</f>
        <v>129</v>
      </c>
      <c r="R233" s="55">
        <f>I233/(SUM(H$2:H233)*10)</f>
        <v>6.3006006790284674E-2</v>
      </c>
      <c r="S233" s="95">
        <f t="shared" si="35"/>
        <v>1.615</v>
      </c>
      <c r="T233" s="96">
        <f>SUMIFS(H$2:H233,A$2:A233,A233)*10*S233*(1.1+INDEX(Entourage!BD:BD,MATCH(J233,Entourage!A:A,0))/20)</f>
        <v>4840.1550000000007</v>
      </c>
      <c r="U233" s="96">
        <f t="shared" si="36"/>
        <v>517.9950000000008</v>
      </c>
      <c r="V233" s="96">
        <f>T233/VLOOKUP(C233,[4]CharPropertyConfig!$A:$G,7,FALSE)</f>
        <v>193.60620000000003</v>
      </c>
      <c r="W233" s="96">
        <f t="shared" si="37"/>
        <v>23.085000000001401</v>
      </c>
      <c r="X233" s="54" t="str">
        <f>VLOOKUP(J233,Entourage!A:B,2,FALSE)</f>
        <v>c_b_0056</v>
      </c>
      <c r="Y233" s="51" t="str">
        <f>VLOOKUP(M233,Entourage!A:B,2,FALSE)</f>
        <v>c_b_0011</v>
      </c>
    </row>
    <row r="234" spans="1:25" x14ac:dyDescent="0.15">
      <c r="A234" s="51">
        <f t="shared" si="30"/>
        <v>12</v>
      </c>
      <c r="B234" s="2">
        <f>COUNTIF(A$1:A234,A234)</f>
        <v>13</v>
      </c>
      <c r="C234" s="2">
        <f t="shared" si="38"/>
        <v>102</v>
      </c>
      <c r="D234" s="100">
        <f t="shared" si="31"/>
        <v>215</v>
      </c>
      <c r="E234" s="51">
        <v>1</v>
      </c>
      <c r="F234" s="43">
        <v>4</v>
      </c>
      <c r="G234" s="82">
        <v>13009</v>
      </c>
      <c r="H234" s="43">
        <v>42</v>
      </c>
      <c r="I234" s="43">
        <f>VLOOKUP(C234,[4]CharPropertyConfig!$A:$G,7,FALSE)*D234</f>
        <v>5375</v>
      </c>
      <c r="J234" s="51">
        <f>VLOOKUP(A234,filiation!A:C,3,FALSE)</f>
        <v>6</v>
      </c>
      <c r="K234" s="51">
        <f>VLOOKUP(J234,Entourage!A:N,14,FALSE)</f>
        <v>2</v>
      </c>
      <c r="L234" s="2" t="str">
        <f t="shared" si="32"/>
        <v>刺杀</v>
      </c>
      <c r="M234" s="51">
        <f>VLOOKUP(A234,filiation!A:D,4,FALSE)</f>
        <v>2</v>
      </c>
      <c r="N234" s="51">
        <f>VLOOKUP(M234,Entourage!A:N,14,FALSE)</f>
        <v>1</v>
      </c>
      <c r="O234" s="2" t="str">
        <f t="shared" si="33"/>
        <v>战斗</v>
      </c>
      <c r="P234" s="2">
        <f t="shared" si="34"/>
        <v>102</v>
      </c>
      <c r="Q234" s="51">
        <f>INT(VLOOKUP(M234,Entourage!A:AF,28+IF(N234=1,2,IF(N234=3,3,1)),FALSE)*0.6*POWER(B234,1.1))</f>
        <v>141</v>
      </c>
      <c r="R234" s="55">
        <f>I234/(SUM(H$2:H234)*10)</f>
        <v>6.9805194805194801E-2</v>
      </c>
      <c r="S234" s="95">
        <f t="shared" si="35"/>
        <v>1.51</v>
      </c>
      <c r="T234" s="96">
        <f>SUMIFS(H$2:H234,A$2:A234,A234)*10*S234*(1.1+INDEX(Entourage!BD:BD,MATCH(J234,Entourage!A:A,0))/20)</f>
        <v>5381.64</v>
      </c>
      <c r="U234" s="96">
        <f t="shared" si="36"/>
        <v>541.48499999999967</v>
      </c>
      <c r="V234" s="96">
        <f>T234/VLOOKUP(C234,[4]CharPropertyConfig!$A:$G,7,FALSE)</f>
        <v>215.26560000000001</v>
      </c>
      <c r="W234" s="96">
        <f t="shared" si="37"/>
        <v>23.489999999998872</v>
      </c>
      <c r="X234" s="54" t="str">
        <f>VLOOKUP(J234,Entourage!A:B,2,FALSE)</f>
        <v>c_b_0056</v>
      </c>
      <c r="Y234" s="51" t="str">
        <f>VLOOKUP(M234,Entourage!A:B,2,FALSE)</f>
        <v>c_b_0011</v>
      </c>
    </row>
    <row r="235" spans="1:25" x14ac:dyDescent="0.15">
      <c r="A235" s="51">
        <f t="shared" si="30"/>
        <v>12</v>
      </c>
      <c r="B235" s="2">
        <f>COUNTIF(A$1:A235,A235)</f>
        <v>14</v>
      </c>
      <c r="C235" s="2">
        <f t="shared" si="38"/>
        <v>102</v>
      </c>
      <c r="D235" s="100">
        <f t="shared" si="31"/>
        <v>237</v>
      </c>
      <c r="E235" s="51">
        <v>1</v>
      </c>
      <c r="F235" s="43">
        <v>5</v>
      </c>
      <c r="G235" s="82">
        <v>13009</v>
      </c>
      <c r="H235" s="43">
        <v>46</v>
      </c>
      <c r="I235" s="43">
        <f>VLOOKUP(C235,[4]CharPropertyConfig!$A:$G,7,FALSE)*D235</f>
        <v>5925</v>
      </c>
      <c r="J235" s="51">
        <f>VLOOKUP(A235,filiation!A:C,3,FALSE)</f>
        <v>6</v>
      </c>
      <c r="K235" s="51">
        <f>VLOOKUP(J235,Entourage!A:N,14,FALSE)</f>
        <v>2</v>
      </c>
      <c r="L235" s="2" t="str">
        <f t="shared" si="32"/>
        <v>刺杀</v>
      </c>
      <c r="M235" s="51">
        <f>VLOOKUP(A235,filiation!A:D,4,FALSE)</f>
        <v>2</v>
      </c>
      <c r="N235" s="51">
        <f>VLOOKUP(M235,Entourage!A:N,14,FALSE)</f>
        <v>1</v>
      </c>
      <c r="O235" s="2" t="str">
        <f t="shared" si="33"/>
        <v>战斗</v>
      </c>
      <c r="P235" s="2">
        <f t="shared" si="34"/>
        <v>102</v>
      </c>
      <c r="Q235" s="51">
        <f>INT(VLOOKUP(M235,Entourage!A:AF,28+IF(N235=1,2,IF(N235=3,3,1)),FALSE)*0.6*POWER(B235,1.1))</f>
        <v>153</v>
      </c>
      <c r="R235" s="55">
        <f>I235/(SUM(H$2:H235)*10)</f>
        <v>7.6491092176607281E-2</v>
      </c>
      <c r="S235" s="95">
        <f t="shared" si="35"/>
        <v>1.42</v>
      </c>
      <c r="T235" s="96">
        <f>SUMIFS(H$2:H235,A$2:A235,A235)*10*S235*(1.1+INDEX(Entourage!BD:BD,MATCH(J235,Entourage!A:A,0))/20)</f>
        <v>5942.7000000000007</v>
      </c>
      <c r="U235" s="96">
        <f t="shared" si="36"/>
        <v>561.0600000000004</v>
      </c>
      <c r="V235" s="96">
        <f>T235/VLOOKUP(C235,[4]CharPropertyConfig!$A:$G,7,FALSE)</f>
        <v>237.70800000000003</v>
      </c>
      <c r="W235" s="96">
        <f t="shared" si="37"/>
        <v>19.575000000000728</v>
      </c>
      <c r="X235" s="54" t="str">
        <f>VLOOKUP(J235,Entourage!A:B,2,FALSE)</f>
        <v>c_b_0056</v>
      </c>
      <c r="Y235" s="51" t="str">
        <f>VLOOKUP(M235,Entourage!A:B,2,FALSE)</f>
        <v>c_b_0011</v>
      </c>
    </row>
    <row r="236" spans="1:25" x14ac:dyDescent="0.15">
      <c r="A236" s="51">
        <f t="shared" si="30"/>
        <v>12</v>
      </c>
      <c r="B236" s="2">
        <f>COUNTIF(A$1:A236,A236)</f>
        <v>15</v>
      </c>
      <c r="C236" s="2">
        <f t="shared" si="38"/>
        <v>102</v>
      </c>
      <c r="D236" s="100">
        <f t="shared" si="31"/>
        <v>260</v>
      </c>
      <c r="E236" s="51">
        <v>1</v>
      </c>
      <c r="F236" s="43">
        <v>5</v>
      </c>
      <c r="G236" s="82">
        <v>13009</v>
      </c>
      <c r="H236" s="43">
        <v>50</v>
      </c>
      <c r="I236" s="43">
        <f>VLOOKUP(C236,[4]CharPropertyConfig!$A:$G,7,FALSE)*D236</f>
        <v>6500</v>
      </c>
      <c r="J236" s="51">
        <f>VLOOKUP(A236,filiation!A:C,3,FALSE)</f>
        <v>6</v>
      </c>
      <c r="K236" s="51">
        <f>VLOOKUP(J236,Entourage!A:N,14,FALSE)</f>
        <v>2</v>
      </c>
      <c r="L236" s="2" t="str">
        <f t="shared" si="32"/>
        <v>刺杀</v>
      </c>
      <c r="M236" s="51">
        <f>VLOOKUP(A236,filiation!A:D,4,FALSE)</f>
        <v>2</v>
      </c>
      <c r="N236" s="51">
        <f>VLOOKUP(M236,Entourage!A:N,14,FALSE)</f>
        <v>1</v>
      </c>
      <c r="O236" s="2" t="str">
        <f t="shared" si="33"/>
        <v>战斗</v>
      </c>
      <c r="P236" s="2">
        <f t="shared" si="34"/>
        <v>102</v>
      </c>
      <c r="Q236" s="51">
        <f>INT(VLOOKUP(M236,Entourage!A:AF,28+IF(N236=1,2,IF(N236=3,3,1)),FALSE)*0.6*POWER(B236,1.1))</f>
        <v>165</v>
      </c>
      <c r="R236" s="55">
        <f>I236/(SUM(H$2:H236)*10)</f>
        <v>8.337609030271935E-2</v>
      </c>
      <c r="S236" s="95">
        <f t="shared" si="35"/>
        <v>1.3418999999999999</v>
      </c>
      <c r="T236" s="96">
        <f>SUMIFS(H$2:H236,A$2:A236,A236)*10*S236*(1.1+INDEX(Entourage!BD:BD,MATCH(J236,Entourage!A:A,0))/20)</f>
        <v>6521.6339999999991</v>
      </c>
      <c r="U236" s="96">
        <f t="shared" si="36"/>
        <v>578.93399999999838</v>
      </c>
      <c r="V236" s="96">
        <f>T236/VLOOKUP(C236,[4]CharPropertyConfig!$A:$G,7,FALSE)</f>
        <v>260.86535999999995</v>
      </c>
      <c r="W236" s="96">
        <f t="shared" si="37"/>
        <v>17.873999999997977</v>
      </c>
      <c r="X236" s="54" t="str">
        <f>VLOOKUP(J236,Entourage!A:B,2,FALSE)</f>
        <v>c_b_0056</v>
      </c>
      <c r="Y236" s="51" t="str">
        <f>VLOOKUP(M236,Entourage!A:B,2,FALSE)</f>
        <v>c_b_0011</v>
      </c>
    </row>
    <row r="237" spans="1:25" x14ac:dyDescent="0.15">
      <c r="A237" s="51">
        <f t="shared" si="30"/>
        <v>12</v>
      </c>
      <c r="B237" s="2">
        <f>COUNTIF(A$1:A237,A237)</f>
        <v>16</v>
      </c>
      <c r="C237" s="2">
        <f t="shared" si="38"/>
        <v>102</v>
      </c>
      <c r="D237" s="100">
        <f t="shared" si="31"/>
        <v>284</v>
      </c>
      <c r="E237" s="51">
        <v>1</v>
      </c>
      <c r="F237" s="43">
        <v>5</v>
      </c>
      <c r="G237" s="82">
        <v>13009</v>
      </c>
      <c r="H237" s="43">
        <v>54</v>
      </c>
      <c r="I237" s="43">
        <f>VLOOKUP(C237,[4]CharPropertyConfig!$A:$G,7,FALSE)*D237</f>
        <v>7100</v>
      </c>
      <c r="J237" s="51">
        <f>VLOOKUP(A237,filiation!A:C,3,FALSE)</f>
        <v>6</v>
      </c>
      <c r="K237" s="51">
        <f>VLOOKUP(J237,Entourage!A:N,14,FALSE)</f>
        <v>2</v>
      </c>
      <c r="L237" s="2" t="str">
        <f t="shared" si="32"/>
        <v>刺杀</v>
      </c>
      <c r="M237" s="51">
        <f>VLOOKUP(A237,filiation!A:D,4,FALSE)</f>
        <v>2</v>
      </c>
      <c r="N237" s="51">
        <f>VLOOKUP(M237,Entourage!A:N,14,FALSE)</f>
        <v>1</v>
      </c>
      <c r="O237" s="2" t="str">
        <f t="shared" si="33"/>
        <v>战斗</v>
      </c>
      <c r="P237" s="2">
        <f t="shared" si="34"/>
        <v>102</v>
      </c>
      <c r="Q237" s="51">
        <f>INT(VLOOKUP(M237,Entourage!A:AF,28+IF(N237=1,2,IF(N237=3,3,1)),FALSE)*0.6*POWER(B237,1.1))</f>
        <v>177</v>
      </c>
      <c r="R237" s="55">
        <f>I237/(SUM(H$2:H237)*10)</f>
        <v>9.0445859872611459E-2</v>
      </c>
      <c r="S237" s="95">
        <f t="shared" si="35"/>
        <v>1.2748049999999997</v>
      </c>
      <c r="T237" s="96">
        <f>SUMIFS(H$2:H237,A$2:A237,A237)*10*S237*(1.1+INDEX(Entourage!BD:BD,MATCH(J237,Entourage!A:A,0))/20)</f>
        <v>7124.8851449999984</v>
      </c>
      <c r="U237" s="96">
        <f t="shared" si="36"/>
        <v>603.25114499999927</v>
      </c>
      <c r="V237" s="96">
        <f>T237/VLOOKUP(C237,[4]CharPropertyConfig!$A:$G,7,FALSE)</f>
        <v>284.99540579999996</v>
      </c>
      <c r="W237" s="96">
        <f t="shared" si="37"/>
        <v>24.317145000000892</v>
      </c>
      <c r="X237" s="54" t="str">
        <f>VLOOKUP(J237,Entourage!A:B,2,FALSE)</f>
        <v>c_b_0056</v>
      </c>
      <c r="Y237" s="51" t="str">
        <f>VLOOKUP(M237,Entourage!A:B,2,FALSE)</f>
        <v>c_b_0011</v>
      </c>
    </row>
    <row r="238" spans="1:25" x14ac:dyDescent="0.15">
      <c r="A238" s="51">
        <f t="shared" si="30"/>
        <v>12</v>
      </c>
      <c r="B238" s="2">
        <f>COUNTIF(A$1:A238,A238)</f>
        <v>17</v>
      </c>
      <c r="C238" s="2">
        <f t="shared" si="38"/>
        <v>102</v>
      </c>
      <c r="D238" s="100">
        <f t="shared" si="31"/>
        <v>310</v>
      </c>
      <c r="E238" s="51">
        <v>1</v>
      </c>
      <c r="F238" s="43">
        <v>5</v>
      </c>
      <c r="G238" s="82">
        <v>13009</v>
      </c>
      <c r="H238" s="43">
        <v>58</v>
      </c>
      <c r="I238" s="43">
        <f>VLOOKUP(C238,[4]CharPropertyConfig!$A:$G,7,FALSE)*D238</f>
        <v>7750</v>
      </c>
      <c r="J238" s="51">
        <f>VLOOKUP(A238,filiation!A:C,3,FALSE)</f>
        <v>6</v>
      </c>
      <c r="K238" s="51">
        <f>VLOOKUP(J238,Entourage!A:N,14,FALSE)</f>
        <v>2</v>
      </c>
      <c r="L238" s="2" t="str">
        <f t="shared" si="32"/>
        <v>刺杀</v>
      </c>
      <c r="M238" s="51">
        <f>VLOOKUP(A238,filiation!A:D,4,FALSE)</f>
        <v>2</v>
      </c>
      <c r="N238" s="51">
        <f>VLOOKUP(M238,Entourage!A:N,14,FALSE)</f>
        <v>1</v>
      </c>
      <c r="O238" s="2" t="str">
        <f t="shared" si="33"/>
        <v>战斗</v>
      </c>
      <c r="P238" s="2">
        <f t="shared" si="34"/>
        <v>102</v>
      </c>
      <c r="Q238" s="51">
        <f>INT(VLOOKUP(M238,Entourage!A:AF,28+IF(N238=1,2,IF(N238=3,3,1)),FALSE)*0.6*POWER(B238,1.1))</f>
        <v>189</v>
      </c>
      <c r="R238" s="55">
        <f>I238/(SUM(H$2:H238)*10)</f>
        <v>9.8002023267577135E-2</v>
      </c>
      <c r="S238" s="95">
        <f t="shared" si="35"/>
        <v>1.2174387749999998</v>
      </c>
      <c r="T238" s="96">
        <f>SUMIFS(H$2:H238,A$2:A238,A238)*10*S238*(1.1+INDEX(Entourage!BD:BD,MATCH(J238,Entourage!A:A,0))/20)</f>
        <v>7757.5198742999983</v>
      </c>
      <c r="U238" s="96">
        <f t="shared" si="36"/>
        <v>632.63472929999989</v>
      </c>
      <c r="V238" s="96">
        <f>T238/VLOOKUP(C238,[4]CharPropertyConfig!$A:$G,7,FALSE)</f>
        <v>310.30079497199995</v>
      </c>
      <c r="W238" s="96">
        <f t="shared" si="37"/>
        <v>29.383584300000621</v>
      </c>
      <c r="X238" s="54" t="str">
        <f>VLOOKUP(J238,Entourage!A:B,2,FALSE)</f>
        <v>c_b_0056</v>
      </c>
      <c r="Y238" s="51" t="str">
        <f>VLOOKUP(M238,Entourage!A:B,2,FALSE)</f>
        <v>c_b_0011</v>
      </c>
    </row>
    <row r="239" spans="1:25" x14ac:dyDescent="0.15">
      <c r="A239" s="51">
        <f t="shared" si="30"/>
        <v>12</v>
      </c>
      <c r="B239" s="2">
        <f>COUNTIF(A$1:A239,A239)</f>
        <v>18</v>
      </c>
      <c r="C239" s="2">
        <f t="shared" si="38"/>
        <v>102</v>
      </c>
      <c r="D239" s="100">
        <f t="shared" si="31"/>
        <v>338</v>
      </c>
      <c r="E239" s="51">
        <v>1</v>
      </c>
      <c r="F239" s="43">
        <v>6</v>
      </c>
      <c r="G239" s="82">
        <v>13009</v>
      </c>
      <c r="H239" s="43">
        <v>64</v>
      </c>
      <c r="I239" s="43">
        <f>VLOOKUP(C239,[4]CharPropertyConfig!$A:$G,7,FALSE)*D239</f>
        <v>8450</v>
      </c>
      <c r="J239" s="51">
        <f>VLOOKUP(A239,filiation!A:C,3,FALSE)</f>
        <v>6</v>
      </c>
      <c r="K239" s="51">
        <f>VLOOKUP(J239,Entourage!A:N,14,FALSE)</f>
        <v>2</v>
      </c>
      <c r="L239" s="2" t="str">
        <f t="shared" si="32"/>
        <v>刺杀</v>
      </c>
      <c r="M239" s="51">
        <f>VLOOKUP(A239,filiation!A:D,4,FALSE)</f>
        <v>2</v>
      </c>
      <c r="N239" s="51">
        <f>VLOOKUP(M239,Entourage!A:N,14,FALSE)</f>
        <v>1</v>
      </c>
      <c r="O239" s="2" t="str">
        <f t="shared" si="33"/>
        <v>战斗</v>
      </c>
      <c r="P239" s="2">
        <f t="shared" si="34"/>
        <v>102</v>
      </c>
      <c r="Q239" s="51">
        <f>INT(VLOOKUP(M239,Entourage!A:AF,28+IF(N239=1,2,IF(N239=3,3,1)),FALSE)*0.6*POWER(B239,1.1))</f>
        <v>201</v>
      </c>
      <c r="R239" s="55">
        <f>I239/(SUM(H$2:H239)*10)</f>
        <v>0.1059959859508279</v>
      </c>
      <c r="S239" s="95">
        <f t="shared" si="35"/>
        <v>1.1687412239999997</v>
      </c>
      <c r="T239" s="96">
        <f>SUMIFS(H$2:H239,A$2:A239,A239)*10*S239*(1.1+INDEX(Entourage!BD:BD,MATCH(J239,Entourage!A:A,0))/20)</f>
        <v>8457.0114968639991</v>
      </c>
      <c r="U239" s="96">
        <f t="shared" si="36"/>
        <v>699.49162256400086</v>
      </c>
      <c r="V239" s="96">
        <f>T239/VLOOKUP(C239,[4]CharPropertyConfig!$A:$G,7,FALSE)</f>
        <v>338.28045987455994</v>
      </c>
      <c r="W239" s="96">
        <f t="shared" si="37"/>
        <v>66.856893264000973</v>
      </c>
      <c r="X239" s="54" t="str">
        <f>VLOOKUP(J239,Entourage!A:B,2,FALSE)</f>
        <v>c_b_0056</v>
      </c>
      <c r="Y239" s="51" t="str">
        <f>VLOOKUP(M239,Entourage!A:B,2,FALSE)</f>
        <v>c_b_0011</v>
      </c>
    </row>
    <row r="240" spans="1:25" x14ac:dyDescent="0.15">
      <c r="A240" s="51">
        <f t="shared" si="30"/>
        <v>12</v>
      </c>
      <c r="B240" s="2">
        <f>COUNTIF(A$1:A240,A240)</f>
        <v>19</v>
      </c>
      <c r="C240" s="2">
        <f t="shared" si="38"/>
        <v>102</v>
      </c>
      <c r="D240" s="100">
        <f t="shared" si="31"/>
        <v>367</v>
      </c>
      <c r="E240" s="51">
        <v>1</v>
      </c>
      <c r="F240" s="43">
        <v>6</v>
      </c>
      <c r="G240" s="82">
        <v>13009</v>
      </c>
      <c r="H240" s="43">
        <v>68</v>
      </c>
      <c r="I240" s="43">
        <f>VLOOKUP(C240,[4]CharPropertyConfig!$A:$G,7,FALSE)*D240</f>
        <v>9175</v>
      </c>
      <c r="J240" s="51">
        <f>VLOOKUP(A240,filiation!A:C,3,FALSE)</f>
        <v>6</v>
      </c>
      <c r="K240" s="51">
        <f>VLOOKUP(J240,Entourage!A:N,14,FALSE)</f>
        <v>2</v>
      </c>
      <c r="L240" s="2" t="str">
        <f t="shared" si="32"/>
        <v>刺杀</v>
      </c>
      <c r="M240" s="51">
        <f>VLOOKUP(A240,filiation!A:D,4,FALSE)</f>
        <v>2</v>
      </c>
      <c r="N240" s="51">
        <f>VLOOKUP(M240,Entourage!A:N,14,FALSE)</f>
        <v>1</v>
      </c>
      <c r="O240" s="2" t="str">
        <f t="shared" si="33"/>
        <v>战斗</v>
      </c>
      <c r="P240" s="2">
        <f t="shared" si="34"/>
        <v>102</v>
      </c>
      <c r="Q240" s="51">
        <f>INT(VLOOKUP(M240,Entourage!A:AF,28+IF(N240=1,2,IF(N240=3,3,1)),FALSE)*0.6*POWER(B240,1.1))</f>
        <v>214</v>
      </c>
      <c r="R240" s="55">
        <f>I240/(SUM(H$2:H240)*10)</f>
        <v>0.11411691542288557</v>
      </c>
      <c r="S240" s="95">
        <f t="shared" si="35"/>
        <v>1.1278352811599996</v>
      </c>
      <c r="T240" s="96">
        <f>SUMIFS(H$2:H240,A$2:A240,A240)*10*S240*(1.1+INDEX(Entourage!BD:BD,MATCH(J240,Entourage!A:A,0))/20)</f>
        <v>9196.3688825786376</v>
      </c>
      <c r="U240" s="96">
        <f t="shared" si="36"/>
        <v>739.35738571463844</v>
      </c>
      <c r="V240" s="96">
        <f>T240/VLOOKUP(C240,[4]CharPropertyConfig!$A:$G,7,FALSE)</f>
        <v>367.85475530314551</v>
      </c>
      <c r="W240" s="96">
        <f t="shared" si="37"/>
        <v>39.865763150637576</v>
      </c>
      <c r="X240" s="54" t="str">
        <f>VLOOKUP(J240,Entourage!A:B,2,FALSE)</f>
        <v>c_b_0056</v>
      </c>
      <c r="Y240" s="51" t="str">
        <f>VLOOKUP(M240,Entourage!A:B,2,FALSE)</f>
        <v>c_b_0011</v>
      </c>
    </row>
    <row r="241" spans="1:25" x14ac:dyDescent="0.15">
      <c r="A241" s="51">
        <f t="shared" si="30"/>
        <v>12</v>
      </c>
      <c r="B241" s="2">
        <f>COUNTIF(A$1:A241,A241)</f>
        <v>20</v>
      </c>
      <c r="C241" s="2">
        <f t="shared" si="38"/>
        <v>102</v>
      </c>
      <c r="D241" s="100">
        <f t="shared" si="31"/>
        <v>399</v>
      </c>
      <c r="E241" s="51">
        <v>1</v>
      </c>
      <c r="F241" s="43">
        <v>6</v>
      </c>
      <c r="G241" s="82">
        <v>13009</v>
      </c>
      <c r="H241" s="43">
        <v>72</v>
      </c>
      <c r="I241" s="43">
        <f>VLOOKUP(C241,[4]CharPropertyConfig!$A:$G,7,FALSE)*D241</f>
        <v>9975</v>
      </c>
      <c r="J241" s="51">
        <f>VLOOKUP(A241,filiation!A:C,3,FALSE)</f>
        <v>6</v>
      </c>
      <c r="K241" s="51">
        <f>VLOOKUP(J241,Entourage!A:N,14,FALSE)</f>
        <v>2</v>
      </c>
      <c r="L241" s="2" t="str">
        <f t="shared" si="32"/>
        <v>刺杀</v>
      </c>
      <c r="M241" s="51">
        <f>VLOOKUP(A241,filiation!A:D,4,FALSE)</f>
        <v>2</v>
      </c>
      <c r="N241" s="51">
        <f>VLOOKUP(M241,Entourage!A:N,14,FALSE)</f>
        <v>1</v>
      </c>
      <c r="O241" s="2" t="str">
        <f t="shared" si="33"/>
        <v>战斗</v>
      </c>
      <c r="P241" s="2">
        <f t="shared" si="34"/>
        <v>102</v>
      </c>
      <c r="Q241" s="51">
        <f>INT(VLOOKUP(M241,Entourage!A:AF,28+IF(N241=1,2,IF(N241=3,3,1)),FALSE)*0.6*POWER(B241,1.1))</f>
        <v>226</v>
      </c>
      <c r="R241" s="55">
        <f>I241/(SUM(H$2:H241)*10)</f>
        <v>0.12296597633136094</v>
      </c>
      <c r="S241" s="95">
        <f t="shared" si="35"/>
        <v>1.0940002227251997</v>
      </c>
      <c r="T241" s="96">
        <f>SUMIFS(H$2:H241,A$2:A241,A241)*10*S241*(1.1+INDEX(Entourage!BD:BD,MATCH(J241,Entourage!A:A,0))/20)</f>
        <v>9983.8460325901724</v>
      </c>
      <c r="U241" s="96">
        <f t="shared" si="36"/>
        <v>787.47715001153483</v>
      </c>
      <c r="V241" s="96">
        <f>T241/VLOOKUP(C241,[4]CharPropertyConfig!$A:$G,7,FALSE)</f>
        <v>399.35384130360688</v>
      </c>
      <c r="W241" s="96">
        <f t="shared" si="37"/>
        <v>48.119764296896392</v>
      </c>
      <c r="X241" s="54" t="str">
        <f>VLOOKUP(J241,Entourage!A:B,2,FALSE)</f>
        <v>c_b_0056</v>
      </c>
      <c r="Y241" s="51" t="str">
        <f>VLOOKUP(M241,Entourage!A:B,2,FALSE)</f>
        <v>c_b_0011</v>
      </c>
    </row>
    <row r="242" spans="1:25" x14ac:dyDescent="0.15">
      <c r="A242" s="51">
        <f t="shared" si="30"/>
        <v>13</v>
      </c>
      <c r="B242" s="2">
        <f>COUNTIF(A$1:A242,A242)</f>
        <v>1</v>
      </c>
      <c r="C242" s="2">
        <f t="shared" si="38"/>
        <v>101</v>
      </c>
      <c r="D242" s="100">
        <f t="shared" si="31"/>
        <v>11</v>
      </c>
      <c r="E242" s="51">
        <v>1</v>
      </c>
      <c r="F242" s="43">
        <v>1</v>
      </c>
      <c r="G242" s="82">
        <v>13009</v>
      </c>
      <c r="H242" s="43">
        <v>2</v>
      </c>
      <c r="I242" s="43">
        <f>VLOOKUP(C242,[4]CharPropertyConfig!$A:$G,7,FALSE)*D242</f>
        <v>275</v>
      </c>
      <c r="J242" s="51">
        <f>VLOOKUP(A242,filiation!A:C,3,FALSE)</f>
        <v>21</v>
      </c>
      <c r="K242" s="51">
        <f>VLOOKUP(J242,Entourage!A:N,14,FALSE)</f>
        <v>3</v>
      </c>
      <c r="L242" s="2" t="str">
        <f t="shared" si="32"/>
        <v>辅助</v>
      </c>
      <c r="M242" s="51">
        <f>VLOOKUP(A242,filiation!A:D,4,FALSE)</f>
        <v>24</v>
      </c>
      <c r="N242" s="51">
        <f>VLOOKUP(M242,Entourage!A:N,14,FALSE)</f>
        <v>2</v>
      </c>
      <c r="O242" s="2" t="str">
        <f t="shared" si="33"/>
        <v>刺杀</v>
      </c>
      <c r="P242" s="2">
        <f t="shared" si="34"/>
        <v>101</v>
      </c>
      <c r="Q242" s="51">
        <f>INT(VLOOKUP(M242,Entourage!A:AF,28+IF(N242=1,2,IF(N242=3,3,1)),FALSE)*0.6*POWER(B242,1.1))</f>
        <v>21</v>
      </c>
      <c r="R242" s="55">
        <f>I242/(SUM(H$2:H242)*10)</f>
        <v>3.3892038452058171E-3</v>
      </c>
      <c r="S242" s="95">
        <f t="shared" si="35"/>
        <v>10</v>
      </c>
      <c r="T242" s="96">
        <f>SUMIFS(H$2:H242,A$2:A242,A242)*10*S242*(1.1+INDEX(Entourage!BD:BD,MATCH(J242,Entourage!A:A,0))/20)</f>
        <v>280</v>
      </c>
      <c r="U242" s="96">
        <f t="shared" si="36"/>
        <v>-9703.8460325901724</v>
      </c>
      <c r="V242" s="96">
        <f>T242/VLOOKUP(C242,[4]CharPropertyConfig!$A:$G,7,FALSE)</f>
        <v>11.2</v>
      </c>
      <c r="W242" s="96">
        <f t="shared" si="37"/>
        <v>-10491.323182601707</v>
      </c>
      <c r="X242" s="54" t="str">
        <f>VLOOKUP(J242,Entourage!A:B,2,FALSE)</f>
        <v>c_b_0071</v>
      </c>
      <c r="Y242" s="51" t="str">
        <f>VLOOKUP(M242,Entourage!A:B,2,FALSE)</f>
        <v>c_b_0062</v>
      </c>
    </row>
    <row r="243" spans="1:25" x14ac:dyDescent="0.15">
      <c r="A243" s="51">
        <f t="shared" si="30"/>
        <v>13</v>
      </c>
      <c r="B243" s="2">
        <f>COUNTIF(A$1:A243,A243)</f>
        <v>2</v>
      </c>
      <c r="C243" s="2">
        <f t="shared" si="38"/>
        <v>101</v>
      </c>
      <c r="D243" s="100">
        <f t="shared" si="31"/>
        <v>23</v>
      </c>
      <c r="E243" s="51">
        <v>1</v>
      </c>
      <c r="F243" s="43">
        <v>1</v>
      </c>
      <c r="G243" s="82">
        <v>13009</v>
      </c>
      <c r="H243" s="43">
        <v>4</v>
      </c>
      <c r="I243" s="43">
        <f>VLOOKUP(C243,[4]CharPropertyConfig!$A:$G,7,FALSE)*D243</f>
        <v>575</v>
      </c>
      <c r="J243" s="51">
        <f>VLOOKUP(A243,filiation!A:C,3,FALSE)</f>
        <v>21</v>
      </c>
      <c r="K243" s="51">
        <f>VLOOKUP(J243,Entourage!A:N,14,FALSE)</f>
        <v>3</v>
      </c>
      <c r="L243" s="2" t="str">
        <f t="shared" si="32"/>
        <v>辅助</v>
      </c>
      <c r="M243" s="51">
        <f>VLOOKUP(A243,filiation!A:D,4,FALSE)</f>
        <v>24</v>
      </c>
      <c r="N243" s="51">
        <f>VLOOKUP(M243,Entourage!A:N,14,FALSE)</f>
        <v>2</v>
      </c>
      <c r="O243" s="2" t="str">
        <f t="shared" si="33"/>
        <v>刺杀</v>
      </c>
      <c r="P243" s="2">
        <f t="shared" si="34"/>
        <v>101</v>
      </c>
      <c r="Q243" s="51">
        <f>INT(VLOOKUP(M243,Entourage!A:AF,28+IF(N243=1,2,IF(N243=3,3,1)),FALSE)*0.6*POWER(B243,1.1))</f>
        <v>46</v>
      </c>
      <c r="R243" s="55">
        <f>I243/(SUM(H$2:H243)*10)</f>
        <v>7.0830253757083027E-3</v>
      </c>
      <c r="S243" s="95">
        <f t="shared" si="35"/>
        <v>7</v>
      </c>
      <c r="T243" s="96">
        <f>SUMIFS(H$2:H243,A$2:A243,A243)*10*S243*(1.1+INDEX(Entourage!BD:BD,MATCH(J243,Entourage!A:A,0))/20)</f>
        <v>588</v>
      </c>
      <c r="U243" s="96">
        <f t="shared" si="36"/>
        <v>308</v>
      </c>
      <c r="V243" s="96">
        <f>T243/VLOOKUP(C243,[4]CharPropertyConfig!$A:$G,7,FALSE)</f>
        <v>23.52</v>
      </c>
      <c r="W243" s="96">
        <f t="shared" si="37"/>
        <v>10011.846032590172</v>
      </c>
      <c r="X243" s="54" t="str">
        <f>VLOOKUP(J243,Entourage!A:B,2,FALSE)</f>
        <v>c_b_0071</v>
      </c>
      <c r="Y243" s="51" t="str">
        <f>VLOOKUP(M243,Entourage!A:B,2,FALSE)</f>
        <v>c_b_0062</v>
      </c>
    </row>
    <row r="244" spans="1:25" x14ac:dyDescent="0.15">
      <c r="A244" s="51">
        <f t="shared" si="30"/>
        <v>13</v>
      </c>
      <c r="B244" s="2">
        <f>COUNTIF(A$1:A244,A244)</f>
        <v>3</v>
      </c>
      <c r="C244" s="2">
        <f t="shared" si="38"/>
        <v>101</v>
      </c>
      <c r="D244" s="100">
        <f t="shared" si="31"/>
        <v>36</v>
      </c>
      <c r="E244" s="51">
        <v>1</v>
      </c>
      <c r="F244" s="43">
        <v>1</v>
      </c>
      <c r="G244" s="82">
        <v>13009</v>
      </c>
      <c r="H244" s="43">
        <v>6</v>
      </c>
      <c r="I244" s="43">
        <f>VLOOKUP(C244,[4]CharPropertyConfig!$A:$G,7,FALSE)*D244</f>
        <v>900</v>
      </c>
      <c r="J244" s="51">
        <f>VLOOKUP(A244,filiation!A:C,3,FALSE)</f>
        <v>21</v>
      </c>
      <c r="K244" s="51">
        <f>VLOOKUP(J244,Entourage!A:N,14,FALSE)</f>
        <v>3</v>
      </c>
      <c r="L244" s="2" t="str">
        <f t="shared" si="32"/>
        <v>辅助</v>
      </c>
      <c r="M244" s="51">
        <f>VLOOKUP(A244,filiation!A:D,4,FALSE)</f>
        <v>24</v>
      </c>
      <c r="N244" s="51">
        <f>VLOOKUP(M244,Entourage!A:N,14,FALSE)</f>
        <v>2</v>
      </c>
      <c r="O244" s="2" t="str">
        <f t="shared" si="33"/>
        <v>刺杀</v>
      </c>
      <c r="P244" s="2">
        <f t="shared" si="34"/>
        <v>101</v>
      </c>
      <c r="Q244" s="51">
        <f>INT(VLOOKUP(M244,Entourage!A:AF,28+IF(N244=1,2,IF(N244=3,3,1)),FALSE)*0.6*POWER(B244,1.1))</f>
        <v>72</v>
      </c>
      <c r="R244" s="55">
        <f>I244/(SUM(H$2:H244)*10)</f>
        <v>1.1078286558345642E-2</v>
      </c>
      <c r="S244" s="95">
        <f t="shared" si="35"/>
        <v>5.5</v>
      </c>
      <c r="T244" s="96">
        <f>SUMIFS(H$2:H244,A$2:A244,A244)*10*S244*(1.1+INDEX(Entourage!BD:BD,MATCH(J244,Entourage!A:A,0))/20)</f>
        <v>924.00000000000011</v>
      </c>
      <c r="U244" s="96">
        <f t="shared" si="36"/>
        <v>336.00000000000011</v>
      </c>
      <c r="V244" s="96">
        <f>T244/VLOOKUP(C244,[4]CharPropertyConfig!$A:$G,7,FALSE)</f>
        <v>36.960000000000008</v>
      </c>
      <c r="W244" s="96">
        <f t="shared" si="37"/>
        <v>28.000000000000114</v>
      </c>
      <c r="X244" s="54" t="str">
        <f>VLOOKUP(J244,Entourage!A:B,2,FALSE)</f>
        <v>c_b_0071</v>
      </c>
      <c r="Y244" s="51" t="str">
        <f>VLOOKUP(M244,Entourage!A:B,2,FALSE)</f>
        <v>c_b_0062</v>
      </c>
    </row>
    <row r="245" spans="1:25" x14ac:dyDescent="0.15">
      <c r="A245" s="51">
        <f t="shared" si="30"/>
        <v>13</v>
      </c>
      <c r="B245" s="2">
        <f>COUNTIF(A$1:A245,A245)</f>
        <v>4</v>
      </c>
      <c r="C245" s="2">
        <f t="shared" si="38"/>
        <v>101</v>
      </c>
      <c r="D245" s="100">
        <f t="shared" si="31"/>
        <v>51</v>
      </c>
      <c r="E245" s="51">
        <v>1</v>
      </c>
      <c r="F245" s="43">
        <v>2</v>
      </c>
      <c r="G245" s="82">
        <v>13009</v>
      </c>
      <c r="H245" s="43">
        <v>10</v>
      </c>
      <c r="I245" s="43">
        <f>VLOOKUP(C245,[4]CharPropertyConfig!$A:$G,7,FALSE)*D245</f>
        <v>1275</v>
      </c>
      <c r="J245" s="51">
        <f>VLOOKUP(A245,filiation!A:C,3,FALSE)</f>
        <v>21</v>
      </c>
      <c r="K245" s="51">
        <f>VLOOKUP(J245,Entourage!A:N,14,FALSE)</f>
        <v>3</v>
      </c>
      <c r="L245" s="2" t="str">
        <f t="shared" si="32"/>
        <v>辅助</v>
      </c>
      <c r="M245" s="51">
        <f>VLOOKUP(A245,filiation!A:D,4,FALSE)</f>
        <v>24</v>
      </c>
      <c r="N245" s="51">
        <f>VLOOKUP(M245,Entourage!A:N,14,FALSE)</f>
        <v>2</v>
      </c>
      <c r="O245" s="2" t="str">
        <f t="shared" si="33"/>
        <v>刺杀</v>
      </c>
      <c r="P245" s="2">
        <f t="shared" si="34"/>
        <v>101</v>
      </c>
      <c r="Q245" s="51">
        <f>INT(VLOOKUP(M245,Entourage!A:AF,28+IF(N245=1,2,IF(N245=3,3,1)),FALSE)*0.6*POWER(B245,1.1))</f>
        <v>99</v>
      </c>
      <c r="R245" s="55">
        <f>I245/(SUM(H$2:H245)*10)</f>
        <v>1.5674944676665848E-2</v>
      </c>
      <c r="S245" s="95">
        <f t="shared" si="35"/>
        <v>4.2</v>
      </c>
      <c r="T245" s="96">
        <f>SUMIFS(H$2:H245,A$2:A245,A245)*10*S245*(1.1+INDEX(Entourage!BD:BD,MATCH(J245,Entourage!A:A,0))/20)</f>
        <v>1293.6000000000001</v>
      </c>
      <c r="U245" s="96">
        <f t="shared" si="36"/>
        <v>369.6</v>
      </c>
      <c r="V245" s="96">
        <f>T245/VLOOKUP(C245,[4]CharPropertyConfig!$A:$G,7,FALSE)</f>
        <v>51.744000000000007</v>
      </c>
      <c r="W245" s="96">
        <f t="shared" si="37"/>
        <v>33.599999999999909</v>
      </c>
      <c r="X245" s="54" t="str">
        <f>VLOOKUP(J245,Entourage!A:B,2,FALSE)</f>
        <v>c_b_0071</v>
      </c>
      <c r="Y245" s="51" t="str">
        <f>VLOOKUP(M245,Entourage!A:B,2,FALSE)</f>
        <v>c_b_0062</v>
      </c>
    </row>
    <row r="246" spans="1:25" x14ac:dyDescent="0.15">
      <c r="A246" s="51">
        <f t="shared" si="30"/>
        <v>13</v>
      </c>
      <c r="B246" s="2">
        <f>COUNTIF(A$1:A246,A246)</f>
        <v>5</v>
      </c>
      <c r="C246" s="2">
        <f t="shared" si="38"/>
        <v>101</v>
      </c>
      <c r="D246" s="100">
        <f t="shared" si="31"/>
        <v>67</v>
      </c>
      <c r="E246" s="51">
        <v>1</v>
      </c>
      <c r="F246" s="43">
        <v>2</v>
      </c>
      <c r="G246" s="82">
        <v>13009</v>
      </c>
      <c r="H246" s="43">
        <v>12</v>
      </c>
      <c r="I246" s="43">
        <f>VLOOKUP(C246,[4]CharPropertyConfig!$A:$G,7,FALSE)*D246</f>
        <v>1675</v>
      </c>
      <c r="J246" s="51">
        <f>VLOOKUP(A246,filiation!A:C,3,FALSE)</f>
        <v>21</v>
      </c>
      <c r="K246" s="51">
        <f>VLOOKUP(J246,Entourage!A:N,14,FALSE)</f>
        <v>3</v>
      </c>
      <c r="L246" s="2" t="str">
        <f t="shared" si="32"/>
        <v>辅助</v>
      </c>
      <c r="M246" s="51">
        <f>VLOOKUP(A246,filiation!A:D,4,FALSE)</f>
        <v>24</v>
      </c>
      <c r="N246" s="51">
        <f>VLOOKUP(M246,Entourage!A:N,14,FALSE)</f>
        <v>2</v>
      </c>
      <c r="O246" s="2" t="str">
        <f t="shared" si="33"/>
        <v>刺杀</v>
      </c>
      <c r="P246" s="2">
        <f t="shared" si="34"/>
        <v>101</v>
      </c>
      <c r="Q246" s="51">
        <f>INT(VLOOKUP(M246,Entourage!A:AF,28+IF(N246=1,2,IF(N246=3,3,1)),FALSE)*0.6*POWER(B246,1.1))</f>
        <v>126</v>
      </c>
      <c r="R246" s="55">
        <f>I246/(SUM(H$2:H246)*10)</f>
        <v>2.0562239135772157E-2</v>
      </c>
      <c r="S246" s="95">
        <f t="shared" si="35"/>
        <v>3.56</v>
      </c>
      <c r="T246" s="96">
        <f>SUMIFS(H$2:H246,A$2:A246,A246)*10*S246*(1.1+INDEX(Entourage!BD:BD,MATCH(J246,Entourage!A:A,0))/20)</f>
        <v>1694.5600000000004</v>
      </c>
      <c r="U246" s="96">
        <f t="shared" si="36"/>
        <v>400.96000000000026</v>
      </c>
      <c r="V246" s="96">
        <f>T246/VLOOKUP(C246,[4]CharPropertyConfig!$A:$G,7,FALSE)</f>
        <v>67.78240000000001</v>
      </c>
      <c r="W246" s="96">
        <f t="shared" si="37"/>
        <v>31.360000000000241</v>
      </c>
      <c r="X246" s="54" t="str">
        <f>VLOOKUP(J246,Entourage!A:B,2,FALSE)</f>
        <v>c_b_0071</v>
      </c>
      <c r="Y246" s="51" t="str">
        <f>VLOOKUP(M246,Entourage!A:B,2,FALSE)</f>
        <v>c_b_0062</v>
      </c>
    </row>
    <row r="247" spans="1:25" x14ac:dyDescent="0.15">
      <c r="A247" s="51">
        <f t="shared" si="30"/>
        <v>13</v>
      </c>
      <c r="B247" s="2">
        <f>COUNTIF(A$1:A247,A247)</f>
        <v>6</v>
      </c>
      <c r="C247" s="2">
        <f t="shared" si="38"/>
        <v>101</v>
      </c>
      <c r="D247" s="100">
        <f t="shared" si="31"/>
        <v>84</v>
      </c>
      <c r="E247" s="51">
        <v>1</v>
      </c>
      <c r="F247" s="43">
        <v>2</v>
      </c>
      <c r="G247" s="82">
        <v>13009</v>
      </c>
      <c r="H247" s="43">
        <v>16</v>
      </c>
      <c r="I247" s="43">
        <f>VLOOKUP(C247,[4]CharPropertyConfig!$A:$G,7,FALSE)*D247</f>
        <v>2100</v>
      </c>
      <c r="J247" s="51">
        <f>VLOOKUP(A247,filiation!A:C,3,FALSE)</f>
        <v>21</v>
      </c>
      <c r="K247" s="51">
        <f>VLOOKUP(J247,Entourage!A:N,14,FALSE)</f>
        <v>3</v>
      </c>
      <c r="L247" s="2" t="str">
        <f t="shared" si="32"/>
        <v>辅助</v>
      </c>
      <c r="M247" s="51">
        <f>VLOOKUP(A247,filiation!A:D,4,FALSE)</f>
        <v>24</v>
      </c>
      <c r="N247" s="51">
        <f>VLOOKUP(M247,Entourage!A:N,14,FALSE)</f>
        <v>2</v>
      </c>
      <c r="O247" s="2" t="str">
        <f t="shared" si="33"/>
        <v>刺杀</v>
      </c>
      <c r="P247" s="2">
        <f t="shared" si="34"/>
        <v>101</v>
      </c>
      <c r="Q247" s="51">
        <f>INT(VLOOKUP(M247,Entourage!A:AF,28+IF(N247=1,2,IF(N247=3,3,1)),FALSE)*0.6*POWER(B247,1.1))</f>
        <v>155</v>
      </c>
      <c r="R247" s="55">
        <f>I247/(SUM(H$2:H247)*10)</f>
        <v>2.5728987993138937E-2</v>
      </c>
      <c r="S247" s="95">
        <f t="shared" si="35"/>
        <v>3.02</v>
      </c>
      <c r="T247" s="96">
        <f>SUMIFS(H$2:H247,A$2:A247,A247)*10*S247*(1.1+INDEX(Entourage!BD:BD,MATCH(J247,Entourage!A:A,0))/20)</f>
        <v>2114</v>
      </c>
      <c r="U247" s="96">
        <f t="shared" si="36"/>
        <v>419.4399999999996</v>
      </c>
      <c r="V247" s="96">
        <f>T247/VLOOKUP(C247,[4]CharPropertyConfig!$A:$G,7,FALSE)</f>
        <v>84.56</v>
      </c>
      <c r="W247" s="96">
        <f t="shared" si="37"/>
        <v>18.479999999999336</v>
      </c>
      <c r="X247" s="54" t="str">
        <f>VLOOKUP(J247,Entourage!A:B,2,FALSE)</f>
        <v>c_b_0071</v>
      </c>
      <c r="Y247" s="51" t="str">
        <f>VLOOKUP(M247,Entourage!A:B,2,FALSE)</f>
        <v>c_b_0062</v>
      </c>
    </row>
    <row r="248" spans="1:25" x14ac:dyDescent="0.15">
      <c r="A248" s="51">
        <f t="shared" si="30"/>
        <v>13</v>
      </c>
      <c r="B248" s="2">
        <f>COUNTIF(A$1:A248,A248)</f>
        <v>7</v>
      </c>
      <c r="C248" s="2">
        <f t="shared" si="38"/>
        <v>101</v>
      </c>
      <c r="D248" s="100">
        <f t="shared" si="31"/>
        <v>101</v>
      </c>
      <c r="E248" s="51">
        <v>1</v>
      </c>
      <c r="F248" s="43">
        <v>3</v>
      </c>
      <c r="G248" s="82">
        <v>13009</v>
      </c>
      <c r="H248" s="43">
        <v>20</v>
      </c>
      <c r="I248" s="43">
        <f>VLOOKUP(C248,[4]CharPropertyConfig!$A:$G,7,FALSE)*D248</f>
        <v>2525</v>
      </c>
      <c r="J248" s="51">
        <f>VLOOKUP(A248,filiation!A:C,3,FALSE)</f>
        <v>21</v>
      </c>
      <c r="K248" s="51">
        <f>VLOOKUP(J248,Entourage!A:N,14,FALSE)</f>
        <v>3</v>
      </c>
      <c r="L248" s="2" t="str">
        <f t="shared" si="32"/>
        <v>辅助</v>
      </c>
      <c r="M248" s="51">
        <f>VLOOKUP(A248,filiation!A:D,4,FALSE)</f>
        <v>24</v>
      </c>
      <c r="N248" s="51">
        <f>VLOOKUP(M248,Entourage!A:N,14,FALSE)</f>
        <v>2</v>
      </c>
      <c r="O248" s="2" t="str">
        <f t="shared" si="33"/>
        <v>刺杀</v>
      </c>
      <c r="P248" s="2">
        <f t="shared" si="34"/>
        <v>101</v>
      </c>
      <c r="Q248" s="51">
        <f>INT(VLOOKUP(M248,Entourage!A:AF,28+IF(N248=1,2,IF(N248=3,3,1)),FALSE)*0.6*POWER(B248,1.1))</f>
        <v>183</v>
      </c>
      <c r="R248" s="55">
        <f>I248/(SUM(H$2:H248)*10)</f>
        <v>3.0860425323881693E-2</v>
      </c>
      <c r="S248" s="95">
        <f t="shared" si="35"/>
        <v>2.6</v>
      </c>
      <c r="T248" s="96">
        <f>SUMIFS(H$2:H248,A$2:A248,A248)*10*S248*(1.1+INDEX(Entourage!BD:BD,MATCH(J248,Entourage!A:A,0))/20)</f>
        <v>2548.0000000000005</v>
      </c>
      <c r="U248" s="96">
        <f t="shared" si="36"/>
        <v>434.00000000000045</v>
      </c>
      <c r="V248" s="96">
        <f>T248/VLOOKUP(C248,[4]CharPropertyConfig!$A:$G,7,FALSE)</f>
        <v>101.92000000000002</v>
      </c>
      <c r="W248" s="96">
        <f t="shared" si="37"/>
        <v>14.560000000000855</v>
      </c>
      <c r="X248" s="54" t="str">
        <f>VLOOKUP(J248,Entourage!A:B,2,FALSE)</f>
        <v>c_b_0071</v>
      </c>
      <c r="Y248" s="51" t="str">
        <f>VLOOKUP(M248,Entourage!A:B,2,FALSE)</f>
        <v>c_b_0062</v>
      </c>
    </row>
    <row r="249" spans="1:25" x14ac:dyDescent="0.15">
      <c r="A249" s="51">
        <f t="shared" si="30"/>
        <v>13</v>
      </c>
      <c r="B249" s="2">
        <f>COUNTIF(A$1:A249,A249)</f>
        <v>8</v>
      </c>
      <c r="C249" s="2">
        <f t="shared" si="38"/>
        <v>101</v>
      </c>
      <c r="D249" s="100">
        <f t="shared" si="31"/>
        <v>120</v>
      </c>
      <c r="E249" s="51">
        <v>1</v>
      </c>
      <c r="F249" s="43">
        <v>3</v>
      </c>
      <c r="G249" s="82">
        <v>13009</v>
      </c>
      <c r="H249" s="43">
        <v>24</v>
      </c>
      <c r="I249" s="43">
        <f>VLOOKUP(C249,[4]CharPropertyConfig!$A:$G,7,FALSE)*D249</f>
        <v>3000</v>
      </c>
      <c r="J249" s="51">
        <f>VLOOKUP(A249,filiation!A:C,3,FALSE)</f>
        <v>21</v>
      </c>
      <c r="K249" s="51">
        <f>VLOOKUP(J249,Entourage!A:N,14,FALSE)</f>
        <v>3</v>
      </c>
      <c r="L249" s="2" t="str">
        <f t="shared" si="32"/>
        <v>辅助</v>
      </c>
      <c r="M249" s="51">
        <f>VLOOKUP(A249,filiation!A:D,4,FALSE)</f>
        <v>24</v>
      </c>
      <c r="N249" s="51">
        <f>VLOOKUP(M249,Entourage!A:N,14,FALSE)</f>
        <v>2</v>
      </c>
      <c r="O249" s="2" t="str">
        <f t="shared" si="33"/>
        <v>刺杀</v>
      </c>
      <c r="P249" s="2">
        <f t="shared" si="34"/>
        <v>101</v>
      </c>
      <c r="Q249" s="51">
        <f>INT(VLOOKUP(M249,Entourage!A:AF,28+IF(N249=1,2,IF(N249=3,3,1)),FALSE)*0.6*POWER(B249,1.1))</f>
        <v>212</v>
      </c>
      <c r="R249" s="55">
        <f>I249/(SUM(H$2:H249)*10)</f>
        <v>3.6558615647087497E-2</v>
      </c>
      <c r="S249" s="95">
        <f t="shared" si="35"/>
        <v>2.2799999999999998</v>
      </c>
      <c r="T249" s="96">
        <f>SUMIFS(H$2:H249,A$2:A249,A249)*10*S249*(1.1+INDEX(Entourage!BD:BD,MATCH(J249,Entourage!A:A,0))/20)</f>
        <v>3000.48</v>
      </c>
      <c r="U249" s="96">
        <f t="shared" si="36"/>
        <v>452.47999999999956</v>
      </c>
      <c r="V249" s="96">
        <f>T249/VLOOKUP(C249,[4]CharPropertyConfig!$A:$G,7,FALSE)</f>
        <v>120.0192</v>
      </c>
      <c r="W249" s="96">
        <f t="shared" si="37"/>
        <v>18.479999999999109</v>
      </c>
      <c r="X249" s="54" t="str">
        <f>VLOOKUP(J249,Entourage!A:B,2,FALSE)</f>
        <v>c_b_0071</v>
      </c>
      <c r="Y249" s="51" t="str">
        <f>VLOOKUP(M249,Entourage!A:B,2,FALSE)</f>
        <v>c_b_0062</v>
      </c>
    </row>
    <row r="250" spans="1:25" x14ac:dyDescent="0.15">
      <c r="A250" s="51">
        <f t="shared" si="30"/>
        <v>13</v>
      </c>
      <c r="B250" s="2">
        <f>COUNTIF(A$1:A250,A250)</f>
        <v>9</v>
      </c>
      <c r="C250" s="2">
        <f t="shared" si="38"/>
        <v>101</v>
      </c>
      <c r="D250" s="100">
        <f t="shared" si="31"/>
        <v>139</v>
      </c>
      <c r="E250" s="51">
        <v>1</v>
      </c>
      <c r="F250" s="43">
        <v>3</v>
      </c>
      <c r="G250" s="82">
        <v>13009</v>
      </c>
      <c r="H250" s="43">
        <v>26</v>
      </c>
      <c r="I250" s="43">
        <f>VLOOKUP(C250,[4]CharPropertyConfig!$A:$G,7,FALSE)*D250</f>
        <v>3475</v>
      </c>
      <c r="J250" s="51">
        <f>VLOOKUP(A250,filiation!A:C,3,FALSE)</f>
        <v>21</v>
      </c>
      <c r="K250" s="51">
        <f>VLOOKUP(J250,Entourage!A:N,14,FALSE)</f>
        <v>3</v>
      </c>
      <c r="L250" s="2" t="str">
        <f t="shared" si="32"/>
        <v>辅助</v>
      </c>
      <c r="M250" s="51">
        <f>VLOOKUP(A250,filiation!A:D,4,FALSE)</f>
        <v>24</v>
      </c>
      <c r="N250" s="51">
        <f>VLOOKUP(M250,Entourage!A:N,14,FALSE)</f>
        <v>2</v>
      </c>
      <c r="O250" s="2" t="str">
        <f t="shared" si="33"/>
        <v>刺杀</v>
      </c>
      <c r="P250" s="2">
        <f t="shared" si="34"/>
        <v>101</v>
      </c>
      <c r="Q250" s="51">
        <f>INT(VLOOKUP(M250,Entourage!A:AF,28+IF(N250=1,2,IF(N250=3,3,1)),FALSE)*0.6*POWER(B250,1.1))</f>
        <v>242</v>
      </c>
      <c r="R250" s="55">
        <f>I250/(SUM(H$2:H250)*10)</f>
        <v>4.2213313896987369E-2</v>
      </c>
      <c r="S250" s="95">
        <f t="shared" si="35"/>
        <v>2.0699999999999998</v>
      </c>
      <c r="T250" s="96">
        <f>SUMIFS(H$2:H250,A$2:A250,A250)*10*S250*(1.1+INDEX(Entourage!BD:BD,MATCH(J250,Entourage!A:A,0))/20)</f>
        <v>3477.6000000000004</v>
      </c>
      <c r="U250" s="96">
        <f t="shared" si="36"/>
        <v>477.12000000000035</v>
      </c>
      <c r="V250" s="96">
        <f>T250/VLOOKUP(C250,[4]CharPropertyConfig!$A:$G,7,FALSE)</f>
        <v>139.10400000000001</v>
      </c>
      <c r="W250" s="96">
        <f t="shared" si="37"/>
        <v>24.640000000000782</v>
      </c>
      <c r="X250" s="54" t="str">
        <f>VLOOKUP(J250,Entourage!A:B,2,FALSE)</f>
        <v>c_b_0071</v>
      </c>
      <c r="Y250" s="51" t="str">
        <f>VLOOKUP(M250,Entourage!A:B,2,FALSE)</f>
        <v>c_b_0062</v>
      </c>
    </row>
    <row r="251" spans="1:25" x14ac:dyDescent="0.15">
      <c r="A251" s="51">
        <f t="shared" si="30"/>
        <v>13</v>
      </c>
      <c r="B251" s="2">
        <f>COUNTIF(A$1:A251,A251)</f>
        <v>10</v>
      </c>
      <c r="C251" s="2">
        <f t="shared" si="38"/>
        <v>101</v>
      </c>
      <c r="D251" s="100">
        <f t="shared" si="31"/>
        <v>158</v>
      </c>
      <c r="E251" s="51">
        <v>1</v>
      </c>
      <c r="F251" s="43">
        <v>3</v>
      </c>
      <c r="G251" s="82">
        <v>13009</v>
      </c>
      <c r="H251" s="43">
        <v>30</v>
      </c>
      <c r="I251" s="43">
        <f>VLOOKUP(C251,[4]CharPropertyConfig!$A:$G,7,FALSE)*D251</f>
        <v>3950</v>
      </c>
      <c r="J251" s="51">
        <f>VLOOKUP(A251,filiation!A:C,3,FALSE)</f>
        <v>21</v>
      </c>
      <c r="K251" s="51">
        <f>VLOOKUP(J251,Entourage!A:N,14,FALSE)</f>
        <v>3</v>
      </c>
      <c r="L251" s="2" t="str">
        <f t="shared" si="32"/>
        <v>辅助</v>
      </c>
      <c r="M251" s="51">
        <f>VLOOKUP(A251,filiation!A:D,4,FALSE)</f>
        <v>24</v>
      </c>
      <c r="N251" s="51">
        <f>VLOOKUP(M251,Entourage!A:N,14,FALSE)</f>
        <v>2</v>
      </c>
      <c r="O251" s="2" t="str">
        <f t="shared" si="33"/>
        <v>刺杀</v>
      </c>
      <c r="P251" s="2">
        <f t="shared" si="34"/>
        <v>101</v>
      </c>
      <c r="Q251" s="51">
        <f>INT(VLOOKUP(M251,Entourage!A:AF,28+IF(N251=1,2,IF(N251=3,3,1)),FALSE)*0.6*POWER(B251,1.1))</f>
        <v>271</v>
      </c>
      <c r="R251" s="55">
        <f>I251/(SUM(H$2:H251)*10)</f>
        <v>4.7809247155652386E-2</v>
      </c>
      <c r="S251" s="95">
        <f t="shared" si="35"/>
        <v>1.89</v>
      </c>
      <c r="T251" s="96">
        <f>SUMIFS(H$2:H251,A$2:A251,A251)*10*S251*(1.1+INDEX(Entourage!BD:BD,MATCH(J251,Entourage!A:A,0))/20)</f>
        <v>3969.0000000000005</v>
      </c>
      <c r="U251" s="96">
        <f t="shared" si="36"/>
        <v>491.40000000000009</v>
      </c>
      <c r="V251" s="96">
        <f>T251/VLOOKUP(C251,[4]CharPropertyConfig!$A:$G,7,FALSE)</f>
        <v>158.76000000000002</v>
      </c>
      <c r="W251" s="96">
        <f t="shared" si="37"/>
        <v>14.279999999999745</v>
      </c>
      <c r="X251" s="54" t="str">
        <f>VLOOKUP(J251,Entourage!A:B,2,FALSE)</f>
        <v>c_b_0071</v>
      </c>
      <c r="Y251" s="51" t="str">
        <f>VLOOKUP(M251,Entourage!A:B,2,FALSE)</f>
        <v>c_b_0062</v>
      </c>
    </row>
    <row r="252" spans="1:25" x14ac:dyDescent="0.15">
      <c r="A252" s="51">
        <f t="shared" si="30"/>
        <v>13</v>
      </c>
      <c r="B252" s="2">
        <f>COUNTIF(A$1:A252,A252)</f>
        <v>11</v>
      </c>
      <c r="C252" s="2">
        <f t="shared" si="38"/>
        <v>101</v>
      </c>
      <c r="D252" s="100">
        <f t="shared" si="31"/>
        <v>179</v>
      </c>
      <c r="E252" s="51">
        <v>1</v>
      </c>
      <c r="F252" s="43">
        <v>4</v>
      </c>
      <c r="G252" s="82">
        <v>13009</v>
      </c>
      <c r="H252" s="43">
        <v>34</v>
      </c>
      <c r="I252" s="43">
        <f>VLOOKUP(C252,[4]CharPropertyConfig!$A:$G,7,FALSE)*D252</f>
        <v>4475</v>
      </c>
      <c r="J252" s="51">
        <f>VLOOKUP(A252,filiation!A:C,3,FALSE)</f>
        <v>21</v>
      </c>
      <c r="K252" s="51">
        <f>VLOOKUP(J252,Entourage!A:N,14,FALSE)</f>
        <v>3</v>
      </c>
      <c r="L252" s="2" t="str">
        <f t="shared" si="32"/>
        <v>辅助</v>
      </c>
      <c r="M252" s="51">
        <f>VLOOKUP(A252,filiation!A:D,4,FALSE)</f>
        <v>24</v>
      </c>
      <c r="N252" s="51">
        <f>VLOOKUP(M252,Entourage!A:N,14,FALSE)</f>
        <v>2</v>
      </c>
      <c r="O252" s="2" t="str">
        <f t="shared" si="33"/>
        <v>刺杀</v>
      </c>
      <c r="P252" s="2">
        <f t="shared" si="34"/>
        <v>101</v>
      </c>
      <c r="Q252" s="51">
        <f>INT(VLOOKUP(M252,Entourage!A:AF,28+IF(N252=1,2,IF(N252=3,3,1)),FALSE)*0.6*POWER(B252,1.1))</f>
        <v>301</v>
      </c>
      <c r="R252" s="55">
        <f>I252/(SUM(H$2:H252)*10)</f>
        <v>5.3941658630665378E-2</v>
      </c>
      <c r="S252" s="95">
        <f t="shared" si="35"/>
        <v>1.74</v>
      </c>
      <c r="T252" s="96">
        <f>SUMIFS(H$2:H252,A$2:A252,A252)*10*S252*(1.1+INDEX(Entourage!BD:BD,MATCH(J252,Entourage!A:A,0))/20)</f>
        <v>4482.2400000000007</v>
      </c>
      <c r="U252" s="96">
        <f t="shared" si="36"/>
        <v>513.24000000000024</v>
      </c>
      <c r="V252" s="96">
        <f>T252/VLOOKUP(C252,[4]CharPropertyConfig!$A:$G,7,FALSE)</f>
        <v>179.28960000000004</v>
      </c>
      <c r="W252" s="96">
        <f t="shared" si="37"/>
        <v>21.840000000000146</v>
      </c>
      <c r="X252" s="54" t="str">
        <f>VLOOKUP(J252,Entourage!A:B,2,FALSE)</f>
        <v>c_b_0071</v>
      </c>
      <c r="Y252" s="51" t="str">
        <f>VLOOKUP(M252,Entourage!A:B,2,FALSE)</f>
        <v>c_b_0062</v>
      </c>
    </row>
    <row r="253" spans="1:25" x14ac:dyDescent="0.15">
      <c r="A253" s="51">
        <f t="shared" si="30"/>
        <v>13</v>
      </c>
      <c r="B253" s="2">
        <f>COUNTIF(A$1:A253,A253)</f>
        <v>12</v>
      </c>
      <c r="C253" s="2">
        <f t="shared" si="38"/>
        <v>101</v>
      </c>
      <c r="D253" s="100">
        <f t="shared" si="31"/>
        <v>200</v>
      </c>
      <c r="E253" s="51">
        <v>1</v>
      </c>
      <c r="F253" s="43">
        <v>4</v>
      </c>
      <c r="G253" s="82">
        <v>13009</v>
      </c>
      <c r="H253" s="43">
        <v>38</v>
      </c>
      <c r="I253" s="43">
        <f>VLOOKUP(C253,[4]CharPropertyConfig!$A:$G,7,FALSE)*D253</f>
        <v>5000</v>
      </c>
      <c r="J253" s="51">
        <f>VLOOKUP(A253,filiation!A:C,3,FALSE)</f>
        <v>21</v>
      </c>
      <c r="K253" s="51">
        <f>VLOOKUP(J253,Entourage!A:N,14,FALSE)</f>
        <v>3</v>
      </c>
      <c r="L253" s="2" t="str">
        <f t="shared" si="32"/>
        <v>辅助</v>
      </c>
      <c r="M253" s="51">
        <f>VLOOKUP(A253,filiation!A:D,4,FALSE)</f>
        <v>24</v>
      </c>
      <c r="N253" s="51">
        <f>VLOOKUP(M253,Entourage!A:N,14,FALSE)</f>
        <v>2</v>
      </c>
      <c r="O253" s="2" t="str">
        <f t="shared" si="33"/>
        <v>刺杀</v>
      </c>
      <c r="P253" s="2">
        <f t="shared" si="34"/>
        <v>101</v>
      </c>
      <c r="Q253" s="51">
        <f>INT(VLOOKUP(M253,Entourage!A:AF,28+IF(N253=1,2,IF(N253=3,3,1)),FALSE)*0.6*POWER(B253,1.1))</f>
        <v>332</v>
      </c>
      <c r="R253" s="55">
        <f>I253/(SUM(H$2:H253)*10)</f>
        <v>5.9995200383969285E-2</v>
      </c>
      <c r="S253" s="95">
        <f t="shared" si="35"/>
        <v>1.615</v>
      </c>
      <c r="T253" s="96">
        <f>SUMIFS(H$2:H253,A$2:A253,A253)*10*S253*(1.1+INDEX(Entourage!BD:BD,MATCH(J253,Entourage!A:A,0))/20)</f>
        <v>5019.420000000001</v>
      </c>
      <c r="U253" s="96">
        <f t="shared" si="36"/>
        <v>537.18000000000029</v>
      </c>
      <c r="V253" s="96">
        <f>T253/VLOOKUP(C253,[4]CharPropertyConfig!$A:$G,7,FALSE)</f>
        <v>200.77680000000004</v>
      </c>
      <c r="W253" s="96">
        <f t="shared" si="37"/>
        <v>23.940000000000055</v>
      </c>
      <c r="X253" s="54" t="str">
        <f>VLOOKUP(J253,Entourage!A:B,2,FALSE)</f>
        <v>c_b_0071</v>
      </c>
      <c r="Y253" s="51" t="str">
        <f>VLOOKUP(M253,Entourage!A:B,2,FALSE)</f>
        <v>c_b_0062</v>
      </c>
    </row>
    <row r="254" spans="1:25" x14ac:dyDescent="0.15">
      <c r="A254" s="51">
        <f t="shared" si="30"/>
        <v>13</v>
      </c>
      <c r="B254" s="2">
        <f>COUNTIF(A$1:A254,A254)</f>
        <v>13</v>
      </c>
      <c r="C254" s="2">
        <f t="shared" si="38"/>
        <v>101</v>
      </c>
      <c r="D254" s="100">
        <f t="shared" si="31"/>
        <v>223</v>
      </c>
      <c r="E254" s="51">
        <v>1</v>
      </c>
      <c r="F254" s="43">
        <v>4</v>
      </c>
      <c r="G254" s="82">
        <v>13009</v>
      </c>
      <c r="H254" s="43">
        <v>42</v>
      </c>
      <c r="I254" s="43">
        <f>VLOOKUP(C254,[4]CharPropertyConfig!$A:$G,7,FALSE)*D254</f>
        <v>5575</v>
      </c>
      <c r="J254" s="51">
        <f>VLOOKUP(A254,filiation!A:C,3,FALSE)</f>
        <v>21</v>
      </c>
      <c r="K254" s="51">
        <f>VLOOKUP(J254,Entourage!A:N,14,FALSE)</f>
        <v>3</v>
      </c>
      <c r="L254" s="2" t="str">
        <f t="shared" si="32"/>
        <v>辅助</v>
      </c>
      <c r="M254" s="51">
        <f>VLOOKUP(A254,filiation!A:D,4,FALSE)</f>
        <v>24</v>
      </c>
      <c r="N254" s="51">
        <f>VLOOKUP(M254,Entourage!A:N,14,FALSE)</f>
        <v>2</v>
      </c>
      <c r="O254" s="2" t="str">
        <f t="shared" si="33"/>
        <v>刺杀</v>
      </c>
      <c r="P254" s="2">
        <f t="shared" si="34"/>
        <v>101</v>
      </c>
      <c r="Q254" s="51">
        <f>INT(VLOOKUP(M254,Entourage!A:AF,28+IF(N254=1,2,IF(N254=3,3,1)),FALSE)*0.6*POWER(B254,1.1))</f>
        <v>362</v>
      </c>
      <c r="R254" s="55">
        <f>I254/(SUM(H$2:H254)*10)</f>
        <v>6.6559216809933139E-2</v>
      </c>
      <c r="S254" s="95">
        <f t="shared" si="35"/>
        <v>1.51</v>
      </c>
      <c r="T254" s="96">
        <f>SUMIFS(H$2:H254,A$2:A254,A254)*10*S254*(1.1+INDEX(Entourage!BD:BD,MATCH(J254,Entourage!A:A,0))/20)</f>
        <v>5580.9600000000009</v>
      </c>
      <c r="U254" s="96">
        <f t="shared" si="36"/>
        <v>561.54</v>
      </c>
      <c r="V254" s="96">
        <f>T254/VLOOKUP(C254,[4]CharPropertyConfig!$A:$G,7,FALSE)</f>
        <v>223.23840000000004</v>
      </c>
      <c r="W254" s="96">
        <f t="shared" si="37"/>
        <v>24.359999999999673</v>
      </c>
      <c r="X254" s="54" t="str">
        <f>VLOOKUP(J254,Entourage!A:B,2,FALSE)</f>
        <v>c_b_0071</v>
      </c>
      <c r="Y254" s="51" t="str">
        <f>VLOOKUP(M254,Entourage!A:B,2,FALSE)</f>
        <v>c_b_0062</v>
      </c>
    </row>
    <row r="255" spans="1:25" x14ac:dyDescent="0.15">
      <c r="A255" s="51">
        <f t="shared" si="30"/>
        <v>13</v>
      </c>
      <c r="B255" s="2">
        <f>COUNTIF(A$1:A255,A255)</f>
        <v>14</v>
      </c>
      <c r="C255" s="2">
        <f t="shared" si="38"/>
        <v>101</v>
      </c>
      <c r="D255" s="100">
        <f t="shared" si="31"/>
        <v>246</v>
      </c>
      <c r="E255" s="51">
        <v>1</v>
      </c>
      <c r="F255" s="43">
        <v>5</v>
      </c>
      <c r="G255" s="82">
        <v>13009</v>
      </c>
      <c r="H255" s="43">
        <v>46</v>
      </c>
      <c r="I255" s="43">
        <f>VLOOKUP(C255,[4]CharPropertyConfig!$A:$G,7,FALSE)*D255</f>
        <v>6150</v>
      </c>
      <c r="J255" s="51">
        <f>VLOOKUP(A255,filiation!A:C,3,FALSE)</f>
        <v>21</v>
      </c>
      <c r="K255" s="51">
        <f>VLOOKUP(J255,Entourage!A:N,14,FALSE)</f>
        <v>3</v>
      </c>
      <c r="L255" s="2" t="str">
        <f t="shared" si="32"/>
        <v>辅助</v>
      </c>
      <c r="M255" s="51">
        <f>VLOOKUP(A255,filiation!A:D,4,FALSE)</f>
        <v>24</v>
      </c>
      <c r="N255" s="51">
        <f>VLOOKUP(M255,Entourage!A:N,14,FALSE)</f>
        <v>2</v>
      </c>
      <c r="O255" s="2" t="str">
        <f t="shared" si="33"/>
        <v>刺杀</v>
      </c>
      <c r="P255" s="2">
        <f t="shared" si="34"/>
        <v>101</v>
      </c>
      <c r="Q255" s="51">
        <f>INT(VLOOKUP(M255,Entourage!A:AF,28+IF(N255=1,2,IF(N255=3,3,1)),FALSE)*0.6*POWER(B255,1.1))</f>
        <v>393</v>
      </c>
      <c r="R255" s="55">
        <f>I255/(SUM(H$2:H255)*10)</f>
        <v>7.3023034908572787E-2</v>
      </c>
      <c r="S255" s="95">
        <f t="shared" si="35"/>
        <v>1.42</v>
      </c>
      <c r="T255" s="96">
        <f>SUMIFS(H$2:H255,A$2:A255,A255)*10*S255*(1.1+INDEX(Entourage!BD:BD,MATCH(J255,Entourage!A:A,0))/20)</f>
        <v>6162.8</v>
      </c>
      <c r="U255" s="96">
        <f t="shared" si="36"/>
        <v>581.83999999999924</v>
      </c>
      <c r="V255" s="96">
        <f>T255/VLOOKUP(C255,[4]CharPropertyConfig!$A:$G,7,FALSE)</f>
        <v>246.512</v>
      </c>
      <c r="W255" s="96">
        <f t="shared" si="37"/>
        <v>20.299999999999272</v>
      </c>
      <c r="X255" s="54" t="str">
        <f>VLOOKUP(J255,Entourage!A:B,2,FALSE)</f>
        <v>c_b_0071</v>
      </c>
      <c r="Y255" s="51" t="str">
        <f>VLOOKUP(M255,Entourage!A:B,2,FALSE)</f>
        <v>c_b_0062</v>
      </c>
    </row>
    <row r="256" spans="1:25" x14ac:dyDescent="0.15">
      <c r="A256" s="51">
        <f t="shared" si="30"/>
        <v>13</v>
      </c>
      <c r="B256" s="2">
        <f>COUNTIF(A$1:A256,A256)</f>
        <v>15</v>
      </c>
      <c r="C256" s="2">
        <f t="shared" si="38"/>
        <v>101</v>
      </c>
      <c r="D256" s="100">
        <f t="shared" si="31"/>
        <v>270</v>
      </c>
      <c r="E256" s="51">
        <v>1</v>
      </c>
      <c r="F256" s="43">
        <v>5</v>
      </c>
      <c r="G256" s="82">
        <v>13009</v>
      </c>
      <c r="H256" s="43">
        <v>50</v>
      </c>
      <c r="I256" s="43">
        <f>VLOOKUP(C256,[4]CharPropertyConfig!$A:$G,7,FALSE)*D256</f>
        <v>6750</v>
      </c>
      <c r="J256" s="51">
        <f>VLOOKUP(A256,filiation!A:C,3,FALSE)</f>
        <v>21</v>
      </c>
      <c r="K256" s="51">
        <f>VLOOKUP(J256,Entourage!A:N,14,FALSE)</f>
        <v>3</v>
      </c>
      <c r="L256" s="2" t="str">
        <f t="shared" si="32"/>
        <v>辅助</v>
      </c>
      <c r="M256" s="51">
        <f>VLOOKUP(A256,filiation!A:D,4,FALSE)</f>
        <v>24</v>
      </c>
      <c r="N256" s="51">
        <f>VLOOKUP(M256,Entourage!A:N,14,FALSE)</f>
        <v>2</v>
      </c>
      <c r="O256" s="2" t="str">
        <f t="shared" si="33"/>
        <v>刺杀</v>
      </c>
      <c r="P256" s="2">
        <f t="shared" si="34"/>
        <v>101</v>
      </c>
      <c r="Q256" s="51">
        <f>INT(VLOOKUP(M256,Entourage!A:AF,28+IF(N256=1,2,IF(N256=3,3,1)),FALSE)*0.6*POWER(B256,1.1))</f>
        <v>424</v>
      </c>
      <c r="R256" s="55">
        <f>I256/(SUM(H$2:H256)*10)</f>
        <v>7.9674220963172809E-2</v>
      </c>
      <c r="S256" s="95">
        <f t="shared" si="35"/>
        <v>1.3418999999999999</v>
      </c>
      <c r="T256" s="96">
        <f>SUMIFS(H$2:H256,A$2:A256,A256)*10*S256*(1.1+INDEX(Entourage!BD:BD,MATCH(J256,Entourage!A:A,0))/20)</f>
        <v>6763.1759999999995</v>
      </c>
      <c r="U256" s="96">
        <f t="shared" si="36"/>
        <v>600.37599999999929</v>
      </c>
      <c r="V256" s="96">
        <f>T256/VLOOKUP(C256,[4]CharPropertyConfig!$A:$G,7,FALSE)</f>
        <v>270.52704</v>
      </c>
      <c r="W256" s="96">
        <f t="shared" si="37"/>
        <v>18.536000000000058</v>
      </c>
      <c r="X256" s="54" t="str">
        <f>VLOOKUP(J256,Entourage!A:B,2,FALSE)</f>
        <v>c_b_0071</v>
      </c>
      <c r="Y256" s="51" t="str">
        <f>VLOOKUP(M256,Entourage!A:B,2,FALSE)</f>
        <v>c_b_0062</v>
      </c>
    </row>
    <row r="257" spans="1:25" x14ac:dyDescent="0.15">
      <c r="A257" s="51">
        <f t="shared" si="30"/>
        <v>13</v>
      </c>
      <c r="B257" s="2">
        <f>COUNTIF(A$1:A257,A257)</f>
        <v>16</v>
      </c>
      <c r="C257" s="2">
        <f t="shared" si="38"/>
        <v>101</v>
      </c>
      <c r="D257" s="100">
        <f t="shared" si="31"/>
        <v>295</v>
      </c>
      <c r="E257" s="51">
        <v>1</v>
      </c>
      <c r="F257" s="43">
        <v>5</v>
      </c>
      <c r="G257" s="82">
        <v>13009</v>
      </c>
      <c r="H257" s="43">
        <v>54</v>
      </c>
      <c r="I257" s="43">
        <f>VLOOKUP(C257,[4]CharPropertyConfig!$A:$G,7,FALSE)*D257</f>
        <v>7375</v>
      </c>
      <c r="J257" s="51">
        <f>VLOOKUP(A257,filiation!A:C,3,FALSE)</f>
        <v>21</v>
      </c>
      <c r="K257" s="51">
        <f>VLOOKUP(J257,Entourage!A:N,14,FALSE)</f>
        <v>3</v>
      </c>
      <c r="L257" s="2" t="str">
        <f t="shared" si="32"/>
        <v>辅助</v>
      </c>
      <c r="M257" s="51">
        <f>VLOOKUP(A257,filiation!A:D,4,FALSE)</f>
        <v>24</v>
      </c>
      <c r="N257" s="51">
        <f>VLOOKUP(M257,Entourage!A:N,14,FALSE)</f>
        <v>2</v>
      </c>
      <c r="O257" s="2" t="str">
        <f t="shared" si="33"/>
        <v>刺杀</v>
      </c>
      <c r="P257" s="2">
        <f t="shared" si="34"/>
        <v>101</v>
      </c>
      <c r="Q257" s="51">
        <f>INT(VLOOKUP(M257,Entourage!A:AF,28+IF(N257=1,2,IF(N257=3,3,1)),FALSE)*0.6*POWER(B257,1.1))</f>
        <v>456</v>
      </c>
      <c r="R257" s="55">
        <f>I257/(SUM(H$2:H257)*10)</f>
        <v>8.6500117288294626E-2</v>
      </c>
      <c r="S257" s="95">
        <f t="shared" si="35"/>
        <v>1.2748049999999997</v>
      </c>
      <c r="T257" s="96">
        <f>SUMIFS(H$2:H257,A$2:A257,A257)*10*S257*(1.1+INDEX(Entourage!BD:BD,MATCH(J257,Entourage!A:A,0))/20)</f>
        <v>7388.7697799999987</v>
      </c>
      <c r="U257" s="96">
        <f t="shared" si="36"/>
        <v>625.59377999999924</v>
      </c>
      <c r="V257" s="96">
        <f>T257/VLOOKUP(C257,[4]CharPropertyConfig!$A:$G,7,FALSE)</f>
        <v>295.55079119999994</v>
      </c>
      <c r="W257" s="96">
        <f t="shared" si="37"/>
        <v>25.217779999999948</v>
      </c>
      <c r="X257" s="54" t="str">
        <f>VLOOKUP(J257,Entourage!A:B,2,FALSE)</f>
        <v>c_b_0071</v>
      </c>
      <c r="Y257" s="51" t="str">
        <f>VLOOKUP(M257,Entourage!A:B,2,FALSE)</f>
        <v>c_b_0062</v>
      </c>
    </row>
    <row r="258" spans="1:25" x14ac:dyDescent="0.15">
      <c r="A258" s="51">
        <f t="shared" si="30"/>
        <v>13</v>
      </c>
      <c r="B258" s="2">
        <f>COUNTIF(A$1:A258,A258)</f>
        <v>17</v>
      </c>
      <c r="C258" s="2">
        <f t="shared" si="38"/>
        <v>101</v>
      </c>
      <c r="D258" s="100">
        <f t="shared" si="31"/>
        <v>321</v>
      </c>
      <c r="E258" s="51">
        <v>1</v>
      </c>
      <c r="F258" s="43">
        <v>5</v>
      </c>
      <c r="G258" s="82">
        <v>13009</v>
      </c>
      <c r="H258" s="43">
        <v>58</v>
      </c>
      <c r="I258" s="43">
        <f>VLOOKUP(C258,[4]CharPropertyConfig!$A:$G,7,FALSE)*D258</f>
        <v>8025</v>
      </c>
      <c r="J258" s="51">
        <f>VLOOKUP(A258,filiation!A:C,3,FALSE)</f>
        <v>21</v>
      </c>
      <c r="K258" s="51">
        <f>VLOOKUP(J258,Entourage!A:N,14,FALSE)</f>
        <v>3</v>
      </c>
      <c r="L258" s="2" t="str">
        <f t="shared" si="32"/>
        <v>辅助</v>
      </c>
      <c r="M258" s="51">
        <f>VLOOKUP(A258,filiation!A:D,4,FALSE)</f>
        <v>24</v>
      </c>
      <c r="N258" s="51">
        <f>VLOOKUP(M258,Entourage!A:N,14,FALSE)</f>
        <v>2</v>
      </c>
      <c r="O258" s="2" t="str">
        <f t="shared" si="33"/>
        <v>刺杀</v>
      </c>
      <c r="P258" s="2">
        <f t="shared" si="34"/>
        <v>101</v>
      </c>
      <c r="Q258" s="51">
        <f>INT(VLOOKUP(M258,Entourage!A:AF,28+IF(N258=1,2,IF(N258=3,3,1)),FALSE)*0.6*POWER(B258,1.1))</f>
        <v>487</v>
      </c>
      <c r="R258" s="55">
        <f>I258/(SUM(H$2:H258)*10)</f>
        <v>9.3487884436160296E-2</v>
      </c>
      <c r="S258" s="95">
        <f t="shared" si="35"/>
        <v>1.2174387749999998</v>
      </c>
      <c r="T258" s="96">
        <f>SUMIFS(H$2:H258,A$2:A258,A258)*10*S258*(1.1+INDEX(Entourage!BD:BD,MATCH(J258,Entourage!A:A,0))/20)</f>
        <v>8044.835425199999</v>
      </c>
      <c r="U258" s="96">
        <f t="shared" si="36"/>
        <v>656.06564520000029</v>
      </c>
      <c r="V258" s="96">
        <f>T258/VLOOKUP(C258,[4]CharPropertyConfig!$A:$G,7,FALSE)</f>
        <v>321.79341700799995</v>
      </c>
      <c r="W258" s="96">
        <f t="shared" si="37"/>
        <v>30.471865200001048</v>
      </c>
      <c r="X258" s="54" t="str">
        <f>VLOOKUP(J258,Entourage!A:B,2,FALSE)</f>
        <v>c_b_0071</v>
      </c>
      <c r="Y258" s="51" t="str">
        <f>VLOOKUP(M258,Entourage!A:B,2,FALSE)</f>
        <v>c_b_0062</v>
      </c>
    </row>
    <row r="259" spans="1:25" x14ac:dyDescent="0.15">
      <c r="A259" s="51">
        <f t="shared" ref="A259:A322" si="39">INT((ROW(A259)+18)/20)</f>
        <v>13</v>
      </c>
      <c r="B259" s="2">
        <f>COUNTIF(A$1:A259,A259)</f>
        <v>18</v>
      </c>
      <c r="C259" s="2">
        <f t="shared" si="38"/>
        <v>101</v>
      </c>
      <c r="D259" s="100">
        <f t="shared" ref="D259:D322" si="40">INT(V259)</f>
        <v>350</v>
      </c>
      <c r="E259" s="51">
        <v>1</v>
      </c>
      <c r="F259" s="43">
        <v>6</v>
      </c>
      <c r="G259" s="82">
        <v>13009</v>
      </c>
      <c r="H259" s="43">
        <v>64</v>
      </c>
      <c r="I259" s="43">
        <f>VLOOKUP(C259,[4]CharPropertyConfig!$A:$G,7,FALSE)*D259</f>
        <v>8750</v>
      </c>
      <c r="J259" s="51">
        <f>VLOOKUP(A259,filiation!A:C,3,FALSE)</f>
        <v>21</v>
      </c>
      <c r="K259" s="51">
        <f>VLOOKUP(J259,Entourage!A:N,14,FALSE)</f>
        <v>3</v>
      </c>
      <c r="L259" s="2" t="str">
        <f t="shared" ref="L259:L322" si="41">VLOOKUP(K259,$AC$2:$AD$4,2,FALSE)</f>
        <v>辅助</v>
      </c>
      <c r="M259" s="51">
        <f>VLOOKUP(A259,filiation!A:D,4,FALSE)</f>
        <v>24</v>
      </c>
      <c r="N259" s="51">
        <f>VLOOKUP(M259,Entourage!A:N,14,FALSE)</f>
        <v>2</v>
      </c>
      <c r="O259" s="2" t="str">
        <f t="shared" ref="O259:O322" si="42">VLOOKUP(N259,$AC$2:$AD$4,2,FALSE)</f>
        <v>刺杀</v>
      </c>
      <c r="P259" s="2">
        <f t="shared" ref="P259:P322" si="43">VLOOKUP(N259,$AC$2:$AE$4,3,FALSE)</f>
        <v>101</v>
      </c>
      <c r="Q259" s="51">
        <f>INT(VLOOKUP(M259,Entourage!A:AF,28+IF(N259=1,2,IF(N259=3,3,1)),FALSE)*0.6*POWER(B259,1.1))</f>
        <v>519</v>
      </c>
      <c r="R259" s="55">
        <f>I259/(SUM(H$2:H259)*10)</f>
        <v>0.10117946345975948</v>
      </c>
      <c r="S259" s="95">
        <f t="shared" ref="S259:S322" si="44">VLOOKUP(B259,AG$2:AH$22,2,FALSE)</f>
        <v>1.1687412239999997</v>
      </c>
      <c r="T259" s="96">
        <f>SUMIFS(H$2:H259,A$2:A259,A259)*10*S259*(1.1+INDEX(Entourage!BD:BD,MATCH(J259,Entourage!A:A,0))/20)</f>
        <v>8770.2341448959978</v>
      </c>
      <c r="U259" s="96">
        <f t="shared" ref="U259:U322" si="45">IFERROR(T259-T258,0)</f>
        <v>725.39871969599881</v>
      </c>
      <c r="V259" s="96">
        <f>T259/VLOOKUP(C259,[4]CharPropertyConfig!$A:$G,7,FALSE)</f>
        <v>350.80936579583994</v>
      </c>
      <c r="W259" s="96">
        <f t="shared" si="37"/>
        <v>69.333074495998517</v>
      </c>
      <c r="X259" s="54" t="str">
        <f>VLOOKUP(J259,Entourage!A:B,2,FALSE)</f>
        <v>c_b_0071</v>
      </c>
      <c r="Y259" s="51" t="str">
        <f>VLOOKUP(M259,Entourage!A:B,2,FALSE)</f>
        <v>c_b_0062</v>
      </c>
    </row>
    <row r="260" spans="1:25" x14ac:dyDescent="0.15">
      <c r="A260" s="51">
        <f t="shared" si="39"/>
        <v>13</v>
      </c>
      <c r="B260" s="2">
        <f>COUNTIF(A$1:A260,A260)</f>
        <v>19</v>
      </c>
      <c r="C260" s="2">
        <f t="shared" si="38"/>
        <v>101</v>
      </c>
      <c r="D260" s="100">
        <f t="shared" si="40"/>
        <v>381</v>
      </c>
      <c r="E260" s="51">
        <v>1</v>
      </c>
      <c r="F260" s="43">
        <v>6</v>
      </c>
      <c r="G260" s="82">
        <v>13009</v>
      </c>
      <c r="H260" s="43">
        <v>68</v>
      </c>
      <c r="I260" s="43">
        <f>VLOOKUP(C260,[4]CharPropertyConfig!$A:$G,7,FALSE)*D260</f>
        <v>9525</v>
      </c>
      <c r="J260" s="51">
        <f>VLOOKUP(A260,filiation!A:C,3,FALSE)</f>
        <v>21</v>
      </c>
      <c r="K260" s="51">
        <f>VLOOKUP(J260,Entourage!A:N,14,FALSE)</f>
        <v>3</v>
      </c>
      <c r="L260" s="2" t="str">
        <f t="shared" si="41"/>
        <v>辅助</v>
      </c>
      <c r="M260" s="51">
        <f>VLOOKUP(A260,filiation!A:D,4,FALSE)</f>
        <v>24</v>
      </c>
      <c r="N260" s="51">
        <f>VLOOKUP(M260,Entourage!A:N,14,FALSE)</f>
        <v>2</v>
      </c>
      <c r="O260" s="2" t="str">
        <f t="shared" si="42"/>
        <v>刺杀</v>
      </c>
      <c r="P260" s="2">
        <f t="shared" si="43"/>
        <v>101</v>
      </c>
      <c r="Q260" s="51">
        <f>INT(VLOOKUP(M260,Entourage!A:AF,28+IF(N260=1,2,IF(N260=3,3,1)),FALSE)*0.6*POWER(B260,1.1))</f>
        <v>550</v>
      </c>
      <c r="R260" s="55">
        <f>I260/(SUM(H$2:H260)*10)</f>
        <v>0.10928178063331803</v>
      </c>
      <c r="S260" s="95">
        <f t="shared" si="44"/>
        <v>1.1278352811599996</v>
      </c>
      <c r="T260" s="96">
        <f>SUMIFS(H$2:H260,A$2:A260,A260)*10*S260*(1.1+INDEX(Entourage!BD:BD,MATCH(J260,Entourage!A:A,0))/20)</f>
        <v>9536.9751374889565</v>
      </c>
      <c r="U260" s="96">
        <f t="shared" si="45"/>
        <v>766.74099259295872</v>
      </c>
      <c r="V260" s="96">
        <f>T260/VLOOKUP(C260,[4]CharPropertyConfig!$A:$G,7,FALSE)</f>
        <v>381.47900549955824</v>
      </c>
      <c r="W260" s="96">
        <f t="shared" ref="W260:W323" si="46">U260-U259</f>
        <v>41.342272896959912</v>
      </c>
      <c r="X260" s="54" t="str">
        <f>VLOOKUP(J260,Entourage!A:B,2,FALSE)</f>
        <v>c_b_0071</v>
      </c>
      <c r="Y260" s="51" t="str">
        <f>VLOOKUP(M260,Entourage!A:B,2,FALSE)</f>
        <v>c_b_0062</v>
      </c>
    </row>
    <row r="261" spans="1:25" x14ac:dyDescent="0.15">
      <c r="A261" s="51">
        <f t="shared" si="39"/>
        <v>13</v>
      </c>
      <c r="B261" s="2">
        <f>COUNTIF(A$1:A261,A261)</f>
        <v>20</v>
      </c>
      <c r="C261" s="2">
        <f t="shared" si="38"/>
        <v>101</v>
      </c>
      <c r="D261" s="100">
        <f t="shared" si="40"/>
        <v>414</v>
      </c>
      <c r="E261" s="51">
        <v>1</v>
      </c>
      <c r="F261" s="43">
        <v>6</v>
      </c>
      <c r="G261" s="82">
        <v>13009</v>
      </c>
      <c r="H261" s="43">
        <v>72</v>
      </c>
      <c r="I261" s="43">
        <f>VLOOKUP(C261,[4]CharPropertyConfig!$A:$G,7,FALSE)*D261</f>
        <v>10350</v>
      </c>
      <c r="J261" s="51">
        <f>VLOOKUP(A261,filiation!A:C,3,FALSE)</f>
        <v>21</v>
      </c>
      <c r="K261" s="51">
        <f>VLOOKUP(J261,Entourage!A:N,14,FALSE)</f>
        <v>3</v>
      </c>
      <c r="L261" s="2" t="str">
        <f t="shared" si="41"/>
        <v>辅助</v>
      </c>
      <c r="M261" s="51">
        <f>VLOOKUP(A261,filiation!A:D,4,FALSE)</f>
        <v>24</v>
      </c>
      <c r="N261" s="51">
        <f>VLOOKUP(M261,Entourage!A:N,14,FALSE)</f>
        <v>2</v>
      </c>
      <c r="O261" s="2" t="str">
        <f t="shared" si="42"/>
        <v>刺杀</v>
      </c>
      <c r="P261" s="2">
        <f t="shared" si="43"/>
        <v>101</v>
      </c>
      <c r="Q261" s="51">
        <f>INT(VLOOKUP(M261,Entourage!A:AF,28+IF(N261=1,2,IF(N261=3,3,1)),FALSE)*0.6*POWER(B261,1.1))</f>
        <v>582</v>
      </c>
      <c r="R261" s="55">
        <f>I261/(SUM(H$2:H261)*10)</f>
        <v>0.1177742375967228</v>
      </c>
      <c r="S261" s="95">
        <f t="shared" si="44"/>
        <v>1.0940002227251997</v>
      </c>
      <c r="T261" s="96">
        <f>SUMIFS(H$2:H261,A$2:A261,A261)*10*S261*(1.1+INDEX(Entourage!BD:BD,MATCH(J261,Entourage!A:A,0))/20)</f>
        <v>10353.618107871291</v>
      </c>
      <c r="U261" s="96">
        <f t="shared" si="45"/>
        <v>816.64297038233417</v>
      </c>
      <c r="V261" s="96">
        <f>T261/VLOOKUP(C261,[4]CharPropertyConfig!$A:$G,7,FALSE)</f>
        <v>414.1447243148516</v>
      </c>
      <c r="W261" s="96">
        <f t="shared" si="46"/>
        <v>49.901977789375451</v>
      </c>
      <c r="X261" s="54" t="str">
        <f>VLOOKUP(J261,Entourage!A:B,2,FALSE)</f>
        <v>c_b_0071</v>
      </c>
      <c r="Y261" s="51" t="str">
        <f>VLOOKUP(M261,Entourage!A:B,2,FALSE)</f>
        <v>c_b_0062</v>
      </c>
    </row>
    <row r="262" spans="1:25" x14ac:dyDescent="0.15">
      <c r="A262" s="51">
        <f t="shared" si="39"/>
        <v>14</v>
      </c>
      <c r="B262" s="2">
        <f>COUNTIF(A$1:A262,A262)</f>
        <v>1</v>
      </c>
      <c r="C262" s="2">
        <f t="shared" si="38"/>
        <v>104</v>
      </c>
      <c r="D262" s="100">
        <f t="shared" si="40"/>
        <v>280</v>
      </c>
      <c r="E262" s="51">
        <v>1</v>
      </c>
      <c r="F262" s="43">
        <v>1</v>
      </c>
      <c r="G262" s="82">
        <v>13009</v>
      </c>
      <c r="H262" s="43">
        <v>2</v>
      </c>
      <c r="I262" s="43">
        <f>VLOOKUP(C262,[4]CharPropertyConfig!$A:$G,7,FALSE)*D262</f>
        <v>280</v>
      </c>
      <c r="J262" s="51">
        <f>VLOOKUP(A262,filiation!A:C,3,FALSE)</f>
        <v>24</v>
      </c>
      <c r="K262" s="51">
        <f>VLOOKUP(J262,Entourage!A:N,14,FALSE)</f>
        <v>2</v>
      </c>
      <c r="L262" s="2" t="str">
        <f t="shared" si="41"/>
        <v>刺杀</v>
      </c>
      <c r="M262" s="51">
        <f>VLOOKUP(A262,filiation!A:D,4,FALSE)</f>
        <v>21</v>
      </c>
      <c r="N262" s="51">
        <f>VLOOKUP(M262,Entourage!A:N,14,FALSE)</f>
        <v>3</v>
      </c>
      <c r="O262" s="2" t="str">
        <f t="shared" si="42"/>
        <v>辅助</v>
      </c>
      <c r="P262" s="2">
        <f t="shared" si="43"/>
        <v>104</v>
      </c>
      <c r="Q262" s="51">
        <f>INT(VLOOKUP(M262,Entourage!A:AF,28+IF(N262=1,2,IF(N262=3,3,1)),FALSE)*0.6*POWER(B262,1.1))</f>
        <v>263</v>
      </c>
      <c r="R262" s="55">
        <f>I262/(SUM(H$2:H262)*10)</f>
        <v>3.1854379977246873E-3</v>
      </c>
      <c r="S262" s="95">
        <f t="shared" si="44"/>
        <v>10</v>
      </c>
      <c r="T262" s="96">
        <f>SUMIFS(H$2:H262,A$2:A262,A262)*10*S262*(1.1+INDEX(Entourage!BD:BD,MATCH(J262,Entourage!A:A,0))/20)</f>
        <v>280</v>
      </c>
      <c r="U262" s="96">
        <f t="shared" si="45"/>
        <v>-10073.618107871291</v>
      </c>
      <c r="V262" s="96">
        <f>T262/VLOOKUP(C262,[4]CharPropertyConfig!$A:$G,7,FALSE)</f>
        <v>280</v>
      </c>
      <c r="W262" s="96">
        <f t="shared" si="46"/>
        <v>-10890.261078253625</v>
      </c>
      <c r="X262" s="54" t="str">
        <f>VLOOKUP(J262,Entourage!A:B,2,FALSE)</f>
        <v>c_b_0062</v>
      </c>
      <c r="Y262" s="51" t="str">
        <f>VLOOKUP(M262,Entourage!A:B,2,FALSE)</f>
        <v>c_b_0071</v>
      </c>
    </row>
    <row r="263" spans="1:25" x14ac:dyDescent="0.15">
      <c r="A263" s="51">
        <f t="shared" si="39"/>
        <v>14</v>
      </c>
      <c r="B263" s="2">
        <f>COUNTIF(A$1:A263,A263)</f>
        <v>2</v>
      </c>
      <c r="C263" s="2">
        <f t="shared" si="38"/>
        <v>104</v>
      </c>
      <c r="D263" s="100">
        <f t="shared" si="40"/>
        <v>588</v>
      </c>
      <c r="E263" s="51">
        <v>1</v>
      </c>
      <c r="F263" s="43">
        <v>1</v>
      </c>
      <c r="G263" s="82">
        <v>13009</v>
      </c>
      <c r="H263" s="43">
        <v>4</v>
      </c>
      <c r="I263" s="43">
        <f>VLOOKUP(C263,[4]CharPropertyConfig!$A:$G,7,FALSE)*D263</f>
        <v>588</v>
      </c>
      <c r="J263" s="51">
        <f>VLOOKUP(A263,filiation!A:C,3,FALSE)</f>
        <v>24</v>
      </c>
      <c r="K263" s="51">
        <f>VLOOKUP(J263,Entourage!A:N,14,FALSE)</f>
        <v>2</v>
      </c>
      <c r="L263" s="2" t="str">
        <f t="shared" si="41"/>
        <v>刺杀</v>
      </c>
      <c r="M263" s="51">
        <f>VLOOKUP(A263,filiation!A:D,4,FALSE)</f>
        <v>21</v>
      </c>
      <c r="N263" s="51">
        <f>VLOOKUP(M263,Entourage!A:N,14,FALSE)</f>
        <v>3</v>
      </c>
      <c r="O263" s="2" t="str">
        <f t="shared" si="42"/>
        <v>辅助</v>
      </c>
      <c r="P263" s="2">
        <f t="shared" si="43"/>
        <v>104</v>
      </c>
      <c r="Q263" s="51">
        <f>INT(VLOOKUP(M263,Entourage!A:AF,28+IF(N263=1,2,IF(N263=3,3,1)),FALSE)*0.6*POWER(B263,1.1))</f>
        <v>564</v>
      </c>
      <c r="R263" s="55">
        <f>I263/(SUM(H$2:H263)*10)</f>
        <v>6.6863770752785988E-3</v>
      </c>
      <c r="S263" s="95">
        <f t="shared" si="44"/>
        <v>7</v>
      </c>
      <c r="T263" s="96">
        <f>SUMIFS(H$2:H263,A$2:A263,A263)*10*S263*(1.1+INDEX(Entourage!BD:BD,MATCH(J263,Entourage!A:A,0))/20)</f>
        <v>588</v>
      </c>
      <c r="U263" s="96">
        <f t="shared" si="45"/>
        <v>308</v>
      </c>
      <c r="V263" s="96">
        <f>T263/VLOOKUP(C263,[4]CharPropertyConfig!$A:$G,7,FALSE)</f>
        <v>588</v>
      </c>
      <c r="W263" s="96">
        <f t="shared" si="46"/>
        <v>10381.618107871291</v>
      </c>
      <c r="X263" s="54" t="str">
        <f>VLOOKUP(J263,Entourage!A:B,2,FALSE)</f>
        <v>c_b_0062</v>
      </c>
      <c r="Y263" s="51" t="str">
        <f>VLOOKUP(M263,Entourage!A:B,2,FALSE)</f>
        <v>c_b_0071</v>
      </c>
    </row>
    <row r="264" spans="1:25" x14ac:dyDescent="0.15">
      <c r="A264" s="51">
        <f t="shared" si="39"/>
        <v>14</v>
      </c>
      <c r="B264" s="2">
        <f>COUNTIF(A$1:A264,A264)</f>
        <v>3</v>
      </c>
      <c r="C264" s="2">
        <f t="shared" si="38"/>
        <v>104</v>
      </c>
      <c r="D264" s="100">
        <f t="shared" si="40"/>
        <v>924</v>
      </c>
      <c r="E264" s="51">
        <v>1</v>
      </c>
      <c r="F264" s="43">
        <v>1</v>
      </c>
      <c r="G264" s="82">
        <v>13009</v>
      </c>
      <c r="H264" s="43">
        <v>6</v>
      </c>
      <c r="I264" s="43">
        <f>VLOOKUP(C264,[4]CharPropertyConfig!$A:$G,7,FALSE)*D264</f>
        <v>924</v>
      </c>
      <c r="J264" s="51">
        <f>VLOOKUP(A264,filiation!A:C,3,FALSE)</f>
        <v>24</v>
      </c>
      <c r="K264" s="51">
        <f>VLOOKUP(J264,Entourage!A:N,14,FALSE)</f>
        <v>2</v>
      </c>
      <c r="L264" s="2" t="str">
        <f t="shared" si="41"/>
        <v>刺杀</v>
      </c>
      <c r="M264" s="51">
        <f>VLOOKUP(A264,filiation!A:D,4,FALSE)</f>
        <v>21</v>
      </c>
      <c r="N264" s="51">
        <f>VLOOKUP(M264,Entourage!A:N,14,FALSE)</f>
        <v>3</v>
      </c>
      <c r="O264" s="2" t="str">
        <f t="shared" si="42"/>
        <v>辅助</v>
      </c>
      <c r="P264" s="2">
        <f t="shared" si="43"/>
        <v>104</v>
      </c>
      <c r="Q264" s="51">
        <f>INT(VLOOKUP(M264,Entourage!A:AF,28+IF(N264=1,2,IF(N264=3,3,1)),FALSE)*0.6*POWER(B264,1.1))</f>
        <v>881</v>
      </c>
      <c r="R264" s="55">
        <f>I264/(SUM(H$2:H264)*10)</f>
        <v>1.0500000000000001E-2</v>
      </c>
      <c r="S264" s="95">
        <f t="shared" si="44"/>
        <v>5.5</v>
      </c>
      <c r="T264" s="96">
        <f>SUMIFS(H$2:H264,A$2:A264,A264)*10*S264*(1.1+INDEX(Entourage!BD:BD,MATCH(J264,Entourage!A:A,0))/20)</f>
        <v>924.00000000000011</v>
      </c>
      <c r="U264" s="96">
        <f t="shared" si="45"/>
        <v>336.00000000000011</v>
      </c>
      <c r="V264" s="96">
        <f>T264/VLOOKUP(C264,[4]CharPropertyConfig!$A:$G,7,FALSE)</f>
        <v>924.00000000000011</v>
      </c>
      <c r="W264" s="96">
        <f t="shared" si="46"/>
        <v>28.000000000000114</v>
      </c>
      <c r="X264" s="54" t="str">
        <f>VLOOKUP(J264,Entourage!A:B,2,FALSE)</f>
        <v>c_b_0062</v>
      </c>
      <c r="Y264" s="51" t="str">
        <f>VLOOKUP(M264,Entourage!A:B,2,FALSE)</f>
        <v>c_b_0071</v>
      </c>
    </row>
    <row r="265" spans="1:25" x14ac:dyDescent="0.15">
      <c r="A265" s="51">
        <f t="shared" si="39"/>
        <v>14</v>
      </c>
      <c r="B265" s="2">
        <f>COUNTIF(A$1:A265,A265)</f>
        <v>4</v>
      </c>
      <c r="C265" s="2">
        <f t="shared" si="38"/>
        <v>104</v>
      </c>
      <c r="D265" s="100">
        <f t="shared" si="40"/>
        <v>1293</v>
      </c>
      <c r="E265" s="51">
        <v>1</v>
      </c>
      <c r="F265" s="43">
        <v>2</v>
      </c>
      <c r="G265" s="82">
        <v>13009</v>
      </c>
      <c r="H265" s="43">
        <v>10</v>
      </c>
      <c r="I265" s="43">
        <f>VLOOKUP(C265,[4]CharPropertyConfig!$A:$G,7,FALSE)*D265</f>
        <v>1293</v>
      </c>
      <c r="J265" s="51">
        <f>VLOOKUP(A265,filiation!A:C,3,FALSE)</f>
        <v>24</v>
      </c>
      <c r="K265" s="51">
        <f>VLOOKUP(J265,Entourage!A:N,14,FALSE)</f>
        <v>2</v>
      </c>
      <c r="L265" s="2" t="str">
        <f t="shared" si="41"/>
        <v>刺杀</v>
      </c>
      <c r="M265" s="51">
        <f>VLOOKUP(A265,filiation!A:D,4,FALSE)</f>
        <v>21</v>
      </c>
      <c r="N265" s="51">
        <f>VLOOKUP(M265,Entourage!A:N,14,FALSE)</f>
        <v>3</v>
      </c>
      <c r="O265" s="2" t="str">
        <f t="shared" si="42"/>
        <v>辅助</v>
      </c>
      <c r="P265" s="2">
        <f t="shared" si="43"/>
        <v>104</v>
      </c>
      <c r="Q265" s="51">
        <f>INT(VLOOKUP(M265,Entourage!A:AF,28+IF(N265=1,2,IF(N265=3,3,1)),FALSE)*0.6*POWER(B265,1.1))</f>
        <v>1210</v>
      </c>
      <c r="R265" s="55">
        <f>I265/(SUM(H$2:H265)*10)</f>
        <v>1.4676503972758229E-2</v>
      </c>
      <c r="S265" s="95">
        <f t="shared" si="44"/>
        <v>4.2</v>
      </c>
      <c r="T265" s="96">
        <f>SUMIFS(H$2:H265,A$2:A265,A265)*10*S265*(1.1+INDEX(Entourage!BD:BD,MATCH(J265,Entourage!A:A,0))/20)</f>
        <v>1293.6000000000001</v>
      </c>
      <c r="U265" s="96">
        <f t="shared" si="45"/>
        <v>369.6</v>
      </c>
      <c r="V265" s="96">
        <f>T265/VLOOKUP(C265,[4]CharPropertyConfig!$A:$G,7,FALSE)</f>
        <v>1293.6000000000001</v>
      </c>
      <c r="W265" s="96">
        <f t="shared" si="46"/>
        <v>33.599999999999909</v>
      </c>
      <c r="X265" s="54" t="str">
        <f>VLOOKUP(J265,Entourage!A:B,2,FALSE)</f>
        <v>c_b_0062</v>
      </c>
      <c r="Y265" s="51" t="str">
        <f>VLOOKUP(M265,Entourage!A:B,2,FALSE)</f>
        <v>c_b_0071</v>
      </c>
    </row>
    <row r="266" spans="1:25" x14ac:dyDescent="0.15">
      <c r="A266" s="51">
        <f t="shared" si="39"/>
        <v>14</v>
      </c>
      <c r="B266" s="2">
        <f>COUNTIF(A$1:A266,A266)</f>
        <v>5</v>
      </c>
      <c r="C266" s="2">
        <f t="shared" si="38"/>
        <v>104</v>
      </c>
      <c r="D266" s="100">
        <f t="shared" si="40"/>
        <v>1694</v>
      </c>
      <c r="E266" s="51">
        <v>1</v>
      </c>
      <c r="F266" s="43">
        <v>2</v>
      </c>
      <c r="G266" s="82">
        <v>13009</v>
      </c>
      <c r="H266" s="43">
        <v>12</v>
      </c>
      <c r="I266" s="43">
        <f>VLOOKUP(C266,[4]CharPropertyConfig!$A:$G,7,FALSE)*D266</f>
        <v>1694</v>
      </c>
      <c r="J266" s="51">
        <f>VLOOKUP(A266,filiation!A:C,3,FALSE)</f>
        <v>24</v>
      </c>
      <c r="K266" s="51">
        <f>VLOOKUP(J266,Entourage!A:N,14,FALSE)</f>
        <v>2</v>
      </c>
      <c r="L266" s="2" t="str">
        <f t="shared" si="41"/>
        <v>刺杀</v>
      </c>
      <c r="M266" s="51">
        <f>VLOOKUP(A266,filiation!A:D,4,FALSE)</f>
        <v>21</v>
      </c>
      <c r="N266" s="51">
        <f>VLOOKUP(M266,Entourage!A:N,14,FALSE)</f>
        <v>3</v>
      </c>
      <c r="O266" s="2" t="str">
        <f t="shared" si="42"/>
        <v>辅助</v>
      </c>
      <c r="P266" s="2">
        <f t="shared" si="43"/>
        <v>104</v>
      </c>
      <c r="Q266" s="51">
        <f>INT(VLOOKUP(M266,Entourage!A:AF,28+IF(N266=1,2,IF(N266=3,3,1)),FALSE)*0.6*POWER(B266,1.1))</f>
        <v>1546</v>
      </c>
      <c r="R266" s="55">
        <f>I266/(SUM(H$2:H266)*10)</f>
        <v>1.9201995012468828E-2</v>
      </c>
      <c r="S266" s="95">
        <f t="shared" si="44"/>
        <v>3.56</v>
      </c>
      <c r="T266" s="96">
        <f>SUMIFS(H$2:H266,A$2:A266,A266)*10*S266*(1.1+INDEX(Entourage!BD:BD,MATCH(J266,Entourage!A:A,0))/20)</f>
        <v>1694.5600000000004</v>
      </c>
      <c r="U266" s="96">
        <f t="shared" si="45"/>
        <v>400.96000000000026</v>
      </c>
      <c r="V266" s="96">
        <f>T266/VLOOKUP(C266,[4]CharPropertyConfig!$A:$G,7,FALSE)</f>
        <v>1694.5600000000004</v>
      </c>
      <c r="W266" s="96">
        <f t="shared" si="46"/>
        <v>31.360000000000241</v>
      </c>
      <c r="X266" s="54" t="str">
        <f>VLOOKUP(J266,Entourage!A:B,2,FALSE)</f>
        <v>c_b_0062</v>
      </c>
      <c r="Y266" s="51" t="str">
        <f>VLOOKUP(M266,Entourage!A:B,2,FALSE)</f>
        <v>c_b_0071</v>
      </c>
    </row>
    <row r="267" spans="1:25" x14ac:dyDescent="0.15">
      <c r="A267" s="51">
        <f t="shared" si="39"/>
        <v>14</v>
      </c>
      <c r="B267" s="2">
        <f>COUNTIF(A$1:A267,A267)</f>
        <v>6</v>
      </c>
      <c r="C267" s="2">
        <f t="shared" si="38"/>
        <v>104</v>
      </c>
      <c r="D267" s="100">
        <f t="shared" si="40"/>
        <v>2114</v>
      </c>
      <c r="E267" s="51">
        <v>1</v>
      </c>
      <c r="F267" s="43">
        <v>2</v>
      </c>
      <c r="G267" s="82">
        <v>13009</v>
      </c>
      <c r="H267" s="43">
        <v>16</v>
      </c>
      <c r="I267" s="43">
        <f>VLOOKUP(C267,[4]CharPropertyConfig!$A:$G,7,FALSE)*D267</f>
        <v>2114</v>
      </c>
      <c r="J267" s="51">
        <f>VLOOKUP(A267,filiation!A:C,3,FALSE)</f>
        <v>24</v>
      </c>
      <c r="K267" s="51">
        <f>VLOOKUP(J267,Entourage!A:N,14,FALSE)</f>
        <v>2</v>
      </c>
      <c r="L267" s="2" t="str">
        <f t="shared" si="41"/>
        <v>刺杀</v>
      </c>
      <c r="M267" s="51">
        <f>VLOOKUP(A267,filiation!A:D,4,FALSE)</f>
        <v>21</v>
      </c>
      <c r="N267" s="51">
        <f>VLOOKUP(M267,Entourage!A:N,14,FALSE)</f>
        <v>3</v>
      </c>
      <c r="O267" s="2" t="str">
        <f t="shared" si="42"/>
        <v>辅助</v>
      </c>
      <c r="P267" s="2">
        <f t="shared" si="43"/>
        <v>104</v>
      </c>
      <c r="Q267" s="51">
        <f>INT(VLOOKUP(M267,Entourage!A:AF,28+IF(N267=1,2,IF(N267=3,3,1)),FALSE)*0.6*POWER(B267,1.1))</f>
        <v>1890</v>
      </c>
      <c r="R267" s="55">
        <f>I267/(SUM(H$2:H267)*10)</f>
        <v>2.3919438787055894E-2</v>
      </c>
      <c r="S267" s="95">
        <f t="shared" si="44"/>
        <v>3.02</v>
      </c>
      <c r="T267" s="96">
        <f>SUMIFS(H$2:H267,A$2:A267,A267)*10*S267*(1.1+INDEX(Entourage!BD:BD,MATCH(J267,Entourage!A:A,0))/20)</f>
        <v>2114</v>
      </c>
      <c r="U267" s="96">
        <f t="shared" si="45"/>
        <v>419.4399999999996</v>
      </c>
      <c r="V267" s="96">
        <f>T267/VLOOKUP(C267,[4]CharPropertyConfig!$A:$G,7,FALSE)</f>
        <v>2114</v>
      </c>
      <c r="W267" s="96">
        <f t="shared" si="46"/>
        <v>18.479999999999336</v>
      </c>
      <c r="X267" s="54" t="str">
        <f>VLOOKUP(J267,Entourage!A:B,2,FALSE)</f>
        <v>c_b_0062</v>
      </c>
      <c r="Y267" s="51" t="str">
        <f>VLOOKUP(M267,Entourage!A:B,2,FALSE)</f>
        <v>c_b_0071</v>
      </c>
    </row>
    <row r="268" spans="1:25" x14ac:dyDescent="0.15">
      <c r="A268" s="51">
        <f t="shared" si="39"/>
        <v>14</v>
      </c>
      <c r="B268" s="2">
        <f>COUNTIF(A$1:A268,A268)</f>
        <v>7</v>
      </c>
      <c r="C268" s="2">
        <f t="shared" si="38"/>
        <v>104</v>
      </c>
      <c r="D268" s="100">
        <f t="shared" si="40"/>
        <v>2548</v>
      </c>
      <c r="E268" s="51">
        <v>1</v>
      </c>
      <c r="F268" s="43">
        <v>3</v>
      </c>
      <c r="G268" s="82">
        <v>13009</v>
      </c>
      <c r="H268" s="43">
        <v>20</v>
      </c>
      <c r="I268" s="43">
        <f>VLOOKUP(C268,[4]CharPropertyConfig!$A:$G,7,FALSE)*D268</f>
        <v>2548</v>
      </c>
      <c r="J268" s="51">
        <f>VLOOKUP(A268,filiation!A:C,3,FALSE)</f>
        <v>24</v>
      </c>
      <c r="K268" s="51">
        <f>VLOOKUP(J268,Entourage!A:N,14,FALSE)</f>
        <v>2</v>
      </c>
      <c r="L268" s="2" t="str">
        <f t="shared" si="41"/>
        <v>刺杀</v>
      </c>
      <c r="M268" s="51">
        <f>VLOOKUP(A268,filiation!A:D,4,FALSE)</f>
        <v>21</v>
      </c>
      <c r="N268" s="51">
        <f>VLOOKUP(M268,Entourage!A:N,14,FALSE)</f>
        <v>3</v>
      </c>
      <c r="O268" s="2" t="str">
        <f t="shared" si="42"/>
        <v>辅助</v>
      </c>
      <c r="P268" s="2">
        <f t="shared" si="43"/>
        <v>104</v>
      </c>
      <c r="Q268" s="51">
        <f>INT(VLOOKUP(M268,Entourage!A:AF,28+IF(N268=1,2,IF(N268=3,3,1)),FALSE)*0.6*POWER(B268,1.1))</f>
        <v>2239</v>
      </c>
      <c r="R268" s="55">
        <f>I268/(SUM(H$2:H268)*10)</f>
        <v>2.8764958229848724E-2</v>
      </c>
      <c r="S268" s="95">
        <f t="shared" si="44"/>
        <v>2.6</v>
      </c>
      <c r="T268" s="96">
        <f>SUMIFS(H$2:H268,A$2:A268,A268)*10*S268*(1.1+INDEX(Entourage!BD:BD,MATCH(J268,Entourage!A:A,0))/20)</f>
        <v>2548.0000000000005</v>
      </c>
      <c r="U268" s="96">
        <f t="shared" si="45"/>
        <v>434.00000000000045</v>
      </c>
      <c r="V268" s="96">
        <f>T268/VLOOKUP(C268,[4]CharPropertyConfig!$A:$G,7,FALSE)</f>
        <v>2548.0000000000005</v>
      </c>
      <c r="W268" s="96">
        <f t="shared" si="46"/>
        <v>14.560000000000855</v>
      </c>
      <c r="X268" s="54" t="str">
        <f>VLOOKUP(J268,Entourage!A:B,2,FALSE)</f>
        <v>c_b_0062</v>
      </c>
      <c r="Y268" s="51" t="str">
        <f>VLOOKUP(M268,Entourage!A:B,2,FALSE)</f>
        <v>c_b_0071</v>
      </c>
    </row>
    <row r="269" spans="1:25" x14ac:dyDescent="0.15">
      <c r="A269" s="51">
        <f t="shared" si="39"/>
        <v>14</v>
      </c>
      <c r="B269" s="2">
        <f>COUNTIF(A$1:A269,A269)</f>
        <v>8</v>
      </c>
      <c r="C269" s="2">
        <f t="shared" si="38"/>
        <v>104</v>
      </c>
      <c r="D269" s="100">
        <f t="shared" si="40"/>
        <v>3000</v>
      </c>
      <c r="E269" s="51">
        <v>1</v>
      </c>
      <c r="F269" s="43">
        <v>3</v>
      </c>
      <c r="G269" s="82">
        <v>13009</v>
      </c>
      <c r="H269" s="43">
        <v>24</v>
      </c>
      <c r="I269" s="43">
        <f>VLOOKUP(C269,[4]CharPropertyConfig!$A:$G,7,FALSE)*D269</f>
        <v>3000</v>
      </c>
      <c r="J269" s="51">
        <f>VLOOKUP(A269,filiation!A:C,3,FALSE)</f>
        <v>24</v>
      </c>
      <c r="K269" s="51">
        <f>VLOOKUP(J269,Entourage!A:N,14,FALSE)</f>
        <v>2</v>
      </c>
      <c r="L269" s="2" t="str">
        <f t="shared" si="41"/>
        <v>刺杀</v>
      </c>
      <c r="M269" s="51">
        <f>VLOOKUP(A269,filiation!A:D,4,FALSE)</f>
        <v>21</v>
      </c>
      <c r="N269" s="51">
        <f>VLOOKUP(M269,Entourage!A:N,14,FALSE)</f>
        <v>3</v>
      </c>
      <c r="O269" s="2" t="str">
        <f t="shared" si="42"/>
        <v>辅助</v>
      </c>
      <c r="P269" s="2">
        <f t="shared" si="43"/>
        <v>104</v>
      </c>
      <c r="Q269" s="51">
        <f>INT(VLOOKUP(M269,Entourage!A:AF,28+IF(N269=1,2,IF(N269=3,3,1)),FALSE)*0.6*POWER(B269,1.1))</f>
        <v>2594</v>
      </c>
      <c r="R269" s="55">
        <f>I269/(SUM(H$2:H269)*10)</f>
        <v>3.3776176536816034E-2</v>
      </c>
      <c r="S269" s="95">
        <f t="shared" si="44"/>
        <v>2.2799999999999998</v>
      </c>
      <c r="T269" s="96">
        <f>SUMIFS(H$2:H269,A$2:A269,A269)*10*S269*(1.1+INDEX(Entourage!BD:BD,MATCH(J269,Entourage!A:A,0))/20)</f>
        <v>3000.48</v>
      </c>
      <c r="U269" s="96">
        <f t="shared" si="45"/>
        <v>452.47999999999956</v>
      </c>
      <c r="V269" s="96">
        <f>T269/VLOOKUP(C269,[4]CharPropertyConfig!$A:$G,7,FALSE)</f>
        <v>3000.48</v>
      </c>
      <c r="W269" s="96">
        <f t="shared" si="46"/>
        <v>18.479999999999109</v>
      </c>
      <c r="X269" s="54" t="str">
        <f>VLOOKUP(J269,Entourage!A:B,2,FALSE)</f>
        <v>c_b_0062</v>
      </c>
      <c r="Y269" s="51" t="str">
        <f>VLOOKUP(M269,Entourage!A:B,2,FALSE)</f>
        <v>c_b_0071</v>
      </c>
    </row>
    <row r="270" spans="1:25" x14ac:dyDescent="0.15">
      <c r="A270" s="51">
        <f t="shared" si="39"/>
        <v>14</v>
      </c>
      <c r="B270" s="2">
        <f>COUNTIF(A$1:A270,A270)</f>
        <v>9</v>
      </c>
      <c r="C270" s="2">
        <f t="shared" si="38"/>
        <v>104</v>
      </c>
      <c r="D270" s="100">
        <f t="shared" si="40"/>
        <v>3477</v>
      </c>
      <c r="E270" s="51">
        <v>1</v>
      </c>
      <c r="F270" s="43">
        <v>3</v>
      </c>
      <c r="G270" s="82">
        <v>13009</v>
      </c>
      <c r="H270" s="43">
        <v>26</v>
      </c>
      <c r="I270" s="43">
        <f>VLOOKUP(C270,[4]CharPropertyConfig!$A:$G,7,FALSE)*D270</f>
        <v>3477</v>
      </c>
      <c r="J270" s="51">
        <f>VLOOKUP(A270,filiation!A:C,3,FALSE)</f>
        <v>24</v>
      </c>
      <c r="K270" s="51">
        <f>VLOOKUP(J270,Entourage!A:N,14,FALSE)</f>
        <v>2</v>
      </c>
      <c r="L270" s="2" t="str">
        <f t="shared" si="41"/>
        <v>刺杀</v>
      </c>
      <c r="M270" s="51">
        <f>VLOOKUP(A270,filiation!A:D,4,FALSE)</f>
        <v>21</v>
      </c>
      <c r="N270" s="51">
        <f>VLOOKUP(M270,Entourage!A:N,14,FALSE)</f>
        <v>3</v>
      </c>
      <c r="O270" s="2" t="str">
        <f t="shared" si="42"/>
        <v>辅助</v>
      </c>
      <c r="P270" s="2">
        <f t="shared" si="43"/>
        <v>104</v>
      </c>
      <c r="Q270" s="51">
        <f>INT(VLOOKUP(M270,Entourage!A:AF,28+IF(N270=1,2,IF(N270=3,3,1)),FALSE)*0.6*POWER(B270,1.1))</f>
        <v>2953</v>
      </c>
      <c r="R270" s="55">
        <f>I270/(SUM(H$2:H270)*10)</f>
        <v>3.9032330489447688E-2</v>
      </c>
      <c r="S270" s="95">
        <f t="shared" si="44"/>
        <v>2.0699999999999998</v>
      </c>
      <c r="T270" s="96">
        <f>SUMIFS(H$2:H270,A$2:A270,A270)*10*S270*(1.1+INDEX(Entourage!BD:BD,MATCH(J270,Entourage!A:A,0))/20)</f>
        <v>3477.6000000000004</v>
      </c>
      <c r="U270" s="96">
        <f t="shared" si="45"/>
        <v>477.12000000000035</v>
      </c>
      <c r="V270" s="96">
        <f>T270/VLOOKUP(C270,[4]CharPropertyConfig!$A:$G,7,FALSE)</f>
        <v>3477.6000000000004</v>
      </c>
      <c r="W270" s="96">
        <f t="shared" si="46"/>
        <v>24.640000000000782</v>
      </c>
      <c r="X270" s="54" t="str">
        <f>VLOOKUP(J270,Entourage!A:B,2,FALSE)</f>
        <v>c_b_0062</v>
      </c>
      <c r="Y270" s="51" t="str">
        <f>VLOOKUP(M270,Entourage!A:B,2,FALSE)</f>
        <v>c_b_0071</v>
      </c>
    </row>
    <row r="271" spans="1:25" x14ac:dyDescent="0.15">
      <c r="A271" s="51">
        <f t="shared" si="39"/>
        <v>14</v>
      </c>
      <c r="B271" s="2">
        <f>COUNTIF(A$1:A271,A271)</f>
        <v>10</v>
      </c>
      <c r="C271" s="2">
        <f t="shared" si="38"/>
        <v>104</v>
      </c>
      <c r="D271" s="100">
        <f t="shared" si="40"/>
        <v>3969</v>
      </c>
      <c r="E271" s="51">
        <v>1</v>
      </c>
      <c r="F271" s="43">
        <v>3</v>
      </c>
      <c r="G271" s="82">
        <v>13009</v>
      </c>
      <c r="H271" s="43">
        <v>30</v>
      </c>
      <c r="I271" s="43">
        <f>VLOOKUP(C271,[4]CharPropertyConfig!$A:$G,7,FALSE)*D271</f>
        <v>3969</v>
      </c>
      <c r="J271" s="51">
        <f>VLOOKUP(A271,filiation!A:C,3,FALSE)</f>
        <v>24</v>
      </c>
      <c r="K271" s="51">
        <f>VLOOKUP(J271,Entourage!A:N,14,FALSE)</f>
        <v>2</v>
      </c>
      <c r="L271" s="2" t="str">
        <f t="shared" si="41"/>
        <v>刺杀</v>
      </c>
      <c r="M271" s="51">
        <f>VLOOKUP(A271,filiation!A:D,4,FALSE)</f>
        <v>21</v>
      </c>
      <c r="N271" s="51">
        <f>VLOOKUP(M271,Entourage!A:N,14,FALSE)</f>
        <v>3</v>
      </c>
      <c r="O271" s="2" t="str">
        <f t="shared" si="42"/>
        <v>辅助</v>
      </c>
      <c r="P271" s="2">
        <f t="shared" si="43"/>
        <v>104</v>
      </c>
      <c r="Q271" s="51">
        <f>INT(VLOOKUP(M271,Entourage!A:AF,28+IF(N271=1,2,IF(N271=3,3,1)),FALSE)*0.6*POWER(B271,1.1))</f>
        <v>3316</v>
      </c>
      <c r="R271" s="55">
        <f>I271/(SUM(H$2:H271)*10)</f>
        <v>4.4405907361825911E-2</v>
      </c>
      <c r="S271" s="95">
        <f t="shared" si="44"/>
        <v>1.89</v>
      </c>
      <c r="T271" s="96">
        <f>SUMIFS(H$2:H271,A$2:A271,A271)*10*S271*(1.1+INDEX(Entourage!BD:BD,MATCH(J271,Entourage!A:A,0))/20)</f>
        <v>3969.0000000000005</v>
      </c>
      <c r="U271" s="96">
        <f t="shared" si="45"/>
        <v>491.40000000000009</v>
      </c>
      <c r="V271" s="96">
        <f>T271/VLOOKUP(C271,[4]CharPropertyConfig!$A:$G,7,FALSE)</f>
        <v>3969.0000000000005</v>
      </c>
      <c r="W271" s="96">
        <f t="shared" si="46"/>
        <v>14.279999999999745</v>
      </c>
      <c r="X271" s="54" t="str">
        <f>VLOOKUP(J271,Entourage!A:B,2,FALSE)</f>
        <v>c_b_0062</v>
      </c>
      <c r="Y271" s="51" t="str">
        <f>VLOOKUP(M271,Entourage!A:B,2,FALSE)</f>
        <v>c_b_0071</v>
      </c>
    </row>
    <row r="272" spans="1:25" x14ac:dyDescent="0.15">
      <c r="A272" s="51">
        <f t="shared" si="39"/>
        <v>14</v>
      </c>
      <c r="B272" s="2">
        <f>COUNTIF(A$1:A272,A272)</f>
        <v>11</v>
      </c>
      <c r="C272" s="2">
        <f t="shared" si="38"/>
        <v>104</v>
      </c>
      <c r="D272" s="100">
        <f t="shared" si="40"/>
        <v>4482</v>
      </c>
      <c r="E272" s="51">
        <v>1</v>
      </c>
      <c r="F272" s="43">
        <v>4</v>
      </c>
      <c r="G272" s="82">
        <v>13009</v>
      </c>
      <c r="H272" s="43">
        <v>34</v>
      </c>
      <c r="I272" s="43">
        <f>VLOOKUP(C272,[4]CharPropertyConfig!$A:$G,7,FALSE)*D272</f>
        <v>4482</v>
      </c>
      <c r="J272" s="51">
        <f>VLOOKUP(A272,filiation!A:C,3,FALSE)</f>
        <v>24</v>
      </c>
      <c r="K272" s="51">
        <f>VLOOKUP(J272,Entourage!A:N,14,FALSE)</f>
        <v>2</v>
      </c>
      <c r="L272" s="2" t="str">
        <f t="shared" si="41"/>
        <v>刺杀</v>
      </c>
      <c r="M272" s="51">
        <f>VLOOKUP(A272,filiation!A:D,4,FALSE)</f>
        <v>21</v>
      </c>
      <c r="N272" s="51">
        <f>VLOOKUP(M272,Entourage!A:N,14,FALSE)</f>
        <v>3</v>
      </c>
      <c r="O272" s="2" t="str">
        <f t="shared" si="42"/>
        <v>辅助</v>
      </c>
      <c r="P272" s="2">
        <f t="shared" si="43"/>
        <v>104</v>
      </c>
      <c r="Q272" s="51">
        <f>INT(VLOOKUP(M272,Entourage!A:AF,28+IF(N272=1,2,IF(N272=3,3,1)),FALSE)*0.6*POWER(B272,1.1))</f>
        <v>3682</v>
      </c>
      <c r="R272" s="55">
        <f>I272/(SUM(H$2:H272)*10)</f>
        <v>4.9955416852429782E-2</v>
      </c>
      <c r="S272" s="95">
        <f t="shared" si="44"/>
        <v>1.74</v>
      </c>
      <c r="T272" s="96">
        <f>SUMIFS(H$2:H272,A$2:A272,A272)*10*S272*(1.1+INDEX(Entourage!BD:BD,MATCH(J272,Entourage!A:A,0))/20)</f>
        <v>4482.2400000000007</v>
      </c>
      <c r="U272" s="96">
        <f t="shared" si="45"/>
        <v>513.24000000000024</v>
      </c>
      <c r="V272" s="96">
        <f>T272/VLOOKUP(C272,[4]CharPropertyConfig!$A:$G,7,FALSE)</f>
        <v>4482.2400000000007</v>
      </c>
      <c r="W272" s="96">
        <f t="shared" si="46"/>
        <v>21.840000000000146</v>
      </c>
      <c r="X272" s="54" t="str">
        <f>VLOOKUP(J272,Entourage!A:B,2,FALSE)</f>
        <v>c_b_0062</v>
      </c>
      <c r="Y272" s="51" t="str">
        <f>VLOOKUP(M272,Entourage!A:B,2,FALSE)</f>
        <v>c_b_0071</v>
      </c>
    </row>
    <row r="273" spans="1:25" x14ac:dyDescent="0.15">
      <c r="A273" s="51">
        <f t="shared" si="39"/>
        <v>14</v>
      </c>
      <c r="B273" s="2">
        <f>COUNTIF(A$1:A273,A273)</f>
        <v>12</v>
      </c>
      <c r="C273" s="2">
        <f t="shared" si="38"/>
        <v>104</v>
      </c>
      <c r="D273" s="100">
        <f t="shared" si="40"/>
        <v>5019</v>
      </c>
      <c r="E273" s="51">
        <v>1</v>
      </c>
      <c r="F273" s="43">
        <v>4</v>
      </c>
      <c r="G273" s="82">
        <v>13009</v>
      </c>
      <c r="H273" s="43">
        <v>38</v>
      </c>
      <c r="I273" s="43">
        <f>VLOOKUP(C273,[4]CharPropertyConfig!$A:$G,7,FALSE)*D273</f>
        <v>5019</v>
      </c>
      <c r="J273" s="51">
        <f>VLOOKUP(A273,filiation!A:C,3,FALSE)</f>
        <v>24</v>
      </c>
      <c r="K273" s="51">
        <f>VLOOKUP(J273,Entourage!A:N,14,FALSE)</f>
        <v>2</v>
      </c>
      <c r="L273" s="2" t="str">
        <f t="shared" si="41"/>
        <v>刺杀</v>
      </c>
      <c r="M273" s="51">
        <f>VLOOKUP(A273,filiation!A:D,4,FALSE)</f>
        <v>21</v>
      </c>
      <c r="N273" s="51">
        <f>VLOOKUP(M273,Entourage!A:N,14,FALSE)</f>
        <v>3</v>
      </c>
      <c r="O273" s="2" t="str">
        <f t="shared" si="42"/>
        <v>辅助</v>
      </c>
      <c r="P273" s="2">
        <f t="shared" si="43"/>
        <v>104</v>
      </c>
      <c r="Q273" s="51">
        <f>INT(VLOOKUP(M273,Entourage!A:AF,28+IF(N273=1,2,IF(N273=3,3,1)),FALSE)*0.6*POWER(B273,1.1))</f>
        <v>4052</v>
      </c>
      <c r="R273" s="55">
        <f>I273/(SUM(H$2:H273)*10)</f>
        <v>5.5704772475027746E-2</v>
      </c>
      <c r="S273" s="95">
        <f t="shared" si="44"/>
        <v>1.615</v>
      </c>
      <c r="T273" s="96">
        <f>SUMIFS(H$2:H273,A$2:A273,A273)*10*S273*(1.1+INDEX(Entourage!BD:BD,MATCH(J273,Entourage!A:A,0))/20)</f>
        <v>5019.420000000001</v>
      </c>
      <c r="U273" s="96">
        <f t="shared" si="45"/>
        <v>537.18000000000029</v>
      </c>
      <c r="V273" s="96">
        <f>T273/VLOOKUP(C273,[4]CharPropertyConfig!$A:$G,7,FALSE)</f>
        <v>5019.420000000001</v>
      </c>
      <c r="W273" s="96">
        <f t="shared" si="46"/>
        <v>23.940000000000055</v>
      </c>
      <c r="X273" s="54" t="str">
        <f>VLOOKUP(J273,Entourage!A:B,2,FALSE)</f>
        <v>c_b_0062</v>
      </c>
      <c r="Y273" s="51" t="str">
        <f>VLOOKUP(M273,Entourage!A:B,2,FALSE)</f>
        <v>c_b_0071</v>
      </c>
    </row>
    <row r="274" spans="1:25" x14ac:dyDescent="0.15">
      <c r="A274" s="51">
        <f t="shared" si="39"/>
        <v>14</v>
      </c>
      <c r="B274" s="2">
        <f>COUNTIF(A$1:A274,A274)</f>
        <v>13</v>
      </c>
      <c r="C274" s="2">
        <f t="shared" ref="C274:C337" si="47">P274</f>
        <v>104</v>
      </c>
      <c r="D274" s="100">
        <f t="shared" si="40"/>
        <v>5580</v>
      </c>
      <c r="E274" s="51">
        <v>1</v>
      </c>
      <c r="F274" s="43">
        <v>4</v>
      </c>
      <c r="G274" s="82">
        <v>13009</v>
      </c>
      <c r="H274" s="43">
        <v>42</v>
      </c>
      <c r="I274" s="43">
        <f>VLOOKUP(C274,[4]CharPropertyConfig!$A:$G,7,FALSE)*D274</f>
        <v>5580</v>
      </c>
      <c r="J274" s="51">
        <f>VLOOKUP(A274,filiation!A:C,3,FALSE)</f>
        <v>24</v>
      </c>
      <c r="K274" s="51">
        <f>VLOOKUP(J274,Entourage!A:N,14,FALSE)</f>
        <v>2</v>
      </c>
      <c r="L274" s="2" t="str">
        <f t="shared" si="41"/>
        <v>刺杀</v>
      </c>
      <c r="M274" s="51">
        <f>VLOOKUP(A274,filiation!A:D,4,FALSE)</f>
        <v>21</v>
      </c>
      <c r="N274" s="51">
        <f>VLOOKUP(M274,Entourage!A:N,14,FALSE)</f>
        <v>3</v>
      </c>
      <c r="O274" s="2" t="str">
        <f t="shared" si="42"/>
        <v>辅助</v>
      </c>
      <c r="P274" s="2">
        <f t="shared" si="43"/>
        <v>104</v>
      </c>
      <c r="Q274" s="51">
        <f>INT(VLOOKUP(M274,Entourage!A:AF,28+IF(N274=1,2,IF(N274=3,3,1)),FALSE)*0.6*POWER(B274,1.1))</f>
        <v>4425</v>
      </c>
      <c r="R274" s="55">
        <f>I274/(SUM(H$2:H274)*10)</f>
        <v>6.1643835616438353E-2</v>
      </c>
      <c r="S274" s="95">
        <f t="shared" si="44"/>
        <v>1.51</v>
      </c>
      <c r="T274" s="96">
        <f>SUMIFS(H$2:H274,A$2:A274,A274)*10*S274*(1.1+INDEX(Entourage!BD:BD,MATCH(J274,Entourage!A:A,0))/20)</f>
        <v>5580.9600000000009</v>
      </c>
      <c r="U274" s="96">
        <f t="shared" si="45"/>
        <v>561.54</v>
      </c>
      <c r="V274" s="96">
        <f>T274/VLOOKUP(C274,[4]CharPropertyConfig!$A:$G,7,FALSE)</f>
        <v>5580.9600000000009</v>
      </c>
      <c r="W274" s="96">
        <f t="shared" si="46"/>
        <v>24.359999999999673</v>
      </c>
      <c r="X274" s="54" t="str">
        <f>VLOOKUP(J274,Entourage!A:B,2,FALSE)</f>
        <v>c_b_0062</v>
      </c>
      <c r="Y274" s="51" t="str">
        <f>VLOOKUP(M274,Entourage!A:B,2,FALSE)</f>
        <v>c_b_0071</v>
      </c>
    </row>
    <row r="275" spans="1:25" x14ac:dyDescent="0.15">
      <c r="A275" s="51">
        <f t="shared" si="39"/>
        <v>14</v>
      </c>
      <c r="B275" s="2">
        <f>COUNTIF(A$1:A275,A275)</f>
        <v>14</v>
      </c>
      <c r="C275" s="2">
        <f t="shared" si="47"/>
        <v>104</v>
      </c>
      <c r="D275" s="100">
        <f t="shared" si="40"/>
        <v>6162</v>
      </c>
      <c r="E275" s="51">
        <v>1</v>
      </c>
      <c r="F275" s="43">
        <v>5</v>
      </c>
      <c r="G275" s="82">
        <v>13009</v>
      </c>
      <c r="H275" s="43">
        <v>46</v>
      </c>
      <c r="I275" s="43">
        <f>VLOOKUP(C275,[4]CharPropertyConfig!$A:$G,7,FALSE)*D275</f>
        <v>6162</v>
      </c>
      <c r="J275" s="51">
        <f>VLOOKUP(A275,filiation!A:C,3,FALSE)</f>
        <v>24</v>
      </c>
      <c r="K275" s="51">
        <f>VLOOKUP(J275,Entourage!A:N,14,FALSE)</f>
        <v>2</v>
      </c>
      <c r="L275" s="2" t="str">
        <f t="shared" si="41"/>
        <v>刺杀</v>
      </c>
      <c r="M275" s="51">
        <f>VLOOKUP(A275,filiation!A:D,4,FALSE)</f>
        <v>21</v>
      </c>
      <c r="N275" s="51">
        <f>VLOOKUP(M275,Entourage!A:N,14,FALSE)</f>
        <v>3</v>
      </c>
      <c r="O275" s="2" t="str">
        <f t="shared" si="42"/>
        <v>辅助</v>
      </c>
      <c r="P275" s="2">
        <f t="shared" si="43"/>
        <v>104</v>
      </c>
      <c r="Q275" s="51">
        <f>INT(VLOOKUP(M275,Entourage!A:AF,28+IF(N275=1,2,IF(N275=3,3,1)),FALSE)*0.6*POWER(B275,1.1))</f>
        <v>4801</v>
      </c>
      <c r="R275" s="55">
        <f>I275/(SUM(H$2:H275)*10)</f>
        <v>6.7729171246427786E-2</v>
      </c>
      <c r="S275" s="95">
        <f t="shared" si="44"/>
        <v>1.42</v>
      </c>
      <c r="T275" s="96">
        <f>SUMIFS(H$2:H275,A$2:A275,A275)*10*S275*(1.1+INDEX(Entourage!BD:BD,MATCH(J275,Entourage!A:A,0))/20)</f>
        <v>6162.8</v>
      </c>
      <c r="U275" s="96">
        <f t="shared" si="45"/>
        <v>581.83999999999924</v>
      </c>
      <c r="V275" s="96">
        <f>T275/VLOOKUP(C275,[4]CharPropertyConfig!$A:$G,7,FALSE)</f>
        <v>6162.8</v>
      </c>
      <c r="W275" s="96">
        <f t="shared" si="46"/>
        <v>20.299999999999272</v>
      </c>
      <c r="X275" s="54" t="str">
        <f>VLOOKUP(J275,Entourage!A:B,2,FALSE)</f>
        <v>c_b_0062</v>
      </c>
      <c r="Y275" s="51" t="str">
        <f>VLOOKUP(M275,Entourage!A:B,2,FALSE)</f>
        <v>c_b_0071</v>
      </c>
    </row>
    <row r="276" spans="1:25" x14ac:dyDescent="0.15">
      <c r="A276" s="51">
        <f t="shared" si="39"/>
        <v>14</v>
      </c>
      <c r="B276" s="2">
        <f>COUNTIF(A$1:A276,A276)</f>
        <v>15</v>
      </c>
      <c r="C276" s="2">
        <f t="shared" si="47"/>
        <v>104</v>
      </c>
      <c r="D276" s="100">
        <f t="shared" si="40"/>
        <v>6763</v>
      </c>
      <c r="E276" s="51">
        <v>1</v>
      </c>
      <c r="F276" s="43">
        <v>5</v>
      </c>
      <c r="G276" s="82">
        <v>13009</v>
      </c>
      <c r="H276" s="43">
        <v>50</v>
      </c>
      <c r="I276" s="43">
        <f>VLOOKUP(C276,[4]CharPropertyConfig!$A:$G,7,FALSE)*D276</f>
        <v>6763</v>
      </c>
      <c r="J276" s="51">
        <f>VLOOKUP(A276,filiation!A:C,3,FALSE)</f>
        <v>24</v>
      </c>
      <c r="K276" s="51">
        <f>VLOOKUP(J276,Entourage!A:N,14,FALSE)</f>
        <v>2</v>
      </c>
      <c r="L276" s="2" t="str">
        <f t="shared" si="41"/>
        <v>刺杀</v>
      </c>
      <c r="M276" s="51">
        <f>VLOOKUP(A276,filiation!A:D,4,FALSE)</f>
        <v>21</v>
      </c>
      <c r="N276" s="51">
        <f>VLOOKUP(M276,Entourage!A:N,14,FALSE)</f>
        <v>3</v>
      </c>
      <c r="O276" s="2" t="str">
        <f t="shared" si="42"/>
        <v>辅助</v>
      </c>
      <c r="P276" s="2">
        <f t="shared" si="43"/>
        <v>104</v>
      </c>
      <c r="Q276" s="51">
        <f>INT(VLOOKUP(M276,Entourage!A:AF,28+IF(N276=1,2,IF(N276=3,3,1)),FALSE)*0.6*POWER(B276,1.1))</f>
        <v>5179</v>
      </c>
      <c r="R276" s="55">
        <f>I276/(SUM(H$2:H276)*10)</f>
        <v>7.3928727590730214E-2</v>
      </c>
      <c r="S276" s="95">
        <f t="shared" si="44"/>
        <v>1.3418999999999999</v>
      </c>
      <c r="T276" s="96">
        <f>SUMIFS(H$2:H276,A$2:A276,A276)*10*S276*(1.1+INDEX(Entourage!BD:BD,MATCH(J276,Entourage!A:A,0))/20)</f>
        <v>6763.1759999999995</v>
      </c>
      <c r="U276" s="96">
        <f t="shared" si="45"/>
        <v>600.37599999999929</v>
      </c>
      <c r="V276" s="96">
        <f>T276/VLOOKUP(C276,[4]CharPropertyConfig!$A:$G,7,FALSE)</f>
        <v>6763.1759999999995</v>
      </c>
      <c r="W276" s="96">
        <f t="shared" si="46"/>
        <v>18.536000000000058</v>
      </c>
      <c r="X276" s="54" t="str">
        <f>VLOOKUP(J276,Entourage!A:B,2,FALSE)</f>
        <v>c_b_0062</v>
      </c>
      <c r="Y276" s="51" t="str">
        <f>VLOOKUP(M276,Entourage!A:B,2,FALSE)</f>
        <v>c_b_0071</v>
      </c>
    </row>
    <row r="277" spans="1:25" x14ac:dyDescent="0.15">
      <c r="A277" s="51">
        <f t="shared" si="39"/>
        <v>14</v>
      </c>
      <c r="B277" s="2">
        <f>COUNTIF(A$1:A277,A277)</f>
        <v>16</v>
      </c>
      <c r="C277" s="2">
        <f t="shared" si="47"/>
        <v>104</v>
      </c>
      <c r="D277" s="100">
        <f t="shared" si="40"/>
        <v>7388</v>
      </c>
      <c r="E277" s="51">
        <v>1</v>
      </c>
      <c r="F277" s="43">
        <v>5</v>
      </c>
      <c r="G277" s="82">
        <v>13009</v>
      </c>
      <c r="H277" s="43">
        <v>54</v>
      </c>
      <c r="I277" s="43">
        <f>VLOOKUP(C277,[4]CharPropertyConfig!$A:$G,7,FALSE)*D277</f>
        <v>7388</v>
      </c>
      <c r="J277" s="51">
        <f>VLOOKUP(A277,filiation!A:C,3,FALSE)</f>
        <v>24</v>
      </c>
      <c r="K277" s="51">
        <f>VLOOKUP(J277,Entourage!A:N,14,FALSE)</f>
        <v>2</v>
      </c>
      <c r="L277" s="2" t="str">
        <f t="shared" si="41"/>
        <v>刺杀</v>
      </c>
      <c r="M277" s="51">
        <f>VLOOKUP(A277,filiation!A:D,4,FALSE)</f>
        <v>21</v>
      </c>
      <c r="N277" s="51">
        <f>VLOOKUP(M277,Entourage!A:N,14,FALSE)</f>
        <v>3</v>
      </c>
      <c r="O277" s="2" t="str">
        <f t="shared" si="42"/>
        <v>辅助</v>
      </c>
      <c r="P277" s="2">
        <f t="shared" si="43"/>
        <v>104</v>
      </c>
      <c r="Q277" s="51">
        <f>INT(VLOOKUP(M277,Entourage!A:AF,28+IF(N277=1,2,IF(N277=3,3,1)),FALSE)*0.6*POWER(B277,1.1))</f>
        <v>5560</v>
      </c>
      <c r="R277" s="55">
        <f>I277/(SUM(H$2:H277)*10)</f>
        <v>8.0286894153444907E-2</v>
      </c>
      <c r="S277" s="95">
        <f t="shared" si="44"/>
        <v>1.2748049999999997</v>
      </c>
      <c r="T277" s="96">
        <f>SUMIFS(H$2:H277,A$2:A277,A277)*10*S277*(1.1+INDEX(Entourage!BD:BD,MATCH(J277,Entourage!A:A,0))/20)</f>
        <v>7388.7697799999987</v>
      </c>
      <c r="U277" s="96">
        <f t="shared" si="45"/>
        <v>625.59377999999924</v>
      </c>
      <c r="V277" s="96">
        <f>T277/VLOOKUP(C277,[4]CharPropertyConfig!$A:$G,7,FALSE)</f>
        <v>7388.7697799999987</v>
      </c>
      <c r="W277" s="96">
        <f t="shared" si="46"/>
        <v>25.217779999999948</v>
      </c>
      <c r="X277" s="54" t="str">
        <f>VLOOKUP(J277,Entourage!A:B,2,FALSE)</f>
        <v>c_b_0062</v>
      </c>
      <c r="Y277" s="51" t="str">
        <f>VLOOKUP(M277,Entourage!A:B,2,FALSE)</f>
        <v>c_b_0071</v>
      </c>
    </row>
    <row r="278" spans="1:25" x14ac:dyDescent="0.15">
      <c r="A278" s="51">
        <f t="shared" si="39"/>
        <v>14</v>
      </c>
      <c r="B278" s="2">
        <f>COUNTIF(A$1:A278,A278)</f>
        <v>17</v>
      </c>
      <c r="C278" s="2">
        <f t="shared" si="47"/>
        <v>104</v>
      </c>
      <c r="D278" s="100">
        <f t="shared" si="40"/>
        <v>8044</v>
      </c>
      <c r="E278" s="51">
        <v>1</v>
      </c>
      <c r="F278" s="43">
        <v>5</v>
      </c>
      <c r="G278" s="82">
        <v>13009</v>
      </c>
      <c r="H278" s="43">
        <v>58</v>
      </c>
      <c r="I278" s="43">
        <f>VLOOKUP(C278,[4]CharPropertyConfig!$A:$G,7,FALSE)*D278</f>
        <v>8044</v>
      </c>
      <c r="J278" s="51">
        <f>VLOOKUP(A278,filiation!A:C,3,FALSE)</f>
        <v>24</v>
      </c>
      <c r="K278" s="51">
        <f>VLOOKUP(J278,Entourage!A:N,14,FALSE)</f>
        <v>2</v>
      </c>
      <c r="L278" s="2" t="str">
        <f t="shared" si="41"/>
        <v>刺杀</v>
      </c>
      <c r="M278" s="51">
        <f>VLOOKUP(A278,filiation!A:D,4,FALSE)</f>
        <v>21</v>
      </c>
      <c r="N278" s="51">
        <f>VLOOKUP(M278,Entourage!A:N,14,FALSE)</f>
        <v>3</v>
      </c>
      <c r="O278" s="2" t="str">
        <f t="shared" si="42"/>
        <v>辅助</v>
      </c>
      <c r="P278" s="2">
        <f t="shared" si="43"/>
        <v>104</v>
      </c>
      <c r="Q278" s="51">
        <f>INT(VLOOKUP(M278,Entourage!A:AF,28+IF(N278=1,2,IF(N278=3,3,1)),FALSE)*0.6*POWER(B278,1.1))</f>
        <v>5944</v>
      </c>
      <c r="R278" s="55">
        <f>I278/(SUM(H$2:H278)*10)</f>
        <v>8.6868250539956809E-2</v>
      </c>
      <c r="S278" s="95">
        <f t="shared" si="44"/>
        <v>1.2174387749999998</v>
      </c>
      <c r="T278" s="96">
        <f>SUMIFS(H$2:H278,A$2:A278,A278)*10*S278*(1.1+INDEX(Entourage!BD:BD,MATCH(J278,Entourage!A:A,0))/20)</f>
        <v>8044.835425199999</v>
      </c>
      <c r="U278" s="96">
        <f t="shared" si="45"/>
        <v>656.06564520000029</v>
      </c>
      <c r="V278" s="96">
        <f>T278/VLOOKUP(C278,[4]CharPropertyConfig!$A:$G,7,FALSE)</f>
        <v>8044.835425199999</v>
      </c>
      <c r="W278" s="96">
        <f t="shared" si="46"/>
        <v>30.471865200001048</v>
      </c>
      <c r="X278" s="54" t="str">
        <f>VLOOKUP(J278,Entourage!A:B,2,FALSE)</f>
        <v>c_b_0062</v>
      </c>
      <c r="Y278" s="51" t="str">
        <f>VLOOKUP(M278,Entourage!A:B,2,FALSE)</f>
        <v>c_b_0071</v>
      </c>
    </row>
    <row r="279" spans="1:25" x14ac:dyDescent="0.15">
      <c r="A279" s="51">
        <f t="shared" si="39"/>
        <v>14</v>
      </c>
      <c r="B279" s="2">
        <f>COUNTIF(A$1:A279,A279)</f>
        <v>18</v>
      </c>
      <c r="C279" s="2">
        <f t="shared" si="47"/>
        <v>104</v>
      </c>
      <c r="D279" s="100">
        <f t="shared" si="40"/>
        <v>8770</v>
      </c>
      <c r="E279" s="51">
        <v>1</v>
      </c>
      <c r="F279" s="43">
        <v>6</v>
      </c>
      <c r="G279" s="82">
        <v>13009</v>
      </c>
      <c r="H279" s="43">
        <v>64</v>
      </c>
      <c r="I279" s="43">
        <f>VLOOKUP(C279,[4]CharPropertyConfig!$A:$G,7,FALSE)*D279</f>
        <v>8770</v>
      </c>
      <c r="J279" s="51">
        <f>VLOOKUP(A279,filiation!A:C,3,FALSE)</f>
        <v>24</v>
      </c>
      <c r="K279" s="51">
        <f>VLOOKUP(J279,Entourage!A:N,14,FALSE)</f>
        <v>2</v>
      </c>
      <c r="L279" s="2" t="str">
        <f t="shared" si="41"/>
        <v>刺杀</v>
      </c>
      <c r="M279" s="51">
        <f>VLOOKUP(A279,filiation!A:D,4,FALSE)</f>
        <v>21</v>
      </c>
      <c r="N279" s="51">
        <f>VLOOKUP(M279,Entourage!A:N,14,FALSE)</f>
        <v>3</v>
      </c>
      <c r="O279" s="2" t="str">
        <f t="shared" si="42"/>
        <v>辅助</v>
      </c>
      <c r="P279" s="2">
        <f t="shared" si="43"/>
        <v>104</v>
      </c>
      <c r="Q279" s="51">
        <f>INT(VLOOKUP(M279,Entourage!A:AF,28+IF(N279=1,2,IF(N279=3,3,1)),FALSE)*0.6*POWER(B279,1.1))</f>
        <v>6330</v>
      </c>
      <c r="R279" s="55">
        <f>I279/(SUM(H$2:H279)*10)</f>
        <v>9.4058344058344054E-2</v>
      </c>
      <c r="S279" s="95">
        <f t="shared" si="44"/>
        <v>1.1687412239999997</v>
      </c>
      <c r="T279" s="96">
        <f>SUMIFS(H$2:H279,A$2:A279,A279)*10*S279*(1.1+INDEX(Entourage!BD:BD,MATCH(J279,Entourage!A:A,0))/20)</f>
        <v>8770.2341448959978</v>
      </c>
      <c r="U279" s="96">
        <f t="shared" si="45"/>
        <v>725.39871969599881</v>
      </c>
      <c r="V279" s="96">
        <f>T279/VLOOKUP(C279,[4]CharPropertyConfig!$A:$G,7,FALSE)</f>
        <v>8770.2341448959978</v>
      </c>
      <c r="W279" s="96">
        <f t="shared" si="46"/>
        <v>69.333074495998517</v>
      </c>
      <c r="X279" s="54" t="str">
        <f>VLOOKUP(J279,Entourage!A:B,2,FALSE)</f>
        <v>c_b_0062</v>
      </c>
      <c r="Y279" s="51" t="str">
        <f>VLOOKUP(M279,Entourage!A:B,2,FALSE)</f>
        <v>c_b_0071</v>
      </c>
    </row>
    <row r="280" spans="1:25" x14ac:dyDescent="0.15">
      <c r="A280" s="51">
        <f t="shared" si="39"/>
        <v>14</v>
      </c>
      <c r="B280" s="2">
        <f>COUNTIF(A$1:A280,A280)</f>
        <v>19</v>
      </c>
      <c r="C280" s="2">
        <f t="shared" si="47"/>
        <v>104</v>
      </c>
      <c r="D280" s="100">
        <f t="shared" si="40"/>
        <v>9536</v>
      </c>
      <c r="E280" s="51">
        <v>1</v>
      </c>
      <c r="F280" s="43">
        <v>6</v>
      </c>
      <c r="G280" s="82">
        <v>13009</v>
      </c>
      <c r="H280" s="43">
        <v>68</v>
      </c>
      <c r="I280" s="43">
        <f>VLOOKUP(C280,[4]CharPropertyConfig!$A:$G,7,FALSE)*D280</f>
        <v>9536</v>
      </c>
      <c r="J280" s="51">
        <f>VLOOKUP(A280,filiation!A:C,3,FALSE)</f>
        <v>24</v>
      </c>
      <c r="K280" s="51">
        <f>VLOOKUP(J280,Entourage!A:N,14,FALSE)</f>
        <v>2</v>
      </c>
      <c r="L280" s="2" t="str">
        <f t="shared" si="41"/>
        <v>刺杀</v>
      </c>
      <c r="M280" s="51">
        <f>VLOOKUP(A280,filiation!A:D,4,FALSE)</f>
        <v>21</v>
      </c>
      <c r="N280" s="51">
        <f>VLOOKUP(M280,Entourage!A:N,14,FALSE)</f>
        <v>3</v>
      </c>
      <c r="O280" s="2" t="str">
        <f t="shared" si="42"/>
        <v>辅助</v>
      </c>
      <c r="P280" s="2">
        <f t="shared" si="43"/>
        <v>104</v>
      </c>
      <c r="Q280" s="51">
        <f>INT(VLOOKUP(M280,Entourage!A:AF,28+IF(N280=1,2,IF(N280=3,3,1)),FALSE)*0.6*POWER(B280,1.1))</f>
        <v>6718</v>
      </c>
      <c r="R280" s="55">
        <f>I280/(SUM(H$2:H280)*10)</f>
        <v>0.10153321976149915</v>
      </c>
      <c r="S280" s="95">
        <f t="shared" si="44"/>
        <v>1.1278352811599996</v>
      </c>
      <c r="T280" s="96">
        <f>SUMIFS(H$2:H280,A$2:A280,A280)*10*S280*(1.1+INDEX(Entourage!BD:BD,MATCH(J280,Entourage!A:A,0))/20)</f>
        <v>9536.9751374889565</v>
      </c>
      <c r="U280" s="96">
        <f t="shared" si="45"/>
        <v>766.74099259295872</v>
      </c>
      <c r="V280" s="96">
        <f>T280/VLOOKUP(C280,[4]CharPropertyConfig!$A:$G,7,FALSE)</f>
        <v>9536.9751374889565</v>
      </c>
      <c r="W280" s="96">
        <f t="shared" si="46"/>
        <v>41.342272896959912</v>
      </c>
      <c r="X280" s="54" t="str">
        <f>VLOOKUP(J280,Entourage!A:B,2,FALSE)</f>
        <v>c_b_0062</v>
      </c>
      <c r="Y280" s="51" t="str">
        <f>VLOOKUP(M280,Entourage!A:B,2,FALSE)</f>
        <v>c_b_0071</v>
      </c>
    </row>
    <row r="281" spans="1:25" x14ac:dyDescent="0.15">
      <c r="A281" s="51">
        <f t="shared" si="39"/>
        <v>14</v>
      </c>
      <c r="B281" s="2">
        <f>COUNTIF(A$1:A281,A281)</f>
        <v>20</v>
      </c>
      <c r="C281" s="2">
        <f t="shared" si="47"/>
        <v>104</v>
      </c>
      <c r="D281" s="100">
        <f t="shared" si="40"/>
        <v>10353</v>
      </c>
      <c r="E281" s="51">
        <v>1</v>
      </c>
      <c r="F281" s="43">
        <v>6</v>
      </c>
      <c r="G281" s="82">
        <v>13009</v>
      </c>
      <c r="H281" s="43">
        <v>72</v>
      </c>
      <c r="I281" s="43">
        <f>VLOOKUP(C281,[4]CharPropertyConfig!$A:$G,7,FALSE)*D281</f>
        <v>10353</v>
      </c>
      <c r="J281" s="51">
        <f>VLOOKUP(A281,filiation!A:C,3,FALSE)</f>
        <v>24</v>
      </c>
      <c r="K281" s="51">
        <f>VLOOKUP(J281,Entourage!A:N,14,FALSE)</f>
        <v>2</v>
      </c>
      <c r="L281" s="2" t="str">
        <f t="shared" si="41"/>
        <v>刺杀</v>
      </c>
      <c r="M281" s="51">
        <f>VLOOKUP(A281,filiation!A:D,4,FALSE)</f>
        <v>21</v>
      </c>
      <c r="N281" s="51">
        <f>VLOOKUP(M281,Entourage!A:N,14,FALSE)</f>
        <v>3</v>
      </c>
      <c r="O281" s="2" t="str">
        <f t="shared" si="42"/>
        <v>辅助</v>
      </c>
      <c r="P281" s="2">
        <f t="shared" si="43"/>
        <v>104</v>
      </c>
      <c r="Q281" s="51">
        <f>INT(VLOOKUP(M281,Entourage!A:AF,28+IF(N281=1,2,IF(N281=3,3,1)),FALSE)*0.6*POWER(B281,1.1))</f>
        <v>7108</v>
      </c>
      <c r="R281" s="55">
        <f>I281/(SUM(H$2:H281)*10)</f>
        <v>0.10939349112426036</v>
      </c>
      <c r="S281" s="95">
        <f t="shared" si="44"/>
        <v>1.0940002227251997</v>
      </c>
      <c r="T281" s="96">
        <f>SUMIFS(H$2:H281,A$2:A281,A281)*10*S281*(1.1+INDEX(Entourage!BD:BD,MATCH(J281,Entourage!A:A,0))/20)</f>
        <v>10353.618107871291</v>
      </c>
      <c r="U281" s="96">
        <f t="shared" si="45"/>
        <v>816.64297038233417</v>
      </c>
      <c r="V281" s="96">
        <f>T281/VLOOKUP(C281,[4]CharPropertyConfig!$A:$G,7,FALSE)</f>
        <v>10353.618107871291</v>
      </c>
      <c r="W281" s="96">
        <f t="shared" si="46"/>
        <v>49.901977789375451</v>
      </c>
      <c r="X281" s="54" t="str">
        <f>VLOOKUP(J281,Entourage!A:B,2,FALSE)</f>
        <v>c_b_0062</v>
      </c>
      <c r="Y281" s="51" t="str">
        <f>VLOOKUP(M281,Entourage!A:B,2,FALSE)</f>
        <v>c_b_0071</v>
      </c>
    </row>
    <row r="282" spans="1:25" x14ac:dyDescent="0.15">
      <c r="A282" s="51">
        <f t="shared" si="39"/>
        <v>15</v>
      </c>
      <c r="B282" s="2">
        <f>COUNTIF(A$1:A282,A282)</f>
        <v>1</v>
      </c>
      <c r="C282" s="2">
        <f t="shared" si="47"/>
        <v>104</v>
      </c>
      <c r="D282" s="100">
        <f t="shared" si="40"/>
        <v>280</v>
      </c>
      <c r="E282" s="51">
        <v>1</v>
      </c>
      <c r="F282" s="43">
        <v>1</v>
      </c>
      <c r="G282" s="82">
        <v>13009</v>
      </c>
      <c r="H282" s="43">
        <v>2</v>
      </c>
      <c r="I282" s="43">
        <f>VLOOKUP(C282,[4]CharPropertyConfig!$A:$G,7,FALSE)*D282</f>
        <v>280</v>
      </c>
      <c r="J282" s="51">
        <f>VLOOKUP(A282,filiation!A:C,3,FALSE)</f>
        <v>3</v>
      </c>
      <c r="K282" s="51">
        <f>VLOOKUP(J282,Entourage!A:N,14,FALSE)</f>
        <v>2</v>
      </c>
      <c r="L282" s="2" t="str">
        <f t="shared" si="41"/>
        <v>刺杀</v>
      </c>
      <c r="M282" s="51">
        <f>VLOOKUP(A282,filiation!A:D,4,FALSE)</f>
        <v>4</v>
      </c>
      <c r="N282" s="51">
        <f>VLOOKUP(M282,Entourage!A:N,14,FALSE)</f>
        <v>3</v>
      </c>
      <c r="O282" s="2" t="str">
        <f t="shared" si="42"/>
        <v>辅助</v>
      </c>
      <c r="P282" s="2">
        <f t="shared" si="43"/>
        <v>104</v>
      </c>
      <c r="Q282" s="51">
        <f>INT(VLOOKUP(M282,Entourage!A:AF,28+IF(N282=1,2,IF(N282=3,3,1)),FALSE)*0.6*POWER(B282,1.1))</f>
        <v>190</v>
      </c>
      <c r="R282" s="55">
        <f>I282/(SUM(H$2:H282)*10)</f>
        <v>2.957954785548278E-3</v>
      </c>
      <c r="S282" s="95">
        <f t="shared" si="44"/>
        <v>10</v>
      </c>
      <c r="T282" s="96">
        <f>SUMIFS(H$2:H282,A$2:A282,A282)*10*S282*(1.1+INDEX(Entourage!BD:BD,MATCH(J282,Entourage!A:A,0))/20)</f>
        <v>280</v>
      </c>
      <c r="U282" s="96">
        <f t="shared" si="45"/>
        <v>-10073.618107871291</v>
      </c>
      <c r="V282" s="96">
        <f>T282/VLOOKUP(C282,[4]CharPropertyConfig!$A:$G,7,FALSE)</f>
        <v>280</v>
      </c>
      <c r="W282" s="96">
        <f t="shared" si="46"/>
        <v>-10890.261078253625</v>
      </c>
      <c r="X282" s="54" t="str">
        <f>VLOOKUP(J282,Entourage!A:B,2,FALSE)</f>
        <v>c_b_0002</v>
      </c>
      <c r="Y282" s="51" t="str">
        <f>VLOOKUP(M282,Entourage!A:B,2,FALSE)</f>
        <v>c_b_0031</v>
      </c>
    </row>
    <row r="283" spans="1:25" x14ac:dyDescent="0.15">
      <c r="A283" s="51">
        <f t="shared" si="39"/>
        <v>15</v>
      </c>
      <c r="B283" s="2">
        <f>COUNTIF(A$1:A283,A283)</f>
        <v>2</v>
      </c>
      <c r="C283" s="2">
        <f t="shared" si="47"/>
        <v>104</v>
      </c>
      <c r="D283" s="100">
        <f t="shared" si="40"/>
        <v>588</v>
      </c>
      <c r="E283" s="51">
        <v>1</v>
      </c>
      <c r="F283" s="43">
        <v>1</v>
      </c>
      <c r="G283" s="82">
        <v>13009</v>
      </c>
      <c r="H283" s="43">
        <v>4</v>
      </c>
      <c r="I283" s="43">
        <f>VLOOKUP(C283,[4]CharPropertyConfig!$A:$G,7,FALSE)*D283</f>
        <v>588</v>
      </c>
      <c r="J283" s="51">
        <f>VLOOKUP(A283,filiation!A:C,3,FALSE)</f>
        <v>3</v>
      </c>
      <c r="K283" s="51">
        <f>VLOOKUP(J283,Entourage!A:N,14,FALSE)</f>
        <v>2</v>
      </c>
      <c r="L283" s="2" t="str">
        <f t="shared" si="41"/>
        <v>刺杀</v>
      </c>
      <c r="M283" s="51">
        <f>VLOOKUP(A283,filiation!A:D,4,FALSE)</f>
        <v>4</v>
      </c>
      <c r="N283" s="51">
        <f>VLOOKUP(M283,Entourage!A:N,14,FALSE)</f>
        <v>3</v>
      </c>
      <c r="O283" s="2" t="str">
        <f t="shared" si="42"/>
        <v>辅助</v>
      </c>
      <c r="P283" s="2">
        <f t="shared" si="43"/>
        <v>104</v>
      </c>
      <c r="Q283" s="51">
        <f>INT(VLOOKUP(M283,Entourage!A:AF,28+IF(N283=1,2,IF(N283=3,3,1)),FALSE)*0.6*POWER(B283,1.1))</f>
        <v>407</v>
      </c>
      <c r="R283" s="55">
        <f>I283/(SUM(H$2:H283)*10)</f>
        <v>6.2090813093980991E-3</v>
      </c>
      <c r="S283" s="95">
        <f t="shared" si="44"/>
        <v>7</v>
      </c>
      <c r="T283" s="96">
        <f>SUMIFS(H$2:H283,A$2:A283,A283)*10*S283*(1.1+INDEX(Entourage!BD:BD,MATCH(J283,Entourage!A:A,0))/20)</f>
        <v>588</v>
      </c>
      <c r="U283" s="96">
        <f t="shared" si="45"/>
        <v>308</v>
      </c>
      <c r="V283" s="96">
        <f>T283/VLOOKUP(C283,[4]CharPropertyConfig!$A:$G,7,FALSE)</f>
        <v>588</v>
      </c>
      <c r="W283" s="96">
        <f t="shared" si="46"/>
        <v>10381.618107871291</v>
      </c>
      <c r="X283" s="54" t="str">
        <f>VLOOKUP(J283,Entourage!A:B,2,FALSE)</f>
        <v>c_b_0002</v>
      </c>
      <c r="Y283" s="51" t="str">
        <f>VLOOKUP(M283,Entourage!A:B,2,FALSE)</f>
        <v>c_b_0031</v>
      </c>
    </row>
    <row r="284" spans="1:25" x14ac:dyDescent="0.15">
      <c r="A284" s="51">
        <f t="shared" si="39"/>
        <v>15</v>
      </c>
      <c r="B284" s="2">
        <f>COUNTIF(A$1:A284,A284)</f>
        <v>3</v>
      </c>
      <c r="C284" s="2">
        <f t="shared" si="47"/>
        <v>104</v>
      </c>
      <c r="D284" s="100">
        <f t="shared" si="40"/>
        <v>924</v>
      </c>
      <c r="E284" s="51">
        <v>1</v>
      </c>
      <c r="F284" s="43">
        <v>1</v>
      </c>
      <c r="G284" s="82">
        <v>13009</v>
      </c>
      <c r="H284" s="43">
        <v>6</v>
      </c>
      <c r="I284" s="43">
        <f>VLOOKUP(C284,[4]CharPropertyConfig!$A:$G,7,FALSE)*D284</f>
        <v>924</v>
      </c>
      <c r="J284" s="51">
        <f>VLOOKUP(A284,filiation!A:C,3,FALSE)</f>
        <v>3</v>
      </c>
      <c r="K284" s="51">
        <f>VLOOKUP(J284,Entourage!A:N,14,FALSE)</f>
        <v>2</v>
      </c>
      <c r="L284" s="2" t="str">
        <f t="shared" si="41"/>
        <v>刺杀</v>
      </c>
      <c r="M284" s="51">
        <f>VLOOKUP(A284,filiation!A:D,4,FALSE)</f>
        <v>4</v>
      </c>
      <c r="N284" s="51">
        <f>VLOOKUP(M284,Entourage!A:N,14,FALSE)</f>
        <v>3</v>
      </c>
      <c r="O284" s="2" t="str">
        <f t="shared" si="42"/>
        <v>辅助</v>
      </c>
      <c r="P284" s="2">
        <f t="shared" si="43"/>
        <v>104</v>
      </c>
      <c r="Q284" s="51">
        <f>INT(VLOOKUP(M284,Entourage!A:AF,28+IF(N284=1,2,IF(N284=3,3,1)),FALSE)*0.6*POWER(B284,1.1))</f>
        <v>636</v>
      </c>
      <c r="R284" s="55">
        <f>I284/(SUM(H$2:H284)*10)</f>
        <v>9.7509497678345287E-3</v>
      </c>
      <c r="S284" s="95">
        <f t="shared" si="44"/>
        <v>5.5</v>
      </c>
      <c r="T284" s="96">
        <f>SUMIFS(H$2:H284,A$2:A284,A284)*10*S284*(1.1+INDEX(Entourage!BD:BD,MATCH(J284,Entourage!A:A,0))/20)</f>
        <v>924.00000000000011</v>
      </c>
      <c r="U284" s="96">
        <f t="shared" si="45"/>
        <v>336.00000000000011</v>
      </c>
      <c r="V284" s="96">
        <f>T284/VLOOKUP(C284,[4]CharPropertyConfig!$A:$G,7,FALSE)</f>
        <v>924.00000000000011</v>
      </c>
      <c r="W284" s="96">
        <f t="shared" si="46"/>
        <v>28.000000000000114</v>
      </c>
      <c r="X284" s="54" t="str">
        <f>VLOOKUP(J284,Entourage!A:B,2,FALSE)</f>
        <v>c_b_0002</v>
      </c>
      <c r="Y284" s="51" t="str">
        <f>VLOOKUP(M284,Entourage!A:B,2,FALSE)</f>
        <v>c_b_0031</v>
      </c>
    </row>
    <row r="285" spans="1:25" x14ac:dyDescent="0.15">
      <c r="A285" s="51">
        <f t="shared" si="39"/>
        <v>15</v>
      </c>
      <c r="B285" s="2">
        <f>COUNTIF(A$1:A285,A285)</f>
        <v>4</v>
      </c>
      <c r="C285" s="2">
        <f t="shared" si="47"/>
        <v>104</v>
      </c>
      <c r="D285" s="100">
        <f t="shared" si="40"/>
        <v>1293</v>
      </c>
      <c r="E285" s="51">
        <v>1</v>
      </c>
      <c r="F285" s="43">
        <v>2</v>
      </c>
      <c r="G285" s="82">
        <v>13009</v>
      </c>
      <c r="H285" s="43">
        <v>10</v>
      </c>
      <c r="I285" s="43">
        <f>VLOOKUP(C285,[4]CharPropertyConfig!$A:$G,7,FALSE)*D285</f>
        <v>1293</v>
      </c>
      <c r="J285" s="51">
        <f>VLOOKUP(A285,filiation!A:C,3,FALSE)</f>
        <v>3</v>
      </c>
      <c r="K285" s="51">
        <f>VLOOKUP(J285,Entourage!A:N,14,FALSE)</f>
        <v>2</v>
      </c>
      <c r="L285" s="2" t="str">
        <f t="shared" si="41"/>
        <v>刺杀</v>
      </c>
      <c r="M285" s="51">
        <f>VLOOKUP(A285,filiation!A:D,4,FALSE)</f>
        <v>4</v>
      </c>
      <c r="N285" s="51">
        <f>VLOOKUP(M285,Entourage!A:N,14,FALSE)</f>
        <v>3</v>
      </c>
      <c r="O285" s="2" t="str">
        <f t="shared" si="42"/>
        <v>辅助</v>
      </c>
      <c r="P285" s="2">
        <f t="shared" si="43"/>
        <v>104</v>
      </c>
      <c r="Q285" s="51">
        <f>INT(VLOOKUP(M285,Entourage!A:AF,28+IF(N285=1,2,IF(N285=3,3,1)),FALSE)*0.6*POWER(B285,1.1))</f>
        <v>873</v>
      </c>
      <c r="R285" s="55">
        <f>I285/(SUM(H$2:H285)*10)</f>
        <v>1.3630613535736875E-2</v>
      </c>
      <c r="S285" s="95">
        <f t="shared" si="44"/>
        <v>4.2</v>
      </c>
      <c r="T285" s="96">
        <f>SUMIFS(H$2:H285,A$2:A285,A285)*10*S285*(1.1+INDEX(Entourage!BD:BD,MATCH(J285,Entourage!A:A,0))/20)</f>
        <v>1293.6000000000001</v>
      </c>
      <c r="U285" s="96">
        <f t="shared" si="45"/>
        <v>369.6</v>
      </c>
      <c r="V285" s="96">
        <f>T285/VLOOKUP(C285,[4]CharPropertyConfig!$A:$G,7,FALSE)</f>
        <v>1293.6000000000001</v>
      </c>
      <c r="W285" s="96">
        <f t="shared" si="46"/>
        <v>33.599999999999909</v>
      </c>
      <c r="X285" s="54" t="str">
        <f>VLOOKUP(J285,Entourage!A:B,2,FALSE)</f>
        <v>c_b_0002</v>
      </c>
      <c r="Y285" s="51" t="str">
        <f>VLOOKUP(M285,Entourage!A:B,2,FALSE)</f>
        <v>c_b_0031</v>
      </c>
    </row>
    <row r="286" spans="1:25" x14ac:dyDescent="0.15">
      <c r="A286" s="51">
        <f t="shared" si="39"/>
        <v>15</v>
      </c>
      <c r="B286" s="2">
        <f>COUNTIF(A$1:A286,A286)</f>
        <v>5</v>
      </c>
      <c r="C286" s="2">
        <f t="shared" si="47"/>
        <v>104</v>
      </c>
      <c r="D286" s="100">
        <f t="shared" si="40"/>
        <v>1694</v>
      </c>
      <c r="E286" s="51">
        <v>1</v>
      </c>
      <c r="F286" s="43">
        <v>2</v>
      </c>
      <c r="G286" s="82">
        <v>13009</v>
      </c>
      <c r="H286" s="43">
        <v>12</v>
      </c>
      <c r="I286" s="43">
        <f>VLOOKUP(C286,[4]CharPropertyConfig!$A:$G,7,FALSE)*D286</f>
        <v>1694</v>
      </c>
      <c r="J286" s="51">
        <f>VLOOKUP(A286,filiation!A:C,3,FALSE)</f>
        <v>3</v>
      </c>
      <c r="K286" s="51">
        <f>VLOOKUP(J286,Entourage!A:N,14,FALSE)</f>
        <v>2</v>
      </c>
      <c r="L286" s="2" t="str">
        <f t="shared" si="41"/>
        <v>刺杀</v>
      </c>
      <c r="M286" s="51">
        <f>VLOOKUP(A286,filiation!A:D,4,FALSE)</f>
        <v>4</v>
      </c>
      <c r="N286" s="51">
        <f>VLOOKUP(M286,Entourage!A:N,14,FALSE)</f>
        <v>3</v>
      </c>
      <c r="O286" s="2" t="str">
        <f t="shared" si="42"/>
        <v>辅助</v>
      </c>
      <c r="P286" s="2">
        <f t="shared" si="43"/>
        <v>104</v>
      </c>
      <c r="Q286" s="51">
        <f>INT(VLOOKUP(M286,Entourage!A:AF,28+IF(N286=1,2,IF(N286=3,3,1)),FALSE)*0.6*POWER(B286,1.1))</f>
        <v>1117</v>
      </c>
      <c r="R286" s="55">
        <f>I286/(SUM(H$2:H286)*10)</f>
        <v>1.7835333754474627E-2</v>
      </c>
      <c r="S286" s="95">
        <f t="shared" si="44"/>
        <v>3.56</v>
      </c>
      <c r="T286" s="96">
        <f>SUMIFS(H$2:H286,A$2:A286,A286)*10*S286*(1.1+INDEX(Entourage!BD:BD,MATCH(J286,Entourage!A:A,0))/20)</f>
        <v>1694.5600000000004</v>
      </c>
      <c r="U286" s="96">
        <f t="shared" si="45"/>
        <v>400.96000000000026</v>
      </c>
      <c r="V286" s="96">
        <f>T286/VLOOKUP(C286,[4]CharPropertyConfig!$A:$G,7,FALSE)</f>
        <v>1694.5600000000004</v>
      </c>
      <c r="W286" s="96">
        <f t="shared" si="46"/>
        <v>31.360000000000241</v>
      </c>
      <c r="X286" s="54" t="str">
        <f>VLOOKUP(J286,Entourage!A:B,2,FALSE)</f>
        <v>c_b_0002</v>
      </c>
      <c r="Y286" s="51" t="str">
        <f>VLOOKUP(M286,Entourage!A:B,2,FALSE)</f>
        <v>c_b_0031</v>
      </c>
    </row>
    <row r="287" spans="1:25" x14ac:dyDescent="0.15">
      <c r="A287" s="51">
        <f t="shared" si="39"/>
        <v>15</v>
      </c>
      <c r="B287" s="2">
        <f>COUNTIF(A$1:A287,A287)</f>
        <v>6</v>
      </c>
      <c r="C287" s="2">
        <f t="shared" si="47"/>
        <v>104</v>
      </c>
      <c r="D287" s="100">
        <f t="shared" si="40"/>
        <v>2114</v>
      </c>
      <c r="E287" s="51">
        <v>1</v>
      </c>
      <c r="F287" s="43">
        <v>2</v>
      </c>
      <c r="G287" s="82">
        <v>13009</v>
      </c>
      <c r="H287" s="43">
        <v>16</v>
      </c>
      <c r="I287" s="43">
        <f>VLOOKUP(C287,[4]CharPropertyConfig!$A:$G,7,FALSE)*D287</f>
        <v>2114</v>
      </c>
      <c r="J287" s="51">
        <f>VLOOKUP(A287,filiation!A:C,3,FALSE)</f>
        <v>3</v>
      </c>
      <c r="K287" s="51">
        <f>VLOOKUP(J287,Entourage!A:N,14,FALSE)</f>
        <v>2</v>
      </c>
      <c r="L287" s="2" t="str">
        <f t="shared" si="41"/>
        <v>刺杀</v>
      </c>
      <c r="M287" s="51">
        <f>VLOOKUP(A287,filiation!A:D,4,FALSE)</f>
        <v>4</v>
      </c>
      <c r="N287" s="51">
        <f>VLOOKUP(M287,Entourage!A:N,14,FALSE)</f>
        <v>3</v>
      </c>
      <c r="O287" s="2" t="str">
        <f t="shared" si="42"/>
        <v>辅助</v>
      </c>
      <c r="P287" s="2">
        <f t="shared" si="43"/>
        <v>104</v>
      </c>
      <c r="Q287" s="51">
        <f>INT(VLOOKUP(M287,Entourage!A:AF,28+IF(N287=1,2,IF(N287=3,3,1)),FALSE)*0.6*POWER(B287,1.1))</f>
        <v>1365</v>
      </c>
      <c r="R287" s="55">
        <f>I287/(SUM(H$2:H287)*10)</f>
        <v>2.2219886483077569E-2</v>
      </c>
      <c r="S287" s="95">
        <f t="shared" si="44"/>
        <v>3.02</v>
      </c>
      <c r="T287" s="96">
        <f>SUMIFS(H$2:H287,A$2:A287,A287)*10*S287*(1.1+INDEX(Entourage!BD:BD,MATCH(J287,Entourage!A:A,0))/20)</f>
        <v>2114</v>
      </c>
      <c r="U287" s="96">
        <f t="shared" si="45"/>
        <v>419.4399999999996</v>
      </c>
      <c r="V287" s="96">
        <f>T287/VLOOKUP(C287,[4]CharPropertyConfig!$A:$G,7,FALSE)</f>
        <v>2114</v>
      </c>
      <c r="W287" s="96">
        <f t="shared" si="46"/>
        <v>18.479999999999336</v>
      </c>
      <c r="X287" s="54" t="str">
        <f>VLOOKUP(J287,Entourage!A:B,2,FALSE)</f>
        <v>c_b_0002</v>
      </c>
      <c r="Y287" s="51" t="str">
        <f>VLOOKUP(M287,Entourage!A:B,2,FALSE)</f>
        <v>c_b_0031</v>
      </c>
    </row>
    <row r="288" spans="1:25" x14ac:dyDescent="0.15">
      <c r="A288" s="51">
        <f t="shared" si="39"/>
        <v>15</v>
      </c>
      <c r="B288" s="2">
        <f>COUNTIF(A$1:A288,A288)</f>
        <v>7</v>
      </c>
      <c r="C288" s="2">
        <f t="shared" si="47"/>
        <v>104</v>
      </c>
      <c r="D288" s="100">
        <f t="shared" si="40"/>
        <v>2548</v>
      </c>
      <c r="E288" s="51">
        <v>1</v>
      </c>
      <c r="F288" s="43">
        <v>3</v>
      </c>
      <c r="G288" s="82">
        <v>13009</v>
      </c>
      <c r="H288" s="43">
        <v>20</v>
      </c>
      <c r="I288" s="43">
        <f>VLOOKUP(C288,[4]CharPropertyConfig!$A:$G,7,FALSE)*D288</f>
        <v>2548</v>
      </c>
      <c r="J288" s="51">
        <f>VLOOKUP(A288,filiation!A:C,3,FALSE)</f>
        <v>3</v>
      </c>
      <c r="K288" s="51">
        <f>VLOOKUP(J288,Entourage!A:N,14,FALSE)</f>
        <v>2</v>
      </c>
      <c r="L288" s="2" t="str">
        <f t="shared" si="41"/>
        <v>刺杀</v>
      </c>
      <c r="M288" s="51">
        <f>VLOOKUP(A288,filiation!A:D,4,FALSE)</f>
        <v>4</v>
      </c>
      <c r="N288" s="51">
        <f>VLOOKUP(M288,Entourage!A:N,14,FALSE)</f>
        <v>3</v>
      </c>
      <c r="O288" s="2" t="str">
        <f t="shared" si="42"/>
        <v>辅助</v>
      </c>
      <c r="P288" s="2">
        <f t="shared" si="43"/>
        <v>104</v>
      </c>
      <c r="Q288" s="51">
        <f>INT(VLOOKUP(M288,Entourage!A:AF,28+IF(N288=1,2,IF(N288=3,3,1)),FALSE)*0.6*POWER(B288,1.1))</f>
        <v>1617</v>
      </c>
      <c r="R288" s="55">
        <f>I288/(SUM(H$2:H288)*10)</f>
        <v>2.6725403817914831E-2</v>
      </c>
      <c r="S288" s="95">
        <f t="shared" si="44"/>
        <v>2.6</v>
      </c>
      <c r="T288" s="96">
        <f>SUMIFS(H$2:H288,A$2:A288,A288)*10*S288*(1.1+INDEX(Entourage!BD:BD,MATCH(J288,Entourage!A:A,0))/20)</f>
        <v>2548.0000000000005</v>
      </c>
      <c r="U288" s="96">
        <f t="shared" si="45"/>
        <v>434.00000000000045</v>
      </c>
      <c r="V288" s="96">
        <f>T288/VLOOKUP(C288,[4]CharPropertyConfig!$A:$G,7,FALSE)</f>
        <v>2548.0000000000005</v>
      </c>
      <c r="W288" s="96">
        <f t="shared" si="46"/>
        <v>14.560000000000855</v>
      </c>
      <c r="X288" s="54" t="str">
        <f>VLOOKUP(J288,Entourage!A:B,2,FALSE)</f>
        <v>c_b_0002</v>
      </c>
      <c r="Y288" s="51" t="str">
        <f>VLOOKUP(M288,Entourage!A:B,2,FALSE)</f>
        <v>c_b_0031</v>
      </c>
    </row>
    <row r="289" spans="1:25" x14ac:dyDescent="0.15">
      <c r="A289" s="51">
        <f t="shared" si="39"/>
        <v>15</v>
      </c>
      <c r="B289" s="2">
        <f>COUNTIF(A$1:A289,A289)</f>
        <v>8</v>
      </c>
      <c r="C289" s="2">
        <f t="shared" si="47"/>
        <v>104</v>
      </c>
      <c r="D289" s="100">
        <f t="shared" si="40"/>
        <v>3000</v>
      </c>
      <c r="E289" s="51">
        <v>1</v>
      </c>
      <c r="F289" s="43">
        <v>3</v>
      </c>
      <c r="G289" s="82">
        <v>13009</v>
      </c>
      <c r="H289" s="43">
        <v>24</v>
      </c>
      <c r="I289" s="43">
        <f>VLOOKUP(C289,[4]CharPropertyConfig!$A:$G,7,FALSE)*D289</f>
        <v>3000</v>
      </c>
      <c r="J289" s="51">
        <f>VLOOKUP(A289,filiation!A:C,3,FALSE)</f>
        <v>3</v>
      </c>
      <c r="K289" s="51">
        <f>VLOOKUP(J289,Entourage!A:N,14,FALSE)</f>
        <v>2</v>
      </c>
      <c r="L289" s="2" t="str">
        <f t="shared" si="41"/>
        <v>刺杀</v>
      </c>
      <c r="M289" s="51">
        <f>VLOOKUP(A289,filiation!A:D,4,FALSE)</f>
        <v>4</v>
      </c>
      <c r="N289" s="51">
        <f>VLOOKUP(M289,Entourage!A:N,14,FALSE)</f>
        <v>3</v>
      </c>
      <c r="O289" s="2" t="str">
        <f t="shared" si="42"/>
        <v>辅助</v>
      </c>
      <c r="P289" s="2">
        <f t="shared" si="43"/>
        <v>104</v>
      </c>
      <c r="Q289" s="51">
        <f>INT(VLOOKUP(M289,Entourage!A:AF,28+IF(N289=1,2,IF(N289=3,3,1)),FALSE)*0.6*POWER(B289,1.1))</f>
        <v>1873</v>
      </c>
      <c r="R289" s="55">
        <f>I289/(SUM(H$2:H289)*10)</f>
        <v>3.1387319522912745E-2</v>
      </c>
      <c r="S289" s="95">
        <f t="shared" si="44"/>
        <v>2.2799999999999998</v>
      </c>
      <c r="T289" s="96">
        <f>SUMIFS(H$2:H289,A$2:A289,A289)*10*S289*(1.1+INDEX(Entourage!BD:BD,MATCH(J289,Entourage!A:A,0))/20)</f>
        <v>3000.48</v>
      </c>
      <c r="U289" s="96">
        <f t="shared" si="45"/>
        <v>452.47999999999956</v>
      </c>
      <c r="V289" s="96">
        <f>T289/VLOOKUP(C289,[4]CharPropertyConfig!$A:$G,7,FALSE)</f>
        <v>3000.48</v>
      </c>
      <c r="W289" s="96">
        <f t="shared" si="46"/>
        <v>18.479999999999109</v>
      </c>
      <c r="X289" s="54" t="str">
        <f>VLOOKUP(J289,Entourage!A:B,2,FALSE)</f>
        <v>c_b_0002</v>
      </c>
      <c r="Y289" s="51" t="str">
        <f>VLOOKUP(M289,Entourage!A:B,2,FALSE)</f>
        <v>c_b_0031</v>
      </c>
    </row>
    <row r="290" spans="1:25" x14ac:dyDescent="0.15">
      <c r="A290" s="51">
        <f t="shared" si="39"/>
        <v>15</v>
      </c>
      <c r="B290" s="2">
        <f>COUNTIF(A$1:A290,A290)</f>
        <v>9</v>
      </c>
      <c r="C290" s="2">
        <f t="shared" si="47"/>
        <v>104</v>
      </c>
      <c r="D290" s="100">
        <f t="shared" si="40"/>
        <v>3477</v>
      </c>
      <c r="E290" s="51">
        <v>1</v>
      </c>
      <c r="F290" s="43">
        <v>3</v>
      </c>
      <c r="G290" s="82">
        <v>13009</v>
      </c>
      <c r="H290" s="43">
        <v>26</v>
      </c>
      <c r="I290" s="43">
        <f>VLOOKUP(C290,[4]CharPropertyConfig!$A:$G,7,FALSE)*D290</f>
        <v>3477</v>
      </c>
      <c r="J290" s="51">
        <f>VLOOKUP(A290,filiation!A:C,3,FALSE)</f>
        <v>3</v>
      </c>
      <c r="K290" s="51">
        <f>VLOOKUP(J290,Entourage!A:N,14,FALSE)</f>
        <v>2</v>
      </c>
      <c r="L290" s="2" t="str">
        <f t="shared" si="41"/>
        <v>刺杀</v>
      </c>
      <c r="M290" s="51">
        <f>VLOOKUP(A290,filiation!A:D,4,FALSE)</f>
        <v>4</v>
      </c>
      <c r="N290" s="51">
        <f>VLOOKUP(M290,Entourage!A:N,14,FALSE)</f>
        <v>3</v>
      </c>
      <c r="O290" s="2" t="str">
        <f t="shared" si="42"/>
        <v>辅助</v>
      </c>
      <c r="P290" s="2">
        <f t="shared" si="43"/>
        <v>104</v>
      </c>
      <c r="Q290" s="51">
        <f>INT(VLOOKUP(M290,Entourage!A:AF,28+IF(N290=1,2,IF(N290=3,3,1)),FALSE)*0.6*POWER(B290,1.1))</f>
        <v>2132</v>
      </c>
      <c r="R290" s="55">
        <f>I290/(SUM(H$2:H290)*10)</f>
        <v>3.6279215358931555E-2</v>
      </c>
      <c r="S290" s="95">
        <f t="shared" si="44"/>
        <v>2.0699999999999998</v>
      </c>
      <c r="T290" s="96">
        <f>SUMIFS(H$2:H290,A$2:A290,A290)*10*S290*(1.1+INDEX(Entourage!BD:BD,MATCH(J290,Entourage!A:A,0))/20)</f>
        <v>3477.6000000000004</v>
      </c>
      <c r="U290" s="96">
        <f t="shared" si="45"/>
        <v>477.12000000000035</v>
      </c>
      <c r="V290" s="96">
        <f>T290/VLOOKUP(C290,[4]CharPropertyConfig!$A:$G,7,FALSE)</f>
        <v>3477.6000000000004</v>
      </c>
      <c r="W290" s="96">
        <f t="shared" si="46"/>
        <v>24.640000000000782</v>
      </c>
      <c r="X290" s="54" t="str">
        <f>VLOOKUP(J290,Entourage!A:B,2,FALSE)</f>
        <v>c_b_0002</v>
      </c>
      <c r="Y290" s="51" t="str">
        <f>VLOOKUP(M290,Entourage!A:B,2,FALSE)</f>
        <v>c_b_0031</v>
      </c>
    </row>
    <row r="291" spans="1:25" x14ac:dyDescent="0.15">
      <c r="A291" s="51">
        <f t="shared" si="39"/>
        <v>15</v>
      </c>
      <c r="B291" s="2">
        <f>COUNTIF(A$1:A291,A291)</f>
        <v>10</v>
      </c>
      <c r="C291" s="2">
        <f t="shared" si="47"/>
        <v>104</v>
      </c>
      <c r="D291" s="100">
        <f t="shared" si="40"/>
        <v>3969</v>
      </c>
      <c r="E291" s="51">
        <v>1</v>
      </c>
      <c r="F291" s="43">
        <v>3</v>
      </c>
      <c r="G291" s="82">
        <v>13009</v>
      </c>
      <c r="H291" s="43">
        <v>30</v>
      </c>
      <c r="I291" s="43">
        <f>VLOOKUP(C291,[4]CharPropertyConfig!$A:$G,7,FALSE)*D291</f>
        <v>3969</v>
      </c>
      <c r="J291" s="51">
        <f>VLOOKUP(A291,filiation!A:C,3,FALSE)</f>
        <v>3</v>
      </c>
      <c r="K291" s="51">
        <f>VLOOKUP(J291,Entourage!A:N,14,FALSE)</f>
        <v>2</v>
      </c>
      <c r="L291" s="2" t="str">
        <f t="shared" si="41"/>
        <v>刺杀</v>
      </c>
      <c r="M291" s="51">
        <f>VLOOKUP(A291,filiation!A:D,4,FALSE)</f>
        <v>4</v>
      </c>
      <c r="N291" s="51">
        <f>VLOOKUP(M291,Entourage!A:N,14,FALSE)</f>
        <v>3</v>
      </c>
      <c r="O291" s="2" t="str">
        <f t="shared" si="42"/>
        <v>辅助</v>
      </c>
      <c r="P291" s="2">
        <f t="shared" si="43"/>
        <v>104</v>
      </c>
      <c r="Q291" s="51">
        <f>INT(VLOOKUP(M291,Entourage!A:AF,28+IF(N291=1,2,IF(N291=3,3,1)),FALSE)*0.6*POWER(B291,1.1))</f>
        <v>2394</v>
      </c>
      <c r="R291" s="55">
        <f>I291/(SUM(H$2:H291)*10)</f>
        <v>4.1283544830455585E-2</v>
      </c>
      <c r="S291" s="95">
        <f t="shared" si="44"/>
        <v>1.89</v>
      </c>
      <c r="T291" s="96">
        <f>SUMIFS(H$2:H291,A$2:A291,A291)*10*S291*(1.1+INDEX(Entourage!BD:BD,MATCH(J291,Entourage!A:A,0))/20)</f>
        <v>3969.0000000000005</v>
      </c>
      <c r="U291" s="96">
        <f t="shared" si="45"/>
        <v>491.40000000000009</v>
      </c>
      <c r="V291" s="96">
        <f>T291/VLOOKUP(C291,[4]CharPropertyConfig!$A:$G,7,FALSE)</f>
        <v>3969.0000000000005</v>
      </c>
      <c r="W291" s="96">
        <f t="shared" si="46"/>
        <v>14.279999999999745</v>
      </c>
      <c r="X291" s="54" t="str">
        <f>VLOOKUP(J291,Entourage!A:B,2,FALSE)</f>
        <v>c_b_0002</v>
      </c>
      <c r="Y291" s="51" t="str">
        <f>VLOOKUP(M291,Entourage!A:B,2,FALSE)</f>
        <v>c_b_0031</v>
      </c>
    </row>
    <row r="292" spans="1:25" x14ac:dyDescent="0.15">
      <c r="A292" s="51">
        <f t="shared" si="39"/>
        <v>15</v>
      </c>
      <c r="B292" s="2">
        <f>COUNTIF(A$1:A292,A292)</f>
        <v>11</v>
      </c>
      <c r="C292" s="2">
        <f t="shared" si="47"/>
        <v>104</v>
      </c>
      <c r="D292" s="100">
        <f t="shared" si="40"/>
        <v>4482</v>
      </c>
      <c r="E292" s="51">
        <v>1</v>
      </c>
      <c r="F292" s="43">
        <v>4</v>
      </c>
      <c r="G292" s="82">
        <v>13009</v>
      </c>
      <c r="H292" s="43">
        <v>34</v>
      </c>
      <c r="I292" s="43">
        <f>VLOOKUP(C292,[4]CharPropertyConfig!$A:$G,7,FALSE)*D292</f>
        <v>4482</v>
      </c>
      <c r="J292" s="51">
        <f>VLOOKUP(A292,filiation!A:C,3,FALSE)</f>
        <v>3</v>
      </c>
      <c r="K292" s="51">
        <f>VLOOKUP(J292,Entourage!A:N,14,FALSE)</f>
        <v>2</v>
      </c>
      <c r="L292" s="2" t="str">
        <f t="shared" si="41"/>
        <v>刺杀</v>
      </c>
      <c r="M292" s="51">
        <f>VLOOKUP(A292,filiation!A:D,4,FALSE)</f>
        <v>4</v>
      </c>
      <c r="N292" s="51">
        <f>VLOOKUP(M292,Entourage!A:N,14,FALSE)</f>
        <v>3</v>
      </c>
      <c r="O292" s="2" t="str">
        <f t="shared" si="42"/>
        <v>辅助</v>
      </c>
      <c r="P292" s="2">
        <f t="shared" si="43"/>
        <v>104</v>
      </c>
      <c r="Q292" s="51">
        <f>INT(VLOOKUP(M292,Entourage!A:AF,28+IF(N292=1,2,IF(N292=3,3,1)),FALSE)*0.6*POWER(B292,1.1))</f>
        <v>2659</v>
      </c>
      <c r="R292" s="55">
        <f>I292/(SUM(H$2:H292)*10)</f>
        <v>4.6455223880597016E-2</v>
      </c>
      <c r="S292" s="95">
        <f t="shared" si="44"/>
        <v>1.74</v>
      </c>
      <c r="T292" s="96">
        <f>SUMIFS(H$2:H292,A$2:A292,A292)*10*S292*(1.1+INDEX(Entourage!BD:BD,MATCH(J292,Entourage!A:A,0))/20)</f>
        <v>4482.2400000000007</v>
      </c>
      <c r="U292" s="96">
        <f t="shared" si="45"/>
        <v>513.24000000000024</v>
      </c>
      <c r="V292" s="96">
        <f>T292/VLOOKUP(C292,[4]CharPropertyConfig!$A:$G,7,FALSE)</f>
        <v>4482.2400000000007</v>
      </c>
      <c r="W292" s="96">
        <f t="shared" si="46"/>
        <v>21.840000000000146</v>
      </c>
      <c r="X292" s="54" t="str">
        <f>VLOOKUP(J292,Entourage!A:B,2,FALSE)</f>
        <v>c_b_0002</v>
      </c>
      <c r="Y292" s="51" t="str">
        <f>VLOOKUP(M292,Entourage!A:B,2,FALSE)</f>
        <v>c_b_0031</v>
      </c>
    </row>
    <row r="293" spans="1:25" x14ac:dyDescent="0.15">
      <c r="A293" s="51">
        <f t="shared" si="39"/>
        <v>15</v>
      </c>
      <c r="B293" s="2">
        <f>COUNTIF(A$1:A293,A293)</f>
        <v>12</v>
      </c>
      <c r="C293" s="2">
        <f t="shared" si="47"/>
        <v>104</v>
      </c>
      <c r="D293" s="100">
        <f t="shared" si="40"/>
        <v>5019</v>
      </c>
      <c r="E293" s="51">
        <v>1</v>
      </c>
      <c r="F293" s="43">
        <v>4</v>
      </c>
      <c r="G293" s="82">
        <v>13009</v>
      </c>
      <c r="H293" s="43">
        <v>38</v>
      </c>
      <c r="I293" s="43">
        <f>VLOOKUP(C293,[4]CharPropertyConfig!$A:$G,7,FALSE)*D293</f>
        <v>5019</v>
      </c>
      <c r="J293" s="51">
        <f>VLOOKUP(A293,filiation!A:C,3,FALSE)</f>
        <v>3</v>
      </c>
      <c r="K293" s="51">
        <f>VLOOKUP(J293,Entourage!A:N,14,FALSE)</f>
        <v>2</v>
      </c>
      <c r="L293" s="2" t="str">
        <f t="shared" si="41"/>
        <v>刺杀</v>
      </c>
      <c r="M293" s="51">
        <f>VLOOKUP(A293,filiation!A:D,4,FALSE)</f>
        <v>4</v>
      </c>
      <c r="N293" s="51">
        <f>VLOOKUP(M293,Entourage!A:N,14,FALSE)</f>
        <v>3</v>
      </c>
      <c r="O293" s="2" t="str">
        <f t="shared" si="42"/>
        <v>辅助</v>
      </c>
      <c r="P293" s="2">
        <f t="shared" si="43"/>
        <v>104</v>
      </c>
      <c r="Q293" s="51">
        <f>INT(VLOOKUP(M293,Entourage!A:AF,28+IF(N293=1,2,IF(N293=3,3,1)),FALSE)*0.6*POWER(B293,1.1))</f>
        <v>2926</v>
      </c>
      <c r="R293" s="55">
        <f>I293/(SUM(H$2:H293)*10)</f>
        <v>5.1817055544084244E-2</v>
      </c>
      <c r="S293" s="95">
        <f t="shared" si="44"/>
        <v>1.615</v>
      </c>
      <c r="T293" s="96">
        <f>SUMIFS(H$2:H293,A$2:A293,A293)*10*S293*(1.1+INDEX(Entourage!BD:BD,MATCH(J293,Entourage!A:A,0))/20)</f>
        <v>5019.420000000001</v>
      </c>
      <c r="U293" s="96">
        <f t="shared" si="45"/>
        <v>537.18000000000029</v>
      </c>
      <c r="V293" s="96">
        <f>T293/VLOOKUP(C293,[4]CharPropertyConfig!$A:$G,7,FALSE)</f>
        <v>5019.420000000001</v>
      </c>
      <c r="W293" s="96">
        <f t="shared" si="46"/>
        <v>23.940000000000055</v>
      </c>
      <c r="X293" s="54" t="str">
        <f>VLOOKUP(J293,Entourage!A:B,2,FALSE)</f>
        <v>c_b_0002</v>
      </c>
      <c r="Y293" s="51" t="str">
        <f>VLOOKUP(M293,Entourage!A:B,2,FALSE)</f>
        <v>c_b_0031</v>
      </c>
    </row>
    <row r="294" spans="1:25" x14ac:dyDescent="0.15">
      <c r="A294" s="51">
        <f t="shared" si="39"/>
        <v>15</v>
      </c>
      <c r="B294" s="2">
        <f>COUNTIF(A$1:A294,A294)</f>
        <v>13</v>
      </c>
      <c r="C294" s="2">
        <f t="shared" si="47"/>
        <v>104</v>
      </c>
      <c r="D294" s="100">
        <f t="shared" si="40"/>
        <v>5580</v>
      </c>
      <c r="E294" s="51">
        <v>1</v>
      </c>
      <c r="F294" s="43">
        <v>4</v>
      </c>
      <c r="G294" s="82">
        <v>13009</v>
      </c>
      <c r="H294" s="43">
        <v>42</v>
      </c>
      <c r="I294" s="43">
        <f>VLOOKUP(C294,[4]CharPropertyConfig!$A:$G,7,FALSE)*D294</f>
        <v>5580</v>
      </c>
      <c r="J294" s="51">
        <f>VLOOKUP(A294,filiation!A:C,3,FALSE)</f>
        <v>3</v>
      </c>
      <c r="K294" s="51">
        <f>VLOOKUP(J294,Entourage!A:N,14,FALSE)</f>
        <v>2</v>
      </c>
      <c r="L294" s="2" t="str">
        <f t="shared" si="41"/>
        <v>刺杀</v>
      </c>
      <c r="M294" s="51">
        <f>VLOOKUP(A294,filiation!A:D,4,FALSE)</f>
        <v>4</v>
      </c>
      <c r="N294" s="51">
        <f>VLOOKUP(M294,Entourage!A:N,14,FALSE)</f>
        <v>3</v>
      </c>
      <c r="O294" s="2" t="str">
        <f t="shared" si="42"/>
        <v>辅助</v>
      </c>
      <c r="P294" s="2">
        <f t="shared" si="43"/>
        <v>104</v>
      </c>
      <c r="Q294" s="51">
        <f>INT(VLOOKUP(M294,Entourage!A:AF,28+IF(N294=1,2,IF(N294=3,3,1)),FALSE)*0.6*POWER(B294,1.1))</f>
        <v>3195</v>
      </c>
      <c r="R294" s="55">
        <f>I294/(SUM(H$2:H294)*10)</f>
        <v>5.7360197368421052E-2</v>
      </c>
      <c r="S294" s="95">
        <f t="shared" si="44"/>
        <v>1.51</v>
      </c>
      <c r="T294" s="96">
        <f>SUMIFS(H$2:H294,A$2:A294,A294)*10*S294*(1.1+INDEX(Entourage!BD:BD,MATCH(J294,Entourage!A:A,0))/20)</f>
        <v>5580.9600000000009</v>
      </c>
      <c r="U294" s="96">
        <f t="shared" si="45"/>
        <v>561.54</v>
      </c>
      <c r="V294" s="96">
        <f>T294/VLOOKUP(C294,[4]CharPropertyConfig!$A:$G,7,FALSE)</f>
        <v>5580.9600000000009</v>
      </c>
      <c r="W294" s="96">
        <f t="shared" si="46"/>
        <v>24.359999999999673</v>
      </c>
      <c r="X294" s="54" t="str">
        <f>VLOOKUP(J294,Entourage!A:B,2,FALSE)</f>
        <v>c_b_0002</v>
      </c>
      <c r="Y294" s="51" t="str">
        <f>VLOOKUP(M294,Entourage!A:B,2,FALSE)</f>
        <v>c_b_0031</v>
      </c>
    </row>
    <row r="295" spans="1:25" x14ac:dyDescent="0.15">
      <c r="A295" s="51">
        <f t="shared" si="39"/>
        <v>15</v>
      </c>
      <c r="B295" s="2">
        <f>COUNTIF(A$1:A295,A295)</f>
        <v>14</v>
      </c>
      <c r="C295" s="2">
        <f t="shared" si="47"/>
        <v>104</v>
      </c>
      <c r="D295" s="100">
        <f t="shared" si="40"/>
        <v>6162</v>
      </c>
      <c r="E295" s="51">
        <v>1</v>
      </c>
      <c r="F295" s="43">
        <v>5</v>
      </c>
      <c r="G295" s="82">
        <v>13009</v>
      </c>
      <c r="H295" s="43">
        <v>46</v>
      </c>
      <c r="I295" s="43">
        <f>VLOOKUP(C295,[4]CharPropertyConfig!$A:$G,7,FALSE)*D295</f>
        <v>6162</v>
      </c>
      <c r="J295" s="51">
        <f>VLOOKUP(A295,filiation!A:C,3,FALSE)</f>
        <v>3</v>
      </c>
      <c r="K295" s="51">
        <f>VLOOKUP(J295,Entourage!A:N,14,FALSE)</f>
        <v>2</v>
      </c>
      <c r="L295" s="2" t="str">
        <f t="shared" si="41"/>
        <v>刺杀</v>
      </c>
      <c r="M295" s="51">
        <f>VLOOKUP(A295,filiation!A:D,4,FALSE)</f>
        <v>4</v>
      </c>
      <c r="N295" s="51">
        <f>VLOOKUP(M295,Entourage!A:N,14,FALSE)</f>
        <v>3</v>
      </c>
      <c r="O295" s="2" t="str">
        <f t="shared" si="42"/>
        <v>辅助</v>
      </c>
      <c r="P295" s="2">
        <f t="shared" si="43"/>
        <v>104</v>
      </c>
      <c r="Q295" s="51">
        <f>INT(VLOOKUP(M295,Entourage!A:AF,28+IF(N295=1,2,IF(N295=3,3,1)),FALSE)*0.6*POWER(B295,1.1))</f>
        <v>3466</v>
      </c>
      <c r="R295" s="55">
        <f>I295/(SUM(H$2:H295)*10)</f>
        <v>6.3044812768569672E-2</v>
      </c>
      <c r="S295" s="95">
        <f t="shared" si="44"/>
        <v>1.42</v>
      </c>
      <c r="T295" s="96">
        <f>SUMIFS(H$2:H295,A$2:A295,A295)*10*S295*(1.1+INDEX(Entourage!BD:BD,MATCH(J295,Entourage!A:A,0))/20)</f>
        <v>6162.8</v>
      </c>
      <c r="U295" s="96">
        <f t="shared" si="45"/>
        <v>581.83999999999924</v>
      </c>
      <c r="V295" s="96">
        <f>T295/VLOOKUP(C295,[4]CharPropertyConfig!$A:$G,7,FALSE)</f>
        <v>6162.8</v>
      </c>
      <c r="W295" s="96">
        <f t="shared" si="46"/>
        <v>20.299999999999272</v>
      </c>
      <c r="X295" s="54" t="str">
        <f>VLOOKUP(J295,Entourage!A:B,2,FALSE)</f>
        <v>c_b_0002</v>
      </c>
      <c r="Y295" s="51" t="str">
        <f>VLOOKUP(M295,Entourage!A:B,2,FALSE)</f>
        <v>c_b_0031</v>
      </c>
    </row>
    <row r="296" spans="1:25" x14ac:dyDescent="0.15">
      <c r="A296" s="51">
        <f t="shared" si="39"/>
        <v>15</v>
      </c>
      <c r="B296" s="2">
        <f>COUNTIF(A$1:A296,A296)</f>
        <v>15</v>
      </c>
      <c r="C296" s="2">
        <f t="shared" si="47"/>
        <v>104</v>
      </c>
      <c r="D296" s="100">
        <f t="shared" si="40"/>
        <v>6763</v>
      </c>
      <c r="E296" s="51">
        <v>1</v>
      </c>
      <c r="F296" s="43">
        <v>5</v>
      </c>
      <c r="G296" s="82">
        <v>13009</v>
      </c>
      <c r="H296" s="43">
        <v>50</v>
      </c>
      <c r="I296" s="43">
        <f>VLOOKUP(C296,[4]CharPropertyConfig!$A:$G,7,FALSE)*D296</f>
        <v>6763</v>
      </c>
      <c r="J296" s="51">
        <f>VLOOKUP(A296,filiation!A:C,3,FALSE)</f>
        <v>3</v>
      </c>
      <c r="K296" s="51">
        <f>VLOOKUP(J296,Entourage!A:N,14,FALSE)</f>
        <v>2</v>
      </c>
      <c r="L296" s="2" t="str">
        <f t="shared" si="41"/>
        <v>刺杀</v>
      </c>
      <c r="M296" s="51">
        <f>VLOOKUP(A296,filiation!A:D,4,FALSE)</f>
        <v>4</v>
      </c>
      <c r="N296" s="51">
        <f>VLOOKUP(M296,Entourage!A:N,14,FALSE)</f>
        <v>3</v>
      </c>
      <c r="O296" s="2" t="str">
        <f t="shared" si="42"/>
        <v>辅助</v>
      </c>
      <c r="P296" s="2">
        <f t="shared" si="43"/>
        <v>104</v>
      </c>
      <c r="Q296" s="51">
        <f>INT(VLOOKUP(M296,Entourage!A:AF,28+IF(N296=1,2,IF(N296=3,3,1)),FALSE)*0.6*POWER(B296,1.1))</f>
        <v>3740</v>
      </c>
      <c r="R296" s="55">
        <f>I296/(SUM(H$2:H296)*10)</f>
        <v>6.8841612377850164E-2</v>
      </c>
      <c r="S296" s="95">
        <f t="shared" si="44"/>
        <v>1.3418999999999999</v>
      </c>
      <c r="T296" s="96">
        <f>SUMIFS(H$2:H296,A$2:A296,A296)*10*S296*(1.1+INDEX(Entourage!BD:BD,MATCH(J296,Entourage!A:A,0))/20)</f>
        <v>6763.1759999999995</v>
      </c>
      <c r="U296" s="96">
        <f t="shared" si="45"/>
        <v>600.37599999999929</v>
      </c>
      <c r="V296" s="96">
        <f>T296/VLOOKUP(C296,[4]CharPropertyConfig!$A:$G,7,FALSE)</f>
        <v>6763.1759999999995</v>
      </c>
      <c r="W296" s="96">
        <f t="shared" si="46"/>
        <v>18.536000000000058</v>
      </c>
      <c r="X296" s="54" t="str">
        <f>VLOOKUP(J296,Entourage!A:B,2,FALSE)</f>
        <v>c_b_0002</v>
      </c>
      <c r="Y296" s="51" t="str">
        <f>VLOOKUP(M296,Entourage!A:B,2,FALSE)</f>
        <v>c_b_0031</v>
      </c>
    </row>
    <row r="297" spans="1:25" x14ac:dyDescent="0.15">
      <c r="A297" s="51">
        <f t="shared" si="39"/>
        <v>15</v>
      </c>
      <c r="B297" s="2">
        <f>COUNTIF(A$1:A297,A297)</f>
        <v>16</v>
      </c>
      <c r="C297" s="2">
        <f t="shared" si="47"/>
        <v>104</v>
      </c>
      <c r="D297" s="100">
        <f t="shared" si="40"/>
        <v>7388</v>
      </c>
      <c r="E297" s="51">
        <v>1</v>
      </c>
      <c r="F297" s="43">
        <v>5</v>
      </c>
      <c r="G297" s="82">
        <v>13009</v>
      </c>
      <c r="H297" s="43">
        <v>54</v>
      </c>
      <c r="I297" s="43">
        <f>VLOOKUP(C297,[4]CharPropertyConfig!$A:$G,7,FALSE)*D297</f>
        <v>7388</v>
      </c>
      <c r="J297" s="51">
        <f>VLOOKUP(A297,filiation!A:C,3,FALSE)</f>
        <v>3</v>
      </c>
      <c r="K297" s="51">
        <f>VLOOKUP(J297,Entourage!A:N,14,FALSE)</f>
        <v>2</v>
      </c>
      <c r="L297" s="2" t="str">
        <f t="shared" si="41"/>
        <v>刺杀</v>
      </c>
      <c r="M297" s="51">
        <f>VLOOKUP(A297,filiation!A:D,4,FALSE)</f>
        <v>4</v>
      </c>
      <c r="N297" s="51">
        <f>VLOOKUP(M297,Entourage!A:N,14,FALSE)</f>
        <v>3</v>
      </c>
      <c r="O297" s="2" t="str">
        <f t="shared" si="42"/>
        <v>辅助</v>
      </c>
      <c r="P297" s="2">
        <f t="shared" si="43"/>
        <v>104</v>
      </c>
      <c r="Q297" s="51">
        <f>INT(VLOOKUP(M297,Entourage!A:AF,28+IF(N297=1,2,IF(N297=3,3,1)),FALSE)*0.6*POWER(B297,1.1))</f>
        <v>4015</v>
      </c>
      <c r="R297" s="55">
        <f>I297/(SUM(H$2:H297)*10)</f>
        <v>7.4792468110953636E-2</v>
      </c>
      <c r="S297" s="95">
        <f t="shared" si="44"/>
        <v>1.2748049999999997</v>
      </c>
      <c r="T297" s="96">
        <f>SUMIFS(H$2:H297,A$2:A297,A297)*10*S297*(1.1+INDEX(Entourage!BD:BD,MATCH(J297,Entourage!A:A,0))/20)</f>
        <v>7388.7697799999987</v>
      </c>
      <c r="U297" s="96">
        <f t="shared" si="45"/>
        <v>625.59377999999924</v>
      </c>
      <c r="V297" s="96">
        <f>T297/VLOOKUP(C297,[4]CharPropertyConfig!$A:$G,7,FALSE)</f>
        <v>7388.7697799999987</v>
      </c>
      <c r="W297" s="96">
        <f t="shared" si="46"/>
        <v>25.217779999999948</v>
      </c>
      <c r="X297" s="54" t="str">
        <f>VLOOKUP(J297,Entourage!A:B,2,FALSE)</f>
        <v>c_b_0002</v>
      </c>
      <c r="Y297" s="51" t="str">
        <f>VLOOKUP(M297,Entourage!A:B,2,FALSE)</f>
        <v>c_b_0031</v>
      </c>
    </row>
    <row r="298" spans="1:25" x14ac:dyDescent="0.15">
      <c r="A298" s="51">
        <f t="shared" si="39"/>
        <v>15</v>
      </c>
      <c r="B298" s="2">
        <f>COUNTIF(A$1:A298,A298)</f>
        <v>17</v>
      </c>
      <c r="C298" s="2">
        <f t="shared" si="47"/>
        <v>104</v>
      </c>
      <c r="D298" s="100">
        <f t="shared" si="40"/>
        <v>8044</v>
      </c>
      <c r="E298" s="51">
        <v>1</v>
      </c>
      <c r="F298" s="43">
        <v>5</v>
      </c>
      <c r="G298" s="82">
        <v>13009</v>
      </c>
      <c r="H298" s="43">
        <v>58</v>
      </c>
      <c r="I298" s="43">
        <f>VLOOKUP(C298,[4]CharPropertyConfig!$A:$G,7,FALSE)*D298</f>
        <v>8044</v>
      </c>
      <c r="J298" s="51">
        <f>VLOOKUP(A298,filiation!A:C,3,FALSE)</f>
        <v>3</v>
      </c>
      <c r="K298" s="51">
        <f>VLOOKUP(J298,Entourage!A:N,14,FALSE)</f>
        <v>2</v>
      </c>
      <c r="L298" s="2" t="str">
        <f t="shared" si="41"/>
        <v>刺杀</v>
      </c>
      <c r="M298" s="51">
        <f>VLOOKUP(A298,filiation!A:D,4,FALSE)</f>
        <v>4</v>
      </c>
      <c r="N298" s="51">
        <f>VLOOKUP(M298,Entourage!A:N,14,FALSE)</f>
        <v>3</v>
      </c>
      <c r="O298" s="2" t="str">
        <f t="shared" si="42"/>
        <v>辅助</v>
      </c>
      <c r="P298" s="2">
        <f t="shared" si="43"/>
        <v>104</v>
      </c>
      <c r="Q298" s="51">
        <f>INT(VLOOKUP(M298,Entourage!A:AF,28+IF(N298=1,2,IF(N298=3,3,1)),FALSE)*0.6*POWER(B298,1.1))</f>
        <v>4292</v>
      </c>
      <c r="R298" s="55">
        <f>I298/(SUM(H$2:H298)*10)</f>
        <v>8.095813204508856E-2</v>
      </c>
      <c r="S298" s="95">
        <f t="shared" si="44"/>
        <v>1.2174387749999998</v>
      </c>
      <c r="T298" s="96">
        <f>SUMIFS(H$2:H298,A$2:A298,A298)*10*S298*(1.1+INDEX(Entourage!BD:BD,MATCH(J298,Entourage!A:A,0))/20)</f>
        <v>8044.835425199999</v>
      </c>
      <c r="U298" s="96">
        <f t="shared" si="45"/>
        <v>656.06564520000029</v>
      </c>
      <c r="V298" s="96">
        <f>T298/VLOOKUP(C298,[4]CharPropertyConfig!$A:$G,7,FALSE)</f>
        <v>8044.835425199999</v>
      </c>
      <c r="W298" s="96">
        <f t="shared" si="46"/>
        <v>30.471865200001048</v>
      </c>
      <c r="X298" s="54" t="str">
        <f>VLOOKUP(J298,Entourage!A:B,2,FALSE)</f>
        <v>c_b_0002</v>
      </c>
      <c r="Y298" s="51" t="str">
        <f>VLOOKUP(M298,Entourage!A:B,2,FALSE)</f>
        <v>c_b_0031</v>
      </c>
    </row>
    <row r="299" spans="1:25" x14ac:dyDescent="0.15">
      <c r="A299" s="51">
        <f t="shared" si="39"/>
        <v>15</v>
      </c>
      <c r="B299" s="2">
        <f>COUNTIF(A$1:A299,A299)</f>
        <v>18</v>
      </c>
      <c r="C299" s="2">
        <f t="shared" si="47"/>
        <v>104</v>
      </c>
      <c r="D299" s="100">
        <f t="shared" si="40"/>
        <v>8770</v>
      </c>
      <c r="E299" s="51">
        <v>1</v>
      </c>
      <c r="F299" s="43">
        <v>6</v>
      </c>
      <c r="G299" s="82">
        <v>13009</v>
      </c>
      <c r="H299" s="43">
        <v>64</v>
      </c>
      <c r="I299" s="43">
        <f>VLOOKUP(C299,[4]CharPropertyConfig!$A:$G,7,FALSE)*D299</f>
        <v>8770</v>
      </c>
      <c r="J299" s="51">
        <f>VLOOKUP(A299,filiation!A:C,3,FALSE)</f>
        <v>3</v>
      </c>
      <c r="K299" s="51">
        <f>VLOOKUP(J299,Entourage!A:N,14,FALSE)</f>
        <v>2</v>
      </c>
      <c r="L299" s="2" t="str">
        <f t="shared" si="41"/>
        <v>刺杀</v>
      </c>
      <c r="M299" s="51">
        <f>VLOOKUP(A299,filiation!A:D,4,FALSE)</f>
        <v>4</v>
      </c>
      <c r="N299" s="51">
        <f>VLOOKUP(M299,Entourage!A:N,14,FALSE)</f>
        <v>3</v>
      </c>
      <c r="O299" s="2" t="str">
        <f t="shared" si="42"/>
        <v>辅助</v>
      </c>
      <c r="P299" s="2">
        <f t="shared" si="43"/>
        <v>104</v>
      </c>
      <c r="Q299" s="51">
        <f>INT(VLOOKUP(M299,Entourage!A:AF,28+IF(N299=1,2,IF(N299=3,3,1)),FALSE)*0.6*POWER(B299,1.1))</f>
        <v>4570</v>
      </c>
      <c r="R299" s="55">
        <f>I299/(SUM(H$2:H299)*10)</f>
        <v>8.77E-2</v>
      </c>
      <c r="S299" s="95">
        <f t="shared" si="44"/>
        <v>1.1687412239999997</v>
      </c>
      <c r="T299" s="96">
        <f>SUMIFS(H$2:H299,A$2:A299,A299)*10*S299*(1.1+INDEX(Entourage!BD:BD,MATCH(J299,Entourage!A:A,0))/20)</f>
        <v>8770.2341448959978</v>
      </c>
      <c r="U299" s="96">
        <f t="shared" si="45"/>
        <v>725.39871969599881</v>
      </c>
      <c r="V299" s="96">
        <f>T299/VLOOKUP(C299,[4]CharPropertyConfig!$A:$G,7,FALSE)</f>
        <v>8770.2341448959978</v>
      </c>
      <c r="W299" s="96">
        <f t="shared" si="46"/>
        <v>69.333074495998517</v>
      </c>
      <c r="X299" s="54" t="str">
        <f>VLOOKUP(J299,Entourage!A:B,2,FALSE)</f>
        <v>c_b_0002</v>
      </c>
      <c r="Y299" s="51" t="str">
        <f>VLOOKUP(M299,Entourage!A:B,2,FALSE)</f>
        <v>c_b_0031</v>
      </c>
    </row>
    <row r="300" spans="1:25" x14ac:dyDescent="0.15">
      <c r="A300" s="51">
        <f t="shared" si="39"/>
        <v>15</v>
      </c>
      <c r="B300" s="2">
        <f>COUNTIF(A$1:A300,A300)</f>
        <v>19</v>
      </c>
      <c r="C300" s="2">
        <f t="shared" si="47"/>
        <v>104</v>
      </c>
      <c r="D300" s="100">
        <f t="shared" si="40"/>
        <v>9536</v>
      </c>
      <c r="E300" s="51">
        <v>1</v>
      </c>
      <c r="F300" s="43">
        <v>6</v>
      </c>
      <c r="G300" s="82">
        <v>13009</v>
      </c>
      <c r="H300" s="43">
        <v>68</v>
      </c>
      <c r="I300" s="43">
        <f>VLOOKUP(C300,[4]CharPropertyConfig!$A:$G,7,FALSE)*D300</f>
        <v>9536</v>
      </c>
      <c r="J300" s="51">
        <f>VLOOKUP(A300,filiation!A:C,3,FALSE)</f>
        <v>3</v>
      </c>
      <c r="K300" s="51">
        <f>VLOOKUP(J300,Entourage!A:N,14,FALSE)</f>
        <v>2</v>
      </c>
      <c r="L300" s="2" t="str">
        <f t="shared" si="41"/>
        <v>刺杀</v>
      </c>
      <c r="M300" s="51">
        <f>VLOOKUP(A300,filiation!A:D,4,FALSE)</f>
        <v>4</v>
      </c>
      <c r="N300" s="51">
        <f>VLOOKUP(M300,Entourage!A:N,14,FALSE)</f>
        <v>3</v>
      </c>
      <c r="O300" s="2" t="str">
        <f t="shared" si="42"/>
        <v>辅助</v>
      </c>
      <c r="P300" s="2">
        <f t="shared" si="43"/>
        <v>104</v>
      </c>
      <c r="Q300" s="51">
        <f>INT(VLOOKUP(M300,Entourage!A:AF,28+IF(N300=1,2,IF(N300=3,3,1)),FALSE)*0.6*POWER(B300,1.1))</f>
        <v>4851</v>
      </c>
      <c r="R300" s="55">
        <f>I300/(SUM(H$2:H300)*10)</f>
        <v>9.4715931664680175E-2</v>
      </c>
      <c r="S300" s="95">
        <f t="shared" si="44"/>
        <v>1.1278352811599996</v>
      </c>
      <c r="T300" s="96">
        <f>SUMIFS(H$2:H300,A$2:A300,A300)*10*S300*(1.1+INDEX(Entourage!BD:BD,MATCH(J300,Entourage!A:A,0))/20)</f>
        <v>9536.9751374889565</v>
      </c>
      <c r="U300" s="96">
        <f t="shared" si="45"/>
        <v>766.74099259295872</v>
      </c>
      <c r="V300" s="96">
        <f>T300/VLOOKUP(C300,[4]CharPropertyConfig!$A:$G,7,FALSE)</f>
        <v>9536.9751374889565</v>
      </c>
      <c r="W300" s="96">
        <f t="shared" si="46"/>
        <v>41.342272896959912</v>
      </c>
      <c r="X300" s="54" t="str">
        <f>VLOOKUP(J300,Entourage!A:B,2,FALSE)</f>
        <v>c_b_0002</v>
      </c>
      <c r="Y300" s="51" t="str">
        <f>VLOOKUP(M300,Entourage!A:B,2,FALSE)</f>
        <v>c_b_0031</v>
      </c>
    </row>
    <row r="301" spans="1:25" x14ac:dyDescent="0.15">
      <c r="A301" s="51">
        <f t="shared" si="39"/>
        <v>15</v>
      </c>
      <c r="B301" s="2">
        <f>COUNTIF(A$1:A301,A301)</f>
        <v>20</v>
      </c>
      <c r="C301" s="2">
        <f t="shared" si="47"/>
        <v>104</v>
      </c>
      <c r="D301" s="100">
        <f t="shared" si="40"/>
        <v>10353</v>
      </c>
      <c r="E301" s="51">
        <v>1</v>
      </c>
      <c r="F301" s="43">
        <v>6</v>
      </c>
      <c r="G301" s="82">
        <v>13009</v>
      </c>
      <c r="H301" s="43">
        <v>72</v>
      </c>
      <c r="I301" s="43">
        <f>VLOOKUP(C301,[4]CharPropertyConfig!$A:$G,7,FALSE)*D301</f>
        <v>10353</v>
      </c>
      <c r="J301" s="51">
        <f>VLOOKUP(A301,filiation!A:C,3,FALSE)</f>
        <v>3</v>
      </c>
      <c r="K301" s="51">
        <f>VLOOKUP(J301,Entourage!A:N,14,FALSE)</f>
        <v>2</v>
      </c>
      <c r="L301" s="2" t="str">
        <f t="shared" si="41"/>
        <v>刺杀</v>
      </c>
      <c r="M301" s="51">
        <f>VLOOKUP(A301,filiation!A:D,4,FALSE)</f>
        <v>4</v>
      </c>
      <c r="N301" s="51">
        <f>VLOOKUP(M301,Entourage!A:N,14,FALSE)</f>
        <v>3</v>
      </c>
      <c r="O301" s="2" t="str">
        <f t="shared" si="42"/>
        <v>辅助</v>
      </c>
      <c r="P301" s="2">
        <f t="shared" si="43"/>
        <v>104</v>
      </c>
      <c r="Q301" s="51">
        <f>INT(VLOOKUP(M301,Entourage!A:AF,28+IF(N301=1,2,IF(N301=3,3,1)),FALSE)*0.6*POWER(B301,1.1))</f>
        <v>5132</v>
      </c>
      <c r="R301" s="55">
        <f>I301/(SUM(H$2:H301)*10)</f>
        <v>0.10210059171597634</v>
      </c>
      <c r="S301" s="95">
        <f t="shared" si="44"/>
        <v>1.0940002227251997</v>
      </c>
      <c r="T301" s="96">
        <f>SUMIFS(H$2:H301,A$2:A301,A301)*10*S301*(1.1+INDEX(Entourage!BD:BD,MATCH(J301,Entourage!A:A,0))/20)</f>
        <v>10353.618107871291</v>
      </c>
      <c r="U301" s="96">
        <f t="shared" si="45"/>
        <v>816.64297038233417</v>
      </c>
      <c r="V301" s="96">
        <f>T301/VLOOKUP(C301,[4]CharPropertyConfig!$A:$G,7,FALSE)</f>
        <v>10353.618107871291</v>
      </c>
      <c r="W301" s="96">
        <f t="shared" si="46"/>
        <v>49.901977789375451</v>
      </c>
      <c r="X301" s="54" t="str">
        <f>VLOOKUP(J301,Entourage!A:B,2,FALSE)</f>
        <v>c_b_0002</v>
      </c>
      <c r="Y301" s="51" t="str">
        <f>VLOOKUP(M301,Entourage!A:B,2,FALSE)</f>
        <v>c_b_0031</v>
      </c>
    </row>
    <row r="302" spans="1:25" x14ac:dyDescent="0.15">
      <c r="A302" s="51">
        <f t="shared" si="39"/>
        <v>16</v>
      </c>
      <c r="B302" s="2">
        <f>COUNTIF(A$1:A302,A302)</f>
        <v>1</v>
      </c>
      <c r="C302" s="2">
        <f t="shared" si="47"/>
        <v>101</v>
      </c>
      <c r="D302" s="100">
        <f t="shared" si="40"/>
        <v>10</v>
      </c>
      <c r="E302" s="51">
        <v>1</v>
      </c>
      <c r="F302" s="43">
        <v>1</v>
      </c>
      <c r="G302" s="82">
        <v>13009</v>
      </c>
      <c r="H302" s="43">
        <v>2</v>
      </c>
      <c r="I302" s="43">
        <f>VLOOKUP(C302,[4]CharPropertyConfig!$A:$G,7,FALSE)*D302</f>
        <v>250</v>
      </c>
      <c r="J302" s="51">
        <f>VLOOKUP(A302,filiation!A:C,3,FALSE)</f>
        <v>4</v>
      </c>
      <c r="K302" s="51">
        <f>VLOOKUP(J302,Entourage!A:N,14,FALSE)</f>
        <v>3</v>
      </c>
      <c r="L302" s="2" t="str">
        <f t="shared" si="41"/>
        <v>辅助</v>
      </c>
      <c r="M302" s="51">
        <f>VLOOKUP(A302,filiation!A:D,4,FALSE)</f>
        <v>3</v>
      </c>
      <c r="N302" s="51">
        <f>VLOOKUP(M302,Entourage!A:N,14,FALSE)</f>
        <v>2</v>
      </c>
      <c r="O302" s="2" t="str">
        <f t="shared" si="42"/>
        <v>刺杀</v>
      </c>
      <c r="P302" s="2">
        <f t="shared" si="43"/>
        <v>101</v>
      </c>
      <c r="Q302" s="51">
        <f>INT(VLOOKUP(M302,Entourage!A:AF,28+IF(N302=1,2,IF(N302=3,3,1)),FALSE)*0.6*POWER(B302,1.1))</f>
        <v>21</v>
      </c>
      <c r="R302" s="55">
        <f>I302/(SUM(H$2:H302)*10)</f>
        <v>2.4649970420035495E-3</v>
      </c>
      <c r="S302" s="95">
        <f t="shared" si="44"/>
        <v>10</v>
      </c>
      <c r="T302" s="96">
        <f>SUMIFS(H$2:H302,A$2:A302,A302)*10*S302*(1.1+INDEX(Entourage!BD:BD,MATCH(J302,Entourage!A:A,0))/20)</f>
        <v>260</v>
      </c>
      <c r="U302" s="96">
        <f t="shared" si="45"/>
        <v>-10093.618107871291</v>
      </c>
      <c r="V302" s="96">
        <f>T302/VLOOKUP(C302,[4]CharPropertyConfig!$A:$G,7,FALSE)</f>
        <v>10.4</v>
      </c>
      <c r="W302" s="96">
        <f t="shared" si="46"/>
        <v>-10910.261078253625</v>
      </c>
      <c r="X302" s="54" t="str">
        <f>VLOOKUP(J302,Entourage!A:B,2,FALSE)</f>
        <v>c_b_0031</v>
      </c>
      <c r="Y302" s="51" t="str">
        <f>VLOOKUP(M302,Entourage!A:B,2,FALSE)</f>
        <v>c_b_0002</v>
      </c>
    </row>
    <row r="303" spans="1:25" x14ac:dyDescent="0.15">
      <c r="A303" s="51">
        <f t="shared" si="39"/>
        <v>16</v>
      </c>
      <c r="B303" s="2">
        <f>COUNTIF(A$1:A303,A303)</f>
        <v>2</v>
      </c>
      <c r="C303" s="2">
        <f t="shared" si="47"/>
        <v>101</v>
      </c>
      <c r="D303" s="100">
        <f t="shared" si="40"/>
        <v>21</v>
      </c>
      <c r="E303" s="51">
        <v>1</v>
      </c>
      <c r="F303" s="43">
        <v>1</v>
      </c>
      <c r="G303" s="82">
        <v>13009</v>
      </c>
      <c r="H303" s="43">
        <v>4</v>
      </c>
      <c r="I303" s="43">
        <f>VLOOKUP(C303,[4]CharPropertyConfig!$A:$G,7,FALSE)*D303</f>
        <v>525</v>
      </c>
      <c r="J303" s="51">
        <f>VLOOKUP(A303,filiation!A:C,3,FALSE)</f>
        <v>4</v>
      </c>
      <c r="K303" s="51">
        <f>VLOOKUP(J303,Entourage!A:N,14,FALSE)</f>
        <v>3</v>
      </c>
      <c r="L303" s="2" t="str">
        <f t="shared" si="41"/>
        <v>辅助</v>
      </c>
      <c r="M303" s="51">
        <f>VLOOKUP(A303,filiation!A:D,4,FALSE)</f>
        <v>3</v>
      </c>
      <c r="N303" s="51">
        <f>VLOOKUP(M303,Entourage!A:N,14,FALSE)</f>
        <v>2</v>
      </c>
      <c r="O303" s="2" t="str">
        <f t="shared" si="42"/>
        <v>刺杀</v>
      </c>
      <c r="P303" s="2">
        <f t="shared" si="43"/>
        <v>101</v>
      </c>
      <c r="Q303" s="51">
        <f>INT(VLOOKUP(M303,Entourage!A:AF,28+IF(N303=1,2,IF(N303=3,3,1)),FALSE)*0.6*POWER(B303,1.1))</f>
        <v>46</v>
      </c>
      <c r="R303" s="55">
        <f>I303/(SUM(H$2:H303)*10)</f>
        <v>5.1744529863985804E-3</v>
      </c>
      <c r="S303" s="95">
        <f t="shared" si="44"/>
        <v>7</v>
      </c>
      <c r="T303" s="96">
        <f>SUMIFS(H$2:H303,A$2:A303,A303)*10*S303*(1.1+INDEX(Entourage!BD:BD,MATCH(J303,Entourage!A:A,0))/20)</f>
        <v>546</v>
      </c>
      <c r="U303" s="96">
        <f t="shared" si="45"/>
        <v>286</v>
      </c>
      <c r="V303" s="96">
        <f>T303/VLOOKUP(C303,[4]CharPropertyConfig!$A:$G,7,FALSE)</f>
        <v>21.84</v>
      </c>
      <c r="W303" s="96">
        <f t="shared" si="46"/>
        <v>10379.618107871291</v>
      </c>
      <c r="X303" s="54" t="str">
        <f>VLOOKUP(J303,Entourage!A:B,2,FALSE)</f>
        <v>c_b_0031</v>
      </c>
      <c r="Y303" s="51" t="str">
        <f>VLOOKUP(M303,Entourage!A:B,2,FALSE)</f>
        <v>c_b_0002</v>
      </c>
    </row>
    <row r="304" spans="1:25" x14ac:dyDescent="0.15">
      <c r="A304" s="51">
        <f t="shared" si="39"/>
        <v>16</v>
      </c>
      <c r="B304" s="2">
        <f>COUNTIF(A$1:A304,A304)</f>
        <v>3</v>
      </c>
      <c r="C304" s="2">
        <f t="shared" si="47"/>
        <v>101</v>
      </c>
      <c r="D304" s="100">
        <f t="shared" si="40"/>
        <v>34</v>
      </c>
      <c r="E304" s="51">
        <v>1</v>
      </c>
      <c r="F304" s="43">
        <v>1</v>
      </c>
      <c r="G304" s="82">
        <v>13009</v>
      </c>
      <c r="H304" s="43">
        <v>6</v>
      </c>
      <c r="I304" s="43">
        <f>VLOOKUP(C304,[4]CharPropertyConfig!$A:$G,7,FALSE)*D304</f>
        <v>850</v>
      </c>
      <c r="J304" s="51">
        <f>VLOOKUP(A304,filiation!A:C,3,FALSE)</f>
        <v>4</v>
      </c>
      <c r="K304" s="51">
        <f>VLOOKUP(J304,Entourage!A:N,14,FALSE)</f>
        <v>3</v>
      </c>
      <c r="L304" s="2" t="str">
        <f t="shared" si="41"/>
        <v>辅助</v>
      </c>
      <c r="M304" s="51">
        <f>VLOOKUP(A304,filiation!A:D,4,FALSE)</f>
        <v>3</v>
      </c>
      <c r="N304" s="51">
        <f>VLOOKUP(M304,Entourage!A:N,14,FALSE)</f>
        <v>2</v>
      </c>
      <c r="O304" s="2" t="str">
        <f t="shared" si="42"/>
        <v>刺杀</v>
      </c>
      <c r="P304" s="2">
        <f t="shared" si="43"/>
        <v>101</v>
      </c>
      <c r="Q304" s="51">
        <f>INT(VLOOKUP(M304,Entourage!A:AF,28+IF(N304=1,2,IF(N304=3,3,1)),FALSE)*0.6*POWER(B304,1.1))</f>
        <v>72</v>
      </c>
      <c r="R304" s="55">
        <f>I304/(SUM(H$2:H304)*10)</f>
        <v>8.3727344365642237E-3</v>
      </c>
      <c r="S304" s="95">
        <f t="shared" si="44"/>
        <v>5.5</v>
      </c>
      <c r="T304" s="96">
        <f>SUMIFS(H$2:H304,A$2:A304,A304)*10*S304*(1.1+INDEX(Entourage!BD:BD,MATCH(J304,Entourage!A:A,0))/20)</f>
        <v>858</v>
      </c>
      <c r="U304" s="96">
        <f t="shared" si="45"/>
        <v>312</v>
      </c>
      <c r="V304" s="96">
        <f>T304/VLOOKUP(C304,[4]CharPropertyConfig!$A:$G,7,FALSE)</f>
        <v>34.32</v>
      </c>
      <c r="W304" s="96">
        <f t="shared" si="46"/>
        <v>26</v>
      </c>
      <c r="X304" s="54" t="str">
        <f>VLOOKUP(J304,Entourage!A:B,2,FALSE)</f>
        <v>c_b_0031</v>
      </c>
      <c r="Y304" s="51" t="str">
        <f>VLOOKUP(M304,Entourage!A:B,2,FALSE)</f>
        <v>c_b_0002</v>
      </c>
    </row>
    <row r="305" spans="1:25" x14ac:dyDescent="0.15">
      <c r="A305" s="51">
        <f t="shared" si="39"/>
        <v>16</v>
      </c>
      <c r="B305" s="2">
        <f>COUNTIF(A$1:A305,A305)</f>
        <v>4</v>
      </c>
      <c r="C305" s="2">
        <f t="shared" si="47"/>
        <v>101</v>
      </c>
      <c r="D305" s="100">
        <f t="shared" si="40"/>
        <v>48</v>
      </c>
      <c r="E305" s="51">
        <v>1</v>
      </c>
      <c r="F305" s="43">
        <v>2</v>
      </c>
      <c r="G305" s="82">
        <v>13009</v>
      </c>
      <c r="H305" s="43">
        <v>10</v>
      </c>
      <c r="I305" s="43">
        <f>VLOOKUP(C305,[4]CharPropertyConfig!$A:$G,7,FALSE)*D305</f>
        <v>1200</v>
      </c>
      <c r="J305" s="51">
        <f>VLOOKUP(A305,filiation!A:C,3,FALSE)</f>
        <v>4</v>
      </c>
      <c r="K305" s="51">
        <f>VLOOKUP(J305,Entourage!A:N,14,FALSE)</f>
        <v>3</v>
      </c>
      <c r="L305" s="2" t="str">
        <f t="shared" si="41"/>
        <v>辅助</v>
      </c>
      <c r="M305" s="51">
        <f>VLOOKUP(A305,filiation!A:D,4,FALSE)</f>
        <v>3</v>
      </c>
      <c r="N305" s="51">
        <f>VLOOKUP(M305,Entourage!A:N,14,FALSE)</f>
        <v>2</v>
      </c>
      <c r="O305" s="2" t="str">
        <f t="shared" si="42"/>
        <v>刺杀</v>
      </c>
      <c r="P305" s="2">
        <f t="shared" si="43"/>
        <v>101</v>
      </c>
      <c r="Q305" s="51">
        <f>INT(VLOOKUP(M305,Entourage!A:AF,28+IF(N305=1,2,IF(N305=3,3,1)),FALSE)*0.6*POWER(B305,1.1))</f>
        <v>99</v>
      </c>
      <c r="R305" s="55">
        <f>I305/(SUM(H$2:H305)*10)</f>
        <v>1.1808699074985239E-2</v>
      </c>
      <c r="S305" s="95">
        <f t="shared" si="44"/>
        <v>4.2</v>
      </c>
      <c r="T305" s="96">
        <f>SUMIFS(H$2:H305,A$2:A305,A305)*10*S305*(1.1+INDEX(Entourage!BD:BD,MATCH(J305,Entourage!A:A,0))/20)</f>
        <v>1201.2</v>
      </c>
      <c r="U305" s="96">
        <f t="shared" si="45"/>
        <v>343.20000000000005</v>
      </c>
      <c r="V305" s="96">
        <f>T305/VLOOKUP(C305,[4]CharPropertyConfig!$A:$G,7,FALSE)</f>
        <v>48.048000000000002</v>
      </c>
      <c r="W305" s="96">
        <f t="shared" si="46"/>
        <v>31.200000000000045</v>
      </c>
      <c r="X305" s="54" t="str">
        <f>VLOOKUP(J305,Entourage!A:B,2,FALSE)</f>
        <v>c_b_0031</v>
      </c>
      <c r="Y305" s="51" t="str">
        <f>VLOOKUP(M305,Entourage!A:B,2,FALSE)</f>
        <v>c_b_0002</v>
      </c>
    </row>
    <row r="306" spans="1:25" x14ac:dyDescent="0.15">
      <c r="A306" s="51">
        <f t="shared" si="39"/>
        <v>16</v>
      </c>
      <c r="B306" s="2">
        <f>COUNTIF(A$1:A306,A306)</f>
        <v>5</v>
      </c>
      <c r="C306" s="2">
        <f t="shared" si="47"/>
        <v>101</v>
      </c>
      <c r="D306" s="100">
        <f t="shared" si="40"/>
        <v>62</v>
      </c>
      <c r="E306" s="51">
        <v>1</v>
      </c>
      <c r="F306" s="43">
        <v>2</v>
      </c>
      <c r="G306" s="82">
        <v>13009</v>
      </c>
      <c r="H306" s="43">
        <v>12</v>
      </c>
      <c r="I306" s="43">
        <f>VLOOKUP(C306,[4]CharPropertyConfig!$A:$G,7,FALSE)*D306</f>
        <v>1550</v>
      </c>
      <c r="J306" s="51">
        <f>VLOOKUP(A306,filiation!A:C,3,FALSE)</f>
        <v>4</v>
      </c>
      <c r="K306" s="51">
        <f>VLOOKUP(J306,Entourage!A:N,14,FALSE)</f>
        <v>3</v>
      </c>
      <c r="L306" s="2" t="str">
        <f t="shared" si="41"/>
        <v>辅助</v>
      </c>
      <c r="M306" s="51">
        <f>VLOOKUP(A306,filiation!A:D,4,FALSE)</f>
        <v>3</v>
      </c>
      <c r="N306" s="51">
        <f>VLOOKUP(M306,Entourage!A:N,14,FALSE)</f>
        <v>2</v>
      </c>
      <c r="O306" s="2" t="str">
        <f t="shared" si="42"/>
        <v>刺杀</v>
      </c>
      <c r="P306" s="2">
        <f t="shared" si="43"/>
        <v>101</v>
      </c>
      <c r="Q306" s="51">
        <f>INT(VLOOKUP(M306,Entourage!A:AF,28+IF(N306=1,2,IF(N306=3,3,1)),FALSE)*0.6*POWER(B306,1.1))</f>
        <v>126</v>
      </c>
      <c r="R306" s="55">
        <f>I306/(SUM(H$2:H306)*10)</f>
        <v>1.5234912522115196E-2</v>
      </c>
      <c r="S306" s="95">
        <f t="shared" si="44"/>
        <v>3.56</v>
      </c>
      <c r="T306" s="96">
        <f>SUMIFS(H$2:H306,A$2:A306,A306)*10*S306*(1.1+INDEX(Entourage!BD:BD,MATCH(J306,Entourage!A:A,0))/20)</f>
        <v>1573.5200000000002</v>
      </c>
      <c r="U306" s="96">
        <f t="shared" si="45"/>
        <v>372.32000000000016</v>
      </c>
      <c r="V306" s="96">
        <f>T306/VLOOKUP(C306,[4]CharPropertyConfig!$A:$G,7,FALSE)</f>
        <v>62.94080000000001</v>
      </c>
      <c r="W306" s="96">
        <f t="shared" si="46"/>
        <v>29.120000000000118</v>
      </c>
      <c r="X306" s="54" t="str">
        <f>VLOOKUP(J306,Entourage!A:B,2,FALSE)</f>
        <v>c_b_0031</v>
      </c>
      <c r="Y306" s="51" t="str">
        <f>VLOOKUP(M306,Entourage!A:B,2,FALSE)</f>
        <v>c_b_0002</v>
      </c>
    </row>
    <row r="307" spans="1:25" x14ac:dyDescent="0.15">
      <c r="A307" s="51">
        <f t="shared" si="39"/>
        <v>16</v>
      </c>
      <c r="B307" s="2">
        <f>COUNTIF(A$1:A307,A307)</f>
        <v>6</v>
      </c>
      <c r="C307" s="2">
        <f t="shared" si="47"/>
        <v>101</v>
      </c>
      <c r="D307" s="100">
        <f t="shared" si="40"/>
        <v>78</v>
      </c>
      <c r="E307" s="51">
        <v>1</v>
      </c>
      <c r="F307" s="43">
        <v>2</v>
      </c>
      <c r="G307" s="82">
        <v>13009</v>
      </c>
      <c r="H307" s="43">
        <v>16</v>
      </c>
      <c r="I307" s="43">
        <f>VLOOKUP(C307,[4]CharPropertyConfig!$A:$G,7,FALSE)*D307</f>
        <v>1950</v>
      </c>
      <c r="J307" s="51">
        <f>VLOOKUP(A307,filiation!A:C,3,FALSE)</f>
        <v>4</v>
      </c>
      <c r="K307" s="51">
        <f>VLOOKUP(J307,Entourage!A:N,14,FALSE)</f>
        <v>3</v>
      </c>
      <c r="L307" s="2" t="str">
        <f t="shared" si="41"/>
        <v>辅助</v>
      </c>
      <c r="M307" s="51">
        <f>VLOOKUP(A307,filiation!A:D,4,FALSE)</f>
        <v>3</v>
      </c>
      <c r="N307" s="51">
        <f>VLOOKUP(M307,Entourage!A:N,14,FALSE)</f>
        <v>2</v>
      </c>
      <c r="O307" s="2" t="str">
        <f t="shared" si="42"/>
        <v>刺杀</v>
      </c>
      <c r="P307" s="2">
        <f t="shared" si="43"/>
        <v>101</v>
      </c>
      <c r="Q307" s="51">
        <f>INT(VLOOKUP(M307,Entourage!A:AF,28+IF(N307=1,2,IF(N307=3,3,1)),FALSE)*0.6*POWER(B307,1.1))</f>
        <v>155</v>
      </c>
      <c r="R307" s="55">
        <f>I307/(SUM(H$2:H307)*10)</f>
        <v>1.9136408243375858E-2</v>
      </c>
      <c r="S307" s="95">
        <f t="shared" si="44"/>
        <v>3.02</v>
      </c>
      <c r="T307" s="96">
        <f>SUMIFS(H$2:H307,A$2:A307,A307)*10*S307*(1.1+INDEX(Entourage!BD:BD,MATCH(J307,Entourage!A:A,0))/20)</f>
        <v>1963</v>
      </c>
      <c r="U307" s="96">
        <f t="shared" si="45"/>
        <v>389.47999999999979</v>
      </c>
      <c r="V307" s="96">
        <f>T307/VLOOKUP(C307,[4]CharPropertyConfig!$A:$G,7,FALSE)</f>
        <v>78.52</v>
      </c>
      <c r="W307" s="96">
        <f t="shared" si="46"/>
        <v>17.159999999999627</v>
      </c>
      <c r="X307" s="54" t="str">
        <f>VLOOKUP(J307,Entourage!A:B,2,FALSE)</f>
        <v>c_b_0031</v>
      </c>
      <c r="Y307" s="51" t="str">
        <f>VLOOKUP(M307,Entourage!A:B,2,FALSE)</f>
        <v>c_b_0002</v>
      </c>
    </row>
    <row r="308" spans="1:25" x14ac:dyDescent="0.15">
      <c r="A308" s="51">
        <f t="shared" si="39"/>
        <v>16</v>
      </c>
      <c r="B308" s="2">
        <f>COUNTIF(A$1:A308,A308)</f>
        <v>7</v>
      </c>
      <c r="C308" s="2">
        <f t="shared" si="47"/>
        <v>101</v>
      </c>
      <c r="D308" s="100">
        <f t="shared" si="40"/>
        <v>94</v>
      </c>
      <c r="E308" s="51">
        <v>1</v>
      </c>
      <c r="F308" s="43">
        <v>3</v>
      </c>
      <c r="G308" s="82">
        <v>13009</v>
      </c>
      <c r="H308" s="43">
        <v>20</v>
      </c>
      <c r="I308" s="43">
        <f>VLOOKUP(C308,[4]CharPropertyConfig!$A:$G,7,FALSE)*D308</f>
        <v>2350</v>
      </c>
      <c r="J308" s="51">
        <f>VLOOKUP(A308,filiation!A:C,3,FALSE)</f>
        <v>4</v>
      </c>
      <c r="K308" s="51">
        <f>VLOOKUP(J308,Entourage!A:N,14,FALSE)</f>
        <v>3</v>
      </c>
      <c r="L308" s="2" t="str">
        <f t="shared" si="41"/>
        <v>辅助</v>
      </c>
      <c r="M308" s="51">
        <f>VLOOKUP(A308,filiation!A:D,4,FALSE)</f>
        <v>3</v>
      </c>
      <c r="N308" s="51">
        <f>VLOOKUP(M308,Entourage!A:N,14,FALSE)</f>
        <v>2</v>
      </c>
      <c r="O308" s="2" t="str">
        <f t="shared" si="42"/>
        <v>刺杀</v>
      </c>
      <c r="P308" s="2">
        <f t="shared" si="43"/>
        <v>101</v>
      </c>
      <c r="Q308" s="51">
        <f>INT(VLOOKUP(M308,Entourage!A:AF,28+IF(N308=1,2,IF(N308=3,3,1)),FALSE)*0.6*POWER(B308,1.1))</f>
        <v>183</v>
      </c>
      <c r="R308" s="55">
        <f>I308/(SUM(H$2:H308)*10)</f>
        <v>2.3016650342801176E-2</v>
      </c>
      <c r="S308" s="95">
        <f t="shared" si="44"/>
        <v>2.6</v>
      </c>
      <c r="T308" s="96">
        <f>SUMIFS(H$2:H308,A$2:A308,A308)*10*S308*(1.1+INDEX(Entourage!BD:BD,MATCH(J308,Entourage!A:A,0))/20)</f>
        <v>2366</v>
      </c>
      <c r="U308" s="96">
        <f t="shared" si="45"/>
        <v>403</v>
      </c>
      <c r="V308" s="96">
        <f>T308/VLOOKUP(C308,[4]CharPropertyConfig!$A:$G,7,FALSE)</f>
        <v>94.64</v>
      </c>
      <c r="W308" s="96">
        <f t="shared" si="46"/>
        <v>13.520000000000209</v>
      </c>
      <c r="X308" s="54" t="str">
        <f>VLOOKUP(J308,Entourage!A:B,2,FALSE)</f>
        <v>c_b_0031</v>
      </c>
      <c r="Y308" s="51" t="str">
        <f>VLOOKUP(M308,Entourage!A:B,2,FALSE)</f>
        <v>c_b_0002</v>
      </c>
    </row>
    <row r="309" spans="1:25" x14ac:dyDescent="0.15">
      <c r="A309" s="51">
        <f t="shared" si="39"/>
        <v>16</v>
      </c>
      <c r="B309" s="2">
        <f>COUNTIF(A$1:A309,A309)</f>
        <v>8</v>
      </c>
      <c r="C309" s="2">
        <f t="shared" si="47"/>
        <v>101</v>
      </c>
      <c r="D309" s="100">
        <f t="shared" si="40"/>
        <v>111</v>
      </c>
      <c r="E309" s="51">
        <v>1</v>
      </c>
      <c r="F309" s="43">
        <v>3</v>
      </c>
      <c r="G309" s="82">
        <v>13009</v>
      </c>
      <c r="H309" s="43">
        <v>24</v>
      </c>
      <c r="I309" s="43">
        <f>VLOOKUP(C309,[4]CharPropertyConfig!$A:$G,7,FALSE)*D309</f>
        <v>2775</v>
      </c>
      <c r="J309" s="51">
        <f>VLOOKUP(A309,filiation!A:C,3,FALSE)</f>
        <v>4</v>
      </c>
      <c r="K309" s="51">
        <f>VLOOKUP(J309,Entourage!A:N,14,FALSE)</f>
        <v>3</v>
      </c>
      <c r="L309" s="2" t="str">
        <f t="shared" si="41"/>
        <v>辅助</v>
      </c>
      <c r="M309" s="51">
        <f>VLOOKUP(A309,filiation!A:D,4,FALSE)</f>
        <v>3</v>
      </c>
      <c r="N309" s="51">
        <f>VLOOKUP(M309,Entourage!A:N,14,FALSE)</f>
        <v>2</v>
      </c>
      <c r="O309" s="2" t="str">
        <f t="shared" si="42"/>
        <v>刺杀</v>
      </c>
      <c r="P309" s="2">
        <f t="shared" si="43"/>
        <v>101</v>
      </c>
      <c r="Q309" s="51">
        <f>INT(VLOOKUP(M309,Entourage!A:AF,28+IF(N309=1,2,IF(N309=3,3,1)),FALSE)*0.6*POWER(B309,1.1))</f>
        <v>212</v>
      </c>
      <c r="R309" s="55">
        <f>I309/(SUM(H$2:H309)*10)</f>
        <v>2.711549736173539E-2</v>
      </c>
      <c r="S309" s="95">
        <f t="shared" si="44"/>
        <v>2.2799999999999998</v>
      </c>
      <c r="T309" s="96">
        <f>SUMIFS(H$2:H309,A$2:A309,A309)*10*S309*(1.1+INDEX(Entourage!BD:BD,MATCH(J309,Entourage!A:A,0))/20)</f>
        <v>2786.16</v>
      </c>
      <c r="U309" s="96">
        <f t="shared" si="45"/>
        <v>420.15999999999985</v>
      </c>
      <c r="V309" s="96">
        <f>T309/VLOOKUP(C309,[4]CharPropertyConfig!$A:$G,7,FALSE)</f>
        <v>111.4464</v>
      </c>
      <c r="W309" s="96">
        <f t="shared" si="46"/>
        <v>17.159999999999854</v>
      </c>
      <c r="X309" s="54" t="str">
        <f>VLOOKUP(J309,Entourage!A:B,2,FALSE)</f>
        <v>c_b_0031</v>
      </c>
      <c r="Y309" s="51" t="str">
        <f>VLOOKUP(M309,Entourage!A:B,2,FALSE)</f>
        <v>c_b_0002</v>
      </c>
    </row>
    <row r="310" spans="1:25" x14ac:dyDescent="0.15">
      <c r="A310" s="51">
        <f t="shared" si="39"/>
        <v>16</v>
      </c>
      <c r="B310" s="2">
        <f>COUNTIF(A$1:A310,A310)</f>
        <v>9</v>
      </c>
      <c r="C310" s="2">
        <f t="shared" si="47"/>
        <v>101</v>
      </c>
      <c r="D310" s="100">
        <f t="shared" si="40"/>
        <v>129</v>
      </c>
      <c r="E310" s="51">
        <v>1</v>
      </c>
      <c r="F310" s="43">
        <v>3</v>
      </c>
      <c r="G310" s="82">
        <v>13009</v>
      </c>
      <c r="H310" s="43">
        <v>26</v>
      </c>
      <c r="I310" s="43">
        <f>VLOOKUP(C310,[4]CharPropertyConfig!$A:$G,7,FALSE)*D310</f>
        <v>3225</v>
      </c>
      <c r="J310" s="51">
        <f>VLOOKUP(A310,filiation!A:C,3,FALSE)</f>
        <v>4</v>
      </c>
      <c r="K310" s="51">
        <f>VLOOKUP(J310,Entourage!A:N,14,FALSE)</f>
        <v>3</v>
      </c>
      <c r="L310" s="2" t="str">
        <f t="shared" si="41"/>
        <v>辅助</v>
      </c>
      <c r="M310" s="51">
        <f>VLOOKUP(A310,filiation!A:D,4,FALSE)</f>
        <v>3</v>
      </c>
      <c r="N310" s="51">
        <f>VLOOKUP(M310,Entourage!A:N,14,FALSE)</f>
        <v>2</v>
      </c>
      <c r="O310" s="2" t="str">
        <f t="shared" si="42"/>
        <v>刺杀</v>
      </c>
      <c r="P310" s="2">
        <f t="shared" si="43"/>
        <v>101</v>
      </c>
      <c r="Q310" s="51">
        <f>INT(VLOOKUP(M310,Entourage!A:AF,28+IF(N310=1,2,IF(N310=3,3,1)),FALSE)*0.6*POWER(B310,1.1))</f>
        <v>242</v>
      </c>
      <c r="R310" s="55">
        <f>I310/(SUM(H$2:H310)*10)</f>
        <v>3.1432748538011694E-2</v>
      </c>
      <c r="S310" s="95">
        <f t="shared" si="44"/>
        <v>2.0699999999999998</v>
      </c>
      <c r="T310" s="96">
        <f>SUMIFS(H$2:H310,A$2:A310,A310)*10*S310*(1.1+INDEX(Entourage!BD:BD,MATCH(J310,Entourage!A:A,0))/20)</f>
        <v>3229.2000000000003</v>
      </c>
      <c r="U310" s="96">
        <f t="shared" si="45"/>
        <v>443.04000000000042</v>
      </c>
      <c r="V310" s="96">
        <f>T310/VLOOKUP(C310,[4]CharPropertyConfig!$A:$G,7,FALSE)</f>
        <v>129.16800000000001</v>
      </c>
      <c r="W310" s="96">
        <f t="shared" si="46"/>
        <v>22.880000000000564</v>
      </c>
      <c r="X310" s="54" t="str">
        <f>VLOOKUP(J310,Entourage!A:B,2,FALSE)</f>
        <v>c_b_0031</v>
      </c>
      <c r="Y310" s="51" t="str">
        <f>VLOOKUP(M310,Entourage!A:B,2,FALSE)</f>
        <v>c_b_0002</v>
      </c>
    </row>
    <row r="311" spans="1:25" x14ac:dyDescent="0.15">
      <c r="A311" s="51">
        <f t="shared" si="39"/>
        <v>16</v>
      </c>
      <c r="B311" s="2">
        <f>COUNTIF(A$1:A311,A311)</f>
        <v>10</v>
      </c>
      <c r="C311" s="2">
        <f t="shared" si="47"/>
        <v>101</v>
      </c>
      <c r="D311" s="100">
        <f t="shared" si="40"/>
        <v>147</v>
      </c>
      <c r="E311" s="51">
        <v>1</v>
      </c>
      <c r="F311" s="43">
        <v>3</v>
      </c>
      <c r="G311" s="82">
        <v>13009</v>
      </c>
      <c r="H311" s="43">
        <v>30</v>
      </c>
      <c r="I311" s="43">
        <f>VLOOKUP(C311,[4]CharPropertyConfig!$A:$G,7,FALSE)*D311</f>
        <v>3675</v>
      </c>
      <c r="J311" s="51">
        <f>VLOOKUP(A311,filiation!A:C,3,FALSE)</f>
        <v>4</v>
      </c>
      <c r="K311" s="51">
        <f>VLOOKUP(J311,Entourage!A:N,14,FALSE)</f>
        <v>3</v>
      </c>
      <c r="L311" s="2" t="str">
        <f t="shared" si="41"/>
        <v>辅助</v>
      </c>
      <c r="M311" s="51">
        <f>VLOOKUP(A311,filiation!A:D,4,FALSE)</f>
        <v>3</v>
      </c>
      <c r="N311" s="51">
        <f>VLOOKUP(M311,Entourage!A:N,14,FALSE)</f>
        <v>2</v>
      </c>
      <c r="O311" s="2" t="str">
        <f t="shared" si="42"/>
        <v>刺杀</v>
      </c>
      <c r="P311" s="2">
        <f t="shared" si="43"/>
        <v>101</v>
      </c>
      <c r="Q311" s="51">
        <f>INT(VLOOKUP(M311,Entourage!A:AF,28+IF(N311=1,2,IF(N311=3,3,1)),FALSE)*0.6*POWER(B311,1.1))</f>
        <v>271</v>
      </c>
      <c r="R311" s="55">
        <f>I311/(SUM(H$2:H311)*10)</f>
        <v>3.5714285714285712E-2</v>
      </c>
      <c r="S311" s="95">
        <f t="shared" si="44"/>
        <v>1.89</v>
      </c>
      <c r="T311" s="96">
        <f>SUMIFS(H$2:H311,A$2:A311,A311)*10*S311*(1.1+INDEX(Entourage!BD:BD,MATCH(J311,Entourage!A:A,0))/20)</f>
        <v>3685.5</v>
      </c>
      <c r="U311" s="96">
        <f t="shared" si="45"/>
        <v>456.29999999999973</v>
      </c>
      <c r="V311" s="96">
        <f>T311/VLOOKUP(C311,[4]CharPropertyConfig!$A:$G,7,FALSE)</f>
        <v>147.41999999999999</v>
      </c>
      <c r="W311" s="96">
        <f t="shared" si="46"/>
        <v>13.259999999999309</v>
      </c>
      <c r="X311" s="54" t="str">
        <f>VLOOKUP(J311,Entourage!A:B,2,FALSE)</f>
        <v>c_b_0031</v>
      </c>
      <c r="Y311" s="51" t="str">
        <f>VLOOKUP(M311,Entourage!A:B,2,FALSE)</f>
        <v>c_b_0002</v>
      </c>
    </row>
    <row r="312" spans="1:25" x14ac:dyDescent="0.15">
      <c r="A312" s="51">
        <f t="shared" si="39"/>
        <v>16</v>
      </c>
      <c r="B312" s="2">
        <f>COUNTIF(A$1:A312,A312)</f>
        <v>11</v>
      </c>
      <c r="C312" s="2">
        <f t="shared" si="47"/>
        <v>101</v>
      </c>
      <c r="D312" s="100">
        <f t="shared" si="40"/>
        <v>166</v>
      </c>
      <c r="E312" s="51">
        <v>1</v>
      </c>
      <c r="F312" s="43">
        <v>4</v>
      </c>
      <c r="G312" s="82">
        <v>13009</v>
      </c>
      <c r="H312" s="43">
        <v>34</v>
      </c>
      <c r="I312" s="43">
        <f>VLOOKUP(C312,[4]CharPropertyConfig!$A:$G,7,FALSE)*D312</f>
        <v>4150</v>
      </c>
      <c r="J312" s="51">
        <f>VLOOKUP(A312,filiation!A:C,3,FALSE)</f>
        <v>4</v>
      </c>
      <c r="K312" s="51">
        <f>VLOOKUP(J312,Entourage!A:N,14,FALSE)</f>
        <v>3</v>
      </c>
      <c r="L312" s="2" t="str">
        <f t="shared" si="41"/>
        <v>辅助</v>
      </c>
      <c r="M312" s="51">
        <f>VLOOKUP(A312,filiation!A:D,4,FALSE)</f>
        <v>3</v>
      </c>
      <c r="N312" s="51">
        <f>VLOOKUP(M312,Entourage!A:N,14,FALSE)</f>
        <v>2</v>
      </c>
      <c r="O312" s="2" t="str">
        <f t="shared" si="42"/>
        <v>刺杀</v>
      </c>
      <c r="P312" s="2">
        <f t="shared" si="43"/>
        <v>101</v>
      </c>
      <c r="Q312" s="51">
        <f>INT(VLOOKUP(M312,Entourage!A:AF,28+IF(N312=1,2,IF(N312=3,3,1)),FALSE)*0.6*POWER(B312,1.1))</f>
        <v>301</v>
      </c>
      <c r="R312" s="55">
        <f>I312/(SUM(H$2:H312)*10)</f>
        <v>4.0197597830298332E-2</v>
      </c>
      <c r="S312" s="95">
        <f t="shared" si="44"/>
        <v>1.74</v>
      </c>
      <c r="T312" s="96">
        <f>SUMIFS(H$2:H312,A$2:A312,A312)*10*S312*(1.1+INDEX(Entourage!BD:BD,MATCH(J312,Entourage!A:A,0))/20)</f>
        <v>4162.08</v>
      </c>
      <c r="U312" s="96">
        <f t="shared" si="45"/>
        <v>476.57999999999993</v>
      </c>
      <c r="V312" s="96">
        <f>T312/VLOOKUP(C312,[4]CharPropertyConfig!$A:$G,7,FALSE)</f>
        <v>166.48320000000001</v>
      </c>
      <c r="W312" s="96">
        <f t="shared" si="46"/>
        <v>20.2800000000002</v>
      </c>
      <c r="X312" s="54" t="str">
        <f>VLOOKUP(J312,Entourage!A:B,2,FALSE)</f>
        <v>c_b_0031</v>
      </c>
      <c r="Y312" s="51" t="str">
        <f>VLOOKUP(M312,Entourage!A:B,2,FALSE)</f>
        <v>c_b_0002</v>
      </c>
    </row>
    <row r="313" spans="1:25" x14ac:dyDescent="0.15">
      <c r="A313" s="51">
        <f t="shared" si="39"/>
        <v>16</v>
      </c>
      <c r="B313" s="2">
        <f>COUNTIF(A$1:A313,A313)</f>
        <v>12</v>
      </c>
      <c r="C313" s="2">
        <f t="shared" si="47"/>
        <v>101</v>
      </c>
      <c r="D313" s="100">
        <f t="shared" si="40"/>
        <v>186</v>
      </c>
      <c r="E313" s="51">
        <v>1</v>
      </c>
      <c r="F313" s="43">
        <v>4</v>
      </c>
      <c r="G313" s="82">
        <v>13009</v>
      </c>
      <c r="H313" s="43">
        <v>38</v>
      </c>
      <c r="I313" s="43">
        <f>VLOOKUP(C313,[4]CharPropertyConfig!$A:$G,7,FALSE)*D313</f>
        <v>4650</v>
      </c>
      <c r="J313" s="51">
        <f>VLOOKUP(A313,filiation!A:C,3,FALSE)</f>
        <v>4</v>
      </c>
      <c r="K313" s="51">
        <f>VLOOKUP(J313,Entourage!A:N,14,FALSE)</f>
        <v>3</v>
      </c>
      <c r="L313" s="2" t="str">
        <f t="shared" si="41"/>
        <v>辅助</v>
      </c>
      <c r="M313" s="51">
        <f>VLOOKUP(A313,filiation!A:D,4,FALSE)</f>
        <v>3</v>
      </c>
      <c r="N313" s="51">
        <f>VLOOKUP(M313,Entourage!A:N,14,FALSE)</f>
        <v>2</v>
      </c>
      <c r="O313" s="2" t="str">
        <f t="shared" si="42"/>
        <v>刺杀</v>
      </c>
      <c r="P313" s="2">
        <f t="shared" si="43"/>
        <v>101</v>
      </c>
      <c r="Q313" s="51">
        <f>INT(VLOOKUP(M313,Entourage!A:AF,28+IF(N313=1,2,IF(N313=3,3,1)),FALSE)*0.6*POWER(B313,1.1))</f>
        <v>332</v>
      </c>
      <c r="R313" s="55">
        <f>I313/(SUM(H$2:H313)*10)</f>
        <v>4.487550665894615E-2</v>
      </c>
      <c r="S313" s="95">
        <f t="shared" si="44"/>
        <v>1.615</v>
      </c>
      <c r="T313" s="96">
        <f>SUMIFS(H$2:H313,A$2:A313,A313)*10*S313*(1.1+INDEX(Entourage!BD:BD,MATCH(J313,Entourage!A:A,0))/20)</f>
        <v>4660.8900000000003</v>
      </c>
      <c r="U313" s="96">
        <f t="shared" si="45"/>
        <v>498.8100000000004</v>
      </c>
      <c r="V313" s="96">
        <f>T313/VLOOKUP(C313,[4]CharPropertyConfig!$A:$G,7,FALSE)</f>
        <v>186.43560000000002</v>
      </c>
      <c r="W313" s="96">
        <f t="shared" si="46"/>
        <v>22.230000000000473</v>
      </c>
      <c r="X313" s="54" t="str">
        <f>VLOOKUP(J313,Entourage!A:B,2,FALSE)</f>
        <v>c_b_0031</v>
      </c>
      <c r="Y313" s="51" t="str">
        <f>VLOOKUP(M313,Entourage!A:B,2,FALSE)</f>
        <v>c_b_0002</v>
      </c>
    </row>
    <row r="314" spans="1:25" x14ac:dyDescent="0.15">
      <c r="A314" s="51">
        <f t="shared" si="39"/>
        <v>16</v>
      </c>
      <c r="B314" s="2">
        <f>COUNTIF(A$1:A314,A314)</f>
        <v>13</v>
      </c>
      <c r="C314" s="2">
        <f t="shared" si="47"/>
        <v>101</v>
      </c>
      <c r="D314" s="100">
        <f t="shared" si="40"/>
        <v>207</v>
      </c>
      <c r="E314" s="51">
        <v>1</v>
      </c>
      <c r="F314" s="43">
        <v>4</v>
      </c>
      <c r="G314" s="82">
        <v>13009</v>
      </c>
      <c r="H314" s="43">
        <v>42</v>
      </c>
      <c r="I314" s="43">
        <f>VLOOKUP(C314,[4]CharPropertyConfig!$A:$G,7,FALSE)*D314</f>
        <v>5175</v>
      </c>
      <c r="J314" s="51">
        <f>VLOOKUP(A314,filiation!A:C,3,FALSE)</f>
        <v>4</v>
      </c>
      <c r="K314" s="51">
        <f>VLOOKUP(J314,Entourage!A:N,14,FALSE)</f>
        <v>3</v>
      </c>
      <c r="L314" s="2" t="str">
        <f t="shared" si="41"/>
        <v>辅助</v>
      </c>
      <c r="M314" s="51">
        <f>VLOOKUP(A314,filiation!A:D,4,FALSE)</f>
        <v>3</v>
      </c>
      <c r="N314" s="51">
        <f>VLOOKUP(M314,Entourage!A:N,14,FALSE)</f>
        <v>2</v>
      </c>
      <c r="O314" s="2" t="str">
        <f t="shared" si="42"/>
        <v>刺杀</v>
      </c>
      <c r="P314" s="2">
        <f t="shared" si="43"/>
        <v>101</v>
      </c>
      <c r="Q314" s="51">
        <f>INT(VLOOKUP(M314,Entourage!A:AF,28+IF(N314=1,2,IF(N314=3,3,1)),FALSE)*0.6*POWER(B314,1.1))</f>
        <v>362</v>
      </c>
      <c r="R314" s="55">
        <f>I314/(SUM(H$2:H314)*10)</f>
        <v>4.9740484429065743E-2</v>
      </c>
      <c r="S314" s="95">
        <f t="shared" si="44"/>
        <v>1.51</v>
      </c>
      <c r="T314" s="96">
        <f>SUMIFS(H$2:H314,A$2:A314,A314)*10*S314*(1.1+INDEX(Entourage!BD:BD,MATCH(J314,Entourage!A:A,0))/20)</f>
        <v>5182.3200000000006</v>
      </c>
      <c r="U314" s="96">
        <f t="shared" si="45"/>
        <v>521.43000000000029</v>
      </c>
      <c r="V314" s="96">
        <f>T314/VLOOKUP(C314,[4]CharPropertyConfig!$A:$G,7,FALSE)</f>
        <v>207.29280000000003</v>
      </c>
      <c r="W314" s="96">
        <f t="shared" si="46"/>
        <v>22.619999999999891</v>
      </c>
      <c r="X314" s="54" t="str">
        <f>VLOOKUP(J314,Entourage!A:B,2,FALSE)</f>
        <v>c_b_0031</v>
      </c>
      <c r="Y314" s="51" t="str">
        <f>VLOOKUP(M314,Entourage!A:B,2,FALSE)</f>
        <v>c_b_0002</v>
      </c>
    </row>
    <row r="315" spans="1:25" x14ac:dyDescent="0.15">
      <c r="A315" s="51">
        <f t="shared" si="39"/>
        <v>16</v>
      </c>
      <c r="B315" s="2">
        <f>COUNTIF(A$1:A315,A315)</f>
        <v>14</v>
      </c>
      <c r="C315" s="2">
        <f t="shared" si="47"/>
        <v>101</v>
      </c>
      <c r="D315" s="100">
        <f t="shared" si="40"/>
        <v>228</v>
      </c>
      <c r="E315" s="51">
        <v>1</v>
      </c>
      <c r="F315" s="43">
        <v>5</v>
      </c>
      <c r="G315" s="82">
        <v>13009</v>
      </c>
      <c r="H315" s="43">
        <v>46</v>
      </c>
      <c r="I315" s="43">
        <f>VLOOKUP(C315,[4]CharPropertyConfig!$A:$G,7,FALSE)*D315</f>
        <v>5700</v>
      </c>
      <c r="J315" s="51">
        <f>VLOOKUP(A315,filiation!A:C,3,FALSE)</f>
        <v>4</v>
      </c>
      <c r="K315" s="51">
        <f>VLOOKUP(J315,Entourage!A:N,14,FALSE)</f>
        <v>3</v>
      </c>
      <c r="L315" s="2" t="str">
        <f t="shared" si="41"/>
        <v>辅助</v>
      </c>
      <c r="M315" s="51">
        <f>VLOOKUP(A315,filiation!A:D,4,FALSE)</f>
        <v>3</v>
      </c>
      <c r="N315" s="51">
        <f>VLOOKUP(M315,Entourage!A:N,14,FALSE)</f>
        <v>2</v>
      </c>
      <c r="O315" s="2" t="str">
        <f t="shared" si="42"/>
        <v>刺杀</v>
      </c>
      <c r="P315" s="2">
        <f t="shared" si="43"/>
        <v>101</v>
      </c>
      <c r="Q315" s="51">
        <f>INT(VLOOKUP(M315,Entourage!A:AF,28+IF(N315=1,2,IF(N315=3,3,1)),FALSE)*0.6*POWER(B315,1.1))</f>
        <v>393</v>
      </c>
      <c r="R315" s="55">
        <f>I315/(SUM(H$2:H315)*10)</f>
        <v>5.4545454545454543E-2</v>
      </c>
      <c r="S315" s="95">
        <f t="shared" si="44"/>
        <v>1.42</v>
      </c>
      <c r="T315" s="96">
        <f>SUMIFS(H$2:H315,A$2:A315,A315)*10*S315*(1.1+INDEX(Entourage!BD:BD,MATCH(J315,Entourage!A:A,0))/20)</f>
        <v>5722.6</v>
      </c>
      <c r="U315" s="96">
        <f t="shared" si="45"/>
        <v>540.27999999999975</v>
      </c>
      <c r="V315" s="96">
        <f>T315/VLOOKUP(C315,[4]CharPropertyConfig!$A:$G,7,FALSE)</f>
        <v>228.90400000000002</v>
      </c>
      <c r="W315" s="96">
        <f t="shared" si="46"/>
        <v>18.849999999999454</v>
      </c>
      <c r="X315" s="54" t="str">
        <f>VLOOKUP(J315,Entourage!A:B,2,FALSE)</f>
        <v>c_b_0031</v>
      </c>
      <c r="Y315" s="51" t="str">
        <f>VLOOKUP(M315,Entourage!A:B,2,FALSE)</f>
        <v>c_b_0002</v>
      </c>
    </row>
    <row r="316" spans="1:25" x14ac:dyDescent="0.15">
      <c r="A316" s="51">
        <f t="shared" si="39"/>
        <v>16</v>
      </c>
      <c r="B316" s="2">
        <f>COUNTIF(A$1:A316,A316)</f>
        <v>15</v>
      </c>
      <c r="C316" s="2">
        <f t="shared" si="47"/>
        <v>101</v>
      </c>
      <c r="D316" s="100">
        <f t="shared" si="40"/>
        <v>251</v>
      </c>
      <c r="E316" s="51">
        <v>1</v>
      </c>
      <c r="F316" s="43">
        <v>5</v>
      </c>
      <c r="G316" s="82">
        <v>13009</v>
      </c>
      <c r="H316" s="43">
        <v>50</v>
      </c>
      <c r="I316" s="43">
        <f>VLOOKUP(C316,[4]CharPropertyConfig!$A:$G,7,FALSE)*D316</f>
        <v>6275</v>
      </c>
      <c r="J316" s="51">
        <f>VLOOKUP(A316,filiation!A:C,3,FALSE)</f>
        <v>4</v>
      </c>
      <c r="K316" s="51">
        <f>VLOOKUP(J316,Entourage!A:N,14,FALSE)</f>
        <v>3</v>
      </c>
      <c r="L316" s="2" t="str">
        <f t="shared" si="41"/>
        <v>辅助</v>
      </c>
      <c r="M316" s="51">
        <f>VLOOKUP(A316,filiation!A:D,4,FALSE)</f>
        <v>3</v>
      </c>
      <c r="N316" s="51">
        <f>VLOOKUP(M316,Entourage!A:N,14,FALSE)</f>
        <v>2</v>
      </c>
      <c r="O316" s="2" t="str">
        <f t="shared" si="42"/>
        <v>刺杀</v>
      </c>
      <c r="P316" s="2">
        <f t="shared" si="43"/>
        <v>101</v>
      </c>
      <c r="Q316" s="51">
        <f>INT(VLOOKUP(M316,Entourage!A:AF,28+IF(N316=1,2,IF(N316=3,3,1)),FALSE)*0.6*POWER(B316,1.1))</f>
        <v>424</v>
      </c>
      <c r="R316" s="55">
        <f>I316/(SUM(H$2:H316)*10)</f>
        <v>5.9761904761904759E-2</v>
      </c>
      <c r="S316" s="95">
        <f t="shared" si="44"/>
        <v>1.3418999999999999</v>
      </c>
      <c r="T316" s="96">
        <f>SUMIFS(H$2:H316,A$2:A316,A316)*10*S316*(1.1+INDEX(Entourage!BD:BD,MATCH(J316,Entourage!A:A,0))/20)</f>
        <v>6280.0919999999996</v>
      </c>
      <c r="U316" s="96">
        <f t="shared" si="45"/>
        <v>557.49199999999928</v>
      </c>
      <c r="V316" s="96">
        <f>T316/VLOOKUP(C316,[4]CharPropertyConfig!$A:$G,7,FALSE)</f>
        <v>251.20367999999999</v>
      </c>
      <c r="W316" s="96">
        <f t="shared" si="46"/>
        <v>17.211999999999534</v>
      </c>
      <c r="X316" s="54" t="str">
        <f>VLOOKUP(J316,Entourage!A:B,2,FALSE)</f>
        <v>c_b_0031</v>
      </c>
      <c r="Y316" s="51" t="str">
        <f>VLOOKUP(M316,Entourage!A:B,2,FALSE)</f>
        <v>c_b_0002</v>
      </c>
    </row>
    <row r="317" spans="1:25" x14ac:dyDescent="0.15">
      <c r="A317" s="51">
        <f t="shared" si="39"/>
        <v>16</v>
      </c>
      <c r="B317" s="2">
        <f>COUNTIF(A$1:A317,A317)</f>
        <v>16</v>
      </c>
      <c r="C317" s="2">
        <f t="shared" si="47"/>
        <v>101</v>
      </c>
      <c r="D317" s="100">
        <f t="shared" si="40"/>
        <v>274</v>
      </c>
      <c r="E317" s="51">
        <v>1</v>
      </c>
      <c r="F317" s="43">
        <v>5</v>
      </c>
      <c r="G317" s="82">
        <v>13009</v>
      </c>
      <c r="H317" s="43">
        <v>54</v>
      </c>
      <c r="I317" s="43">
        <f>VLOOKUP(C317,[4]CharPropertyConfig!$A:$G,7,FALSE)*D317</f>
        <v>6850</v>
      </c>
      <c r="J317" s="51">
        <f>VLOOKUP(A317,filiation!A:C,3,FALSE)</f>
        <v>4</v>
      </c>
      <c r="K317" s="51">
        <f>VLOOKUP(J317,Entourage!A:N,14,FALSE)</f>
        <v>3</v>
      </c>
      <c r="L317" s="2" t="str">
        <f t="shared" si="41"/>
        <v>辅助</v>
      </c>
      <c r="M317" s="51">
        <f>VLOOKUP(A317,filiation!A:D,4,FALSE)</f>
        <v>3</v>
      </c>
      <c r="N317" s="51">
        <f>VLOOKUP(M317,Entourage!A:N,14,FALSE)</f>
        <v>2</v>
      </c>
      <c r="O317" s="2" t="str">
        <f t="shared" si="42"/>
        <v>刺杀</v>
      </c>
      <c r="P317" s="2">
        <f t="shared" si="43"/>
        <v>101</v>
      </c>
      <c r="Q317" s="51">
        <f>INT(VLOOKUP(M317,Entourage!A:AF,28+IF(N317=1,2,IF(N317=3,3,1)),FALSE)*0.6*POWER(B317,1.1))</f>
        <v>456</v>
      </c>
      <c r="R317" s="55">
        <f>I317/(SUM(H$2:H317)*10)</f>
        <v>6.4904301686564331E-2</v>
      </c>
      <c r="S317" s="95">
        <f t="shared" si="44"/>
        <v>1.2748049999999997</v>
      </c>
      <c r="T317" s="96">
        <f>SUMIFS(H$2:H317,A$2:A317,A317)*10*S317*(1.1+INDEX(Entourage!BD:BD,MATCH(J317,Entourage!A:A,0))/20)</f>
        <v>6861.0005099999989</v>
      </c>
      <c r="U317" s="96">
        <f t="shared" si="45"/>
        <v>580.9085099999993</v>
      </c>
      <c r="V317" s="96">
        <f>T317/VLOOKUP(C317,[4]CharPropertyConfig!$A:$G,7,FALSE)</f>
        <v>274.44002039999998</v>
      </c>
      <c r="W317" s="96">
        <f t="shared" si="46"/>
        <v>23.416510000000017</v>
      </c>
      <c r="X317" s="54" t="str">
        <f>VLOOKUP(J317,Entourage!A:B,2,FALSE)</f>
        <v>c_b_0031</v>
      </c>
      <c r="Y317" s="51" t="str">
        <f>VLOOKUP(M317,Entourage!A:B,2,FALSE)</f>
        <v>c_b_0002</v>
      </c>
    </row>
    <row r="318" spans="1:25" x14ac:dyDescent="0.15">
      <c r="A318" s="51">
        <f t="shared" si="39"/>
        <v>16</v>
      </c>
      <c r="B318" s="2">
        <f>COUNTIF(A$1:A318,A318)</f>
        <v>17</v>
      </c>
      <c r="C318" s="2">
        <f t="shared" si="47"/>
        <v>101</v>
      </c>
      <c r="D318" s="100">
        <f t="shared" si="40"/>
        <v>298</v>
      </c>
      <c r="E318" s="51">
        <v>1</v>
      </c>
      <c r="F318" s="43">
        <v>5</v>
      </c>
      <c r="G318" s="82">
        <v>13009</v>
      </c>
      <c r="H318" s="43">
        <v>58</v>
      </c>
      <c r="I318" s="43">
        <f>VLOOKUP(C318,[4]CharPropertyConfig!$A:$G,7,FALSE)*D318</f>
        <v>7450</v>
      </c>
      <c r="J318" s="51">
        <f>VLOOKUP(A318,filiation!A:C,3,FALSE)</f>
        <v>4</v>
      </c>
      <c r="K318" s="51">
        <f>VLOOKUP(J318,Entourage!A:N,14,FALSE)</f>
        <v>3</v>
      </c>
      <c r="L318" s="2" t="str">
        <f t="shared" si="41"/>
        <v>辅助</v>
      </c>
      <c r="M318" s="51">
        <f>VLOOKUP(A318,filiation!A:D,4,FALSE)</f>
        <v>3</v>
      </c>
      <c r="N318" s="51">
        <f>VLOOKUP(M318,Entourage!A:N,14,FALSE)</f>
        <v>2</v>
      </c>
      <c r="O318" s="2" t="str">
        <f t="shared" si="42"/>
        <v>刺杀</v>
      </c>
      <c r="P318" s="2">
        <f t="shared" si="43"/>
        <v>101</v>
      </c>
      <c r="Q318" s="51">
        <f>INT(VLOOKUP(M318,Entourage!A:AF,28+IF(N318=1,2,IF(N318=3,3,1)),FALSE)*0.6*POWER(B318,1.1))</f>
        <v>487</v>
      </c>
      <c r="R318" s="55">
        <f>I318/(SUM(H$2:H318)*10)</f>
        <v>7.0203543158688278E-2</v>
      </c>
      <c r="S318" s="95">
        <f t="shared" si="44"/>
        <v>1.2174387749999998</v>
      </c>
      <c r="T318" s="96">
        <f>SUMIFS(H$2:H318,A$2:A318,A318)*10*S318*(1.1+INDEX(Entourage!BD:BD,MATCH(J318,Entourage!A:A,0))/20)</f>
        <v>7470.2043233999984</v>
      </c>
      <c r="U318" s="96">
        <f t="shared" si="45"/>
        <v>609.20381339999949</v>
      </c>
      <c r="V318" s="96">
        <f>T318/VLOOKUP(C318,[4]CharPropertyConfig!$A:$G,7,FALSE)</f>
        <v>298.80817293599995</v>
      </c>
      <c r="W318" s="96">
        <f t="shared" si="46"/>
        <v>28.295303400000194</v>
      </c>
      <c r="X318" s="54" t="str">
        <f>VLOOKUP(J318,Entourage!A:B,2,FALSE)</f>
        <v>c_b_0031</v>
      </c>
      <c r="Y318" s="51" t="str">
        <f>VLOOKUP(M318,Entourage!A:B,2,FALSE)</f>
        <v>c_b_0002</v>
      </c>
    </row>
    <row r="319" spans="1:25" x14ac:dyDescent="0.15">
      <c r="A319" s="51">
        <f t="shared" si="39"/>
        <v>16</v>
      </c>
      <c r="B319" s="2">
        <f>COUNTIF(A$1:A319,A319)</f>
        <v>18</v>
      </c>
      <c r="C319" s="2">
        <f t="shared" si="47"/>
        <v>101</v>
      </c>
      <c r="D319" s="100">
        <f t="shared" si="40"/>
        <v>325</v>
      </c>
      <c r="E319" s="51">
        <v>1</v>
      </c>
      <c r="F319" s="43">
        <v>6</v>
      </c>
      <c r="G319" s="82">
        <v>13009</v>
      </c>
      <c r="H319" s="43">
        <v>64</v>
      </c>
      <c r="I319" s="43">
        <f>VLOOKUP(C319,[4]CharPropertyConfig!$A:$G,7,FALSE)*D319</f>
        <v>8125</v>
      </c>
      <c r="J319" s="51">
        <f>VLOOKUP(A319,filiation!A:C,3,FALSE)</f>
        <v>4</v>
      </c>
      <c r="K319" s="51">
        <f>VLOOKUP(J319,Entourage!A:N,14,FALSE)</f>
        <v>3</v>
      </c>
      <c r="L319" s="2" t="str">
        <f t="shared" si="41"/>
        <v>辅助</v>
      </c>
      <c r="M319" s="51">
        <f>VLOOKUP(A319,filiation!A:D,4,FALSE)</f>
        <v>3</v>
      </c>
      <c r="N319" s="51">
        <f>VLOOKUP(M319,Entourage!A:N,14,FALSE)</f>
        <v>2</v>
      </c>
      <c r="O319" s="2" t="str">
        <f t="shared" si="42"/>
        <v>刺杀</v>
      </c>
      <c r="P319" s="2">
        <f t="shared" si="43"/>
        <v>101</v>
      </c>
      <c r="Q319" s="51">
        <f>INT(VLOOKUP(M319,Entourage!A:AF,28+IF(N319=1,2,IF(N319=3,3,1)),FALSE)*0.6*POWER(B319,1.1))</f>
        <v>519</v>
      </c>
      <c r="R319" s="55">
        <f>I319/(SUM(H$2:H319)*10)</f>
        <v>7.6105282877482208E-2</v>
      </c>
      <c r="S319" s="95">
        <f t="shared" si="44"/>
        <v>1.1687412239999997</v>
      </c>
      <c r="T319" s="96">
        <f>SUMIFS(H$2:H319,A$2:A319,A319)*10*S319*(1.1+INDEX(Entourage!BD:BD,MATCH(J319,Entourage!A:A,0))/20)</f>
        <v>8143.7888488319977</v>
      </c>
      <c r="U319" s="96">
        <f t="shared" si="45"/>
        <v>673.58452543199928</v>
      </c>
      <c r="V319" s="96">
        <f>T319/VLOOKUP(C319,[4]CharPropertyConfig!$A:$G,7,FALSE)</f>
        <v>325.75155395327988</v>
      </c>
      <c r="W319" s="96">
        <f t="shared" si="46"/>
        <v>64.380712031999792</v>
      </c>
      <c r="X319" s="54" t="str">
        <f>VLOOKUP(J319,Entourage!A:B,2,FALSE)</f>
        <v>c_b_0031</v>
      </c>
      <c r="Y319" s="51" t="str">
        <f>VLOOKUP(M319,Entourage!A:B,2,FALSE)</f>
        <v>c_b_0002</v>
      </c>
    </row>
    <row r="320" spans="1:25" x14ac:dyDescent="0.15">
      <c r="A320" s="51">
        <f t="shared" si="39"/>
        <v>16</v>
      </c>
      <c r="B320" s="2">
        <f>COUNTIF(A$1:A320,A320)</f>
        <v>19</v>
      </c>
      <c r="C320" s="2">
        <f t="shared" si="47"/>
        <v>101</v>
      </c>
      <c r="D320" s="100">
        <f t="shared" si="40"/>
        <v>354</v>
      </c>
      <c r="E320" s="51">
        <v>1</v>
      </c>
      <c r="F320" s="43">
        <v>6</v>
      </c>
      <c r="G320" s="82">
        <v>13009</v>
      </c>
      <c r="H320" s="43">
        <v>68</v>
      </c>
      <c r="I320" s="43">
        <f>VLOOKUP(C320,[4]CharPropertyConfig!$A:$G,7,FALSE)*D320</f>
        <v>8850</v>
      </c>
      <c r="J320" s="51">
        <f>VLOOKUP(A320,filiation!A:C,3,FALSE)</f>
        <v>4</v>
      </c>
      <c r="K320" s="51">
        <f>VLOOKUP(J320,Entourage!A:N,14,FALSE)</f>
        <v>3</v>
      </c>
      <c r="L320" s="2" t="str">
        <f t="shared" si="41"/>
        <v>辅助</v>
      </c>
      <c r="M320" s="51">
        <f>VLOOKUP(A320,filiation!A:D,4,FALSE)</f>
        <v>3</v>
      </c>
      <c r="N320" s="51">
        <f>VLOOKUP(M320,Entourage!A:N,14,FALSE)</f>
        <v>2</v>
      </c>
      <c r="O320" s="2" t="str">
        <f t="shared" si="42"/>
        <v>刺杀</v>
      </c>
      <c r="P320" s="2">
        <f t="shared" si="43"/>
        <v>101</v>
      </c>
      <c r="Q320" s="51">
        <f>INT(VLOOKUP(M320,Entourage!A:AF,28+IF(N320=1,2,IF(N320=3,3,1)),FALSE)*0.6*POWER(B320,1.1))</f>
        <v>550</v>
      </c>
      <c r="R320" s="55">
        <f>I320/(SUM(H$2:H320)*10)</f>
        <v>8.2371556217423675E-2</v>
      </c>
      <c r="S320" s="95">
        <f t="shared" si="44"/>
        <v>1.1278352811599996</v>
      </c>
      <c r="T320" s="96">
        <f>SUMIFS(H$2:H320,A$2:A320,A320)*10*S320*(1.1+INDEX(Entourage!BD:BD,MATCH(J320,Entourage!A:A,0))/20)</f>
        <v>8855.7626276683168</v>
      </c>
      <c r="U320" s="96">
        <f t="shared" si="45"/>
        <v>711.97377883631907</v>
      </c>
      <c r="V320" s="96">
        <f>T320/VLOOKUP(C320,[4]CharPropertyConfig!$A:$G,7,FALSE)</f>
        <v>354.23050510673266</v>
      </c>
      <c r="W320" s="96">
        <f t="shared" si="46"/>
        <v>38.389253404319788</v>
      </c>
      <c r="X320" s="54" t="str">
        <f>VLOOKUP(J320,Entourage!A:B,2,FALSE)</f>
        <v>c_b_0031</v>
      </c>
      <c r="Y320" s="51" t="str">
        <f>VLOOKUP(M320,Entourage!A:B,2,FALSE)</f>
        <v>c_b_0002</v>
      </c>
    </row>
    <row r="321" spans="1:25" x14ac:dyDescent="0.15">
      <c r="A321" s="51">
        <f t="shared" si="39"/>
        <v>16</v>
      </c>
      <c r="B321" s="2">
        <f>COUNTIF(A$1:A321,A321)</f>
        <v>20</v>
      </c>
      <c r="C321" s="2">
        <f t="shared" si="47"/>
        <v>101</v>
      </c>
      <c r="D321" s="100">
        <f t="shared" si="40"/>
        <v>384</v>
      </c>
      <c r="E321" s="51">
        <v>1</v>
      </c>
      <c r="F321" s="43">
        <v>6</v>
      </c>
      <c r="G321" s="82">
        <v>13009</v>
      </c>
      <c r="H321" s="43">
        <v>72</v>
      </c>
      <c r="I321" s="43">
        <f>VLOOKUP(C321,[4]CharPropertyConfig!$A:$G,7,FALSE)*D321</f>
        <v>9600</v>
      </c>
      <c r="J321" s="51">
        <f>VLOOKUP(A321,filiation!A:C,3,FALSE)</f>
        <v>4</v>
      </c>
      <c r="K321" s="51">
        <f>VLOOKUP(J321,Entourage!A:N,14,FALSE)</f>
        <v>3</v>
      </c>
      <c r="L321" s="2" t="str">
        <f t="shared" si="41"/>
        <v>辅助</v>
      </c>
      <c r="M321" s="51">
        <f>VLOOKUP(A321,filiation!A:D,4,FALSE)</f>
        <v>3</v>
      </c>
      <c r="N321" s="51">
        <f>VLOOKUP(M321,Entourage!A:N,14,FALSE)</f>
        <v>2</v>
      </c>
      <c r="O321" s="2" t="str">
        <f t="shared" si="42"/>
        <v>刺杀</v>
      </c>
      <c r="P321" s="2">
        <f t="shared" si="43"/>
        <v>101</v>
      </c>
      <c r="Q321" s="51">
        <f>INT(VLOOKUP(M321,Entourage!A:AF,28+IF(N321=1,2,IF(N321=3,3,1)),FALSE)*0.6*POWER(B321,1.1))</f>
        <v>582</v>
      </c>
      <c r="R321" s="55">
        <f>I321/(SUM(H$2:H321)*10)</f>
        <v>8.8757396449704137E-2</v>
      </c>
      <c r="S321" s="95">
        <f t="shared" si="44"/>
        <v>1.0940002227251997</v>
      </c>
      <c r="T321" s="96">
        <f>SUMIFS(H$2:H321,A$2:A321,A321)*10*S321*(1.1+INDEX(Entourage!BD:BD,MATCH(J321,Entourage!A:A,0))/20)</f>
        <v>9614.0739573090541</v>
      </c>
      <c r="U321" s="96">
        <f t="shared" si="45"/>
        <v>758.31132964073731</v>
      </c>
      <c r="V321" s="96">
        <f>T321/VLOOKUP(C321,[4]CharPropertyConfig!$A:$G,7,FALSE)</f>
        <v>384.56295829236217</v>
      </c>
      <c r="W321" s="96">
        <f t="shared" si="46"/>
        <v>46.337550804418242</v>
      </c>
      <c r="X321" s="54" t="str">
        <f>VLOOKUP(J321,Entourage!A:B,2,FALSE)</f>
        <v>c_b_0031</v>
      </c>
      <c r="Y321" s="51" t="str">
        <f>VLOOKUP(M321,Entourage!A:B,2,FALSE)</f>
        <v>c_b_0002</v>
      </c>
    </row>
    <row r="322" spans="1:25" x14ac:dyDescent="0.15">
      <c r="A322" s="51">
        <f t="shared" si="39"/>
        <v>17</v>
      </c>
      <c r="B322" s="2">
        <f>COUNTIF(A$1:A322,A322)</f>
        <v>1</v>
      </c>
      <c r="C322" s="2">
        <f t="shared" si="47"/>
        <v>101</v>
      </c>
      <c r="D322" s="100">
        <f t="shared" si="40"/>
        <v>11</v>
      </c>
      <c r="E322" s="51">
        <v>1</v>
      </c>
      <c r="F322" s="43">
        <v>1</v>
      </c>
      <c r="G322" s="82">
        <v>13009</v>
      </c>
      <c r="H322" s="43">
        <v>2</v>
      </c>
      <c r="I322" s="43">
        <f>VLOOKUP(C322,[4]CharPropertyConfig!$A:$G,7,FALSE)*D322</f>
        <v>275</v>
      </c>
      <c r="J322" s="51">
        <f>VLOOKUP(A322,filiation!A:C,3,FALSE)</f>
        <v>3</v>
      </c>
      <c r="K322" s="51">
        <f>VLOOKUP(J322,Entourage!A:N,14,FALSE)</f>
        <v>2</v>
      </c>
      <c r="L322" s="2" t="str">
        <f t="shared" si="41"/>
        <v>刺杀</v>
      </c>
      <c r="M322" s="51">
        <f>VLOOKUP(A322,filiation!A:D,4,FALSE)</f>
        <v>6</v>
      </c>
      <c r="N322" s="51">
        <f>VLOOKUP(M322,Entourage!A:N,14,FALSE)</f>
        <v>2</v>
      </c>
      <c r="O322" s="2" t="str">
        <f t="shared" si="42"/>
        <v>刺杀</v>
      </c>
      <c r="P322" s="2">
        <f t="shared" si="43"/>
        <v>101</v>
      </c>
      <c r="Q322" s="51">
        <f>INT(VLOOKUP(M322,Entourage!A:AF,28+IF(N322=1,2,IF(N322=3,3,1)),FALSE)*0.6*POWER(B322,1.1))</f>
        <v>18</v>
      </c>
      <c r="R322" s="55">
        <f>I322/(SUM(H$2:H322)*10)</f>
        <v>2.5420595304122759E-3</v>
      </c>
      <c r="S322" s="95">
        <f t="shared" si="44"/>
        <v>10</v>
      </c>
      <c r="T322" s="96">
        <f>SUMIFS(H$2:H322,A$2:A322,A322)*10*S322*(1.1+INDEX(Entourage!BD:BD,MATCH(J322,Entourage!A:A,0))/20)</f>
        <v>280</v>
      </c>
      <c r="U322" s="96">
        <f t="shared" si="45"/>
        <v>-9334.0739573090541</v>
      </c>
      <c r="V322" s="96">
        <f>T322/VLOOKUP(C322,[4]CharPropertyConfig!$A:$G,7,FALSE)</f>
        <v>11.2</v>
      </c>
      <c r="W322" s="96">
        <f t="shared" si="46"/>
        <v>-10092.385286949791</v>
      </c>
      <c r="X322" s="54" t="str">
        <f>VLOOKUP(J322,Entourage!A:B,2,FALSE)</f>
        <v>c_b_0002</v>
      </c>
      <c r="Y322" s="51" t="str">
        <f>VLOOKUP(M322,Entourage!A:B,2,FALSE)</f>
        <v>c_b_0056</v>
      </c>
    </row>
    <row r="323" spans="1:25" x14ac:dyDescent="0.15">
      <c r="A323" s="51">
        <f t="shared" ref="A323:A386" si="48">INT((ROW(A323)+18)/20)</f>
        <v>17</v>
      </c>
      <c r="B323" s="2">
        <f>COUNTIF(A$1:A323,A323)</f>
        <v>2</v>
      </c>
      <c r="C323" s="2">
        <f t="shared" si="47"/>
        <v>101</v>
      </c>
      <c r="D323" s="100">
        <f t="shared" ref="D323:D386" si="49">INT(V323)</f>
        <v>23</v>
      </c>
      <c r="E323" s="51">
        <v>1</v>
      </c>
      <c r="F323" s="43">
        <v>1</v>
      </c>
      <c r="G323" s="82">
        <v>13009</v>
      </c>
      <c r="H323" s="43">
        <v>4</v>
      </c>
      <c r="I323" s="43">
        <f>VLOOKUP(C323,[4]CharPropertyConfig!$A:$G,7,FALSE)*D323</f>
        <v>575</v>
      </c>
      <c r="J323" s="51">
        <f>VLOOKUP(A323,filiation!A:C,3,FALSE)</f>
        <v>3</v>
      </c>
      <c r="K323" s="51">
        <f>VLOOKUP(J323,Entourage!A:N,14,FALSE)</f>
        <v>2</v>
      </c>
      <c r="L323" s="2" t="str">
        <f t="shared" ref="L323:L386" si="50">VLOOKUP(K323,$AC$2:$AD$4,2,FALSE)</f>
        <v>刺杀</v>
      </c>
      <c r="M323" s="51">
        <f>VLOOKUP(A323,filiation!A:D,4,FALSE)</f>
        <v>6</v>
      </c>
      <c r="N323" s="51">
        <f>VLOOKUP(M323,Entourage!A:N,14,FALSE)</f>
        <v>2</v>
      </c>
      <c r="O323" s="2" t="str">
        <f t="shared" ref="O323:O386" si="51">VLOOKUP(N323,$AC$2:$AD$4,2,FALSE)</f>
        <v>刺杀</v>
      </c>
      <c r="P323" s="2">
        <f t="shared" ref="P323:P386" si="52">VLOOKUP(N323,$AC$2:$AE$4,3,FALSE)</f>
        <v>101</v>
      </c>
      <c r="Q323" s="51">
        <f>INT(VLOOKUP(M323,Entourage!A:AF,28+IF(N323=1,2,IF(N323=3,3,1)),FALSE)*0.6*POWER(B323,1.1))</f>
        <v>38</v>
      </c>
      <c r="R323" s="55">
        <f>I323/(SUM(H$2:H323)*10)</f>
        <v>5.3132507854370724E-3</v>
      </c>
      <c r="S323" s="95">
        <f t="shared" ref="S323:S386" si="53">VLOOKUP(B323,AG$2:AH$22,2,FALSE)</f>
        <v>7</v>
      </c>
      <c r="T323" s="96">
        <f>SUMIFS(H$2:H323,A$2:A323,A323)*10*S323*(1.1+INDEX(Entourage!BD:BD,MATCH(J323,Entourage!A:A,0))/20)</f>
        <v>588</v>
      </c>
      <c r="U323" s="96">
        <f t="shared" ref="U323:U386" si="54">IFERROR(T323-T322,0)</f>
        <v>308</v>
      </c>
      <c r="V323" s="96">
        <f>T323/VLOOKUP(C323,[4]CharPropertyConfig!$A:$G,7,FALSE)</f>
        <v>23.52</v>
      </c>
      <c r="W323" s="96">
        <f t="shared" si="46"/>
        <v>9642.0739573090541</v>
      </c>
      <c r="X323" s="54" t="str">
        <f>VLOOKUP(J323,Entourage!A:B,2,FALSE)</f>
        <v>c_b_0002</v>
      </c>
      <c r="Y323" s="51" t="str">
        <f>VLOOKUP(M323,Entourage!A:B,2,FALSE)</f>
        <v>c_b_0056</v>
      </c>
    </row>
    <row r="324" spans="1:25" x14ac:dyDescent="0.15">
      <c r="A324" s="51">
        <f t="shared" si="48"/>
        <v>17</v>
      </c>
      <c r="B324" s="2">
        <f>COUNTIF(A$1:A324,A324)</f>
        <v>3</v>
      </c>
      <c r="C324" s="2">
        <f t="shared" si="47"/>
        <v>101</v>
      </c>
      <c r="D324" s="100">
        <f t="shared" si="49"/>
        <v>36</v>
      </c>
      <c r="E324" s="51">
        <v>1</v>
      </c>
      <c r="F324" s="43">
        <v>1</v>
      </c>
      <c r="G324" s="82">
        <v>13009</v>
      </c>
      <c r="H324" s="43">
        <v>6</v>
      </c>
      <c r="I324" s="43">
        <f>VLOOKUP(C324,[4]CharPropertyConfig!$A:$G,7,FALSE)*D324</f>
        <v>900</v>
      </c>
      <c r="J324" s="51">
        <f>VLOOKUP(A324,filiation!A:C,3,FALSE)</f>
        <v>3</v>
      </c>
      <c r="K324" s="51">
        <f>VLOOKUP(J324,Entourage!A:N,14,FALSE)</f>
        <v>2</v>
      </c>
      <c r="L324" s="2" t="str">
        <f t="shared" si="50"/>
        <v>刺杀</v>
      </c>
      <c r="M324" s="51">
        <f>VLOOKUP(A324,filiation!A:D,4,FALSE)</f>
        <v>6</v>
      </c>
      <c r="N324" s="51">
        <f>VLOOKUP(M324,Entourage!A:N,14,FALSE)</f>
        <v>2</v>
      </c>
      <c r="O324" s="2" t="str">
        <f t="shared" si="51"/>
        <v>刺杀</v>
      </c>
      <c r="P324" s="2">
        <f t="shared" si="52"/>
        <v>101</v>
      </c>
      <c r="Q324" s="51">
        <f>INT(VLOOKUP(M324,Entourage!A:AF,28+IF(N324=1,2,IF(N324=3,3,1)),FALSE)*0.6*POWER(B324,1.1))</f>
        <v>60</v>
      </c>
      <c r="R324" s="55">
        <f>I324/(SUM(H$2:H324)*10)</f>
        <v>8.3117842630217962E-3</v>
      </c>
      <c r="S324" s="95">
        <f t="shared" si="53"/>
        <v>5.5</v>
      </c>
      <c r="T324" s="96">
        <f>SUMIFS(H$2:H324,A$2:A324,A324)*10*S324*(1.1+INDEX(Entourage!BD:BD,MATCH(J324,Entourage!A:A,0))/20)</f>
        <v>924.00000000000011</v>
      </c>
      <c r="U324" s="96">
        <f t="shared" si="54"/>
        <v>336.00000000000011</v>
      </c>
      <c r="V324" s="96">
        <f>T324/VLOOKUP(C324,[4]CharPropertyConfig!$A:$G,7,FALSE)</f>
        <v>36.960000000000008</v>
      </c>
      <c r="W324" s="96">
        <f t="shared" ref="W324:W387" si="55">U324-U323</f>
        <v>28.000000000000114</v>
      </c>
      <c r="X324" s="54" t="str">
        <f>VLOOKUP(J324,Entourage!A:B,2,FALSE)</f>
        <v>c_b_0002</v>
      </c>
      <c r="Y324" s="51" t="str">
        <f>VLOOKUP(M324,Entourage!A:B,2,FALSE)</f>
        <v>c_b_0056</v>
      </c>
    </row>
    <row r="325" spans="1:25" x14ac:dyDescent="0.15">
      <c r="A325" s="51">
        <f t="shared" si="48"/>
        <v>17</v>
      </c>
      <c r="B325" s="2">
        <f>COUNTIF(A$1:A325,A325)</f>
        <v>4</v>
      </c>
      <c r="C325" s="2">
        <f t="shared" si="47"/>
        <v>101</v>
      </c>
      <c r="D325" s="100">
        <f t="shared" si="49"/>
        <v>51</v>
      </c>
      <c r="E325" s="51">
        <v>1</v>
      </c>
      <c r="F325" s="43">
        <v>2</v>
      </c>
      <c r="G325" s="82">
        <v>13009</v>
      </c>
      <c r="H325" s="43">
        <v>10</v>
      </c>
      <c r="I325" s="43">
        <f>VLOOKUP(C325,[4]CharPropertyConfig!$A:$G,7,FALSE)*D325</f>
        <v>1275</v>
      </c>
      <c r="J325" s="51">
        <f>VLOOKUP(A325,filiation!A:C,3,FALSE)</f>
        <v>3</v>
      </c>
      <c r="K325" s="51">
        <f>VLOOKUP(J325,Entourage!A:N,14,FALSE)</f>
        <v>2</v>
      </c>
      <c r="L325" s="2" t="str">
        <f t="shared" si="50"/>
        <v>刺杀</v>
      </c>
      <c r="M325" s="51">
        <f>VLOOKUP(A325,filiation!A:D,4,FALSE)</f>
        <v>6</v>
      </c>
      <c r="N325" s="51">
        <f>VLOOKUP(M325,Entourage!A:N,14,FALSE)</f>
        <v>2</v>
      </c>
      <c r="O325" s="2" t="str">
        <f t="shared" si="51"/>
        <v>刺杀</v>
      </c>
      <c r="P325" s="2">
        <f t="shared" si="52"/>
        <v>101</v>
      </c>
      <c r="Q325" s="51">
        <f>INT(VLOOKUP(M325,Entourage!A:AF,28+IF(N325=1,2,IF(N325=3,3,1)),FALSE)*0.6*POWER(B325,1.1))</f>
        <v>82</v>
      </c>
      <c r="R325" s="55">
        <f>I325/(SUM(H$2:H325)*10)</f>
        <v>1.1764163129728732E-2</v>
      </c>
      <c r="S325" s="95">
        <f t="shared" si="53"/>
        <v>4.2</v>
      </c>
      <c r="T325" s="96">
        <f>SUMIFS(H$2:H325,A$2:A325,A325)*10*S325*(1.1+INDEX(Entourage!BD:BD,MATCH(J325,Entourage!A:A,0))/20)</f>
        <v>1293.6000000000001</v>
      </c>
      <c r="U325" s="96">
        <f t="shared" si="54"/>
        <v>369.6</v>
      </c>
      <c r="V325" s="96">
        <f>T325/VLOOKUP(C325,[4]CharPropertyConfig!$A:$G,7,FALSE)</f>
        <v>51.744000000000007</v>
      </c>
      <c r="W325" s="96">
        <f t="shared" si="55"/>
        <v>33.599999999999909</v>
      </c>
      <c r="X325" s="54" t="str">
        <f>VLOOKUP(J325,Entourage!A:B,2,FALSE)</f>
        <v>c_b_0002</v>
      </c>
      <c r="Y325" s="51" t="str">
        <f>VLOOKUP(M325,Entourage!A:B,2,FALSE)</f>
        <v>c_b_0056</v>
      </c>
    </row>
    <row r="326" spans="1:25" x14ac:dyDescent="0.15">
      <c r="A326" s="51">
        <f t="shared" si="48"/>
        <v>17</v>
      </c>
      <c r="B326" s="2">
        <f>COUNTIF(A$1:A326,A326)</f>
        <v>5</v>
      </c>
      <c r="C326" s="2">
        <f t="shared" si="47"/>
        <v>101</v>
      </c>
      <c r="D326" s="100">
        <f t="shared" si="49"/>
        <v>67</v>
      </c>
      <c r="E326" s="51">
        <v>1</v>
      </c>
      <c r="F326" s="43">
        <v>2</v>
      </c>
      <c r="G326" s="82">
        <v>13009</v>
      </c>
      <c r="H326" s="43">
        <v>12</v>
      </c>
      <c r="I326" s="43">
        <f>VLOOKUP(C326,[4]CharPropertyConfig!$A:$G,7,FALSE)*D326</f>
        <v>1675</v>
      </c>
      <c r="J326" s="51">
        <f>VLOOKUP(A326,filiation!A:C,3,FALSE)</f>
        <v>3</v>
      </c>
      <c r="K326" s="51">
        <f>VLOOKUP(J326,Entourage!A:N,14,FALSE)</f>
        <v>2</v>
      </c>
      <c r="L326" s="2" t="str">
        <f t="shared" si="50"/>
        <v>刺杀</v>
      </c>
      <c r="M326" s="51">
        <f>VLOOKUP(A326,filiation!A:D,4,FALSE)</f>
        <v>6</v>
      </c>
      <c r="N326" s="51">
        <f>VLOOKUP(M326,Entourage!A:N,14,FALSE)</f>
        <v>2</v>
      </c>
      <c r="O326" s="2" t="str">
        <f t="shared" si="51"/>
        <v>刺杀</v>
      </c>
      <c r="P326" s="2">
        <f t="shared" si="52"/>
        <v>101</v>
      </c>
      <c r="Q326" s="51">
        <f>INT(VLOOKUP(M326,Entourage!A:AF,28+IF(N326=1,2,IF(N326=3,3,1)),FALSE)*0.6*POWER(B326,1.1))</f>
        <v>105</v>
      </c>
      <c r="R326" s="55">
        <f>I326/(SUM(H$2:H326)*10)</f>
        <v>1.5437788018433179E-2</v>
      </c>
      <c r="S326" s="95">
        <f t="shared" si="53"/>
        <v>3.56</v>
      </c>
      <c r="T326" s="96">
        <f>SUMIFS(H$2:H326,A$2:A326,A326)*10*S326*(1.1+INDEX(Entourage!BD:BD,MATCH(J326,Entourage!A:A,0))/20)</f>
        <v>1694.5600000000004</v>
      </c>
      <c r="U326" s="96">
        <f t="shared" si="54"/>
        <v>400.96000000000026</v>
      </c>
      <c r="V326" s="96">
        <f>T326/VLOOKUP(C326,[4]CharPropertyConfig!$A:$G,7,FALSE)</f>
        <v>67.78240000000001</v>
      </c>
      <c r="W326" s="96">
        <f t="shared" si="55"/>
        <v>31.360000000000241</v>
      </c>
      <c r="X326" s="54" t="str">
        <f>VLOOKUP(J326,Entourage!A:B,2,FALSE)</f>
        <v>c_b_0002</v>
      </c>
      <c r="Y326" s="51" t="str">
        <f>VLOOKUP(M326,Entourage!A:B,2,FALSE)</f>
        <v>c_b_0056</v>
      </c>
    </row>
    <row r="327" spans="1:25" x14ac:dyDescent="0.15">
      <c r="A327" s="51">
        <f t="shared" si="48"/>
        <v>17</v>
      </c>
      <c r="B327" s="2">
        <f>COUNTIF(A$1:A327,A327)</f>
        <v>6</v>
      </c>
      <c r="C327" s="2">
        <f t="shared" si="47"/>
        <v>101</v>
      </c>
      <c r="D327" s="100">
        <f t="shared" si="49"/>
        <v>84</v>
      </c>
      <c r="E327" s="51">
        <v>1</v>
      </c>
      <c r="F327" s="43">
        <v>2</v>
      </c>
      <c r="G327" s="82">
        <v>13009</v>
      </c>
      <c r="H327" s="43">
        <v>16</v>
      </c>
      <c r="I327" s="43">
        <f>VLOOKUP(C327,[4]CharPropertyConfig!$A:$G,7,FALSE)*D327</f>
        <v>2100</v>
      </c>
      <c r="J327" s="51">
        <f>VLOOKUP(A327,filiation!A:C,3,FALSE)</f>
        <v>3</v>
      </c>
      <c r="K327" s="51">
        <f>VLOOKUP(J327,Entourage!A:N,14,FALSE)</f>
        <v>2</v>
      </c>
      <c r="L327" s="2" t="str">
        <f t="shared" si="50"/>
        <v>刺杀</v>
      </c>
      <c r="M327" s="51">
        <f>VLOOKUP(A327,filiation!A:D,4,FALSE)</f>
        <v>6</v>
      </c>
      <c r="N327" s="51">
        <f>VLOOKUP(M327,Entourage!A:N,14,FALSE)</f>
        <v>2</v>
      </c>
      <c r="O327" s="2" t="str">
        <f t="shared" si="51"/>
        <v>刺杀</v>
      </c>
      <c r="P327" s="2">
        <f t="shared" si="52"/>
        <v>101</v>
      </c>
      <c r="Q327" s="51">
        <f>INT(VLOOKUP(M327,Entourage!A:AF,28+IF(N327=1,2,IF(N327=3,3,1)),FALSE)*0.6*POWER(B327,1.1))</f>
        <v>129</v>
      </c>
      <c r="R327" s="55">
        <f>I327/(SUM(H$2:H327)*10)</f>
        <v>1.932633903920486E-2</v>
      </c>
      <c r="S327" s="95">
        <f t="shared" si="53"/>
        <v>3.02</v>
      </c>
      <c r="T327" s="96">
        <f>SUMIFS(H$2:H327,A$2:A327,A327)*10*S327*(1.1+INDEX(Entourage!BD:BD,MATCH(J327,Entourage!A:A,0))/20)</f>
        <v>2114</v>
      </c>
      <c r="U327" s="96">
        <f t="shared" si="54"/>
        <v>419.4399999999996</v>
      </c>
      <c r="V327" s="96">
        <f>T327/VLOOKUP(C327,[4]CharPropertyConfig!$A:$G,7,FALSE)</f>
        <v>84.56</v>
      </c>
      <c r="W327" s="96">
        <f t="shared" si="55"/>
        <v>18.479999999999336</v>
      </c>
      <c r="X327" s="54" t="str">
        <f>VLOOKUP(J327,Entourage!A:B,2,FALSE)</f>
        <v>c_b_0002</v>
      </c>
      <c r="Y327" s="51" t="str">
        <f>VLOOKUP(M327,Entourage!A:B,2,FALSE)</f>
        <v>c_b_0056</v>
      </c>
    </row>
    <row r="328" spans="1:25" x14ac:dyDescent="0.15">
      <c r="A328" s="51">
        <f t="shared" si="48"/>
        <v>17</v>
      </c>
      <c r="B328" s="2">
        <f>COUNTIF(A$1:A328,A328)</f>
        <v>7</v>
      </c>
      <c r="C328" s="2">
        <f t="shared" si="47"/>
        <v>101</v>
      </c>
      <c r="D328" s="100">
        <f t="shared" si="49"/>
        <v>101</v>
      </c>
      <c r="E328" s="51">
        <v>1</v>
      </c>
      <c r="F328" s="43">
        <v>3</v>
      </c>
      <c r="G328" s="82">
        <v>13009</v>
      </c>
      <c r="H328" s="43">
        <v>20</v>
      </c>
      <c r="I328" s="43">
        <f>VLOOKUP(C328,[4]CharPropertyConfig!$A:$G,7,FALSE)*D328</f>
        <v>2525</v>
      </c>
      <c r="J328" s="51">
        <f>VLOOKUP(A328,filiation!A:C,3,FALSE)</f>
        <v>3</v>
      </c>
      <c r="K328" s="51">
        <f>VLOOKUP(J328,Entourage!A:N,14,FALSE)</f>
        <v>2</v>
      </c>
      <c r="L328" s="2" t="str">
        <f t="shared" si="50"/>
        <v>刺杀</v>
      </c>
      <c r="M328" s="51">
        <f>VLOOKUP(A328,filiation!A:D,4,FALSE)</f>
        <v>6</v>
      </c>
      <c r="N328" s="51">
        <f>VLOOKUP(M328,Entourage!A:N,14,FALSE)</f>
        <v>2</v>
      </c>
      <c r="O328" s="2" t="str">
        <f t="shared" si="51"/>
        <v>刺杀</v>
      </c>
      <c r="P328" s="2">
        <f t="shared" si="52"/>
        <v>101</v>
      </c>
      <c r="Q328" s="51">
        <f>INT(VLOOKUP(M328,Entourage!A:AF,28+IF(N328=1,2,IF(N328=3,3,1)),FALSE)*0.6*POWER(B328,1.1))</f>
        <v>153</v>
      </c>
      <c r="R328" s="55">
        <f>I328/(SUM(H$2:H328)*10)</f>
        <v>2.3194929266948373E-2</v>
      </c>
      <c r="S328" s="95">
        <f t="shared" si="53"/>
        <v>2.6</v>
      </c>
      <c r="T328" s="96">
        <f>SUMIFS(H$2:H328,A$2:A328,A328)*10*S328*(1.1+INDEX(Entourage!BD:BD,MATCH(J328,Entourage!A:A,0))/20)</f>
        <v>2548.0000000000005</v>
      </c>
      <c r="U328" s="96">
        <f t="shared" si="54"/>
        <v>434.00000000000045</v>
      </c>
      <c r="V328" s="96">
        <f>T328/VLOOKUP(C328,[4]CharPropertyConfig!$A:$G,7,FALSE)</f>
        <v>101.92000000000002</v>
      </c>
      <c r="W328" s="96">
        <f t="shared" si="55"/>
        <v>14.560000000000855</v>
      </c>
      <c r="X328" s="54" t="str">
        <f>VLOOKUP(J328,Entourage!A:B,2,FALSE)</f>
        <v>c_b_0002</v>
      </c>
      <c r="Y328" s="51" t="str">
        <f>VLOOKUP(M328,Entourage!A:B,2,FALSE)</f>
        <v>c_b_0056</v>
      </c>
    </row>
    <row r="329" spans="1:25" x14ac:dyDescent="0.15">
      <c r="A329" s="51">
        <f t="shared" si="48"/>
        <v>17</v>
      </c>
      <c r="B329" s="2">
        <f>COUNTIF(A$1:A329,A329)</f>
        <v>8</v>
      </c>
      <c r="C329" s="2">
        <f t="shared" si="47"/>
        <v>101</v>
      </c>
      <c r="D329" s="100">
        <f t="shared" si="49"/>
        <v>120</v>
      </c>
      <c r="E329" s="51">
        <v>1</v>
      </c>
      <c r="F329" s="43">
        <v>3</v>
      </c>
      <c r="G329" s="82">
        <v>13009</v>
      </c>
      <c r="H329" s="43">
        <v>24</v>
      </c>
      <c r="I329" s="43">
        <f>VLOOKUP(C329,[4]CharPropertyConfig!$A:$G,7,FALSE)*D329</f>
        <v>3000</v>
      </c>
      <c r="J329" s="51">
        <f>VLOOKUP(A329,filiation!A:C,3,FALSE)</f>
        <v>3</v>
      </c>
      <c r="K329" s="51">
        <f>VLOOKUP(J329,Entourage!A:N,14,FALSE)</f>
        <v>2</v>
      </c>
      <c r="L329" s="2" t="str">
        <f t="shared" si="50"/>
        <v>刺杀</v>
      </c>
      <c r="M329" s="51">
        <f>VLOOKUP(A329,filiation!A:D,4,FALSE)</f>
        <v>6</v>
      </c>
      <c r="N329" s="51">
        <f>VLOOKUP(M329,Entourage!A:N,14,FALSE)</f>
        <v>2</v>
      </c>
      <c r="O329" s="2" t="str">
        <f t="shared" si="51"/>
        <v>刺杀</v>
      </c>
      <c r="P329" s="2">
        <f t="shared" si="52"/>
        <v>101</v>
      </c>
      <c r="Q329" s="51">
        <f>INT(VLOOKUP(M329,Entourage!A:AF,28+IF(N329=1,2,IF(N329=3,3,1)),FALSE)*0.6*POWER(B329,1.1))</f>
        <v>177</v>
      </c>
      <c r="R329" s="55">
        <f>I329/(SUM(H$2:H329)*10)</f>
        <v>2.7497708524289642E-2</v>
      </c>
      <c r="S329" s="95">
        <f t="shared" si="53"/>
        <v>2.2799999999999998</v>
      </c>
      <c r="T329" s="96">
        <f>SUMIFS(H$2:H329,A$2:A329,A329)*10*S329*(1.1+INDEX(Entourage!BD:BD,MATCH(J329,Entourage!A:A,0))/20)</f>
        <v>3000.48</v>
      </c>
      <c r="U329" s="96">
        <f t="shared" si="54"/>
        <v>452.47999999999956</v>
      </c>
      <c r="V329" s="96">
        <f>T329/VLOOKUP(C329,[4]CharPropertyConfig!$A:$G,7,FALSE)</f>
        <v>120.0192</v>
      </c>
      <c r="W329" s="96">
        <f t="shared" si="55"/>
        <v>18.479999999999109</v>
      </c>
      <c r="X329" s="54" t="str">
        <f>VLOOKUP(J329,Entourage!A:B,2,FALSE)</f>
        <v>c_b_0002</v>
      </c>
      <c r="Y329" s="51" t="str">
        <f>VLOOKUP(M329,Entourage!A:B,2,FALSE)</f>
        <v>c_b_0056</v>
      </c>
    </row>
    <row r="330" spans="1:25" x14ac:dyDescent="0.15">
      <c r="A330" s="51">
        <f t="shared" si="48"/>
        <v>17</v>
      </c>
      <c r="B330" s="2">
        <f>COUNTIF(A$1:A330,A330)</f>
        <v>9</v>
      </c>
      <c r="C330" s="2">
        <f t="shared" si="47"/>
        <v>101</v>
      </c>
      <c r="D330" s="100">
        <f t="shared" si="49"/>
        <v>139</v>
      </c>
      <c r="E330" s="51">
        <v>1</v>
      </c>
      <c r="F330" s="43">
        <v>3</v>
      </c>
      <c r="G330" s="82">
        <v>13009</v>
      </c>
      <c r="H330" s="43">
        <v>26</v>
      </c>
      <c r="I330" s="43">
        <f>VLOOKUP(C330,[4]CharPropertyConfig!$A:$G,7,FALSE)*D330</f>
        <v>3475</v>
      </c>
      <c r="J330" s="51">
        <f>VLOOKUP(A330,filiation!A:C,3,FALSE)</f>
        <v>3</v>
      </c>
      <c r="K330" s="51">
        <f>VLOOKUP(J330,Entourage!A:N,14,FALSE)</f>
        <v>2</v>
      </c>
      <c r="L330" s="2" t="str">
        <f t="shared" si="50"/>
        <v>刺杀</v>
      </c>
      <c r="M330" s="51">
        <f>VLOOKUP(A330,filiation!A:D,4,FALSE)</f>
        <v>6</v>
      </c>
      <c r="N330" s="51">
        <f>VLOOKUP(M330,Entourage!A:N,14,FALSE)</f>
        <v>2</v>
      </c>
      <c r="O330" s="2" t="str">
        <f t="shared" si="51"/>
        <v>刺杀</v>
      </c>
      <c r="P330" s="2">
        <f t="shared" si="52"/>
        <v>101</v>
      </c>
      <c r="Q330" s="51">
        <f>INT(VLOOKUP(M330,Entourage!A:AF,28+IF(N330=1,2,IF(N330=3,3,1)),FALSE)*0.6*POWER(B330,1.1))</f>
        <v>201</v>
      </c>
      <c r="R330" s="55">
        <f>I330/(SUM(H$2:H330)*10)</f>
        <v>3.1775786393562544E-2</v>
      </c>
      <c r="S330" s="95">
        <f t="shared" si="53"/>
        <v>2.0699999999999998</v>
      </c>
      <c r="T330" s="96">
        <f>SUMIFS(H$2:H330,A$2:A330,A330)*10*S330*(1.1+INDEX(Entourage!BD:BD,MATCH(J330,Entourage!A:A,0))/20)</f>
        <v>3477.6000000000004</v>
      </c>
      <c r="U330" s="96">
        <f t="shared" si="54"/>
        <v>477.12000000000035</v>
      </c>
      <c r="V330" s="96">
        <f>T330/VLOOKUP(C330,[4]CharPropertyConfig!$A:$G,7,FALSE)</f>
        <v>139.10400000000001</v>
      </c>
      <c r="W330" s="96">
        <f t="shared" si="55"/>
        <v>24.640000000000782</v>
      </c>
      <c r="X330" s="54" t="str">
        <f>VLOOKUP(J330,Entourage!A:B,2,FALSE)</f>
        <v>c_b_0002</v>
      </c>
      <c r="Y330" s="51" t="str">
        <f>VLOOKUP(M330,Entourage!A:B,2,FALSE)</f>
        <v>c_b_0056</v>
      </c>
    </row>
    <row r="331" spans="1:25" x14ac:dyDescent="0.15">
      <c r="A331" s="51">
        <f t="shared" si="48"/>
        <v>17</v>
      </c>
      <c r="B331" s="2">
        <f>COUNTIF(A$1:A331,A331)</f>
        <v>10</v>
      </c>
      <c r="C331" s="2">
        <f t="shared" si="47"/>
        <v>101</v>
      </c>
      <c r="D331" s="100">
        <f t="shared" si="49"/>
        <v>158</v>
      </c>
      <c r="E331" s="51">
        <v>1</v>
      </c>
      <c r="F331" s="43">
        <v>3</v>
      </c>
      <c r="G331" s="82">
        <v>13009</v>
      </c>
      <c r="H331" s="43">
        <v>30</v>
      </c>
      <c r="I331" s="43">
        <f>VLOOKUP(C331,[4]CharPropertyConfig!$A:$G,7,FALSE)*D331</f>
        <v>3950</v>
      </c>
      <c r="J331" s="51">
        <f>VLOOKUP(A331,filiation!A:C,3,FALSE)</f>
        <v>3</v>
      </c>
      <c r="K331" s="51">
        <f>VLOOKUP(J331,Entourage!A:N,14,FALSE)</f>
        <v>2</v>
      </c>
      <c r="L331" s="2" t="str">
        <f t="shared" si="50"/>
        <v>刺杀</v>
      </c>
      <c r="M331" s="51">
        <f>VLOOKUP(A331,filiation!A:D,4,FALSE)</f>
        <v>6</v>
      </c>
      <c r="N331" s="51">
        <f>VLOOKUP(M331,Entourage!A:N,14,FALSE)</f>
        <v>2</v>
      </c>
      <c r="O331" s="2" t="str">
        <f t="shared" si="51"/>
        <v>刺杀</v>
      </c>
      <c r="P331" s="2">
        <f t="shared" si="52"/>
        <v>101</v>
      </c>
      <c r="Q331" s="51">
        <f>INT(VLOOKUP(M331,Entourage!A:AF,28+IF(N331=1,2,IF(N331=3,3,1)),FALSE)*0.6*POWER(B331,1.1))</f>
        <v>226</v>
      </c>
      <c r="R331" s="55">
        <f>I331/(SUM(H$2:H331)*10)</f>
        <v>3.6020426773664051E-2</v>
      </c>
      <c r="S331" s="95">
        <f t="shared" si="53"/>
        <v>1.89</v>
      </c>
      <c r="T331" s="96">
        <f>SUMIFS(H$2:H331,A$2:A331,A331)*10*S331*(1.1+INDEX(Entourage!BD:BD,MATCH(J331,Entourage!A:A,0))/20)</f>
        <v>3969.0000000000005</v>
      </c>
      <c r="U331" s="96">
        <f t="shared" si="54"/>
        <v>491.40000000000009</v>
      </c>
      <c r="V331" s="96">
        <f>T331/VLOOKUP(C331,[4]CharPropertyConfig!$A:$G,7,FALSE)</f>
        <v>158.76000000000002</v>
      </c>
      <c r="W331" s="96">
        <f t="shared" si="55"/>
        <v>14.279999999999745</v>
      </c>
      <c r="X331" s="54" t="str">
        <f>VLOOKUP(J331,Entourage!A:B,2,FALSE)</f>
        <v>c_b_0002</v>
      </c>
      <c r="Y331" s="51" t="str">
        <f>VLOOKUP(M331,Entourage!A:B,2,FALSE)</f>
        <v>c_b_0056</v>
      </c>
    </row>
    <row r="332" spans="1:25" x14ac:dyDescent="0.15">
      <c r="A332" s="51">
        <f t="shared" si="48"/>
        <v>17</v>
      </c>
      <c r="B332" s="2">
        <f>COUNTIF(A$1:A332,A332)</f>
        <v>11</v>
      </c>
      <c r="C332" s="2">
        <f t="shared" si="47"/>
        <v>101</v>
      </c>
      <c r="D332" s="100">
        <f t="shared" si="49"/>
        <v>179</v>
      </c>
      <c r="E332" s="51">
        <v>1</v>
      </c>
      <c r="F332" s="43">
        <v>4</v>
      </c>
      <c r="G332" s="82">
        <v>13009</v>
      </c>
      <c r="H332" s="43">
        <v>34</v>
      </c>
      <c r="I332" s="43">
        <f>VLOOKUP(C332,[4]CharPropertyConfig!$A:$G,7,FALSE)*D332</f>
        <v>4475</v>
      </c>
      <c r="J332" s="51">
        <f>VLOOKUP(A332,filiation!A:C,3,FALSE)</f>
        <v>3</v>
      </c>
      <c r="K332" s="51">
        <f>VLOOKUP(J332,Entourage!A:N,14,FALSE)</f>
        <v>2</v>
      </c>
      <c r="L332" s="2" t="str">
        <f t="shared" si="50"/>
        <v>刺杀</v>
      </c>
      <c r="M332" s="51">
        <f>VLOOKUP(A332,filiation!A:D,4,FALSE)</f>
        <v>6</v>
      </c>
      <c r="N332" s="51">
        <f>VLOOKUP(M332,Entourage!A:N,14,FALSE)</f>
        <v>2</v>
      </c>
      <c r="O332" s="2" t="str">
        <f t="shared" si="51"/>
        <v>刺杀</v>
      </c>
      <c r="P332" s="2">
        <f t="shared" si="52"/>
        <v>101</v>
      </c>
      <c r="Q332" s="51">
        <f>INT(VLOOKUP(M332,Entourage!A:AF,28+IF(N332=1,2,IF(N332=3,3,1)),FALSE)*0.6*POWER(B332,1.1))</f>
        <v>251</v>
      </c>
      <c r="R332" s="55">
        <f>I332/(SUM(H$2:H332)*10)</f>
        <v>4.068181818181818E-2</v>
      </c>
      <c r="S332" s="95">
        <f t="shared" si="53"/>
        <v>1.74</v>
      </c>
      <c r="T332" s="96">
        <f>SUMIFS(H$2:H332,A$2:A332,A332)*10*S332*(1.1+INDEX(Entourage!BD:BD,MATCH(J332,Entourage!A:A,0))/20)</f>
        <v>4482.2400000000007</v>
      </c>
      <c r="U332" s="96">
        <f t="shared" si="54"/>
        <v>513.24000000000024</v>
      </c>
      <c r="V332" s="96">
        <f>T332/VLOOKUP(C332,[4]CharPropertyConfig!$A:$G,7,FALSE)</f>
        <v>179.28960000000004</v>
      </c>
      <c r="W332" s="96">
        <f t="shared" si="55"/>
        <v>21.840000000000146</v>
      </c>
      <c r="X332" s="54" t="str">
        <f>VLOOKUP(J332,Entourage!A:B,2,FALSE)</f>
        <v>c_b_0002</v>
      </c>
      <c r="Y332" s="51" t="str">
        <f>VLOOKUP(M332,Entourage!A:B,2,FALSE)</f>
        <v>c_b_0056</v>
      </c>
    </row>
    <row r="333" spans="1:25" x14ac:dyDescent="0.15">
      <c r="A333" s="51">
        <f t="shared" si="48"/>
        <v>17</v>
      </c>
      <c r="B333" s="2">
        <f>COUNTIF(A$1:A333,A333)</f>
        <v>12</v>
      </c>
      <c r="C333" s="2">
        <f t="shared" si="47"/>
        <v>101</v>
      </c>
      <c r="D333" s="100">
        <f t="shared" si="49"/>
        <v>200</v>
      </c>
      <c r="E333" s="51">
        <v>1</v>
      </c>
      <c r="F333" s="43">
        <v>4</v>
      </c>
      <c r="G333" s="82">
        <v>13009</v>
      </c>
      <c r="H333" s="43">
        <v>38</v>
      </c>
      <c r="I333" s="43">
        <f>VLOOKUP(C333,[4]CharPropertyConfig!$A:$G,7,FALSE)*D333</f>
        <v>5000</v>
      </c>
      <c r="J333" s="51">
        <f>VLOOKUP(A333,filiation!A:C,3,FALSE)</f>
        <v>3</v>
      </c>
      <c r="K333" s="51">
        <f>VLOOKUP(J333,Entourage!A:N,14,FALSE)</f>
        <v>2</v>
      </c>
      <c r="L333" s="2" t="str">
        <f t="shared" si="50"/>
        <v>刺杀</v>
      </c>
      <c r="M333" s="51">
        <f>VLOOKUP(A333,filiation!A:D,4,FALSE)</f>
        <v>6</v>
      </c>
      <c r="N333" s="51">
        <f>VLOOKUP(M333,Entourage!A:N,14,FALSE)</f>
        <v>2</v>
      </c>
      <c r="O333" s="2" t="str">
        <f t="shared" si="51"/>
        <v>刺杀</v>
      </c>
      <c r="P333" s="2">
        <f t="shared" si="52"/>
        <v>101</v>
      </c>
      <c r="Q333" s="51">
        <f>INT(VLOOKUP(M333,Entourage!A:AF,28+IF(N333=1,2,IF(N333=3,3,1)),FALSE)*0.6*POWER(B333,1.1))</f>
        <v>276</v>
      </c>
      <c r="R333" s="55">
        <f>I333/(SUM(H$2:H333)*10)</f>
        <v>4.5298061242978797E-2</v>
      </c>
      <c r="S333" s="95">
        <f t="shared" si="53"/>
        <v>1.615</v>
      </c>
      <c r="T333" s="96">
        <f>SUMIFS(H$2:H333,A$2:A333,A333)*10*S333*(1.1+INDEX(Entourage!BD:BD,MATCH(J333,Entourage!A:A,0))/20)</f>
        <v>5019.420000000001</v>
      </c>
      <c r="U333" s="96">
        <f t="shared" si="54"/>
        <v>537.18000000000029</v>
      </c>
      <c r="V333" s="96">
        <f>T333/VLOOKUP(C333,[4]CharPropertyConfig!$A:$G,7,FALSE)</f>
        <v>200.77680000000004</v>
      </c>
      <c r="W333" s="96">
        <f t="shared" si="55"/>
        <v>23.940000000000055</v>
      </c>
      <c r="X333" s="54" t="str">
        <f>VLOOKUP(J333,Entourage!A:B,2,FALSE)</f>
        <v>c_b_0002</v>
      </c>
      <c r="Y333" s="51" t="str">
        <f>VLOOKUP(M333,Entourage!A:B,2,FALSE)</f>
        <v>c_b_0056</v>
      </c>
    </row>
    <row r="334" spans="1:25" x14ac:dyDescent="0.15">
      <c r="A334" s="51">
        <f t="shared" si="48"/>
        <v>17</v>
      </c>
      <c r="B334" s="2">
        <f>COUNTIF(A$1:A334,A334)</f>
        <v>13</v>
      </c>
      <c r="C334" s="2">
        <f t="shared" si="47"/>
        <v>101</v>
      </c>
      <c r="D334" s="100">
        <f t="shared" si="49"/>
        <v>223</v>
      </c>
      <c r="E334" s="51">
        <v>1</v>
      </c>
      <c r="F334" s="43">
        <v>4</v>
      </c>
      <c r="G334" s="82">
        <v>13009</v>
      </c>
      <c r="H334" s="43">
        <v>42</v>
      </c>
      <c r="I334" s="43">
        <f>VLOOKUP(C334,[4]CharPropertyConfig!$A:$G,7,FALSE)*D334</f>
        <v>5575</v>
      </c>
      <c r="J334" s="51">
        <f>VLOOKUP(A334,filiation!A:C,3,FALSE)</f>
        <v>3</v>
      </c>
      <c r="K334" s="51">
        <f>VLOOKUP(J334,Entourage!A:N,14,FALSE)</f>
        <v>2</v>
      </c>
      <c r="L334" s="2" t="str">
        <f t="shared" si="50"/>
        <v>刺杀</v>
      </c>
      <c r="M334" s="51">
        <f>VLOOKUP(A334,filiation!A:D,4,FALSE)</f>
        <v>6</v>
      </c>
      <c r="N334" s="51">
        <f>VLOOKUP(M334,Entourage!A:N,14,FALSE)</f>
        <v>2</v>
      </c>
      <c r="O334" s="2" t="str">
        <f t="shared" si="51"/>
        <v>刺杀</v>
      </c>
      <c r="P334" s="2">
        <f t="shared" si="52"/>
        <v>101</v>
      </c>
      <c r="Q334" s="51">
        <f>INT(VLOOKUP(M334,Entourage!A:AF,28+IF(N334=1,2,IF(N334=3,3,1)),FALSE)*0.6*POWER(B334,1.1))</f>
        <v>302</v>
      </c>
      <c r="R334" s="55">
        <f>I334/(SUM(H$2:H334)*10)</f>
        <v>5.0315884476534296E-2</v>
      </c>
      <c r="S334" s="95">
        <f t="shared" si="53"/>
        <v>1.51</v>
      </c>
      <c r="T334" s="96">
        <f>SUMIFS(H$2:H334,A$2:A334,A334)*10*S334*(1.1+INDEX(Entourage!BD:BD,MATCH(J334,Entourage!A:A,0))/20)</f>
        <v>5580.9600000000009</v>
      </c>
      <c r="U334" s="96">
        <f t="shared" si="54"/>
        <v>561.54</v>
      </c>
      <c r="V334" s="96">
        <f>T334/VLOOKUP(C334,[4]CharPropertyConfig!$A:$G,7,FALSE)</f>
        <v>223.23840000000004</v>
      </c>
      <c r="W334" s="96">
        <f t="shared" si="55"/>
        <v>24.359999999999673</v>
      </c>
      <c r="X334" s="54" t="str">
        <f>VLOOKUP(J334,Entourage!A:B,2,FALSE)</f>
        <v>c_b_0002</v>
      </c>
      <c r="Y334" s="51" t="str">
        <f>VLOOKUP(M334,Entourage!A:B,2,FALSE)</f>
        <v>c_b_0056</v>
      </c>
    </row>
    <row r="335" spans="1:25" x14ac:dyDescent="0.15">
      <c r="A335" s="51">
        <f t="shared" si="48"/>
        <v>17</v>
      </c>
      <c r="B335" s="2">
        <f>COUNTIF(A$1:A335,A335)</f>
        <v>14</v>
      </c>
      <c r="C335" s="2">
        <f t="shared" si="47"/>
        <v>101</v>
      </c>
      <c r="D335" s="100">
        <f t="shared" si="49"/>
        <v>246</v>
      </c>
      <c r="E335" s="51">
        <v>1</v>
      </c>
      <c r="F335" s="43">
        <v>5</v>
      </c>
      <c r="G335" s="82">
        <v>13009</v>
      </c>
      <c r="H335" s="43">
        <v>46</v>
      </c>
      <c r="I335" s="43">
        <f>VLOOKUP(C335,[4]CharPropertyConfig!$A:$G,7,FALSE)*D335</f>
        <v>6150</v>
      </c>
      <c r="J335" s="51">
        <f>VLOOKUP(A335,filiation!A:C,3,FALSE)</f>
        <v>3</v>
      </c>
      <c r="K335" s="51">
        <f>VLOOKUP(J335,Entourage!A:N,14,FALSE)</f>
        <v>2</v>
      </c>
      <c r="L335" s="2" t="str">
        <f t="shared" si="50"/>
        <v>刺杀</v>
      </c>
      <c r="M335" s="51">
        <f>VLOOKUP(A335,filiation!A:D,4,FALSE)</f>
        <v>6</v>
      </c>
      <c r="N335" s="51">
        <f>VLOOKUP(M335,Entourage!A:N,14,FALSE)</f>
        <v>2</v>
      </c>
      <c r="O335" s="2" t="str">
        <f t="shared" si="51"/>
        <v>刺杀</v>
      </c>
      <c r="P335" s="2">
        <f t="shared" si="52"/>
        <v>101</v>
      </c>
      <c r="Q335" s="51">
        <f>INT(VLOOKUP(M335,Entourage!A:AF,28+IF(N335=1,2,IF(N335=3,3,1)),FALSE)*0.6*POWER(B335,1.1))</f>
        <v>328</v>
      </c>
      <c r="R335" s="55">
        <f>I335/(SUM(H$2:H335)*10)</f>
        <v>5.5275930253460365E-2</v>
      </c>
      <c r="S335" s="95">
        <f t="shared" si="53"/>
        <v>1.42</v>
      </c>
      <c r="T335" s="96">
        <f>SUMIFS(H$2:H335,A$2:A335,A335)*10*S335*(1.1+INDEX(Entourage!BD:BD,MATCH(J335,Entourage!A:A,0))/20)</f>
        <v>6162.8</v>
      </c>
      <c r="U335" s="96">
        <f t="shared" si="54"/>
        <v>581.83999999999924</v>
      </c>
      <c r="V335" s="96">
        <f>T335/VLOOKUP(C335,[4]CharPropertyConfig!$A:$G,7,FALSE)</f>
        <v>246.512</v>
      </c>
      <c r="W335" s="96">
        <f t="shared" si="55"/>
        <v>20.299999999999272</v>
      </c>
      <c r="X335" s="54" t="str">
        <f>VLOOKUP(J335,Entourage!A:B,2,FALSE)</f>
        <v>c_b_0002</v>
      </c>
      <c r="Y335" s="51" t="str">
        <f>VLOOKUP(M335,Entourage!A:B,2,FALSE)</f>
        <v>c_b_0056</v>
      </c>
    </row>
    <row r="336" spans="1:25" x14ac:dyDescent="0.15">
      <c r="A336" s="51">
        <f t="shared" si="48"/>
        <v>17</v>
      </c>
      <c r="B336" s="2">
        <f>COUNTIF(A$1:A336,A336)</f>
        <v>15</v>
      </c>
      <c r="C336" s="2">
        <f t="shared" si="47"/>
        <v>101</v>
      </c>
      <c r="D336" s="100">
        <f t="shared" si="49"/>
        <v>270</v>
      </c>
      <c r="E336" s="51">
        <v>1</v>
      </c>
      <c r="F336" s="43">
        <v>5</v>
      </c>
      <c r="G336" s="82">
        <v>13009</v>
      </c>
      <c r="H336" s="43">
        <v>50</v>
      </c>
      <c r="I336" s="43">
        <f>VLOOKUP(C336,[4]CharPropertyConfig!$A:$G,7,FALSE)*D336</f>
        <v>6750</v>
      </c>
      <c r="J336" s="51">
        <f>VLOOKUP(A336,filiation!A:C,3,FALSE)</f>
        <v>3</v>
      </c>
      <c r="K336" s="51">
        <f>VLOOKUP(J336,Entourage!A:N,14,FALSE)</f>
        <v>2</v>
      </c>
      <c r="L336" s="2" t="str">
        <f t="shared" si="50"/>
        <v>刺杀</v>
      </c>
      <c r="M336" s="51">
        <f>VLOOKUP(A336,filiation!A:D,4,FALSE)</f>
        <v>6</v>
      </c>
      <c r="N336" s="51">
        <f>VLOOKUP(M336,Entourage!A:N,14,FALSE)</f>
        <v>2</v>
      </c>
      <c r="O336" s="2" t="str">
        <f t="shared" si="51"/>
        <v>刺杀</v>
      </c>
      <c r="P336" s="2">
        <f t="shared" si="52"/>
        <v>101</v>
      </c>
      <c r="Q336" s="51">
        <f>INT(VLOOKUP(M336,Entourage!A:AF,28+IF(N336=1,2,IF(N336=3,3,1)),FALSE)*0.6*POWER(B336,1.1))</f>
        <v>353</v>
      </c>
      <c r="R336" s="55">
        <f>I336/(SUM(H$2:H336)*10)</f>
        <v>6.0397279885468863E-2</v>
      </c>
      <c r="S336" s="95">
        <f t="shared" si="53"/>
        <v>1.3418999999999999</v>
      </c>
      <c r="T336" s="96">
        <f>SUMIFS(H$2:H336,A$2:A336,A336)*10*S336*(1.1+INDEX(Entourage!BD:BD,MATCH(J336,Entourage!A:A,0))/20)</f>
        <v>6763.1759999999995</v>
      </c>
      <c r="U336" s="96">
        <f t="shared" si="54"/>
        <v>600.37599999999929</v>
      </c>
      <c r="V336" s="96">
        <f>T336/VLOOKUP(C336,[4]CharPropertyConfig!$A:$G,7,FALSE)</f>
        <v>270.52704</v>
      </c>
      <c r="W336" s="96">
        <f t="shared" si="55"/>
        <v>18.536000000000058</v>
      </c>
      <c r="X336" s="54" t="str">
        <f>VLOOKUP(J336,Entourage!A:B,2,FALSE)</f>
        <v>c_b_0002</v>
      </c>
      <c r="Y336" s="51" t="str">
        <f>VLOOKUP(M336,Entourage!A:B,2,FALSE)</f>
        <v>c_b_0056</v>
      </c>
    </row>
    <row r="337" spans="1:25" x14ac:dyDescent="0.15">
      <c r="A337" s="51">
        <f t="shared" si="48"/>
        <v>17</v>
      </c>
      <c r="B337" s="2">
        <f>COUNTIF(A$1:A337,A337)</f>
        <v>16</v>
      </c>
      <c r="C337" s="2">
        <f t="shared" si="47"/>
        <v>101</v>
      </c>
      <c r="D337" s="100">
        <f t="shared" si="49"/>
        <v>295</v>
      </c>
      <c r="E337" s="51">
        <v>1</v>
      </c>
      <c r="F337" s="43">
        <v>5</v>
      </c>
      <c r="G337" s="82">
        <v>13009</v>
      </c>
      <c r="H337" s="43">
        <v>54</v>
      </c>
      <c r="I337" s="43">
        <f>VLOOKUP(C337,[4]CharPropertyConfig!$A:$G,7,FALSE)*D337</f>
        <v>7375</v>
      </c>
      <c r="J337" s="51">
        <f>VLOOKUP(A337,filiation!A:C,3,FALSE)</f>
        <v>3</v>
      </c>
      <c r="K337" s="51">
        <f>VLOOKUP(J337,Entourage!A:N,14,FALSE)</f>
        <v>2</v>
      </c>
      <c r="L337" s="2" t="str">
        <f t="shared" si="50"/>
        <v>刺杀</v>
      </c>
      <c r="M337" s="51">
        <f>VLOOKUP(A337,filiation!A:D,4,FALSE)</f>
        <v>6</v>
      </c>
      <c r="N337" s="51">
        <f>VLOOKUP(M337,Entourage!A:N,14,FALSE)</f>
        <v>2</v>
      </c>
      <c r="O337" s="2" t="str">
        <f t="shared" si="51"/>
        <v>刺杀</v>
      </c>
      <c r="P337" s="2">
        <f t="shared" si="52"/>
        <v>101</v>
      </c>
      <c r="Q337" s="51">
        <f>INT(VLOOKUP(M337,Entourage!A:AF,28+IF(N337=1,2,IF(N337=3,3,1)),FALSE)*0.6*POWER(B337,1.1))</f>
        <v>380</v>
      </c>
      <c r="R337" s="55">
        <f>I337/(SUM(H$2:H337)*10)</f>
        <v>6.567230632235084E-2</v>
      </c>
      <c r="S337" s="95">
        <f t="shared" si="53"/>
        <v>1.2748049999999997</v>
      </c>
      <c r="T337" s="96">
        <f>SUMIFS(H$2:H337,A$2:A337,A337)*10*S337*(1.1+INDEX(Entourage!BD:BD,MATCH(J337,Entourage!A:A,0))/20)</f>
        <v>7388.7697799999987</v>
      </c>
      <c r="U337" s="96">
        <f t="shared" si="54"/>
        <v>625.59377999999924</v>
      </c>
      <c r="V337" s="96">
        <f>T337/VLOOKUP(C337,[4]CharPropertyConfig!$A:$G,7,FALSE)</f>
        <v>295.55079119999994</v>
      </c>
      <c r="W337" s="96">
        <f t="shared" si="55"/>
        <v>25.217779999999948</v>
      </c>
      <c r="X337" s="54" t="str">
        <f>VLOOKUP(J337,Entourage!A:B,2,FALSE)</f>
        <v>c_b_0002</v>
      </c>
      <c r="Y337" s="51" t="str">
        <f>VLOOKUP(M337,Entourage!A:B,2,FALSE)</f>
        <v>c_b_0056</v>
      </c>
    </row>
    <row r="338" spans="1:25" x14ac:dyDescent="0.15">
      <c r="A338" s="51">
        <f t="shared" si="48"/>
        <v>17</v>
      </c>
      <c r="B338" s="2">
        <f>COUNTIF(A$1:A338,A338)</f>
        <v>17</v>
      </c>
      <c r="C338" s="2">
        <f t="shared" ref="C338:C401" si="56">P338</f>
        <v>101</v>
      </c>
      <c r="D338" s="100">
        <f t="shared" si="49"/>
        <v>321</v>
      </c>
      <c r="E338" s="51">
        <v>1</v>
      </c>
      <c r="F338" s="43">
        <v>5</v>
      </c>
      <c r="G338" s="82">
        <v>13009</v>
      </c>
      <c r="H338" s="43">
        <v>58</v>
      </c>
      <c r="I338" s="43">
        <f>VLOOKUP(C338,[4]CharPropertyConfig!$A:$G,7,FALSE)*D338</f>
        <v>8025</v>
      </c>
      <c r="J338" s="51">
        <f>VLOOKUP(A338,filiation!A:C,3,FALSE)</f>
        <v>3</v>
      </c>
      <c r="K338" s="51">
        <f>VLOOKUP(J338,Entourage!A:N,14,FALSE)</f>
        <v>2</v>
      </c>
      <c r="L338" s="2" t="str">
        <f t="shared" si="50"/>
        <v>刺杀</v>
      </c>
      <c r="M338" s="51">
        <f>VLOOKUP(A338,filiation!A:D,4,FALSE)</f>
        <v>6</v>
      </c>
      <c r="N338" s="51">
        <f>VLOOKUP(M338,Entourage!A:N,14,FALSE)</f>
        <v>2</v>
      </c>
      <c r="O338" s="2" t="str">
        <f t="shared" si="51"/>
        <v>刺杀</v>
      </c>
      <c r="P338" s="2">
        <f t="shared" si="52"/>
        <v>101</v>
      </c>
      <c r="Q338" s="51">
        <f>INT(VLOOKUP(M338,Entourage!A:AF,28+IF(N338=1,2,IF(N338=3,3,1)),FALSE)*0.6*POWER(B338,1.1))</f>
        <v>406</v>
      </c>
      <c r="R338" s="55">
        <f>I338/(SUM(H$2:H338)*10)</f>
        <v>7.109319631467044E-2</v>
      </c>
      <c r="S338" s="95">
        <f t="shared" si="53"/>
        <v>1.2174387749999998</v>
      </c>
      <c r="T338" s="96">
        <f>SUMIFS(H$2:H338,A$2:A338,A338)*10*S338*(1.1+INDEX(Entourage!BD:BD,MATCH(J338,Entourage!A:A,0))/20)</f>
        <v>8044.835425199999</v>
      </c>
      <c r="U338" s="96">
        <f t="shared" si="54"/>
        <v>656.06564520000029</v>
      </c>
      <c r="V338" s="96">
        <f>T338/VLOOKUP(C338,[4]CharPropertyConfig!$A:$G,7,FALSE)</f>
        <v>321.79341700799995</v>
      </c>
      <c r="W338" s="96">
        <f t="shared" si="55"/>
        <v>30.471865200001048</v>
      </c>
      <c r="X338" s="54" t="str">
        <f>VLOOKUP(J338,Entourage!A:B,2,FALSE)</f>
        <v>c_b_0002</v>
      </c>
      <c r="Y338" s="51" t="str">
        <f>VLOOKUP(M338,Entourage!A:B,2,FALSE)</f>
        <v>c_b_0056</v>
      </c>
    </row>
    <row r="339" spans="1:25" x14ac:dyDescent="0.15">
      <c r="A339" s="51">
        <f t="shared" si="48"/>
        <v>17</v>
      </c>
      <c r="B339" s="2">
        <f>COUNTIF(A$1:A339,A339)</f>
        <v>18</v>
      </c>
      <c r="C339" s="2">
        <f t="shared" si="56"/>
        <v>101</v>
      </c>
      <c r="D339" s="100">
        <f t="shared" si="49"/>
        <v>350</v>
      </c>
      <c r="E339" s="51">
        <v>1</v>
      </c>
      <c r="F339" s="43">
        <v>6</v>
      </c>
      <c r="G339" s="82">
        <v>13009</v>
      </c>
      <c r="H339" s="43">
        <v>64</v>
      </c>
      <c r="I339" s="43">
        <f>VLOOKUP(C339,[4]CharPropertyConfig!$A:$G,7,FALSE)*D339</f>
        <v>8750</v>
      </c>
      <c r="J339" s="51">
        <f>VLOOKUP(A339,filiation!A:C,3,FALSE)</f>
        <v>3</v>
      </c>
      <c r="K339" s="51">
        <f>VLOOKUP(J339,Entourage!A:N,14,FALSE)</f>
        <v>2</v>
      </c>
      <c r="L339" s="2" t="str">
        <f t="shared" si="50"/>
        <v>刺杀</v>
      </c>
      <c r="M339" s="51">
        <f>VLOOKUP(A339,filiation!A:D,4,FALSE)</f>
        <v>6</v>
      </c>
      <c r="N339" s="51">
        <f>VLOOKUP(M339,Entourage!A:N,14,FALSE)</f>
        <v>2</v>
      </c>
      <c r="O339" s="2" t="str">
        <f t="shared" si="51"/>
        <v>刺杀</v>
      </c>
      <c r="P339" s="2">
        <f t="shared" si="52"/>
        <v>101</v>
      </c>
      <c r="Q339" s="51">
        <f>INT(VLOOKUP(M339,Entourage!A:AF,28+IF(N339=1,2,IF(N339=3,3,1)),FALSE)*0.6*POWER(B339,1.1))</f>
        <v>432</v>
      </c>
      <c r="R339" s="55">
        <f>I339/(SUM(H$2:H339)*10)</f>
        <v>7.7078928823114873E-2</v>
      </c>
      <c r="S339" s="95">
        <f t="shared" si="53"/>
        <v>1.1687412239999997</v>
      </c>
      <c r="T339" s="96">
        <f>SUMIFS(H$2:H339,A$2:A339,A339)*10*S339*(1.1+INDEX(Entourage!BD:BD,MATCH(J339,Entourage!A:A,0))/20)</f>
        <v>8770.2341448959978</v>
      </c>
      <c r="U339" s="96">
        <f t="shared" si="54"/>
        <v>725.39871969599881</v>
      </c>
      <c r="V339" s="96">
        <f>T339/VLOOKUP(C339,[4]CharPropertyConfig!$A:$G,7,FALSE)</f>
        <v>350.80936579583994</v>
      </c>
      <c r="W339" s="96">
        <f t="shared" si="55"/>
        <v>69.333074495998517</v>
      </c>
      <c r="X339" s="54" t="str">
        <f>VLOOKUP(J339,Entourage!A:B,2,FALSE)</f>
        <v>c_b_0002</v>
      </c>
      <c r="Y339" s="51" t="str">
        <f>VLOOKUP(M339,Entourage!A:B,2,FALSE)</f>
        <v>c_b_0056</v>
      </c>
    </row>
    <row r="340" spans="1:25" x14ac:dyDescent="0.15">
      <c r="A340" s="51">
        <f t="shared" si="48"/>
        <v>17</v>
      </c>
      <c r="B340" s="2">
        <f>COUNTIF(A$1:A340,A340)</f>
        <v>19</v>
      </c>
      <c r="C340" s="2">
        <f t="shared" si="56"/>
        <v>101</v>
      </c>
      <c r="D340" s="100">
        <f t="shared" si="49"/>
        <v>381</v>
      </c>
      <c r="E340" s="51">
        <v>1</v>
      </c>
      <c r="F340" s="43">
        <v>6</v>
      </c>
      <c r="G340" s="82">
        <v>13009</v>
      </c>
      <c r="H340" s="43">
        <v>68</v>
      </c>
      <c r="I340" s="43">
        <f>VLOOKUP(C340,[4]CharPropertyConfig!$A:$G,7,FALSE)*D340</f>
        <v>9525</v>
      </c>
      <c r="J340" s="51">
        <f>VLOOKUP(A340,filiation!A:C,3,FALSE)</f>
        <v>3</v>
      </c>
      <c r="K340" s="51">
        <f>VLOOKUP(J340,Entourage!A:N,14,FALSE)</f>
        <v>2</v>
      </c>
      <c r="L340" s="2" t="str">
        <f t="shared" si="50"/>
        <v>刺杀</v>
      </c>
      <c r="M340" s="51">
        <f>VLOOKUP(A340,filiation!A:D,4,FALSE)</f>
        <v>6</v>
      </c>
      <c r="N340" s="51">
        <f>VLOOKUP(M340,Entourage!A:N,14,FALSE)</f>
        <v>2</v>
      </c>
      <c r="O340" s="2" t="str">
        <f t="shared" si="51"/>
        <v>刺杀</v>
      </c>
      <c r="P340" s="2">
        <f t="shared" si="52"/>
        <v>101</v>
      </c>
      <c r="Q340" s="51">
        <f>INT(VLOOKUP(M340,Entourage!A:AF,28+IF(N340=1,2,IF(N340=3,3,1)),FALSE)*0.6*POWER(B340,1.1))</f>
        <v>459</v>
      </c>
      <c r="R340" s="55">
        <f>I340/(SUM(H$2:H340)*10)</f>
        <v>8.3406304728546404E-2</v>
      </c>
      <c r="S340" s="95">
        <f t="shared" si="53"/>
        <v>1.1278352811599996</v>
      </c>
      <c r="T340" s="96">
        <f>SUMIFS(H$2:H340,A$2:A340,A340)*10*S340*(1.1+INDEX(Entourage!BD:BD,MATCH(J340,Entourage!A:A,0))/20)</f>
        <v>9536.9751374889565</v>
      </c>
      <c r="U340" s="96">
        <f t="shared" si="54"/>
        <v>766.74099259295872</v>
      </c>
      <c r="V340" s="96">
        <f>T340/VLOOKUP(C340,[4]CharPropertyConfig!$A:$G,7,FALSE)</f>
        <v>381.47900549955824</v>
      </c>
      <c r="W340" s="96">
        <f t="shared" si="55"/>
        <v>41.342272896959912</v>
      </c>
      <c r="X340" s="54" t="str">
        <f>VLOOKUP(J340,Entourage!A:B,2,FALSE)</f>
        <v>c_b_0002</v>
      </c>
      <c r="Y340" s="51" t="str">
        <f>VLOOKUP(M340,Entourage!A:B,2,FALSE)</f>
        <v>c_b_0056</v>
      </c>
    </row>
    <row r="341" spans="1:25" x14ac:dyDescent="0.15">
      <c r="A341" s="51">
        <f t="shared" si="48"/>
        <v>17</v>
      </c>
      <c r="B341" s="2">
        <f>COUNTIF(A$1:A341,A341)</f>
        <v>20</v>
      </c>
      <c r="C341" s="2">
        <f t="shared" si="56"/>
        <v>101</v>
      </c>
      <c r="D341" s="100">
        <f t="shared" si="49"/>
        <v>414</v>
      </c>
      <c r="E341" s="51">
        <v>1</v>
      </c>
      <c r="F341" s="43">
        <v>6</v>
      </c>
      <c r="G341" s="82">
        <v>13009</v>
      </c>
      <c r="H341" s="43">
        <v>72</v>
      </c>
      <c r="I341" s="43">
        <f>VLOOKUP(C341,[4]CharPropertyConfig!$A:$G,7,FALSE)*D341</f>
        <v>10350</v>
      </c>
      <c r="J341" s="51">
        <f>VLOOKUP(A341,filiation!A:C,3,FALSE)</f>
        <v>3</v>
      </c>
      <c r="K341" s="51">
        <f>VLOOKUP(J341,Entourage!A:N,14,FALSE)</f>
        <v>2</v>
      </c>
      <c r="L341" s="2" t="str">
        <f t="shared" si="50"/>
        <v>刺杀</v>
      </c>
      <c r="M341" s="51">
        <f>VLOOKUP(A341,filiation!A:D,4,FALSE)</f>
        <v>6</v>
      </c>
      <c r="N341" s="51">
        <f>VLOOKUP(M341,Entourage!A:N,14,FALSE)</f>
        <v>2</v>
      </c>
      <c r="O341" s="2" t="str">
        <f t="shared" si="51"/>
        <v>刺杀</v>
      </c>
      <c r="P341" s="2">
        <f t="shared" si="52"/>
        <v>101</v>
      </c>
      <c r="Q341" s="51">
        <f>INT(VLOOKUP(M341,Entourage!A:AF,28+IF(N341=1,2,IF(N341=3,3,1)),FALSE)*0.6*POWER(B341,1.1))</f>
        <v>485</v>
      </c>
      <c r="R341" s="55">
        <f>I341/(SUM(H$2:H341)*10)</f>
        <v>9.0062652279846847E-2</v>
      </c>
      <c r="S341" s="95">
        <f t="shared" si="53"/>
        <v>1.0940002227251997</v>
      </c>
      <c r="T341" s="96">
        <f>SUMIFS(H$2:H341,A$2:A341,A341)*10*S341*(1.1+INDEX(Entourage!BD:BD,MATCH(J341,Entourage!A:A,0))/20)</f>
        <v>10353.618107871291</v>
      </c>
      <c r="U341" s="96">
        <f t="shared" si="54"/>
        <v>816.64297038233417</v>
      </c>
      <c r="V341" s="96">
        <f>T341/VLOOKUP(C341,[4]CharPropertyConfig!$A:$G,7,FALSE)</f>
        <v>414.1447243148516</v>
      </c>
      <c r="W341" s="96">
        <f t="shared" si="55"/>
        <v>49.901977789375451</v>
      </c>
      <c r="X341" s="54" t="str">
        <f>VLOOKUP(J341,Entourage!A:B,2,FALSE)</f>
        <v>c_b_0002</v>
      </c>
      <c r="Y341" s="51" t="str">
        <f>VLOOKUP(M341,Entourage!A:B,2,FALSE)</f>
        <v>c_b_0056</v>
      </c>
    </row>
    <row r="342" spans="1:25" x14ac:dyDescent="0.15">
      <c r="A342" s="51">
        <f t="shared" si="48"/>
        <v>18</v>
      </c>
      <c r="B342" s="2">
        <f>COUNTIF(A$1:A342,A342)</f>
        <v>1</v>
      </c>
      <c r="C342" s="2">
        <f t="shared" si="56"/>
        <v>101</v>
      </c>
      <c r="D342" s="100">
        <f t="shared" si="49"/>
        <v>10</v>
      </c>
      <c r="E342" s="51">
        <v>1</v>
      </c>
      <c r="F342" s="43">
        <v>1</v>
      </c>
      <c r="G342" s="82">
        <v>13009</v>
      </c>
      <c r="H342" s="43">
        <v>2</v>
      </c>
      <c r="I342" s="43">
        <f>VLOOKUP(C342,[4]CharPropertyConfig!$A:$G,7,FALSE)*D342</f>
        <v>250</v>
      </c>
      <c r="J342" s="51">
        <f>VLOOKUP(A342,filiation!A:C,3,FALSE)</f>
        <v>6</v>
      </c>
      <c r="K342" s="51">
        <f>VLOOKUP(J342,Entourage!A:N,14,FALSE)</f>
        <v>2</v>
      </c>
      <c r="L342" s="2" t="str">
        <f t="shared" si="50"/>
        <v>刺杀</v>
      </c>
      <c r="M342" s="51">
        <f>VLOOKUP(A342,filiation!A:D,4,FALSE)</f>
        <v>3</v>
      </c>
      <c r="N342" s="51">
        <f>VLOOKUP(M342,Entourage!A:N,14,FALSE)</f>
        <v>2</v>
      </c>
      <c r="O342" s="2" t="str">
        <f t="shared" si="51"/>
        <v>刺杀</v>
      </c>
      <c r="P342" s="2">
        <f t="shared" si="52"/>
        <v>101</v>
      </c>
      <c r="Q342" s="51">
        <f>INT(VLOOKUP(M342,Entourage!A:AF,28+IF(N342=1,2,IF(N342=3,3,1)),FALSE)*0.6*POWER(B342,1.1))</f>
        <v>21</v>
      </c>
      <c r="R342" s="55">
        <f>I342/(SUM(H$2:H342)*10)</f>
        <v>2.1750478510527234E-3</v>
      </c>
      <c r="S342" s="95">
        <f t="shared" si="53"/>
        <v>10</v>
      </c>
      <c r="T342" s="96">
        <f>SUMIFS(H$2:H342,A$2:A342,A342)*10*S342*(1.1+INDEX(Entourage!BD:BD,MATCH(J342,Entourage!A:A,0))/20)</f>
        <v>270</v>
      </c>
      <c r="U342" s="96">
        <f t="shared" si="54"/>
        <v>-10083.618107871291</v>
      </c>
      <c r="V342" s="96">
        <f>T342/VLOOKUP(C342,[4]CharPropertyConfig!$A:$G,7,FALSE)</f>
        <v>10.8</v>
      </c>
      <c r="W342" s="96">
        <f t="shared" si="55"/>
        <v>-10900.261078253625</v>
      </c>
      <c r="X342" s="54" t="str">
        <f>VLOOKUP(J342,Entourage!A:B,2,FALSE)</f>
        <v>c_b_0056</v>
      </c>
      <c r="Y342" s="51" t="str">
        <f>VLOOKUP(M342,Entourage!A:B,2,FALSE)</f>
        <v>c_b_0002</v>
      </c>
    </row>
    <row r="343" spans="1:25" x14ac:dyDescent="0.15">
      <c r="A343" s="51">
        <f t="shared" si="48"/>
        <v>18</v>
      </c>
      <c r="B343" s="2">
        <f>COUNTIF(A$1:A343,A343)</f>
        <v>2</v>
      </c>
      <c r="C343" s="2">
        <f t="shared" si="56"/>
        <v>101</v>
      </c>
      <c r="D343" s="100">
        <f t="shared" si="49"/>
        <v>22</v>
      </c>
      <c r="E343" s="51">
        <v>1</v>
      </c>
      <c r="F343" s="43">
        <v>1</v>
      </c>
      <c r="G343" s="82">
        <v>13009</v>
      </c>
      <c r="H343" s="43">
        <v>4</v>
      </c>
      <c r="I343" s="43">
        <f>VLOOKUP(C343,[4]CharPropertyConfig!$A:$G,7,FALSE)*D343</f>
        <v>550</v>
      </c>
      <c r="J343" s="51">
        <f>VLOOKUP(A343,filiation!A:C,3,FALSE)</f>
        <v>6</v>
      </c>
      <c r="K343" s="51">
        <f>VLOOKUP(J343,Entourage!A:N,14,FALSE)</f>
        <v>2</v>
      </c>
      <c r="L343" s="2" t="str">
        <f t="shared" si="50"/>
        <v>刺杀</v>
      </c>
      <c r="M343" s="51">
        <f>VLOOKUP(A343,filiation!A:D,4,FALSE)</f>
        <v>3</v>
      </c>
      <c r="N343" s="51">
        <f>VLOOKUP(M343,Entourage!A:N,14,FALSE)</f>
        <v>2</v>
      </c>
      <c r="O343" s="2" t="str">
        <f t="shared" si="51"/>
        <v>刺杀</v>
      </c>
      <c r="P343" s="2">
        <f t="shared" si="52"/>
        <v>101</v>
      </c>
      <c r="Q343" s="51">
        <f>INT(VLOOKUP(M343,Entourage!A:AF,28+IF(N343=1,2,IF(N343=3,3,1)),FALSE)*0.6*POWER(B343,1.1))</f>
        <v>46</v>
      </c>
      <c r="R343" s="55">
        <f>I343/(SUM(H$2:H343)*10)</f>
        <v>4.783440598364933E-3</v>
      </c>
      <c r="S343" s="95">
        <f t="shared" si="53"/>
        <v>7</v>
      </c>
      <c r="T343" s="96">
        <f>SUMIFS(H$2:H343,A$2:A343,A343)*10*S343*(1.1+INDEX(Entourage!BD:BD,MATCH(J343,Entourage!A:A,0))/20)</f>
        <v>567</v>
      </c>
      <c r="U343" s="96">
        <f t="shared" si="54"/>
        <v>297</v>
      </c>
      <c r="V343" s="96">
        <f>T343/VLOOKUP(C343,[4]CharPropertyConfig!$A:$G,7,FALSE)</f>
        <v>22.68</v>
      </c>
      <c r="W343" s="96">
        <f t="shared" si="55"/>
        <v>10380.618107871291</v>
      </c>
      <c r="X343" s="54" t="str">
        <f>VLOOKUP(J343,Entourage!A:B,2,FALSE)</f>
        <v>c_b_0056</v>
      </c>
      <c r="Y343" s="51" t="str">
        <f>VLOOKUP(M343,Entourage!A:B,2,FALSE)</f>
        <v>c_b_0002</v>
      </c>
    </row>
    <row r="344" spans="1:25" x14ac:dyDescent="0.15">
      <c r="A344" s="51">
        <f t="shared" si="48"/>
        <v>18</v>
      </c>
      <c r="B344" s="2">
        <f>COUNTIF(A$1:A344,A344)</f>
        <v>3</v>
      </c>
      <c r="C344" s="2">
        <f t="shared" si="56"/>
        <v>101</v>
      </c>
      <c r="D344" s="100">
        <f t="shared" si="49"/>
        <v>35</v>
      </c>
      <c r="E344" s="51">
        <v>1</v>
      </c>
      <c r="F344" s="43">
        <v>1</v>
      </c>
      <c r="G344" s="82">
        <v>13009</v>
      </c>
      <c r="H344" s="43">
        <v>6</v>
      </c>
      <c r="I344" s="43">
        <f>VLOOKUP(C344,[4]CharPropertyConfig!$A:$G,7,FALSE)*D344</f>
        <v>875</v>
      </c>
      <c r="J344" s="51">
        <f>VLOOKUP(A344,filiation!A:C,3,FALSE)</f>
        <v>6</v>
      </c>
      <c r="K344" s="51">
        <f>VLOOKUP(J344,Entourage!A:N,14,FALSE)</f>
        <v>2</v>
      </c>
      <c r="L344" s="2" t="str">
        <f t="shared" si="50"/>
        <v>刺杀</v>
      </c>
      <c r="M344" s="51">
        <f>VLOOKUP(A344,filiation!A:D,4,FALSE)</f>
        <v>3</v>
      </c>
      <c r="N344" s="51">
        <f>VLOOKUP(M344,Entourage!A:N,14,FALSE)</f>
        <v>2</v>
      </c>
      <c r="O344" s="2" t="str">
        <f t="shared" si="51"/>
        <v>刺杀</v>
      </c>
      <c r="P344" s="2">
        <f t="shared" si="52"/>
        <v>101</v>
      </c>
      <c r="Q344" s="51">
        <f>INT(VLOOKUP(M344,Entourage!A:AF,28+IF(N344=1,2,IF(N344=3,3,1)),FALSE)*0.6*POWER(B344,1.1))</f>
        <v>72</v>
      </c>
      <c r="R344" s="55">
        <f>I344/(SUM(H$2:H344)*10)</f>
        <v>7.6060500695410288E-3</v>
      </c>
      <c r="S344" s="95">
        <f t="shared" si="53"/>
        <v>5.5</v>
      </c>
      <c r="T344" s="96">
        <f>SUMIFS(H$2:H344,A$2:A344,A344)*10*S344*(1.1+INDEX(Entourage!BD:BD,MATCH(J344,Entourage!A:A,0))/20)</f>
        <v>891.00000000000011</v>
      </c>
      <c r="U344" s="96">
        <f t="shared" si="54"/>
        <v>324.00000000000011</v>
      </c>
      <c r="V344" s="96">
        <f>T344/VLOOKUP(C344,[4]CharPropertyConfig!$A:$G,7,FALSE)</f>
        <v>35.640000000000008</v>
      </c>
      <c r="W344" s="96">
        <f t="shared" si="55"/>
        <v>27.000000000000114</v>
      </c>
      <c r="X344" s="54" t="str">
        <f>VLOOKUP(J344,Entourage!A:B,2,FALSE)</f>
        <v>c_b_0056</v>
      </c>
      <c r="Y344" s="51" t="str">
        <f>VLOOKUP(M344,Entourage!A:B,2,FALSE)</f>
        <v>c_b_0002</v>
      </c>
    </row>
    <row r="345" spans="1:25" x14ac:dyDescent="0.15">
      <c r="A345" s="51">
        <f t="shared" si="48"/>
        <v>18</v>
      </c>
      <c r="B345" s="2">
        <f>COUNTIF(A$1:A345,A345)</f>
        <v>4</v>
      </c>
      <c r="C345" s="2">
        <f t="shared" si="56"/>
        <v>101</v>
      </c>
      <c r="D345" s="100">
        <f t="shared" si="49"/>
        <v>49</v>
      </c>
      <c r="E345" s="51">
        <v>1</v>
      </c>
      <c r="F345" s="43">
        <v>2</v>
      </c>
      <c r="G345" s="82">
        <v>13009</v>
      </c>
      <c r="H345" s="43">
        <v>10</v>
      </c>
      <c r="I345" s="43">
        <f>VLOOKUP(C345,[4]CharPropertyConfig!$A:$G,7,FALSE)*D345</f>
        <v>1225</v>
      </c>
      <c r="J345" s="51">
        <f>VLOOKUP(A345,filiation!A:C,3,FALSE)</f>
        <v>6</v>
      </c>
      <c r="K345" s="51">
        <f>VLOOKUP(J345,Entourage!A:N,14,FALSE)</f>
        <v>2</v>
      </c>
      <c r="L345" s="2" t="str">
        <f t="shared" si="50"/>
        <v>刺杀</v>
      </c>
      <c r="M345" s="51">
        <f>VLOOKUP(A345,filiation!A:D,4,FALSE)</f>
        <v>3</v>
      </c>
      <c r="N345" s="51">
        <f>VLOOKUP(M345,Entourage!A:N,14,FALSE)</f>
        <v>2</v>
      </c>
      <c r="O345" s="2" t="str">
        <f t="shared" si="51"/>
        <v>刺杀</v>
      </c>
      <c r="P345" s="2">
        <f t="shared" si="52"/>
        <v>101</v>
      </c>
      <c r="Q345" s="51">
        <f>INT(VLOOKUP(M345,Entourage!A:AF,28+IF(N345=1,2,IF(N345=3,3,1)),FALSE)*0.6*POWER(B345,1.1))</f>
        <v>99</v>
      </c>
      <c r="R345" s="55">
        <f>I345/(SUM(H$2:H345)*10)</f>
        <v>1.0639221816918534E-2</v>
      </c>
      <c r="S345" s="95">
        <f t="shared" si="53"/>
        <v>4.2</v>
      </c>
      <c r="T345" s="96">
        <f>SUMIFS(H$2:H345,A$2:A345,A345)*10*S345*(1.1+INDEX(Entourage!BD:BD,MATCH(J345,Entourage!A:A,0))/20)</f>
        <v>1247.4000000000001</v>
      </c>
      <c r="U345" s="96">
        <f t="shared" si="54"/>
        <v>356.4</v>
      </c>
      <c r="V345" s="96">
        <f>T345/VLOOKUP(C345,[4]CharPropertyConfig!$A:$G,7,FALSE)</f>
        <v>49.896000000000001</v>
      </c>
      <c r="W345" s="96">
        <f t="shared" si="55"/>
        <v>32.399999999999864</v>
      </c>
      <c r="X345" s="54" t="str">
        <f>VLOOKUP(J345,Entourage!A:B,2,FALSE)</f>
        <v>c_b_0056</v>
      </c>
      <c r="Y345" s="51" t="str">
        <f>VLOOKUP(M345,Entourage!A:B,2,FALSE)</f>
        <v>c_b_0002</v>
      </c>
    </row>
    <row r="346" spans="1:25" x14ac:dyDescent="0.15">
      <c r="A346" s="51">
        <f t="shared" si="48"/>
        <v>18</v>
      </c>
      <c r="B346" s="2">
        <f>COUNTIF(A$1:A346,A346)</f>
        <v>5</v>
      </c>
      <c r="C346" s="2">
        <f t="shared" si="56"/>
        <v>101</v>
      </c>
      <c r="D346" s="100">
        <f t="shared" si="49"/>
        <v>65</v>
      </c>
      <c r="E346" s="51">
        <v>1</v>
      </c>
      <c r="F346" s="43">
        <v>2</v>
      </c>
      <c r="G346" s="82">
        <v>13009</v>
      </c>
      <c r="H346" s="43">
        <v>12</v>
      </c>
      <c r="I346" s="43">
        <f>VLOOKUP(C346,[4]CharPropertyConfig!$A:$G,7,FALSE)*D346</f>
        <v>1625</v>
      </c>
      <c r="J346" s="51">
        <f>VLOOKUP(A346,filiation!A:C,3,FALSE)</f>
        <v>6</v>
      </c>
      <c r="K346" s="51">
        <f>VLOOKUP(J346,Entourage!A:N,14,FALSE)</f>
        <v>2</v>
      </c>
      <c r="L346" s="2" t="str">
        <f t="shared" si="50"/>
        <v>刺杀</v>
      </c>
      <c r="M346" s="51">
        <f>VLOOKUP(A346,filiation!A:D,4,FALSE)</f>
        <v>3</v>
      </c>
      <c r="N346" s="51">
        <f>VLOOKUP(M346,Entourage!A:N,14,FALSE)</f>
        <v>2</v>
      </c>
      <c r="O346" s="2" t="str">
        <f t="shared" si="51"/>
        <v>刺杀</v>
      </c>
      <c r="P346" s="2">
        <f t="shared" si="52"/>
        <v>101</v>
      </c>
      <c r="Q346" s="51">
        <f>INT(VLOOKUP(M346,Entourage!A:AF,28+IF(N346=1,2,IF(N346=3,3,1)),FALSE)*0.6*POWER(B346,1.1))</f>
        <v>126</v>
      </c>
      <c r="R346" s="55">
        <f>I346/(SUM(H$2:H346)*10)</f>
        <v>1.4098559777893458E-2</v>
      </c>
      <c r="S346" s="95">
        <f t="shared" si="53"/>
        <v>3.56</v>
      </c>
      <c r="T346" s="96">
        <f>SUMIFS(H$2:H346,A$2:A346,A346)*10*S346*(1.1+INDEX(Entourage!BD:BD,MATCH(J346,Entourage!A:A,0))/20)</f>
        <v>1634.0400000000002</v>
      </c>
      <c r="U346" s="96">
        <f t="shared" si="54"/>
        <v>386.6400000000001</v>
      </c>
      <c r="V346" s="96">
        <f>T346/VLOOKUP(C346,[4]CharPropertyConfig!$A:$G,7,FALSE)</f>
        <v>65.36160000000001</v>
      </c>
      <c r="W346" s="96">
        <f t="shared" si="55"/>
        <v>30.240000000000123</v>
      </c>
      <c r="X346" s="54" t="str">
        <f>VLOOKUP(J346,Entourage!A:B,2,FALSE)</f>
        <v>c_b_0056</v>
      </c>
      <c r="Y346" s="51" t="str">
        <f>VLOOKUP(M346,Entourage!A:B,2,FALSE)</f>
        <v>c_b_0002</v>
      </c>
    </row>
    <row r="347" spans="1:25" x14ac:dyDescent="0.15">
      <c r="A347" s="51">
        <f t="shared" si="48"/>
        <v>18</v>
      </c>
      <c r="B347" s="2">
        <f>COUNTIF(A$1:A347,A347)</f>
        <v>6</v>
      </c>
      <c r="C347" s="2">
        <f t="shared" si="56"/>
        <v>101</v>
      </c>
      <c r="D347" s="100">
        <f t="shared" si="49"/>
        <v>81</v>
      </c>
      <c r="E347" s="51">
        <v>1</v>
      </c>
      <c r="F347" s="43">
        <v>2</v>
      </c>
      <c r="G347" s="82">
        <v>13009</v>
      </c>
      <c r="H347" s="43">
        <v>16</v>
      </c>
      <c r="I347" s="43">
        <f>VLOOKUP(C347,[4]CharPropertyConfig!$A:$G,7,FALSE)*D347</f>
        <v>2025</v>
      </c>
      <c r="J347" s="51">
        <f>VLOOKUP(A347,filiation!A:C,3,FALSE)</f>
        <v>6</v>
      </c>
      <c r="K347" s="51">
        <f>VLOOKUP(J347,Entourage!A:N,14,FALSE)</f>
        <v>2</v>
      </c>
      <c r="L347" s="2" t="str">
        <f t="shared" si="50"/>
        <v>刺杀</v>
      </c>
      <c r="M347" s="51">
        <f>VLOOKUP(A347,filiation!A:D,4,FALSE)</f>
        <v>3</v>
      </c>
      <c r="N347" s="51">
        <f>VLOOKUP(M347,Entourage!A:N,14,FALSE)</f>
        <v>2</v>
      </c>
      <c r="O347" s="2" t="str">
        <f t="shared" si="51"/>
        <v>刺杀</v>
      </c>
      <c r="P347" s="2">
        <f t="shared" si="52"/>
        <v>101</v>
      </c>
      <c r="Q347" s="51">
        <f>INT(VLOOKUP(M347,Entourage!A:AF,28+IF(N347=1,2,IF(N347=3,3,1)),FALSE)*0.6*POWER(B347,1.1))</f>
        <v>155</v>
      </c>
      <c r="R347" s="55">
        <f>I347/(SUM(H$2:H347)*10)</f>
        <v>1.754461964997401E-2</v>
      </c>
      <c r="S347" s="95">
        <f t="shared" si="53"/>
        <v>3.02</v>
      </c>
      <c r="T347" s="96">
        <f>SUMIFS(H$2:H347,A$2:A347,A347)*10*S347*(1.1+INDEX(Entourage!BD:BD,MATCH(J347,Entourage!A:A,0))/20)</f>
        <v>2038.5000000000002</v>
      </c>
      <c r="U347" s="96">
        <f t="shared" si="54"/>
        <v>404.46000000000004</v>
      </c>
      <c r="V347" s="96">
        <f>T347/VLOOKUP(C347,[4]CharPropertyConfig!$A:$G,7,FALSE)</f>
        <v>81.540000000000006</v>
      </c>
      <c r="W347" s="96">
        <f t="shared" si="55"/>
        <v>17.819999999999936</v>
      </c>
      <c r="X347" s="54" t="str">
        <f>VLOOKUP(J347,Entourage!A:B,2,FALSE)</f>
        <v>c_b_0056</v>
      </c>
      <c r="Y347" s="51" t="str">
        <f>VLOOKUP(M347,Entourage!A:B,2,FALSE)</f>
        <v>c_b_0002</v>
      </c>
    </row>
    <row r="348" spans="1:25" x14ac:dyDescent="0.15">
      <c r="A348" s="51">
        <f t="shared" si="48"/>
        <v>18</v>
      </c>
      <c r="B348" s="2">
        <f>COUNTIF(A$1:A348,A348)</f>
        <v>7</v>
      </c>
      <c r="C348" s="2">
        <f t="shared" si="56"/>
        <v>101</v>
      </c>
      <c r="D348" s="100">
        <f t="shared" si="49"/>
        <v>98</v>
      </c>
      <c r="E348" s="51">
        <v>1</v>
      </c>
      <c r="F348" s="43">
        <v>3</v>
      </c>
      <c r="G348" s="82">
        <v>13009</v>
      </c>
      <c r="H348" s="43">
        <v>20</v>
      </c>
      <c r="I348" s="43">
        <f>VLOOKUP(C348,[4]CharPropertyConfig!$A:$G,7,FALSE)*D348</f>
        <v>2450</v>
      </c>
      <c r="J348" s="51">
        <f>VLOOKUP(A348,filiation!A:C,3,FALSE)</f>
        <v>6</v>
      </c>
      <c r="K348" s="51">
        <f>VLOOKUP(J348,Entourage!A:N,14,FALSE)</f>
        <v>2</v>
      </c>
      <c r="L348" s="2" t="str">
        <f t="shared" si="50"/>
        <v>刺杀</v>
      </c>
      <c r="M348" s="51">
        <f>VLOOKUP(A348,filiation!A:D,4,FALSE)</f>
        <v>3</v>
      </c>
      <c r="N348" s="51">
        <f>VLOOKUP(M348,Entourage!A:N,14,FALSE)</f>
        <v>2</v>
      </c>
      <c r="O348" s="2" t="str">
        <f t="shared" si="51"/>
        <v>刺杀</v>
      </c>
      <c r="P348" s="2">
        <f t="shared" si="52"/>
        <v>101</v>
      </c>
      <c r="Q348" s="51">
        <f>INT(VLOOKUP(M348,Entourage!A:AF,28+IF(N348=1,2,IF(N348=3,3,1)),FALSE)*0.6*POWER(B348,1.1))</f>
        <v>183</v>
      </c>
      <c r="R348" s="55">
        <f>I348/(SUM(H$2:H348)*10)</f>
        <v>2.1190105518076457E-2</v>
      </c>
      <c r="S348" s="95">
        <f t="shared" si="53"/>
        <v>2.6</v>
      </c>
      <c r="T348" s="96">
        <f>SUMIFS(H$2:H348,A$2:A348,A348)*10*S348*(1.1+INDEX(Entourage!BD:BD,MATCH(J348,Entourage!A:A,0))/20)</f>
        <v>2457</v>
      </c>
      <c r="U348" s="96">
        <f t="shared" si="54"/>
        <v>418.49999999999977</v>
      </c>
      <c r="V348" s="96">
        <f>T348/VLOOKUP(C348,[4]CharPropertyConfig!$A:$G,7,FALSE)</f>
        <v>98.28</v>
      </c>
      <c r="W348" s="96">
        <f t="shared" si="55"/>
        <v>14.039999999999736</v>
      </c>
      <c r="X348" s="54" t="str">
        <f>VLOOKUP(J348,Entourage!A:B,2,FALSE)</f>
        <v>c_b_0056</v>
      </c>
      <c r="Y348" s="51" t="str">
        <f>VLOOKUP(M348,Entourage!A:B,2,FALSE)</f>
        <v>c_b_0002</v>
      </c>
    </row>
    <row r="349" spans="1:25" x14ac:dyDescent="0.15">
      <c r="A349" s="51">
        <f t="shared" si="48"/>
        <v>18</v>
      </c>
      <c r="B349" s="2">
        <f>COUNTIF(A$1:A349,A349)</f>
        <v>8</v>
      </c>
      <c r="C349" s="2">
        <f t="shared" si="56"/>
        <v>101</v>
      </c>
      <c r="D349" s="100">
        <f t="shared" si="49"/>
        <v>115</v>
      </c>
      <c r="E349" s="51">
        <v>1</v>
      </c>
      <c r="F349" s="43">
        <v>3</v>
      </c>
      <c r="G349" s="82">
        <v>13009</v>
      </c>
      <c r="H349" s="43">
        <v>24</v>
      </c>
      <c r="I349" s="43">
        <f>VLOOKUP(C349,[4]CharPropertyConfig!$A:$G,7,FALSE)*D349</f>
        <v>2875</v>
      </c>
      <c r="J349" s="51">
        <f>VLOOKUP(A349,filiation!A:C,3,FALSE)</f>
        <v>6</v>
      </c>
      <c r="K349" s="51">
        <f>VLOOKUP(J349,Entourage!A:N,14,FALSE)</f>
        <v>2</v>
      </c>
      <c r="L349" s="2" t="str">
        <f t="shared" si="50"/>
        <v>刺杀</v>
      </c>
      <c r="M349" s="51">
        <f>VLOOKUP(A349,filiation!A:D,4,FALSE)</f>
        <v>3</v>
      </c>
      <c r="N349" s="51">
        <f>VLOOKUP(M349,Entourage!A:N,14,FALSE)</f>
        <v>2</v>
      </c>
      <c r="O349" s="2" t="str">
        <f t="shared" si="51"/>
        <v>刺杀</v>
      </c>
      <c r="P349" s="2">
        <f t="shared" si="52"/>
        <v>101</v>
      </c>
      <c r="Q349" s="51">
        <f>INT(VLOOKUP(M349,Entourage!A:AF,28+IF(N349=1,2,IF(N349=3,3,1)),FALSE)*0.6*POWER(B349,1.1))</f>
        <v>212</v>
      </c>
      <c r="R349" s="55">
        <f>I349/(SUM(H$2:H349)*10)</f>
        <v>2.4814431210081131E-2</v>
      </c>
      <c r="S349" s="95">
        <f t="shared" si="53"/>
        <v>2.2799999999999998</v>
      </c>
      <c r="T349" s="96">
        <f>SUMIFS(H$2:H349,A$2:A349,A349)*10*S349*(1.1+INDEX(Entourage!BD:BD,MATCH(J349,Entourage!A:A,0))/20)</f>
        <v>2893.32</v>
      </c>
      <c r="U349" s="96">
        <f t="shared" si="54"/>
        <v>436.32000000000016</v>
      </c>
      <c r="V349" s="96">
        <f>T349/VLOOKUP(C349,[4]CharPropertyConfig!$A:$G,7,FALSE)</f>
        <v>115.73280000000001</v>
      </c>
      <c r="W349" s="96">
        <f t="shared" si="55"/>
        <v>17.820000000000391</v>
      </c>
      <c r="X349" s="54" t="str">
        <f>VLOOKUP(J349,Entourage!A:B,2,FALSE)</f>
        <v>c_b_0056</v>
      </c>
      <c r="Y349" s="51" t="str">
        <f>VLOOKUP(M349,Entourage!A:B,2,FALSE)</f>
        <v>c_b_0002</v>
      </c>
    </row>
    <row r="350" spans="1:25" x14ac:dyDescent="0.15">
      <c r="A350" s="51">
        <f t="shared" si="48"/>
        <v>18</v>
      </c>
      <c r="B350" s="2">
        <f>COUNTIF(A$1:A350,A350)</f>
        <v>9</v>
      </c>
      <c r="C350" s="2">
        <f t="shared" si="56"/>
        <v>101</v>
      </c>
      <c r="D350" s="100">
        <f t="shared" si="49"/>
        <v>134</v>
      </c>
      <c r="E350" s="51">
        <v>1</v>
      </c>
      <c r="F350" s="43">
        <v>3</v>
      </c>
      <c r="G350" s="82">
        <v>13009</v>
      </c>
      <c r="H350" s="43">
        <v>26</v>
      </c>
      <c r="I350" s="43">
        <f>VLOOKUP(C350,[4]CharPropertyConfig!$A:$G,7,FALSE)*D350</f>
        <v>3350</v>
      </c>
      <c r="J350" s="51">
        <f>VLOOKUP(A350,filiation!A:C,3,FALSE)</f>
        <v>6</v>
      </c>
      <c r="K350" s="51">
        <f>VLOOKUP(J350,Entourage!A:N,14,FALSE)</f>
        <v>2</v>
      </c>
      <c r="L350" s="2" t="str">
        <f t="shared" si="50"/>
        <v>刺杀</v>
      </c>
      <c r="M350" s="51">
        <f>VLOOKUP(A350,filiation!A:D,4,FALSE)</f>
        <v>3</v>
      </c>
      <c r="N350" s="51">
        <f>VLOOKUP(M350,Entourage!A:N,14,FALSE)</f>
        <v>2</v>
      </c>
      <c r="O350" s="2" t="str">
        <f t="shared" si="51"/>
        <v>刺杀</v>
      </c>
      <c r="P350" s="2">
        <f t="shared" si="52"/>
        <v>101</v>
      </c>
      <c r="Q350" s="51">
        <f>INT(VLOOKUP(M350,Entourage!A:AF,28+IF(N350=1,2,IF(N350=3,3,1)),FALSE)*0.6*POWER(B350,1.1))</f>
        <v>242</v>
      </c>
      <c r="R350" s="55">
        <f>I350/(SUM(H$2:H350)*10)</f>
        <v>2.8849466069583191E-2</v>
      </c>
      <c r="S350" s="95">
        <f t="shared" si="53"/>
        <v>2.0699999999999998</v>
      </c>
      <c r="T350" s="96">
        <f>SUMIFS(H$2:H350,A$2:A350,A350)*10*S350*(1.1+INDEX(Entourage!BD:BD,MATCH(J350,Entourage!A:A,0))/20)</f>
        <v>3353.4</v>
      </c>
      <c r="U350" s="96">
        <f t="shared" si="54"/>
        <v>460.07999999999993</v>
      </c>
      <c r="V350" s="96">
        <f>T350/VLOOKUP(C350,[4]CharPropertyConfig!$A:$G,7,FALSE)</f>
        <v>134.136</v>
      </c>
      <c r="W350" s="96">
        <f t="shared" si="55"/>
        <v>23.759999999999764</v>
      </c>
      <c r="X350" s="54" t="str">
        <f>VLOOKUP(J350,Entourage!A:B,2,FALSE)</f>
        <v>c_b_0056</v>
      </c>
      <c r="Y350" s="51" t="str">
        <f>VLOOKUP(M350,Entourage!A:B,2,FALSE)</f>
        <v>c_b_0002</v>
      </c>
    </row>
    <row r="351" spans="1:25" x14ac:dyDescent="0.15">
      <c r="A351" s="51">
        <f t="shared" si="48"/>
        <v>18</v>
      </c>
      <c r="B351" s="2">
        <f>COUNTIF(A$1:A351,A351)</f>
        <v>10</v>
      </c>
      <c r="C351" s="2">
        <f t="shared" si="56"/>
        <v>101</v>
      </c>
      <c r="D351" s="100">
        <f t="shared" si="49"/>
        <v>153</v>
      </c>
      <c r="E351" s="51">
        <v>1</v>
      </c>
      <c r="F351" s="43">
        <v>3</v>
      </c>
      <c r="G351" s="82">
        <v>13009</v>
      </c>
      <c r="H351" s="43">
        <v>30</v>
      </c>
      <c r="I351" s="43">
        <f>VLOOKUP(C351,[4]CharPropertyConfig!$A:$G,7,FALSE)*D351</f>
        <v>3825</v>
      </c>
      <c r="J351" s="51">
        <f>VLOOKUP(A351,filiation!A:C,3,FALSE)</f>
        <v>6</v>
      </c>
      <c r="K351" s="51">
        <f>VLOOKUP(J351,Entourage!A:N,14,FALSE)</f>
        <v>2</v>
      </c>
      <c r="L351" s="2" t="str">
        <f t="shared" si="50"/>
        <v>刺杀</v>
      </c>
      <c r="M351" s="51">
        <f>VLOOKUP(A351,filiation!A:D,4,FALSE)</f>
        <v>3</v>
      </c>
      <c r="N351" s="51">
        <f>VLOOKUP(M351,Entourage!A:N,14,FALSE)</f>
        <v>2</v>
      </c>
      <c r="O351" s="2" t="str">
        <f t="shared" si="51"/>
        <v>刺杀</v>
      </c>
      <c r="P351" s="2">
        <f t="shared" si="52"/>
        <v>101</v>
      </c>
      <c r="Q351" s="51">
        <f>INT(VLOOKUP(M351,Entourage!A:AF,28+IF(N351=1,2,IF(N351=3,3,1)),FALSE)*0.6*POWER(B351,1.1))</f>
        <v>271</v>
      </c>
      <c r="R351" s="55">
        <f>I351/(SUM(H$2:H351)*10)</f>
        <v>3.2855179522418829E-2</v>
      </c>
      <c r="S351" s="95">
        <f t="shared" si="53"/>
        <v>1.89</v>
      </c>
      <c r="T351" s="96">
        <f>SUMIFS(H$2:H351,A$2:A351,A351)*10*S351*(1.1+INDEX(Entourage!BD:BD,MATCH(J351,Entourage!A:A,0))/20)</f>
        <v>3827.2500000000005</v>
      </c>
      <c r="U351" s="96">
        <f t="shared" si="54"/>
        <v>473.85000000000036</v>
      </c>
      <c r="V351" s="96">
        <f>T351/VLOOKUP(C351,[4]CharPropertyConfig!$A:$G,7,FALSE)</f>
        <v>153.09000000000003</v>
      </c>
      <c r="W351" s="96">
        <f t="shared" si="55"/>
        <v>13.770000000000437</v>
      </c>
      <c r="X351" s="54" t="str">
        <f>VLOOKUP(J351,Entourage!A:B,2,FALSE)</f>
        <v>c_b_0056</v>
      </c>
      <c r="Y351" s="51" t="str">
        <f>VLOOKUP(M351,Entourage!A:B,2,FALSE)</f>
        <v>c_b_0002</v>
      </c>
    </row>
    <row r="352" spans="1:25" x14ac:dyDescent="0.15">
      <c r="A352" s="51">
        <f t="shared" si="48"/>
        <v>18</v>
      </c>
      <c r="B352" s="2">
        <f>COUNTIF(A$1:A352,A352)</f>
        <v>11</v>
      </c>
      <c r="C352" s="2">
        <f t="shared" si="56"/>
        <v>101</v>
      </c>
      <c r="D352" s="100">
        <f t="shared" si="49"/>
        <v>172</v>
      </c>
      <c r="E352" s="51">
        <v>1</v>
      </c>
      <c r="F352" s="43">
        <v>4</v>
      </c>
      <c r="G352" s="82">
        <v>13009</v>
      </c>
      <c r="H352" s="43">
        <v>34</v>
      </c>
      <c r="I352" s="43">
        <f>VLOOKUP(C352,[4]CharPropertyConfig!$A:$G,7,FALSE)*D352</f>
        <v>4300</v>
      </c>
      <c r="J352" s="51">
        <f>VLOOKUP(A352,filiation!A:C,3,FALSE)</f>
        <v>6</v>
      </c>
      <c r="K352" s="51">
        <f>VLOOKUP(J352,Entourage!A:N,14,FALSE)</f>
        <v>2</v>
      </c>
      <c r="L352" s="2" t="str">
        <f t="shared" si="50"/>
        <v>刺杀</v>
      </c>
      <c r="M352" s="51">
        <f>VLOOKUP(A352,filiation!A:D,4,FALSE)</f>
        <v>3</v>
      </c>
      <c r="N352" s="51">
        <f>VLOOKUP(M352,Entourage!A:N,14,FALSE)</f>
        <v>2</v>
      </c>
      <c r="O352" s="2" t="str">
        <f t="shared" si="51"/>
        <v>刺杀</v>
      </c>
      <c r="P352" s="2">
        <f t="shared" si="52"/>
        <v>101</v>
      </c>
      <c r="Q352" s="51">
        <f>INT(VLOOKUP(M352,Entourage!A:AF,28+IF(N352=1,2,IF(N352=3,3,1)),FALSE)*0.6*POWER(B352,1.1))</f>
        <v>301</v>
      </c>
      <c r="R352" s="55">
        <f>I352/(SUM(H$2:H352)*10)</f>
        <v>3.6827680712572801E-2</v>
      </c>
      <c r="S352" s="95">
        <f t="shared" si="53"/>
        <v>1.74</v>
      </c>
      <c r="T352" s="96">
        <f>SUMIFS(H$2:H352,A$2:A352,A352)*10*S352*(1.1+INDEX(Entourage!BD:BD,MATCH(J352,Entourage!A:A,0))/20)</f>
        <v>4322.16</v>
      </c>
      <c r="U352" s="96">
        <f t="shared" si="54"/>
        <v>494.9099999999994</v>
      </c>
      <c r="V352" s="96">
        <f>T352/VLOOKUP(C352,[4]CharPropertyConfig!$A:$G,7,FALSE)</f>
        <v>172.88639999999998</v>
      </c>
      <c r="W352" s="96">
        <f t="shared" si="55"/>
        <v>21.059999999999036</v>
      </c>
      <c r="X352" s="54" t="str">
        <f>VLOOKUP(J352,Entourage!A:B,2,FALSE)</f>
        <v>c_b_0056</v>
      </c>
      <c r="Y352" s="51" t="str">
        <f>VLOOKUP(M352,Entourage!A:B,2,FALSE)</f>
        <v>c_b_0002</v>
      </c>
    </row>
    <row r="353" spans="1:25" x14ac:dyDescent="0.15">
      <c r="A353" s="51">
        <f t="shared" si="48"/>
        <v>18</v>
      </c>
      <c r="B353" s="2">
        <f>COUNTIF(A$1:A353,A353)</f>
        <v>12</v>
      </c>
      <c r="C353" s="2">
        <f t="shared" si="56"/>
        <v>101</v>
      </c>
      <c r="D353" s="100">
        <f t="shared" si="49"/>
        <v>193</v>
      </c>
      <c r="E353" s="51">
        <v>1</v>
      </c>
      <c r="F353" s="43">
        <v>4</v>
      </c>
      <c r="G353" s="82">
        <v>13009</v>
      </c>
      <c r="H353" s="43">
        <v>38</v>
      </c>
      <c r="I353" s="43">
        <f>VLOOKUP(C353,[4]CharPropertyConfig!$A:$G,7,FALSE)*D353</f>
        <v>4825</v>
      </c>
      <c r="J353" s="51">
        <f>VLOOKUP(A353,filiation!A:C,3,FALSE)</f>
        <v>6</v>
      </c>
      <c r="K353" s="51">
        <f>VLOOKUP(J353,Entourage!A:N,14,FALSE)</f>
        <v>2</v>
      </c>
      <c r="L353" s="2" t="str">
        <f t="shared" si="50"/>
        <v>刺杀</v>
      </c>
      <c r="M353" s="51">
        <f>VLOOKUP(A353,filiation!A:D,4,FALSE)</f>
        <v>3</v>
      </c>
      <c r="N353" s="51">
        <f>VLOOKUP(M353,Entourage!A:N,14,FALSE)</f>
        <v>2</v>
      </c>
      <c r="O353" s="2" t="str">
        <f t="shared" si="51"/>
        <v>刺杀</v>
      </c>
      <c r="P353" s="2">
        <f t="shared" si="52"/>
        <v>101</v>
      </c>
      <c r="Q353" s="51">
        <f>INT(VLOOKUP(M353,Entourage!A:AF,28+IF(N353=1,2,IF(N353=3,3,1)),FALSE)*0.6*POWER(B353,1.1))</f>
        <v>332</v>
      </c>
      <c r="R353" s="55">
        <f>I353/(SUM(H$2:H353)*10)</f>
        <v>4.1190029025098177E-2</v>
      </c>
      <c r="S353" s="95">
        <f t="shared" si="53"/>
        <v>1.615</v>
      </c>
      <c r="T353" s="96">
        <f>SUMIFS(H$2:H353,A$2:A353,A353)*10*S353*(1.1+INDEX(Entourage!BD:BD,MATCH(J353,Entourage!A:A,0))/20)</f>
        <v>4840.1550000000007</v>
      </c>
      <c r="U353" s="96">
        <f t="shared" si="54"/>
        <v>517.9950000000008</v>
      </c>
      <c r="V353" s="96">
        <f>T353/VLOOKUP(C353,[4]CharPropertyConfig!$A:$G,7,FALSE)</f>
        <v>193.60620000000003</v>
      </c>
      <c r="W353" s="96">
        <f t="shared" si="55"/>
        <v>23.085000000001401</v>
      </c>
      <c r="X353" s="54" t="str">
        <f>VLOOKUP(J353,Entourage!A:B,2,FALSE)</f>
        <v>c_b_0056</v>
      </c>
      <c r="Y353" s="51" t="str">
        <f>VLOOKUP(M353,Entourage!A:B,2,FALSE)</f>
        <v>c_b_0002</v>
      </c>
    </row>
    <row r="354" spans="1:25" x14ac:dyDescent="0.15">
      <c r="A354" s="51">
        <f t="shared" si="48"/>
        <v>18</v>
      </c>
      <c r="B354" s="2">
        <f>COUNTIF(A$1:A354,A354)</f>
        <v>13</v>
      </c>
      <c r="C354" s="2">
        <f t="shared" si="56"/>
        <v>101</v>
      </c>
      <c r="D354" s="100">
        <f t="shared" si="49"/>
        <v>215</v>
      </c>
      <c r="E354" s="51">
        <v>1</v>
      </c>
      <c r="F354" s="43">
        <v>4</v>
      </c>
      <c r="G354" s="82">
        <v>13009</v>
      </c>
      <c r="H354" s="43">
        <v>42</v>
      </c>
      <c r="I354" s="43">
        <f>VLOOKUP(C354,[4]CharPropertyConfig!$A:$G,7,FALSE)*D354</f>
        <v>5375</v>
      </c>
      <c r="J354" s="51">
        <f>VLOOKUP(A354,filiation!A:C,3,FALSE)</f>
        <v>6</v>
      </c>
      <c r="K354" s="51">
        <f>VLOOKUP(J354,Entourage!A:N,14,FALSE)</f>
        <v>2</v>
      </c>
      <c r="L354" s="2" t="str">
        <f t="shared" si="50"/>
        <v>刺杀</v>
      </c>
      <c r="M354" s="51">
        <f>VLOOKUP(A354,filiation!A:D,4,FALSE)</f>
        <v>3</v>
      </c>
      <c r="N354" s="51">
        <f>VLOOKUP(M354,Entourage!A:N,14,FALSE)</f>
        <v>2</v>
      </c>
      <c r="O354" s="2" t="str">
        <f t="shared" si="51"/>
        <v>刺杀</v>
      </c>
      <c r="P354" s="2">
        <f t="shared" si="52"/>
        <v>101</v>
      </c>
      <c r="Q354" s="51">
        <f>INT(VLOOKUP(M354,Entourage!A:AF,28+IF(N354=1,2,IF(N354=3,3,1)),FALSE)*0.6*POWER(B354,1.1))</f>
        <v>362</v>
      </c>
      <c r="R354" s="55">
        <f>I354/(SUM(H$2:H354)*10)</f>
        <v>4.5721333787002383E-2</v>
      </c>
      <c r="S354" s="95">
        <f t="shared" si="53"/>
        <v>1.51</v>
      </c>
      <c r="T354" s="96">
        <f>SUMIFS(H$2:H354,A$2:A354,A354)*10*S354*(1.1+INDEX(Entourage!BD:BD,MATCH(J354,Entourage!A:A,0))/20)</f>
        <v>5381.64</v>
      </c>
      <c r="U354" s="96">
        <f t="shared" si="54"/>
        <v>541.48499999999967</v>
      </c>
      <c r="V354" s="96">
        <f>T354/VLOOKUP(C354,[4]CharPropertyConfig!$A:$G,7,FALSE)</f>
        <v>215.26560000000001</v>
      </c>
      <c r="W354" s="96">
        <f t="shared" si="55"/>
        <v>23.489999999998872</v>
      </c>
      <c r="X354" s="54" t="str">
        <f>VLOOKUP(J354,Entourage!A:B,2,FALSE)</f>
        <v>c_b_0056</v>
      </c>
      <c r="Y354" s="51" t="str">
        <f>VLOOKUP(M354,Entourage!A:B,2,FALSE)</f>
        <v>c_b_0002</v>
      </c>
    </row>
    <row r="355" spans="1:25" x14ac:dyDescent="0.15">
      <c r="A355" s="51">
        <f t="shared" si="48"/>
        <v>18</v>
      </c>
      <c r="B355" s="2">
        <f>COUNTIF(A$1:A355,A355)</f>
        <v>14</v>
      </c>
      <c r="C355" s="2">
        <f t="shared" si="56"/>
        <v>101</v>
      </c>
      <c r="D355" s="100">
        <f t="shared" si="49"/>
        <v>237</v>
      </c>
      <c r="E355" s="51">
        <v>1</v>
      </c>
      <c r="F355" s="43">
        <v>5</v>
      </c>
      <c r="G355" s="82">
        <v>13009</v>
      </c>
      <c r="H355" s="43">
        <v>46</v>
      </c>
      <c r="I355" s="43">
        <f>VLOOKUP(C355,[4]CharPropertyConfig!$A:$G,7,FALSE)*D355</f>
        <v>5925</v>
      </c>
      <c r="J355" s="51">
        <f>VLOOKUP(A355,filiation!A:C,3,FALSE)</f>
        <v>6</v>
      </c>
      <c r="K355" s="51">
        <f>VLOOKUP(J355,Entourage!A:N,14,FALSE)</f>
        <v>2</v>
      </c>
      <c r="L355" s="2" t="str">
        <f t="shared" si="50"/>
        <v>刺杀</v>
      </c>
      <c r="M355" s="51">
        <f>VLOOKUP(A355,filiation!A:D,4,FALSE)</f>
        <v>3</v>
      </c>
      <c r="N355" s="51">
        <f>VLOOKUP(M355,Entourage!A:N,14,FALSE)</f>
        <v>2</v>
      </c>
      <c r="O355" s="2" t="str">
        <f t="shared" si="51"/>
        <v>刺杀</v>
      </c>
      <c r="P355" s="2">
        <f t="shared" si="52"/>
        <v>101</v>
      </c>
      <c r="Q355" s="51">
        <f>INT(VLOOKUP(M355,Entourage!A:AF,28+IF(N355=1,2,IF(N355=3,3,1)),FALSE)*0.6*POWER(B355,1.1))</f>
        <v>393</v>
      </c>
      <c r="R355" s="55">
        <f>I355/(SUM(H$2:H355)*10)</f>
        <v>5.0203355363497709E-2</v>
      </c>
      <c r="S355" s="95">
        <f t="shared" si="53"/>
        <v>1.42</v>
      </c>
      <c r="T355" s="96">
        <f>SUMIFS(H$2:H355,A$2:A355,A355)*10*S355*(1.1+INDEX(Entourage!BD:BD,MATCH(J355,Entourage!A:A,0))/20)</f>
        <v>5942.7000000000007</v>
      </c>
      <c r="U355" s="96">
        <f t="shared" si="54"/>
        <v>561.0600000000004</v>
      </c>
      <c r="V355" s="96">
        <f>T355/VLOOKUP(C355,[4]CharPropertyConfig!$A:$G,7,FALSE)</f>
        <v>237.70800000000003</v>
      </c>
      <c r="W355" s="96">
        <f t="shared" si="55"/>
        <v>19.575000000000728</v>
      </c>
      <c r="X355" s="54" t="str">
        <f>VLOOKUP(J355,Entourage!A:B,2,FALSE)</f>
        <v>c_b_0056</v>
      </c>
      <c r="Y355" s="51" t="str">
        <f>VLOOKUP(M355,Entourage!A:B,2,FALSE)</f>
        <v>c_b_0002</v>
      </c>
    </row>
    <row r="356" spans="1:25" x14ac:dyDescent="0.15">
      <c r="A356" s="51">
        <f t="shared" si="48"/>
        <v>18</v>
      </c>
      <c r="B356" s="2">
        <f>COUNTIF(A$1:A356,A356)</f>
        <v>15</v>
      </c>
      <c r="C356" s="2">
        <f t="shared" si="56"/>
        <v>101</v>
      </c>
      <c r="D356" s="100">
        <f t="shared" si="49"/>
        <v>260</v>
      </c>
      <c r="E356" s="51">
        <v>1</v>
      </c>
      <c r="F356" s="43">
        <v>5</v>
      </c>
      <c r="G356" s="82">
        <v>13009</v>
      </c>
      <c r="H356" s="43">
        <v>50</v>
      </c>
      <c r="I356" s="43">
        <f>VLOOKUP(C356,[4]CharPropertyConfig!$A:$G,7,FALSE)*D356</f>
        <v>6500</v>
      </c>
      <c r="J356" s="51">
        <f>VLOOKUP(A356,filiation!A:C,3,FALSE)</f>
        <v>6</v>
      </c>
      <c r="K356" s="51">
        <f>VLOOKUP(J356,Entourage!A:N,14,FALSE)</f>
        <v>2</v>
      </c>
      <c r="L356" s="2" t="str">
        <f t="shared" si="50"/>
        <v>刺杀</v>
      </c>
      <c r="M356" s="51">
        <f>VLOOKUP(A356,filiation!A:D,4,FALSE)</f>
        <v>3</v>
      </c>
      <c r="N356" s="51">
        <f>VLOOKUP(M356,Entourage!A:N,14,FALSE)</f>
        <v>2</v>
      </c>
      <c r="O356" s="2" t="str">
        <f t="shared" si="51"/>
        <v>刺杀</v>
      </c>
      <c r="P356" s="2">
        <f t="shared" si="52"/>
        <v>101</v>
      </c>
      <c r="Q356" s="51">
        <f>INT(VLOOKUP(M356,Entourage!A:AF,28+IF(N356=1,2,IF(N356=3,3,1)),FALSE)*0.6*POWER(B356,1.1))</f>
        <v>424</v>
      </c>
      <c r="R356" s="55">
        <f>I356/(SUM(H$2:H356)*10)</f>
        <v>5.4843064461694228E-2</v>
      </c>
      <c r="S356" s="95">
        <f t="shared" si="53"/>
        <v>1.3418999999999999</v>
      </c>
      <c r="T356" s="96">
        <f>SUMIFS(H$2:H356,A$2:A356,A356)*10*S356*(1.1+INDEX(Entourage!BD:BD,MATCH(J356,Entourage!A:A,0))/20)</f>
        <v>6521.6339999999991</v>
      </c>
      <c r="U356" s="96">
        <f t="shared" si="54"/>
        <v>578.93399999999838</v>
      </c>
      <c r="V356" s="96">
        <f>T356/VLOOKUP(C356,[4]CharPropertyConfig!$A:$G,7,FALSE)</f>
        <v>260.86535999999995</v>
      </c>
      <c r="W356" s="96">
        <f t="shared" si="55"/>
        <v>17.873999999997977</v>
      </c>
      <c r="X356" s="54" t="str">
        <f>VLOOKUP(J356,Entourage!A:B,2,FALSE)</f>
        <v>c_b_0056</v>
      </c>
      <c r="Y356" s="51" t="str">
        <f>VLOOKUP(M356,Entourage!A:B,2,FALSE)</f>
        <v>c_b_0002</v>
      </c>
    </row>
    <row r="357" spans="1:25" x14ac:dyDescent="0.15">
      <c r="A357" s="51">
        <f t="shared" si="48"/>
        <v>18</v>
      </c>
      <c r="B357" s="2">
        <f>COUNTIF(A$1:A357,A357)</f>
        <v>16</v>
      </c>
      <c r="C357" s="2">
        <f t="shared" si="56"/>
        <v>101</v>
      </c>
      <c r="D357" s="100">
        <f t="shared" si="49"/>
        <v>284</v>
      </c>
      <c r="E357" s="51">
        <v>1</v>
      </c>
      <c r="F357" s="43">
        <v>5</v>
      </c>
      <c r="G357" s="82">
        <v>13009</v>
      </c>
      <c r="H357" s="43">
        <v>54</v>
      </c>
      <c r="I357" s="43">
        <f>VLOOKUP(C357,[4]CharPropertyConfig!$A:$G,7,FALSE)*D357</f>
        <v>7100</v>
      </c>
      <c r="J357" s="51">
        <f>VLOOKUP(A357,filiation!A:C,3,FALSE)</f>
        <v>6</v>
      </c>
      <c r="K357" s="51">
        <f>VLOOKUP(J357,Entourage!A:N,14,FALSE)</f>
        <v>2</v>
      </c>
      <c r="L357" s="2" t="str">
        <f t="shared" si="50"/>
        <v>刺杀</v>
      </c>
      <c r="M357" s="51">
        <f>VLOOKUP(A357,filiation!A:D,4,FALSE)</f>
        <v>3</v>
      </c>
      <c r="N357" s="51">
        <f>VLOOKUP(M357,Entourage!A:N,14,FALSE)</f>
        <v>2</v>
      </c>
      <c r="O357" s="2" t="str">
        <f t="shared" si="51"/>
        <v>刺杀</v>
      </c>
      <c r="P357" s="2">
        <f t="shared" si="52"/>
        <v>101</v>
      </c>
      <c r="Q357" s="51">
        <f>INT(VLOOKUP(M357,Entourage!A:AF,28+IF(N357=1,2,IF(N357=3,3,1)),FALSE)*0.6*POWER(B357,1.1))</f>
        <v>456</v>
      </c>
      <c r="R357" s="55">
        <f>I357/(SUM(H$2:H357)*10)</f>
        <v>5.9633798084999162E-2</v>
      </c>
      <c r="S357" s="95">
        <f t="shared" si="53"/>
        <v>1.2748049999999997</v>
      </c>
      <c r="T357" s="96">
        <f>SUMIFS(H$2:H357,A$2:A357,A357)*10*S357*(1.1+INDEX(Entourage!BD:BD,MATCH(J357,Entourage!A:A,0))/20)</f>
        <v>7124.8851449999984</v>
      </c>
      <c r="U357" s="96">
        <f t="shared" si="54"/>
        <v>603.25114499999927</v>
      </c>
      <c r="V357" s="96">
        <f>T357/VLOOKUP(C357,[4]CharPropertyConfig!$A:$G,7,FALSE)</f>
        <v>284.99540579999996</v>
      </c>
      <c r="W357" s="96">
        <f t="shared" si="55"/>
        <v>24.317145000000892</v>
      </c>
      <c r="X357" s="54" t="str">
        <f>VLOOKUP(J357,Entourage!A:B,2,FALSE)</f>
        <v>c_b_0056</v>
      </c>
      <c r="Y357" s="51" t="str">
        <f>VLOOKUP(M357,Entourage!A:B,2,FALSE)</f>
        <v>c_b_0002</v>
      </c>
    </row>
    <row r="358" spans="1:25" x14ac:dyDescent="0.15">
      <c r="A358" s="51">
        <f t="shared" si="48"/>
        <v>18</v>
      </c>
      <c r="B358" s="2">
        <f>COUNTIF(A$1:A358,A358)</f>
        <v>17</v>
      </c>
      <c r="C358" s="2">
        <f t="shared" si="56"/>
        <v>101</v>
      </c>
      <c r="D358" s="100">
        <f t="shared" si="49"/>
        <v>310</v>
      </c>
      <c r="E358" s="51">
        <v>1</v>
      </c>
      <c r="F358" s="43">
        <v>5</v>
      </c>
      <c r="G358" s="82">
        <v>13009</v>
      </c>
      <c r="H358" s="43">
        <v>58</v>
      </c>
      <c r="I358" s="43">
        <f>VLOOKUP(C358,[4]CharPropertyConfig!$A:$G,7,FALSE)*D358</f>
        <v>7750</v>
      </c>
      <c r="J358" s="51">
        <f>VLOOKUP(A358,filiation!A:C,3,FALSE)</f>
        <v>6</v>
      </c>
      <c r="K358" s="51">
        <f>VLOOKUP(J358,Entourage!A:N,14,FALSE)</f>
        <v>2</v>
      </c>
      <c r="L358" s="2" t="str">
        <f t="shared" si="50"/>
        <v>刺杀</v>
      </c>
      <c r="M358" s="51">
        <f>VLOOKUP(A358,filiation!A:D,4,FALSE)</f>
        <v>3</v>
      </c>
      <c r="N358" s="51">
        <f>VLOOKUP(M358,Entourage!A:N,14,FALSE)</f>
        <v>2</v>
      </c>
      <c r="O358" s="2" t="str">
        <f t="shared" si="51"/>
        <v>刺杀</v>
      </c>
      <c r="P358" s="2">
        <f t="shared" si="52"/>
        <v>101</v>
      </c>
      <c r="Q358" s="51">
        <f>INT(VLOOKUP(M358,Entourage!A:AF,28+IF(N358=1,2,IF(N358=3,3,1)),FALSE)*0.6*POWER(B358,1.1))</f>
        <v>487</v>
      </c>
      <c r="R358" s="55">
        <f>I358/(SUM(H$2:H358)*10)</f>
        <v>6.4777666332330328E-2</v>
      </c>
      <c r="S358" s="95">
        <f t="shared" si="53"/>
        <v>1.2174387749999998</v>
      </c>
      <c r="T358" s="96">
        <f>SUMIFS(H$2:H358,A$2:A358,A358)*10*S358*(1.1+INDEX(Entourage!BD:BD,MATCH(J358,Entourage!A:A,0))/20)</f>
        <v>7757.5198742999983</v>
      </c>
      <c r="U358" s="96">
        <f t="shared" si="54"/>
        <v>632.63472929999989</v>
      </c>
      <c r="V358" s="96">
        <f>T358/VLOOKUP(C358,[4]CharPropertyConfig!$A:$G,7,FALSE)</f>
        <v>310.30079497199995</v>
      </c>
      <c r="W358" s="96">
        <f t="shared" si="55"/>
        <v>29.383584300000621</v>
      </c>
      <c r="X358" s="54" t="str">
        <f>VLOOKUP(J358,Entourage!A:B,2,FALSE)</f>
        <v>c_b_0056</v>
      </c>
      <c r="Y358" s="51" t="str">
        <f>VLOOKUP(M358,Entourage!A:B,2,FALSE)</f>
        <v>c_b_0002</v>
      </c>
    </row>
    <row r="359" spans="1:25" x14ac:dyDescent="0.15">
      <c r="A359" s="51">
        <f t="shared" si="48"/>
        <v>18</v>
      </c>
      <c r="B359" s="2">
        <f>COUNTIF(A$1:A359,A359)</f>
        <v>18</v>
      </c>
      <c r="C359" s="2">
        <f t="shared" si="56"/>
        <v>101</v>
      </c>
      <c r="D359" s="100">
        <f t="shared" si="49"/>
        <v>338</v>
      </c>
      <c r="E359" s="51">
        <v>1</v>
      </c>
      <c r="F359" s="43">
        <v>6</v>
      </c>
      <c r="G359" s="82">
        <v>13009</v>
      </c>
      <c r="H359" s="43">
        <v>64</v>
      </c>
      <c r="I359" s="43">
        <f>VLOOKUP(C359,[4]CharPropertyConfig!$A:$G,7,FALSE)*D359</f>
        <v>8450</v>
      </c>
      <c r="J359" s="51">
        <f>VLOOKUP(A359,filiation!A:C,3,FALSE)</f>
        <v>6</v>
      </c>
      <c r="K359" s="51">
        <f>VLOOKUP(J359,Entourage!A:N,14,FALSE)</f>
        <v>2</v>
      </c>
      <c r="L359" s="2" t="str">
        <f t="shared" si="50"/>
        <v>刺杀</v>
      </c>
      <c r="M359" s="51">
        <f>VLOOKUP(A359,filiation!A:D,4,FALSE)</f>
        <v>3</v>
      </c>
      <c r="N359" s="51">
        <f>VLOOKUP(M359,Entourage!A:N,14,FALSE)</f>
        <v>2</v>
      </c>
      <c r="O359" s="2" t="str">
        <f t="shared" si="51"/>
        <v>刺杀</v>
      </c>
      <c r="P359" s="2">
        <f t="shared" si="52"/>
        <v>101</v>
      </c>
      <c r="Q359" s="51">
        <f>INT(VLOOKUP(M359,Entourage!A:AF,28+IF(N359=1,2,IF(N359=3,3,1)),FALSE)*0.6*POWER(B359,1.1))</f>
        <v>519</v>
      </c>
      <c r="R359" s="55">
        <f>I359/(SUM(H$2:H359)*10)</f>
        <v>7.0252743598270703E-2</v>
      </c>
      <c r="S359" s="95">
        <f t="shared" si="53"/>
        <v>1.1687412239999997</v>
      </c>
      <c r="T359" s="96">
        <f>SUMIFS(H$2:H359,A$2:A359,A359)*10*S359*(1.1+INDEX(Entourage!BD:BD,MATCH(J359,Entourage!A:A,0))/20)</f>
        <v>8457.0114968639991</v>
      </c>
      <c r="U359" s="96">
        <f t="shared" si="54"/>
        <v>699.49162256400086</v>
      </c>
      <c r="V359" s="96">
        <f>T359/VLOOKUP(C359,[4]CharPropertyConfig!$A:$G,7,FALSE)</f>
        <v>338.28045987455994</v>
      </c>
      <c r="W359" s="96">
        <f t="shared" si="55"/>
        <v>66.856893264000973</v>
      </c>
      <c r="X359" s="54" t="str">
        <f>VLOOKUP(J359,Entourage!A:B,2,FALSE)</f>
        <v>c_b_0056</v>
      </c>
      <c r="Y359" s="51" t="str">
        <f>VLOOKUP(M359,Entourage!A:B,2,FALSE)</f>
        <v>c_b_0002</v>
      </c>
    </row>
    <row r="360" spans="1:25" x14ac:dyDescent="0.15">
      <c r="A360" s="51">
        <f t="shared" si="48"/>
        <v>18</v>
      </c>
      <c r="B360" s="2">
        <f>COUNTIF(A$1:A360,A360)</f>
        <v>19</v>
      </c>
      <c r="C360" s="2">
        <f t="shared" si="56"/>
        <v>101</v>
      </c>
      <c r="D360" s="100">
        <f t="shared" si="49"/>
        <v>367</v>
      </c>
      <c r="E360" s="51">
        <v>1</v>
      </c>
      <c r="F360" s="43">
        <v>6</v>
      </c>
      <c r="G360" s="82">
        <v>13009</v>
      </c>
      <c r="H360" s="43">
        <v>68</v>
      </c>
      <c r="I360" s="43">
        <f>VLOOKUP(C360,[4]CharPropertyConfig!$A:$G,7,FALSE)*D360</f>
        <v>9175</v>
      </c>
      <c r="J360" s="51">
        <f>VLOOKUP(A360,filiation!A:C,3,FALSE)</f>
        <v>6</v>
      </c>
      <c r="K360" s="51">
        <f>VLOOKUP(J360,Entourage!A:N,14,FALSE)</f>
        <v>2</v>
      </c>
      <c r="L360" s="2" t="str">
        <f t="shared" si="50"/>
        <v>刺杀</v>
      </c>
      <c r="M360" s="51">
        <f>VLOOKUP(A360,filiation!A:D,4,FALSE)</f>
        <v>3</v>
      </c>
      <c r="N360" s="51">
        <f>VLOOKUP(M360,Entourage!A:N,14,FALSE)</f>
        <v>2</v>
      </c>
      <c r="O360" s="2" t="str">
        <f t="shared" si="51"/>
        <v>刺杀</v>
      </c>
      <c r="P360" s="2">
        <f t="shared" si="52"/>
        <v>101</v>
      </c>
      <c r="Q360" s="51">
        <f>INT(VLOOKUP(M360,Entourage!A:AF,28+IF(N360=1,2,IF(N360=3,3,1)),FALSE)*0.6*POWER(B360,1.1))</f>
        <v>550</v>
      </c>
      <c r="R360" s="55">
        <f>I360/(SUM(H$2:H360)*10)</f>
        <v>7.5851521164021163E-2</v>
      </c>
      <c r="S360" s="95">
        <f t="shared" si="53"/>
        <v>1.1278352811599996</v>
      </c>
      <c r="T360" s="96">
        <f>SUMIFS(H$2:H360,A$2:A360,A360)*10*S360*(1.1+INDEX(Entourage!BD:BD,MATCH(J360,Entourage!A:A,0))/20)</f>
        <v>9196.3688825786376</v>
      </c>
      <c r="U360" s="96">
        <f t="shared" si="54"/>
        <v>739.35738571463844</v>
      </c>
      <c r="V360" s="96">
        <f>T360/VLOOKUP(C360,[4]CharPropertyConfig!$A:$G,7,FALSE)</f>
        <v>367.85475530314551</v>
      </c>
      <c r="W360" s="96">
        <f t="shared" si="55"/>
        <v>39.865763150637576</v>
      </c>
      <c r="X360" s="54" t="str">
        <f>VLOOKUP(J360,Entourage!A:B,2,FALSE)</f>
        <v>c_b_0056</v>
      </c>
      <c r="Y360" s="51" t="str">
        <f>VLOOKUP(M360,Entourage!A:B,2,FALSE)</f>
        <v>c_b_0002</v>
      </c>
    </row>
    <row r="361" spans="1:25" x14ac:dyDescent="0.15">
      <c r="A361" s="51">
        <f t="shared" si="48"/>
        <v>18</v>
      </c>
      <c r="B361" s="2">
        <f>COUNTIF(A$1:A361,A361)</f>
        <v>20</v>
      </c>
      <c r="C361" s="2">
        <f t="shared" si="56"/>
        <v>101</v>
      </c>
      <c r="D361" s="100">
        <f t="shared" si="49"/>
        <v>399</v>
      </c>
      <c r="E361" s="51">
        <v>1</v>
      </c>
      <c r="F361" s="43">
        <v>6</v>
      </c>
      <c r="G361" s="82">
        <v>13009</v>
      </c>
      <c r="H361" s="43">
        <v>72</v>
      </c>
      <c r="I361" s="43">
        <f>VLOOKUP(C361,[4]CharPropertyConfig!$A:$G,7,FALSE)*D361</f>
        <v>9975</v>
      </c>
      <c r="J361" s="51">
        <f>VLOOKUP(A361,filiation!A:C,3,FALSE)</f>
        <v>6</v>
      </c>
      <c r="K361" s="51">
        <f>VLOOKUP(J361,Entourage!A:N,14,FALSE)</f>
        <v>2</v>
      </c>
      <c r="L361" s="2" t="str">
        <f t="shared" si="50"/>
        <v>刺杀</v>
      </c>
      <c r="M361" s="51">
        <f>VLOOKUP(A361,filiation!A:D,4,FALSE)</f>
        <v>3</v>
      </c>
      <c r="N361" s="51">
        <f>VLOOKUP(M361,Entourage!A:N,14,FALSE)</f>
        <v>2</v>
      </c>
      <c r="O361" s="2" t="str">
        <f t="shared" si="51"/>
        <v>刺杀</v>
      </c>
      <c r="P361" s="2">
        <f t="shared" si="52"/>
        <v>101</v>
      </c>
      <c r="Q361" s="51">
        <f>INT(VLOOKUP(M361,Entourage!A:AF,28+IF(N361=1,2,IF(N361=3,3,1)),FALSE)*0.6*POWER(B361,1.1))</f>
        <v>582</v>
      </c>
      <c r="R361" s="55">
        <f>I361/(SUM(H$2:H361)*10)</f>
        <v>8.1977317554240633E-2</v>
      </c>
      <c r="S361" s="95">
        <f t="shared" si="53"/>
        <v>1.0940002227251997</v>
      </c>
      <c r="T361" s="96">
        <f>SUMIFS(H$2:H361,A$2:A361,A361)*10*S361*(1.1+INDEX(Entourage!BD:BD,MATCH(J361,Entourage!A:A,0))/20)</f>
        <v>9983.8460325901724</v>
      </c>
      <c r="U361" s="96">
        <f t="shared" si="54"/>
        <v>787.47715001153483</v>
      </c>
      <c r="V361" s="96">
        <f>T361/VLOOKUP(C361,[4]CharPropertyConfig!$A:$G,7,FALSE)</f>
        <v>399.35384130360688</v>
      </c>
      <c r="W361" s="96">
        <f t="shared" si="55"/>
        <v>48.119764296896392</v>
      </c>
      <c r="X361" s="54" t="str">
        <f>VLOOKUP(J361,Entourage!A:B,2,FALSE)</f>
        <v>c_b_0056</v>
      </c>
      <c r="Y361" s="51" t="str">
        <f>VLOOKUP(M361,Entourage!A:B,2,FALSE)</f>
        <v>c_b_0002</v>
      </c>
    </row>
    <row r="362" spans="1:25" x14ac:dyDescent="0.15">
      <c r="A362" s="51">
        <f t="shared" si="48"/>
        <v>19</v>
      </c>
      <c r="B362" s="2">
        <f>COUNTIF(A$1:A362,A362)</f>
        <v>1</v>
      </c>
      <c r="C362" s="2">
        <f t="shared" si="56"/>
        <v>102</v>
      </c>
      <c r="D362" s="100">
        <f t="shared" si="49"/>
        <v>10</v>
      </c>
      <c r="E362" s="51">
        <v>1</v>
      </c>
      <c r="F362" s="43">
        <v>1</v>
      </c>
      <c r="G362" s="82">
        <v>13009</v>
      </c>
      <c r="H362" s="43">
        <v>2</v>
      </c>
      <c r="I362" s="43">
        <f>VLOOKUP(C362,[4]CharPropertyConfig!$A:$G,7,FALSE)*D362</f>
        <v>250</v>
      </c>
      <c r="J362" s="51">
        <f>VLOOKUP(A362,filiation!A:C,3,FALSE)</f>
        <v>16</v>
      </c>
      <c r="K362" s="51">
        <f>VLOOKUP(J362,Entourage!A:N,14,FALSE)</f>
        <v>3</v>
      </c>
      <c r="L362" s="2" t="str">
        <f t="shared" si="50"/>
        <v>辅助</v>
      </c>
      <c r="M362" s="51">
        <f>VLOOKUP(A362,filiation!A:D,4,FALSE)</f>
        <v>22</v>
      </c>
      <c r="N362" s="51">
        <f>VLOOKUP(M362,Entourage!A:N,14,FALSE)</f>
        <v>1</v>
      </c>
      <c r="O362" s="2" t="str">
        <f t="shared" si="51"/>
        <v>战斗</v>
      </c>
      <c r="P362" s="2">
        <f t="shared" si="52"/>
        <v>102</v>
      </c>
      <c r="Q362" s="51">
        <f>INT(VLOOKUP(M362,Entourage!A:AF,28+IF(N362=1,2,IF(N362=3,3,1)),FALSE)*0.6*POWER(B362,1.1))</f>
        <v>8</v>
      </c>
      <c r="R362" s="55">
        <f>I362/(SUM(H$2:H362)*10)</f>
        <v>2.0542317173377158E-3</v>
      </c>
      <c r="S362" s="95">
        <f t="shared" si="53"/>
        <v>10</v>
      </c>
      <c r="T362" s="96">
        <f>SUMIFS(H$2:H362,A$2:A362,A362)*10*S362*(1.1+INDEX(Entourage!BD:BD,MATCH(J362,Entourage!A:A,0))/20)</f>
        <v>250</v>
      </c>
      <c r="U362" s="96">
        <f t="shared" si="54"/>
        <v>-9733.8460325901724</v>
      </c>
      <c r="V362" s="96">
        <f>T362/VLOOKUP(C362,[4]CharPropertyConfig!$A:$G,7,FALSE)</f>
        <v>10</v>
      </c>
      <c r="W362" s="96">
        <f t="shared" si="55"/>
        <v>-10521.323182601707</v>
      </c>
      <c r="X362" s="54" t="str">
        <f>VLOOKUP(J362,Entourage!A:B,2,FALSE)</f>
        <v>c_b_0078</v>
      </c>
      <c r="Y362" s="51" t="str">
        <f>VLOOKUP(M362,Entourage!A:B,2,FALSE)</f>
        <v>c_b_0068</v>
      </c>
    </row>
    <row r="363" spans="1:25" x14ac:dyDescent="0.15">
      <c r="A363" s="51">
        <f t="shared" si="48"/>
        <v>19</v>
      </c>
      <c r="B363" s="2">
        <f>COUNTIF(A$1:A363,A363)</f>
        <v>2</v>
      </c>
      <c r="C363" s="2">
        <f t="shared" si="56"/>
        <v>102</v>
      </c>
      <c r="D363" s="100">
        <f t="shared" si="49"/>
        <v>21</v>
      </c>
      <c r="E363" s="51">
        <v>1</v>
      </c>
      <c r="F363" s="43">
        <v>1</v>
      </c>
      <c r="G363" s="82">
        <v>13009</v>
      </c>
      <c r="H363" s="43">
        <v>4</v>
      </c>
      <c r="I363" s="43">
        <f>VLOOKUP(C363,[4]CharPropertyConfig!$A:$G,7,FALSE)*D363</f>
        <v>525</v>
      </c>
      <c r="J363" s="51">
        <f>VLOOKUP(A363,filiation!A:C,3,FALSE)</f>
        <v>16</v>
      </c>
      <c r="K363" s="51">
        <f>VLOOKUP(J363,Entourage!A:N,14,FALSE)</f>
        <v>3</v>
      </c>
      <c r="L363" s="2" t="str">
        <f t="shared" si="50"/>
        <v>辅助</v>
      </c>
      <c r="M363" s="51">
        <f>VLOOKUP(A363,filiation!A:D,4,FALSE)</f>
        <v>22</v>
      </c>
      <c r="N363" s="51">
        <f>VLOOKUP(M363,Entourage!A:N,14,FALSE)</f>
        <v>1</v>
      </c>
      <c r="O363" s="2" t="str">
        <f t="shared" si="51"/>
        <v>战斗</v>
      </c>
      <c r="P363" s="2">
        <f t="shared" si="52"/>
        <v>102</v>
      </c>
      <c r="Q363" s="51">
        <f>INT(VLOOKUP(M363,Entourage!A:AF,28+IF(N363=1,2,IF(N363=3,3,1)),FALSE)*0.6*POWER(B363,1.1))</f>
        <v>18</v>
      </c>
      <c r="R363" s="55">
        <f>I363/(SUM(H$2:H363)*10)</f>
        <v>4.3124691966485952E-3</v>
      </c>
      <c r="S363" s="95">
        <f t="shared" si="53"/>
        <v>7</v>
      </c>
      <c r="T363" s="96">
        <f>SUMIFS(H$2:H363,A$2:A363,A363)*10*S363*(1.1+INDEX(Entourage!BD:BD,MATCH(J363,Entourage!A:A,0))/20)</f>
        <v>525</v>
      </c>
      <c r="U363" s="96">
        <f t="shared" si="54"/>
        <v>275</v>
      </c>
      <c r="V363" s="96">
        <f>T363/VLOOKUP(C363,[4]CharPropertyConfig!$A:$G,7,FALSE)</f>
        <v>21</v>
      </c>
      <c r="W363" s="96">
        <f t="shared" si="55"/>
        <v>10008.846032590172</v>
      </c>
      <c r="X363" s="54" t="str">
        <f>VLOOKUP(J363,Entourage!A:B,2,FALSE)</f>
        <v>c_b_0078</v>
      </c>
      <c r="Y363" s="51" t="str">
        <f>VLOOKUP(M363,Entourage!A:B,2,FALSE)</f>
        <v>c_b_0068</v>
      </c>
    </row>
    <row r="364" spans="1:25" x14ac:dyDescent="0.15">
      <c r="A364" s="51">
        <f t="shared" si="48"/>
        <v>19</v>
      </c>
      <c r="B364" s="2">
        <f>COUNTIF(A$1:A364,A364)</f>
        <v>3</v>
      </c>
      <c r="C364" s="2">
        <f t="shared" si="56"/>
        <v>102</v>
      </c>
      <c r="D364" s="100">
        <f t="shared" si="49"/>
        <v>33</v>
      </c>
      <c r="E364" s="51">
        <v>1</v>
      </c>
      <c r="F364" s="43">
        <v>1</v>
      </c>
      <c r="G364" s="82">
        <v>13009</v>
      </c>
      <c r="H364" s="43">
        <v>6</v>
      </c>
      <c r="I364" s="43">
        <f>VLOOKUP(C364,[4]CharPropertyConfig!$A:$G,7,FALSE)*D364</f>
        <v>825</v>
      </c>
      <c r="J364" s="51">
        <f>VLOOKUP(A364,filiation!A:C,3,FALSE)</f>
        <v>16</v>
      </c>
      <c r="K364" s="51">
        <f>VLOOKUP(J364,Entourage!A:N,14,FALSE)</f>
        <v>3</v>
      </c>
      <c r="L364" s="2" t="str">
        <f t="shared" si="50"/>
        <v>辅助</v>
      </c>
      <c r="M364" s="51">
        <f>VLOOKUP(A364,filiation!A:D,4,FALSE)</f>
        <v>22</v>
      </c>
      <c r="N364" s="51">
        <f>VLOOKUP(M364,Entourage!A:N,14,FALSE)</f>
        <v>1</v>
      </c>
      <c r="O364" s="2" t="str">
        <f t="shared" si="51"/>
        <v>战斗</v>
      </c>
      <c r="P364" s="2">
        <f t="shared" si="52"/>
        <v>102</v>
      </c>
      <c r="Q364" s="51">
        <f>INT(VLOOKUP(M364,Entourage!A:AF,28+IF(N364=1,2,IF(N364=3,3,1)),FALSE)*0.6*POWER(B364,1.1))</f>
        <v>28</v>
      </c>
      <c r="R364" s="55">
        <f>I364/(SUM(H$2:H364)*10)</f>
        <v>6.7733990147783255E-3</v>
      </c>
      <c r="S364" s="95">
        <f t="shared" si="53"/>
        <v>5.5</v>
      </c>
      <c r="T364" s="96">
        <f>SUMIFS(H$2:H364,A$2:A364,A364)*10*S364*(1.1+INDEX(Entourage!BD:BD,MATCH(J364,Entourage!A:A,0))/20)</f>
        <v>825</v>
      </c>
      <c r="U364" s="96">
        <f t="shared" si="54"/>
        <v>300</v>
      </c>
      <c r="V364" s="96">
        <f>T364/VLOOKUP(C364,[4]CharPropertyConfig!$A:$G,7,FALSE)</f>
        <v>33</v>
      </c>
      <c r="W364" s="96">
        <f t="shared" si="55"/>
        <v>25</v>
      </c>
      <c r="X364" s="54" t="str">
        <f>VLOOKUP(J364,Entourage!A:B,2,FALSE)</f>
        <v>c_b_0078</v>
      </c>
      <c r="Y364" s="51" t="str">
        <f>VLOOKUP(M364,Entourage!A:B,2,FALSE)</f>
        <v>c_b_0068</v>
      </c>
    </row>
    <row r="365" spans="1:25" x14ac:dyDescent="0.15">
      <c r="A365" s="51">
        <f t="shared" si="48"/>
        <v>19</v>
      </c>
      <c r="B365" s="2">
        <f>COUNTIF(A$1:A365,A365)</f>
        <v>4</v>
      </c>
      <c r="C365" s="2">
        <f t="shared" si="56"/>
        <v>102</v>
      </c>
      <c r="D365" s="100">
        <f t="shared" si="49"/>
        <v>46</v>
      </c>
      <c r="E365" s="51">
        <v>1</v>
      </c>
      <c r="F365" s="43">
        <v>2</v>
      </c>
      <c r="G365" s="82">
        <v>13009</v>
      </c>
      <c r="H365" s="43">
        <v>10</v>
      </c>
      <c r="I365" s="43">
        <f>VLOOKUP(C365,[4]CharPropertyConfig!$A:$G,7,FALSE)*D365</f>
        <v>1150</v>
      </c>
      <c r="J365" s="51">
        <f>VLOOKUP(A365,filiation!A:C,3,FALSE)</f>
        <v>16</v>
      </c>
      <c r="K365" s="51">
        <f>VLOOKUP(J365,Entourage!A:N,14,FALSE)</f>
        <v>3</v>
      </c>
      <c r="L365" s="2" t="str">
        <f t="shared" si="50"/>
        <v>辅助</v>
      </c>
      <c r="M365" s="51">
        <f>VLOOKUP(A365,filiation!A:D,4,FALSE)</f>
        <v>22</v>
      </c>
      <c r="N365" s="51">
        <f>VLOOKUP(M365,Entourage!A:N,14,FALSE)</f>
        <v>1</v>
      </c>
      <c r="O365" s="2" t="str">
        <f t="shared" si="51"/>
        <v>战斗</v>
      </c>
      <c r="P365" s="2">
        <f t="shared" si="52"/>
        <v>102</v>
      </c>
      <c r="Q365" s="51">
        <f>INT(VLOOKUP(M365,Entourage!A:AF,28+IF(N365=1,2,IF(N365=3,3,1)),FALSE)*0.6*POWER(B365,1.1))</f>
        <v>38</v>
      </c>
      <c r="R365" s="55">
        <f>I365/(SUM(H$2:H365)*10)</f>
        <v>9.433962264150943E-3</v>
      </c>
      <c r="S365" s="95">
        <f t="shared" si="53"/>
        <v>4.2</v>
      </c>
      <c r="T365" s="96">
        <f>SUMIFS(H$2:H365,A$2:A365,A365)*10*S365*(1.1+INDEX(Entourage!BD:BD,MATCH(J365,Entourage!A:A,0))/20)</f>
        <v>1155</v>
      </c>
      <c r="U365" s="96">
        <f t="shared" si="54"/>
        <v>330</v>
      </c>
      <c r="V365" s="96">
        <f>T365/VLOOKUP(C365,[4]CharPropertyConfig!$A:$G,7,FALSE)</f>
        <v>46.2</v>
      </c>
      <c r="W365" s="96">
        <f t="shared" si="55"/>
        <v>30</v>
      </c>
      <c r="X365" s="54" t="str">
        <f>VLOOKUP(J365,Entourage!A:B,2,FALSE)</f>
        <v>c_b_0078</v>
      </c>
      <c r="Y365" s="51" t="str">
        <f>VLOOKUP(M365,Entourage!A:B,2,FALSE)</f>
        <v>c_b_0068</v>
      </c>
    </row>
    <row r="366" spans="1:25" x14ac:dyDescent="0.15">
      <c r="A366" s="51">
        <f t="shared" si="48"/>
        <v>19</v>
      </c>
      <c r="B366" s="2">
        <f>COUNTIF(A$1:A366,A366)</f>
        <v>5</v>
      </c>
      <c r="C366" s="2">
        <f t="shared" si="56"/>
        <v>102</v>
      </c>
      <c r="D366" s="100">
        <f t="shared" si="49"/>
        <v>60</v>
      </c>
      <c r="E366" s="51">
        <v>1</v>
      </c>
      <c r="F366" s="43">
        <v>2</v>
      </c>
      <c r="G366" s="82">
        <v>13009</v>
      </c>
      <c r="H366" s="43">
        <v>12</v>
      </c>
      <c r="I366" s="43">
        <f>VLOOKUP(C366,[4]CharPropertyConfig!$A:$G,7,FALSE)*D366</f>
        <v>1500</v>
      </c>
      <c r="J366" s="51">
        <f>VLOOKUP(A366,filiation!A:C,3,FALSE)</f>
        <v>16</v>
      </c>
      <c r="K366" s="51">
        <f>VLOOKUP(J366,Entourage!A:N,14,FALSE)</f>
        <v>3</v>
      </c>
      <c r="L366" s="2" t="str">
        <f t="shared" si="50"/>
        <v>辅助</v>
      </c>
      <c r="M366" s="51">
        <f>VLOOKUP(A366,filiation!A:D,4,FALSE)</f>
        <v>22</v>
      </c>
      <c r="N366" s="51">
        <f>VLOOKUP(M366,Entourage!A:N,14,FALSE)</f>
        <v>1</v>
      </c>
      <c r="O366" s="2" t="str">
        <f t="shared" si="51"/>
        <v>战斗</v>
      </c>
      <c r="P366" s="2">
        <f t="shared" si="52"/>
        <v>102</v>
      </c>
      <c r="Q366" s="51">
        <f>INT(VLOOKUP(M366,Entourage!A:AF,28+IF(N366=1,2,IF(N366=3,3,1)),FALSE)*0.6*POWER(B366,1.1))</f>
        <v>49</v>
      </c>
      <c r="R366" s="55">
        <f>I366/(SUM(H$2:H366)*10)</f>
        <v>1.2293066710375349E-2</v>
      </c>
      <c r="S366" s="95">
        <f t="shared" si="53"/>
        <v>3.56</v>
      </c>
      <c r="T366" s="96">
        <f>SUMIFS(H$2:H366,A$2:A366,A366)*10*S366*(1.1+INDEX(Entourage!BD:BD,MATCH(J366,Entourage!A:A,0))/20)</f>
        <v>1513</v>
      </c>
      <c r="U366" s="96">
        <f t="shared" si="54"/>
        <v>358</v>
      </c>
      <c r="V366" s="96">
        <f>T366/VLOOKUP(C366,[4]CharPropertyConfig!$A:$G,7,FALSE)</f>
        <v>60.52</v>
      </c>
      <c r="W366" s="96">
        <f t="shared" si="55"/>
        <v>28</v>
      </c>
      <c r="X366" s="54" t="str">
        <f>VLOOKUP(J366,Entourage!A:B,2,FALSE)</f>
        <v>c_b_0078</v>
      </c>
      <c r="Y366" s="51" t="str">
        <f>VLOOKUP(M366,Entourage!A:B,2,FALSE)</f>
        <v>c_b_0068</v>
      </c>
    </row>
    <row r="367" spans="1:25" x14ac:dyDescent="0.15">
      <c r="A367" s="51">
        <f t="shared" si="48"/>
        <v>19</v>
      </c>
      <c r="B367" s="2">
        <f>COUNTIF(A$1:A367,A367)</f>
        <v>6</v>
      </c>
      <c r="C367" s="2">
        <f t="shared" si="56"/>
        <v>102</v>
      </c>
      <c r="D367" s="100">
        <f t="shared" si="49"/>
        <v>75</v>
      </c>
      <c r="E367" s="51">
        <v>1</v>
      </c>
      <c r="F367" s="43">
        <v>2</v>
      </c>
      <c r="G367" s="82">
        <v>13009</v>
      </c>
      <c r="H367" s="43">
        <v>16</v>
      </c>
      <c r="I367" s="43">
        <f>VLOOKUP(C367,[4]CharPropertyConfig!$A:$G,7,FALSE)*D367</f>
        <v>1875</v>
      </c>
      <c r="J367" s="51">
        <f>VLOOKUP(A367,filiation!A:C,3,FALSE)</f>
        <v>16</v>
      </c>
      <c r="K367" s="51">
        <f>VLOOKUP(J367,Entourage!A:N,14,FALSE)</f>
        <v>3</v>
      </c>
      <c r="L367" s="2" t="str">
        <f t="shared" si="50"/>
        <v>辅助</v>
      </c>
      <c r="M367" s="51">
        <f>VLOOKUP(A367,filiation!A:D,4,FALSE)</f>
        <v>22</v>
      </c>
      <c r="N367" s="51">
        <f>VLOOKUP(M367,Entourage!A:N,14,FALSE)</f>
        <v>1</v>
      </c>
      <c r="O367" s="2" t="str">
        <f t="shared" si="51"/>
        <v>战斗</v>
      </c>
      <c r="P367" s="2">
        <f t="shared" si="52"/>
        <v>102</v>
      </c>
      <c r="Q367" s="51">
        <f>INT(VLOOKUP(M367,Entourage!A:AF,28+IF(N367=1,2,IF(N367=3,3,1)),FALSE)*0.6*POWER(B367,1.1))</f>
        <v>60</v>
      </c>
      <c r="R367" s="55">
        <f>I367/(SUM(H$2:H367)*10)</f>
        <v>1.5346210509084957E-2</v>
      </c>
      <c r="S367" s="95">
        <f t="shared" si="53"/>
        <v>3.02</v>
      </c>
      <c r="T367" s="96">
        <f>SUMIFS(H$2:H367,A$2:A367,A367)*10*S367*(1.1+INDEX(Entourage!BD:BD,MATCH(J367,Entourage!A:A,0))/20)</f>
        <v>1887.5</v>
      </c>
      <c r="U367" s="96">
        <f t="shared" si="54"/>
        <v>374.5</v>
      </c>
      <c r="V367" s="96">
        <f>T367/VLOOKUP(C367,[4]CharPropertyConfig!$A:$G,7,FALSE)</f>
        <v>75.5</v>
      </c>
      <c r="W367" s="96">
        <f t="shared" si="55"/>
        <v>16.5</v>
      </c>
      <c r="X367" s="54" t="str">
        <f>VLOOKUP(J367,Entourage!A:B,2,FALSE)</f>
        <v>c_b_0078</v>
      </c>
      <c r="Y367" s="51" t="str">
        <f>VLOOKUP(M367,Entourage!A:B,2,FALSE)</f>
        <v>c_b_0068</v>
      </c>
    </row>
    <row r="368" spans="1:25" x14ac:dyDescent="0.15">
      <c r="A368" s="51">
        <f t="shared" si="48"/>
        <v>19</v>
      </c>
      <c r="B368" s="2">
        <f>COUNTIF(A$1:A368,A368)</f>
        <v>7</v>
      </c>
      <c r="C368" s="2">
        <f t="shared" si="56"/>
        <v>102</v>
      </c>
      <c r="D368" s="100">
        <f t="shared" si="49"/>
        <v>91</v>
      </c>
      <c r="E368" s="51">
        <v>1</v>
      </c>
      <c r="F368" s="43">
        <v>3</v>
      </c>
      <c r="G368" s="82">
        <v>13009</v>
      </c>
      <c r="H368" s="43">
        <v>20</v>
      </c>
      <c r="I368" s="43">
        <f>VLOOKUP(C368,[4]CharPropertyConfig!$A:$G,7,FALSE)*D368</f>
        <v>2275</v>
      </c>
      <c r="J368" s="51">
        <f>VLOOKUP(A368,filiation!A:C,3,FALSE)</f>
        <v>16</v>
      </c>
      <c r="K368" s="51">
        <f>VLOOKUP(J368,Entourage!A:N,14,FALSE)</f>
        <v>3</v>
      </c>
      <c r="L368" s="2" t="str">
        <f t="shared" si="50"/>
        <v>辅助</v>
      </c>
      <c r="M368" s="51">
        <f>VLOOKUP(A368,filiation!A:D,4,FALSE)</f>
        <v>22</v>
      </c>
      <c r="N368" s="51">
        <f>VLOOKUP(M368,Entourage!A:N,14,FALSE)</f>
        <v>1</v>
      </c>
      <c r="O368" s="2" t="str">
        <f t="shared" si="51"/>
        <v>战斗</v>
      </c>
      <c r="P368" s="2">
        <f t="shared" si="52"/>
        <v>102</v>
      </c>
      <c r="Q368" s="51">
        <f>INT(VLOOKUP(M368,Entourage!A:AF,28+IF(N368=1,2,IF(N368=3,3,1)),FALSE)*0.6*POWER(B368,1.1))</f>
        <v>71</v>
      </c>
      <c r="R368" s="55">
        <f>I368/(SUM(H$2:H368)*10)</f>
        <v>1.8589638829874161E-2</v>
      </c>
      <c r="S368" s="95">
        <f t="shared" si="53"/>
        <v>2.6</v>
      </c>
      <c r="T368" s="96">
        <f>SUMIFS(H$2:H368,A$2:A368,A368)*10*S368*(1.1+INDEX(Entourage!BD:BD,MATCH(J368,Entourage!A:A,0))/20)</f>
        <v>2275</v>
      </c>
      <c r="U368" s="96">
        <f t="shared" si="54"/>
        <v>387.5</v>
      </c>
      <c r="V368" s="96">
        <f>T368/VLOOKUP(C368,[4]CharPropertyConfig!$A:$G,7,FALSE)</f>
        <v>91</v>
      </c>
      <c r="W368" s="96">
        <f t="shared" si="55"/>
        <v>13</v>
      </c>
      <c r="X368" s="54" t="str">
        <f>VLOOKUP(J368,Entourage!A:B,2,FALSE)</f>
        <v>c_b_0078</v>
      </c>
      <c r="Y368" s="51" t="str">
        <f>VLOOKUP(M368,Entourage!A:B,2,FALSE)</f>
        <v>c_b_0068</v>
      </c>
    </row>
    <row r="369" spans="1:25" x14ac:dyDescent="0.15">
      <c r="A369" s="51">
        <f t="shared" si="48"/>
        <v>19</v>
      </c>
      <c r="B369" s="2">
        <f>COUNTIF(A$1:A369,A369)</f>
        <v>8</v>
      </c>
      <c r="C369" s="2">
        <f t="shared" si="56"/>
        <v>102</v>
      </c>
      <c r="D369" s="100">
        <f t="shared" si="49"/>
        <v>107</v>
      </c>
      <c r="E369" s="51">
        <v>1</v>
      </c>
      <c r="F369" s="43">
        <v>3</v>
      </c>
      <c r="G369" s="82">
        <v>13009</v>
      </c>
      <c r="H369" s="43">
        <v>24</v>
      </c>
      <c r="I369" s="43">
        <f>VLOOKUP(C369,[4]CharPropertyConfig!$A:$G,7,FALSE)*D369</f>
        <v>2675</v>
      </c>
      <c r="J369" s="51">
        <f>VLOOKUP(A369,filiation!A:C,3,FALSE)</f>
        <v>16</v>
      </c>
      <c r="K369" s="51">
        <f>VLOOKUP(J369,Entourage!A:N,14,FALSE)</f>
        <v>3</v>
      </c>
      <c r="L369" s="2" t="str">
        <f t="shared" si="50"/>
        <v>辅助</v>
      </c>
      <c r="M369" s="51">
        <f>VLOOKUP(A369,filiation!A:D,4,FALSE)</f>
        <v>22</v>
      </c>
      <c r="N369" s="51">
        <f>VLOOKUP(M369,Entourage!A:N,14,FALSE)</f>
        <v>1</v>
      </c>
      <c r="O369" s="2" t="str">
        <f t="shared" si="51"/>
        <v>战斗</v>
      </c>
      <c r="P369" s="2">
        <f t="shared" si="52"/>
        <v>102</v>
      </c>
      <c r="Q369" s="51">
        <f>INT(VLOOKUP(M369,Entourage!A:AF,28+IF(N369=1,2,IF(N369=3,3,1)),FALSE)*0.6*POWER(B369,1.1))</f>
        <v>82</v>
      </c>
      <c r="R369" s="55">
        <f>I369/(SUM(H$2:H369)*10)</f>
        <v>2.1815364540857935E-2</v>
      </c>
      <c r="S369" s="95">
        <f t="shared" si="53"/>
        <v>2.2799999999999998</v>
      </c>
      <c r="T369" s="96">
        <f>SUMIFS(H$2:H369,A$2:A369,A369)*10*S369*(1.1+INDEX(Entourage!BD:BD,MATCH(J369,Entourage!A:A,0))/20)</f>
        <v>2679</v>
      </c>
      <c r="U369" s="96">
        <f t="shared" si="54"/>
        <v>404</v>
      </c>
      <c r="V369" s="96">
        <f>T369/VLOOKUP(C369,[4]CharPropertyConfig!$A:$G,7,FALSE)</f>
        <v>107.16</v>
      </c>
      <c r="W369" s="96">
        <f t="shared" si="55"/>
        <v>16.5</v>
      </c>
      <c r="X369" s="54" t="str">
        <f>VLOOKUP(J369,Entourage!A:B,2,FALSE)</f>
        <v>c_b_0078</v>
      </c>
      <c r="Y369" s="51" t="str">
        <f>VLOOKUP(M369,Entourage!A:B,2,FALSE)</f>
        <v>c_b_0068</v>
      </c>
    </row>
    <row r="370" spans="1:25" x14ac:dyDescent="0.15">
      <c r="A370" s="51">
        <f t="shared" si="48"/>
        <v>19</v>
      </c>
      <c r="B370" s="2">
        <f>COUNTIF(A$1:A370,A370)</f>
        <v>9</v>
      </c>
      <c r="C370" s="2">
        <f t="shared" si="56"/>
        <v>102</v>
      </c>
      <c r="D370" s="100">
        <f t="shared" si="49"/>
        <v>124</v>
      </c>
      <c r="E370" s="51">
        <v>1</v>
      </c>
      <c r="F370" s="43">
        <v>3</v>
      </c>
      <c r="G370" s="82">
        <v>13009</v>
      </c>
      <c r="H370" s="43">
        <v>26</v>
      </c>
      <c r="I370" s="43">
        <f>VLOOKUP(C370,[4]CharPropertyConfig!$A:$G,7,FALSE)*D370</f>
        <v>3100</v>
      </c>
      <c r="J370" s="51">
        <f>VLOOKUP(A370,filiation!A:C,3,FALSE)</f>
        <v>16</v>
      </c>
      <c r="K370" s="51">
        <f>VLOOKUP(J370,Entourage!A:N,14,FALSE)</f>
        <v>3</v>
      </c>
      <c r="L370" s="2" t="str">
        <f t="shared" si="50"/>
        <v>辅助</v>
      </c>
      <c r="M370" s="51">
        <f>VLOOKUP(A370,filiation!A:D,4,FALSE)</f>
        <v>22</v>
      </c>
      <c r="N370" s="51">
        <f>VLOOKUP(M370,Entourage!A:N,14,FALSE)</f>
        <v>1</v>
      </c>
      <c r="O370" s="2" t="str">
        <f t="shared" si="51"/>
        <v>战斗</v>
      </c>
      <c r="P370" s="2">
        <f t="shared" si="52"/>
        <v>102</v>
      </c>
      <c r="Q370" s="51">
        <f>INT(VLOOKUP(M370,Entourage!A:AF,28+IF(N370=1,2,IF(N370=3,3,1)),FALSE)*0.6*POWER(B370,1.1))</f>
        <v>94</v>
      </c>
      <c r="R370" s="55">
        <f>I370/(SUM(H$2:H370)*10)</f>
        <v>2.5227864583333332E-2</v>
      </c>
      <c r="S370" s="95">
        <f t="shared" si="53"/>
        <v>2.0699999999999998</v>
      </c>
      <c r="T370" s="96">
        <f>SUMIFS(H$2:H370,A$2:A370,A370)*10*S370*(1.1+INDEX(Entourage!BD:BD,MATCH(J370,Entourage!A:A,0))/20)</f>
        <v>3105</v>
      </c>
      <c r="U370" s="96">
        <f t="shared" si="54"/>
        <v>426</v>
      </c>
      <c r="V370" s="96">
        <f>T370/VLOOKUP(C370,[4]CharPropertyConfig!$A:$G,7,FALSE)</f>
        <v>124.2</v>
      </c>
      <c r="W370" s="96">
        <f t="shared" si="55"/>
        <v>22</v>
      </c>
      <c r="X370" s="54" t="str">
        <f>VLOOKUP(J370,Entourage!A:B,2,FALSE)</f>
        <v>c_b_0078</v>
      </c>
      <c r="Y370" s="51" t="str">
        <f>VLOOKUP(M370,Entourage!A:B,2,FALSE)</f>
        <v>c_b_0068</v>
      </c>
    </row>
    <row r="371" spans="1:25" x14ac:dyDescent="0.15">
      <c r="A371" s="51">
        <f t="shared" si="48"/>
        <v>19</v>
      </c>
      <c r="B371" s="2">
        <f>COUNTIF(A$1:A371,A371)</f>
        <v>10</v>
      </c>
      <c r="C371" s="2">
        <f t="shared" si="56"/>
        <v>102</v>
      </c>
      <c r="D371" s="100">
        <f t="shared" si="49"/>
        <v>141</v>
      </c>
      <c r="E371" s="51">
        <v>1</v>
      </c>
      <c r="F371" s="43">
        <v>3</v>
      </c>
      <c r="G371" s="82">
        <v>13009</v>
      </c>
      <c r="H371" s="43">
        <v>30</v>
      </c>
      <c r="I371" s="43">
        <f>VLOOKUP(C371,[4]CharPropertyConfig!$A:$G,7,FALSE)*D371</f>
        <v>3525</v>
      </c>
      <c r="J371" s="51">
        <f>VLOOKUP(A371,filiation!A:C,3,FALSE)</f>
        <v>16</v>
      </c>
      <c r="K371" s="51">
        <f>VLOOKUP(J371,Entourage!A:N,14,FALSE)</f>
        <v>3</v>
      </c>
      <c r="L371" s="2" t="str">
        <f t="shared" si="50"/>
        <v>辅助</v>
      </c>
      <c r="M371" s="51">
        <f>VLOOKUP(A371,filiation!A:D,4,FALSE)</f>
        <v>22</v>
      </c>
      <c r="N371" s="51">
        <f>VLOOKUP(M371,Entourage!A:N,14,FALSE)</f>
        <v>1</v>
      </c>
      <c r="O371" s="2" t="str">
        <f t="shared" si="51"/>
        <v>战斗</v>
      </c>
      <c r="P371" s="2">
        <f t="shared" si="52"/>
        <v>102</v>
      </c>
      <c r="Q371" s="51">
        <f>INT(VLOOKUP(M371,Entourage!A:AF,28+IF(N371=1,2,IF(N371=3,3,1)),FALSE)*0.6*POWER(B371,1.1))</f>
        <v>105</v>
      </c>
      <c r="R371" s="55">
        <f>I371/(SUM(H$2:H371)*10)</f>
        <v>2.8616658548465661E-2</v>
      </c>
      <c r="S371" s="95">
        <f t="shared" si="53"/>
        <v>1.89</v>
      </c>
      <c r="T371" s="96">
        <f>SUMIFS(H$2:H371,A$2:A371,A371)*10*S371*(1.1+INDEX(Entourage!BD:BD,MATCH(J371,Entourage!A:A,0))/20)</f>
        <v>3543.75</v>
      </c>
      <c r="U371" s="96">
        <f t="shared" si="54"/>
        <v>438.75</v>
      </c>
      <c r="V371" s="96">
        <f>T371/VLOOKUP(C371,[4]CharPropertyConfig!$A:$G,7,FALSE)</f>
        <v>141.75</v>
      </c>
      <c r="W371" s="96">
        <f t="shared" si="55"/>
        <v>12.75</v>
      </c>
      <c r="X371" s="54" t="str">
        <f>VLOOKUP(J371,Entourage!A:B,2,FALSE)</f>
        <v>c_b_0078</v>
      </c>
      <c r="Y371" s="51" t="str">
        <f>VLOOKUP(M371,Entourage!A:B,2,FALSE)</f>
        <v>c_b_0068</v>
      </c>
    </row>
    <row r="372" spans="1:25" x14ac:dyDescent="0.15">
      <c r="A372" s="51">
        <f t="shared" si="48"/>
        <v>19</v>
      </c>
      <c r="B372" s="2">
        <f>COUNTIF(A$1:A372,A372)</f>
        <v>11</v>
      </c>
      <c r="C372" s="2">
        <f t="shared" si="56"/>
        <v>102</v>
      </c>
      <c r="D372" s="100">
        <f t="shared" si="49"/>
        <v>160</v>
      </c>
      <c r="E372" s="51">
        <v>1</v>
      </c>
      <c r="F372" s="43">
        <v>4</v>
      </c>
      <c r="G372" s="82">
        <v>13009</v>
      </c>
      <c r="H372" s="43">
        <v>34</v>
      </c>
      <c r="I372" s="43">
        <f>VLOOKUP(C372,[4]CharPropertyConfig!$A:$G,7,FALSE)*D372</f>
        <v>4000</v>
      </c>
      <c r="J372" s="51">
        <f>VLOOKUP(A372,filiation!A:C,3,FALSE)</f>
        <v>16</v>
      </c>
      <c r="K372" s="51">
        <f>VLOOKUP(J372,Entourage!A:N,14,FALSE)</f>
        <v>3</v>
      </c>
      <c r="L372" s="2" t="str">
        <f t="shared" si="50"/>
        <v>辅助</v>
      </c>
      <c r="M372" s="51">
        <f>VLOOKUP(A372,filiation!A:D,4,FALSE)</f>
        <v>22</v>
      </c>
      <c r="N372" s="51">
        <f>VLOOKUP(M372,Entourage!A:N,14,FALSE)</f>
        <v>1</v>
      </c>
      <c r="O372" s="2" t="str">
        <f t="shared" si="51"/>
        <v>战斗</v>
      </c>
      <c r="P372" s="2">
        <f t="shared" si="52"/>
        <v>102</v>
      </c>
      <c r="Q372" s="51">
        <f>INT(VLOOKUP(M372,Entourage!A:AF,28+IF(N372=1,2,IF(N372=3,3,1)),FALSE)*0.6*POWER(B372,1.1))</f>
        <v>117</v>
      </c>
      <c r="R372" s="55">
        <f>I372/(SUM(H$2:H372)*10)</f>
        <v>3.2383419689119168E-2</v>
      </c>
      <c r="S372" s="95">
        <f t="shared" si="53"/>
        <v>1.74</v>
      </c>
      <c r="T372" s="96">
        <f>SUMIFS(H$2:H372,A$2:A372,A372)*10*S372*(1.1+INDEX(Entourage!BD:BD,MATCH(J372,Entourage!A:A,0))/20)</f>
        <v>4002</v>
      </c>
      <c r="U372" s="96">
        <f t="shared" si="54"/>
        <v>458.25</v>
      </c>
      <c r="V372" s="96">
        <f>T372/VLOOKUP(C372,[4]CharPropertyConfig!$A:$G,7,FALSE)</f>
        <v>160.08000000000001</v>
      </c>
      <c r="W372" s="96">
        <f t="shared" si="55"/>
        <v>19.5</v>
      </c>
      <c r="X372" s="54" t="str">
        <f>VLOOKUP(J372,Entourage!A:B,2,FALSE)</f>
        <v>c_b_0078</v>
      </c>
      <c r="Y372" s="51" t="str">
        <f>VLOOKUP(M372,Entourage!A:B,2,FALSE)</f>
        <v>c_b_0068</v>
      </c>
    </row>
    <row r="373" spans="1:25" x14ac:dyDescent="0.15">
      <c r="A373" s="51">
        <f t="shared" si="48"/>
        <v>19</v>
      </c>
      <c r="B373" s="2">
        <f>COUNTIF(A$1:A373,A373)</f>
        <v>12</v>
      </c>
      <c r="C373" s="2">
        <f t="shared" si="56"/>
        <v>102</v>
      </c>
      <c r="D373" s="100">
        <f t="shared" si="49"/>
        <v>179</v>
      </c>
      <c r="E373" s="51">
        <v>1</v>
      </c>
      <c r="F373" s="43">
        <v>4</v>
      </c>
      <c r="G373" s="82">
        <v>13009</v>
      </c>
      <c r="H373" s="43">
        <v>38</v>
      </c>
      <c r="I373" s="43">
        <f>VLOOKUP(C373,[4]CharPropertyConfig!$A:$G,7,FALSE)*D373</f>
        <v>4475</v>
      </c>
      <c r="J373" s="51">
        <f>VLOOKUP(A373,filiation!A:C,3,FALSE)</f>
        <v>16</v>
      </c>
      <c r="K373" s="51">
        <f>VLOOKUP(J373,Entourage!A:N,14,FALSE)</f>
        <v>3</v>
      </c>
      <c r="L373" s="2" t="str">
        <f t="shared" si="50"/>
        <v>辅助</v>
      </c>
      <c r="M373" s="51">
        <f>VLOOKUP(A373,filiation!A:D,4,FALSE)</f>
        <v>22</v>
      </c>
      <c r="N373" s="51">
        <f>VLOOKUP(M373,Entourage!A:N,14,FALSE)</f>
        <v>1</v>
      </c>
      <c r="O373" s="2" t="str">
        <f t="shared" si="51"/>
        <v>战斗</v>
      </c>
      <c r="P373" s="2">
        <f t="shared" si="52"/>
        <v>102</v>
      </c>
      <c r="Q373" s="51">
        <f>INT(VLOOKUP(M373,Entourage!A:AF,28+IF(N373=1,2,IF(N373=3,3,1)),FALSE)*0.6*POWER(B373,1.1))</f>
        <v>129</v>
      </c>
      <c r="R373" s="55">
        <f>I373/(SUM(H$2:H373)*10)</f>
        <v>3.6117836965294595E-2</v>
      </c>
      <c r="S373" s="95">
        <f t="shared" si="53"/>
        <v>1.615</v>
      </c>
      <c r="T373" s="96">
        <f>SUMIFS(H$2:H373,A$2:A373,A373)*10*S373*(1.1+INDEX(Entourage!BD:BD,MATCH(J373,Entourage!A:A,0))/20)</f>
        <v>4481.625</v>
      </c>
      <c r="U373" s="96">
        <f t="shared" si="54"/>
        <v>479.625</v>
      </c>
      <c r="V373" s="96">
        <f>T373/VLOOKUP(C373,[4]CharPropertyConfig!$A:$G,7,FALSE)</f>
        <v>179.26499999999999</v>
      </c>
      <c r="W373" s="96">
        <f t="shared" si="55"/>
        <v>21.375</v>
      </c>
      <c r="X373" s="54" t="str">
        <f>VLOOKUP(J373,Entourage!A:B,2,FALSE)</f>
        <v>c_b_0078</v>
      </c>
      <c r="Y373" s="51" t="str">
        <f>VLOOKUP(M373,Entourage!A:B,2,FALSE)</f>
        <v>c_b_0068</v>
      </c>
    </row>
    <row r="374" spans="1:25" x14ac:dyDescent="0.15">
      <c r="A374" s="51">
        <f t="shared" si="48"/>
        <v>19</v>
      </c>
      <c r="B374" s="2">
        <f>COUNTIF(A$1:A374,A374)</f>
        <v>13</v>
      </c>
      <c r="C374" s="2">
        <f t="shared" si="56"/>
        <v>102</v>
      </c>
      <c r="D374" s="100">
        <f t="shared" si="49"/>
        <v>199</v>
      </c>
      <c r="E374" s="51">
        <v>1</v>
      </c>
      <c r="F374" s="43">
        <v>4</v>
      </c>
      <c r="G374" s="82">
        <v>13009</v>
      </c>
      <c r="H374" s="43">
        <v>42</v>
      </c>
      <c r="I374" s="43">
        <f>VLOOKUP(C374,[4]CharPropertyConfig!$A:$G,7,FALSE)*D374</f>
        <v>4975</v>
      </c>
      <c r="J374" s="51">
        <f>VLOOKUP(A374,filiation!A:C,3,FALSE)</f>
        <v>16</v>
      </c>
      <c r="K374" s="51">
        <f>VLOOKUP(J374,Entourage!A:N,14,FALSE)</f>
        <v>3</v>
      </c>
      <c r="L374" s="2" t="str">
        <f t="shared" si="50"/>
        <v>辅助</v>
      </c>
      <c r="M374" s="51">
        <f>VLOOKUP(A374,filiation!A:D,4,FALSE)</f>
        <v>22</v>
      </c>
      <c r="N374" s="51">
        <f>VLOOKUP(M374,Entourage!A:N,14,FALSE)</f>
        <v>1</v>
      </c>
      <c r="O374" s="2" t="str">
        <f t="shared" si="51"/>
        <v>战斗</v>
      </c>
      <c r="P374" s="2">
        <f t="shared" si="52"/>
        <v>102</v>
      </c>
      <c r="Q374" s="51">
        <f>INT(VLOOKUP(M374,Entourage!A:AF,28+IF(N374=1,2,IF(N374=3,3,1)),FALSE)*0.6*POWER(B374,1.1))</f>
        <v>141</v>
      </c>
      <c r="R374" s="55">
        <f>I374/(SUM(H$2:H374)*10)</f>
        <v>4.0017696267696266E-2</v>
      </c>
      <c r="S374" s="95">
        <f t="shared" si="53"/>
        <v>1.51</v>
      </c>
      <c r="T374" s="96">
        <f>SUMIFS(H$2:H374,A$2:A374,A374)*10*S374*(1.1+INDEX(Entourage!BD:BD,MATCH(J374,Entourage!A:A,0))/20)</f>
        <v>4983</v>
      </c>
      <c r="U374" s="96">
        <f t="shared" si="54"/>
        <v>501.375</v>
      </c>
      <c r="V374" s="96">
        <f>T374/VLOOKUP(C374,[4]CharPropertyConfig!$A:$G,7,FALSE)</f>
        <v>199.32</v>
      </c>
      <c r="W374" s="96">
        <f t="shared" si="55"/>
        <v>21.75</v>
      </c>
      <c r="X374" s="54" t="str">
        <f>VLOOKUP(J374,Entourage!A:B,2,FALSE)</f>
        <v>c_b_0078</v>
      </c>
      <c r="Y374" s="51" t="str">
        <f>VLOOKUP(M374,Entourage!A:B,2,FALSE)</f>
        <v>c_b_0068</v>
      </c>
    </row>
    <row r="375" spans="1:25" x14ac:dyDescent="0.15">
      <c r="A375" s="51">
        <f t="shared" si="48"/>
        <v>19</v>
      </c>
      <c r="B375" s="2">
        <f>COUNTIF(A$1:A375,A375)</f>
        <v>14</v>
      </c>
      <c r="C375" s="2">
        <f t="shared" si="56"/>
        <v>102</v>
      </c>
      <c r="D375" s="100">
        <f t="shared" si="49"/>
        <v>220</v>
      </c>
      <c r="E375" s="51">
        <v>1</v>
      </c>
      <c r="F375" s="43">
        <v>5</v>
      </c>
      <c r="G375" s="82">
        <v>13009</v>
      </c>
      <c r="H375" s="43">
        <v>46</v>
      </c>
      <c r="I375" s="43">
        <f>VLOOKUP(C375,[4]CharPropertyConfig!$A:$G,7,FALSE)*D375</f>
        <v>5500</v>
      </c>
      <c r="J375" s="51">
        <f>VLOOKUP(A375,filiation!A:C,3,FALSE)</f>
        <v>16</v>
      </c>
      <c r="K375" s="51">
        <f>VLOOKUP(J375,Entourage!A:N,14,FALSE)</f>
        <v>3</v>
      </c>
      <c r="L375" s="2" t="str">
        <f t="shared" si="50"/>
        <v>辅助</v>
      </c>
      <c r="M375" s="51">
        <f>VLOOKUP(A375,filiation!A:D,4,FALSE)</f>
        <v>22</v>
      </c>
      <c r="N375" s="51">
        <f>VLOOKUP(M375,Entourage!A:N,14,FALSE)</f>
        <v>1</v>
      </c>
      <c r="O375" s="2" t="str">
        <f t="shared" si="51"/>
        <v>战斗</v>
      </c>
      <c r="P375" s="2">
        <f t="shared" si="52"/>
        <v>102</v>
      </c>
      <c r="Q375" s="51">
        <f>INT(VLOOKUP(M375,Entourage!A:AF,28+IF(N375=1,2,IF(N375=3,3,1)),FALSE)*0.6*POWER(B375,1.1))</f>
        <v>153</v>
      </c>
      <c r="R375" s="55">
        <f>I375/(SUM(H$2:H375)*10)</f>
        <v>4.4077576534701075E-2</v>
      </c>
      <c r="S375" s="95">
        <f t="shared" si="53"/>
        <v>1.42</v>
      </c>
      <c r="T375" s="96">
        <f>SUMIFS(H$2:H375,A$2:A375,A375)*10*S375*(1.1+INDEX(Entourage!BD:BD,MATCH(J375,Entourage!A:A,0))/20)</f>
        <v>5502.5</v>
      </c>
      <c r="U375" s="96">
        <f t="shared" si="54"/>
        <v>519.5</v>
      </c>
      <c r="V375" s="96">
        <f>T375/VLOOKUP(C375,[4]CharPropertyConfig!$A:$G,7,FALSE)</f>
        <v>220.1</v>
      </c>
      <c r="W375" s="96">
        <f t="shared" si="55"/>
        <v>18.125</v>
      </c>
      <c r="X375" s="54" t="str">
        <f>VLOOKUP(J375,Entourage!A:B,2,FALSE)</f>
        <v>c_b_0078</v>
      </c>
      <c r="Y375" s="51" t="str">
        <f>VLOOKUP(M375,Entourage!A:B,2,FALSE)</f>
        <v>c_b_0068</v>
      </c>
    </row>
    <row r="376" spans="1:25" x14ac:dyDescent="0.15">
      <c r="A376" s="51">
        <f t="shared" si="48"/>
        <v>19</v>
      </c>
      <c r="B376" s="2">
        <f>COUNTIF(A$1:A376,A376)</f>
        <v>15</v>
      </c>
      <c r="C376" s="2">
        <f t="shared" si="56"/>
        <v>102</v>
      </c>
      <c r="D376" s="100">
        <f t="shared" si="49"/>
        <v>241</v>
      </c>
      <c r="E376" s="51">
        <v>1</v>
      </c>
      <c r="F376" s="43">
        <v>5</v>
      </c>
      <c r="G376" s="82">
        <v>13009</v>
      </c>
      <c r="H376" s="43">
        <v>50</v>
      </c>
      <c r="I376" s="43">
        <f>VLOOKUP(C376,[4]CharPropertyConfig!$A:$G,7,FALSE)*D376</f>
        <v>6025</v>
      </c>
      <c r="J376" s="51">
        <f>VLOOKUP(A376,filiation!A:C,3,FALSE)</f>
        <v>16</v>
      </c>
      <c r="K376" s="51">
        <f>VLOOKUP(J376,Entourage!A:N,14,FALSE)</f>
        <v>3</v>
      </c>
      <c r="L376" s="2" t="str">
        <f t="shared" si="50"/>
        <v>辅助</v>
      </c>
      <c r="M376" s="51">
        <f>VLOOKUP(A376,filiation!A:D,4,FALSE)</f>
        <v>22</v>
      </c>
      <c r="N376" s="51">
        <f>VLOOKUP(M376,Entourage!A:N,14,FALSE)</f>
        <v>1</v>
      </c>
      <c r="O376" s="2" t="str">
        <f t="shared" si="51"/>
        <v>战斗</v>
      </c>
      <c r="P376" s="2">
        <f t="shared" si="52"/>
        <v>102</v>
      </c>
      <c r="Q376" s="51">
        <f>INT(VLOOKUP(M376,Entourage!A:AF,28+IF(N376=1,2,IF(N376=3,3,1)),FALSE)*0.6*POWER(B376,1.1))</f>
        <v>165</v>
      </c>
      <c r="R376" s="55">
        <f>I376/(SUM(H$2:H376)*10)</f>
        <v>4.8092273307790548E-2</v>
      </c>
      <c r="S376" s="95">
        <f t="shared" si="53"/>
        <v>1.3418999999999999</v>
      </c>
      <c r="T376" s="96">
        <f>SUMIFS(H$2:H376,A$2:A376,A376)*10*S376*(1.1+INDEX(Entourage!BD:BD,MATCH(J376,Entourage!A:A,0))/20)</f>
        <v>6038.5499999999993</v>
      </c>
      <c r="U376" s="96">
        <f t="shared" si="54"/>
        <v>536.04999999999927</v>
      </c>
      <c r="V376" s="96">
        <f>T376/VLOOKUP(C376,[4]CharPropertyConfig!$A:$G,7,FALSE)</f>
        <v>241.54199999999997</v>
      </c>
      <c r="W376" s="96">
        <f t="shared" si="55"/>
        <v>16.549999999999272</v>
      </c>
      <c r="X376" s="54" t="str">
        <f>VLOOKUP(J376,Entourage!A:B,2,FALSE)</f>
        <v>c_b_0078</v>
      </c>
      <c r="Y376" s="51" t="str">
        <f>VLOOKUP(M376,Entourage!A:B,2,FALSE)</f>
        <v>c_b_0068</v>
      </c>
    </row>
    <row r="377" spans="1:25" x14ac:dyDescent="0.15">
      <c r="A377" s="51">
        <f t="shared" si="48"/>
        <v>19</v>
      </c>
      <c r="B377" s="2">
        <f>COUNTIF(A$1:A377,A377)</f>
        <v>16</v>
      </c>
      <c r="C377" s="2">
        <f t="shared" si="56"/>
        <v>102</v>
      </c>
      <c r="D377" s="100">
        <f t="shared" si="49"/>
        <v>263</v>
      </c>
      <c r="E377" s="51">
        <v>1</v>
      </c>
      <c r="F377" s="43">
        <v>5</v>
      </c>
      <c r="G377" s="82">
        <v>13009</v>
      </c>
      <c r="H377" s="43">
        <v>54</v>
      </c>
      <c r="I377" s="43">
        <f>VLOOKUP(C377,[4]CharPropertyConfig!$A:$G,7,FALSE)*D377</f>
        <v>6575</v>
      </c>
      <c r="J377" s="51">
        <f>VLOOKUP(A377,filiation!A:C,3,FALSE)</f>
        <v>16</v>
      </c>
      <c r="K377" s="51">
        <f>VLOOKUP(J377,Entourage!A:N,14,FALSE)</f>
        <v>3</v>
      </c>
      <c r="L377" s="2" t="str">
        <f t="shared" si="50"/>
        <v>辅助</v>
      </c>
      <c r="M377" s="51">
        <f>VLOOKUP(A377,filiation!A:D,4,FALSE)</f>
        <v>22</v>
      </c>
      <c r="N377" s="51">
        <f>VLOOKUP(M377,Entourage!A:N,14,FALSE)</f>
        <v>1</v>
      </c>
      <c r="O377" s="2" t="str">
        <f t="shared" si="51"/>
        <v>战斗</v>
      </c>
      <c r="P377" s="2">
        <f t="shared" si="52"/>
        <v>102</v>
      </c>
      <c r="Q377" s="51">
        <f>INT(VLOOKUP(M377,Entourage!A:AF,28+IF(N377=1,2,IF(N377=3,3,1)),FALSE)*0.6*POWER(B377,1.1))</f>
        <v>177</v>
      </c>
      <c r="R377" s="55">
        <f>I377/(SUM(H$2:H377)*10)</f>
        <v>5.2257192815132726E-2</v>
      </c>
      <c r="S377" s="95">
        <f t="shared" si="53"/>
        <v>1.2748049999999997</v>
      </c>
      <c r="T377" s="96">
        <f>SUMIFS(H$2:H377,A$2:A377,A377)*10*S377*(1.1+INDEX(Entourage!BD:BD,MATCH(J377,Entourage!A:A,0))/20)</f>
        <v>6597.1158749999986</v>
      </c>
      <c r="U377" s="96">
        <f t="shared" si="54"/>
        <v>558.56587499999932</v>
      </c>
      <c r="V377" s="96">
        <f>T377/VLOOKUP(C377,[4]CharPropertyConfig!$A:$G,7,FALSE)</f>
        <v>263.88463499999995</v>
      </c>
      <c r="W377" s="96">
        <f t="shared" si="55"/>
        <v>22.515875000000051</v>
      </c>
      <c r="X377" s="54" t="str">
        <f>VLOOKUP(J377,Entourage!A:B,2,FALSE)</f>
        <v>c_b_0078</v>
      </c>
      <c r="Y377" s="51" t="str">
        <f>VLOOKUP(M377,Entourage!A:B,2,FALSE)</f>
        <v>c_b_0068</v>
      </c>
    </row>
    <row r="378" spans="1:25" x14ac:dyDescent="0.15">
      <c r="A378" s="51">
        <f t="shared" si="48"/>
        <v>19</v>
      </c>
      <c r="B378" s="2">
        <f>COUNTIF(A$1:A378,A378)</f>
        <v>17</v>
      </c>
      <c r="C378" s="2">
        <f t="shared" si="56"/>
        <v>102</v>
      </c>
      <c r="D378" s="100">
        <f t="shared" si="49"/>
        <v>287</v>
      </c>
      <c r="E378" s="51">
        <v>1</v>
      </c>
      <c r="F378" s="43">
        <v>5</v>
      </c>
      <c r="G378" s="82">
        <v>13009</v>
      </c>
      <c r="H378" s="43">
        <v>58</v>
      </c>
      <c r="I378" s="43">
        <f>VLOOKUP(C378,[4]CharPropertyConfig!$A:$G,7,FALSE)*D378</f>
        <v>7175</v>
      </c>
      <c r="J378" s="51">
        <f>VLOOKUP(A378,filiation!A:C,3,FALSE)</f>
        <v>16</v>
      </c>
      <c r="K378" s="51">
        <f>VLOOKUP(J378,Entourage!A:N,14,FALSE)</f>
        <v>3</v>
      </c>
      <c r="L378" s="2" t="str">
        <f t="shared" si="50"/>
        <v>辅助</v>
      </c>
      <c r="M378" s="51">
        <f>VLOOKUP(A378,filiation!A:D,4,FALSE)</f>
        <v>22</v>
      </c>
      <c r="N378" s="51">
        <f>VLOOKUP(M378,Entourage!A:N,14,FALSE)</f>
        <v>1</v>
      </c>
      <c r="O378" s="2" t="str">
        <f t="shared" si="51"/>
        <v>战斗</v>
      </c>
      <c r="P378" s="2">
        <f t="shared" si="52"/>
        <v>102</v>
      </c>
      <c r="Q378" s="51">
        <f>INT(VLOOKUP(M378,Entourage!A:AF,28+IF(N378=1,2,IF(N378=3,3,1)),FALSE)*0.6*POWER(B378,1.1))</f>
        <v>189</v>
      </c>
      <c r="R378" s="55">
        <f>I378/(SUM(H$2:H378)*10)</f>
        <v>5.6764240506329111E-2</v>
      </c>
      <c r="S378" s="95">
        <f t="shared" si="53"/>
        <v>1.2174387749999998</v>
      </c>
      <c r="T378" s="96">
        <f>SUMIFS(H$2:H378,A$2:A378,A378)*10*S378*(1.1+INDEX(Entourage!BD:BD,MATCH(J378,Entourage!A:A,0))/20)</f>
        <v>7182.8887724999986</v>
      </c>
      <c r="U378" s="96">
        <f t="shared" si="54"/>
        <v>585.7728975</v>
      </c>
      <c r="V378" s="96">
        <f>T378/VLOOKUP(C378,[4]CharPropertyConfig!$A:$G,7,FALSE)</f>
        <v>287.31555089999995</v>
      </c>
      <c r="W378" s="96">
        <f t="shared" si="55"/>
        <v>27.207022500000676</v>
      </c>
      <c r="X378" s="54" t="str">
        <f>VLOOKUP(J378,Entourage!A:B,2,FALSE)</f>
        <v>c_b_0078</v>
      </c>
      <c r="Y378" s="51" t="str">
        <f>VLOOKUP(M378,Entourage!A:B,2,FALSE)</f>
        <v>c_b_0068</v>
      </c>
    </row>
    <row r="379" spans="1:25" x14ac:dyDescent="0.15">
      <c r="A379" s="51">
        <f t="shared" si="48"/>
        <v>19</v>
      </c>
      <c r="B379" s="2">
        <f>COUNTIF(A$1:A379,A379)</f>
        <v>18</v>
      </c>
      <c r="C379" s="2">
        <f t="shared" si="56"/>
        <v>102</v>
      </c>
      <c r="D379" s="100">
        <f t="shared" si="49"/>
        <v>313</v>
      </c>
      <c r="E379" s="51">
        <v>1</v>
      </c>
      <c r="F379" s="43">
        <v>6</v>
      </c>
      <c r="G379" s="82">
        <v>13009</v>
      </c>
      <c r="H379" s="43">
        <v>64</v>
      </c>
      <c r="I379" s="43">
        <f>VLOOKUP(C379,[4]CharPropertyConfig!$A:$G,7,FALSE)*D379</f>
        <v>7825</v>
      </c>
      <c r="J379" s="51">
        <f>VLOOKUP(A379,filiation!A:C,3,FALSE)</f>
        <v>16</v>
      </c>
      <c r="K379" s="51">
        <f>VLOOKUP(J379,Entourage!A:N,14,FALSE)</f>
        <v>3</v>
      </c>
      <c r="L379" s="2" t="str">
        <f t="shared" si="50"/>
        <v>辅助</v>
      </c>
      <c r="M379" s="51">
        <f>VLOOKUP(A379,filiation!A:D,4,FALSE)</f>
        <v>22</v>
      </c>
      <c r="N379" s="51">
        <f>VLOOKUP(M379,Entourage!A:N,14,FALSE)</f>
        <v>1</v>
      </c>
      <c r="O379" s="2" t="str">
        <f t="shared" si="51"/>
        <v>战斗</v>
      </c>
      <c r="P379" s="2">
        <f t="shared" si="52"/>
        <v>102</v>
      </c>
      <c r="Q379" s="51">
        <f>INT(VLOOKUP(M379,Entourage!A:AF,28+IF(N379=1,2,IF(N379=3,3,1)),FALSE)*0.6*POWER(B379,1.1))</f>
        <v>201</v>
      </c>
      <c r="R379" s="55">
        <f>I379/(SUM(H$2:H379)*10)</f>
        <v>6.1594773299748114E-2</v>
      </c>
      <c r="S379" s="95">
        <f t="shared" si="53"/>
        <v>1.1687412239999997</v>
      </c>
      <c r="T379" s="96">
        <f>SUMIFS(H$2:H379,A$2:A379,A379)*10*S379*(1.1+INDEX(Entourage!BD:BD,MATCH(J379,Entourage!A:A,0))/20)</f>
        <v>7830.5662007999981</v>
      </c>
      <c r="U379" s="96">
        <f t="shared" si="54"/>
        <v>647.67742829999952</v>
      </c>
      <c r="V379" s="96">
        <f>T379/VLOOKUP(C379,[4]CharPropertyConfig!$A:$G,7,FALSE)</f>
        <v>313.22264803199994</v>
      </c>
      <c r="W379" s="96">
        <f t="shared" si="55"/>
        <v>61.90453079999952</v>
      </c>
      <c r="X379" s="54" t="str">
        <f>VLOOKUP(J379,Entourage!A:B,2,FALSE)</f>
        <v>c_b_0078</v>
      </c>
      <c r="Y379" s="51" t="str">
        <f>VLOOKUP(M379,Entourage!A:B,2,FALSE)</f>
        <v>c_b_0068</v>
      </c>
    </row>
    <row r="380" spans="1:25" x14ac:dyDescent="0.15">
      <c r="A380" s="51">
        <f t="shared" si="48"/>
        <v>19</v>
      </c>
      <c r="B380" s="2">
        <f>COUNTIF(A$1:A380,A380)</f>
        <v>19</v>
      </c>
      <c r="C380" s="2">
        <f t="shared" si="56"/>
        <v>102</v>
      </c>
      <c r="D380" s="100">
        <f t="shared" si="49"/>
        <v>340</v>
      </c>
      <c r="E380" s="51">
        <v>1</v>
      </c>
      <c r="F380" s="43">
        <v>6</v>
      </c>
      <c r="G380" s="82">
        <v>13009</v>
      </c>
      <c r="H380" s="43">
        <v>68</v>
      </c>
      <c r="I380" s="43">
        <f>VLOOKUP(C380,[4]CharPropertyConfig!$A:$G,7,FALSE)*D380</f>
        <v>8500</v>
      </c>
      <c r="J380" s="51">
        <f>VLOOKUP(A380,filiation!A:C,3,FALSE)</f>
        <v>16</v>
      </c>
      <c r="K380" s="51">
        <f>VLOOKUP(J380,Entourage!A:N,14,FALSE)</f>
        <v>3</v>
      </c>
      <c r="L380" s="2" t="str">
        <f t="shared" si="50"/>
        <v>辅助</v>
      </c>
      <c r="M380" s="51">
        <f>VLOOKUP(A380,filiation!A:D,4,FALSE)</f>
        <v>22</v>
      </c>
      <c r="N380" s="51">
        <f>VLOOKUP(M380,Entourage!A:N,14,FALSE)</f>
        <v>1</v>
      </c>
      <c r="O380" s="2" t="str">
        <f t="shared" si="51"/>
        <v>战斗</v>
      </c>
      <c r="P380" s="2">
        <f t="shared" si="52"/>
        <v>102</v>
      </c>
      <c r="Q380" s="51">
        <f>INT(VLOOKUP(M380,Entourage!A:AF,28+IF(N380=1,2,IF(N380=3,3,1)),FALSE)*0.6*POWER(B380,1.1))</f>
        <v>214</v>
      </c>
      <c r="R380" s="55">
        <f>I380/(SUM(H$2:H380)*10)</f>
        <v>6.6551832132790478E-2</v>
      </c>
      <c r="S380" s="95">
        <f t="shared" si="53"/>
        <v>1.1278352811599996</v>
      </c>
      <c r="T380" s="96">
        <f>SUMIFS(H$2:H380,A$2:A380,A380)*10*S380*(1.1+INDEX(Entourage!BD:BD,MATCH(J380,Entourage!A:A,0))/20)</f>
        <v>8515.156372757996</v>
      </c>
      <c r="U380" s="96">
        <f t="shared" si="54"/>
        <v>684.59017195799788</v>
      </c>
      <c r="V380" s="96">
        <f>T380/VLOOKUP(C380,[4]CharPropertyConfig!$A:$G,7,FALSE)</f>
        <v>340.60625491031982</v>
      </c>
      <c r="W380" s="96">
        <f t="shared" si="55"/>
        <v>36.912743657998362</v>
      </c>
      <c r="X380" s="54" t="str">
        <f>VLOOKUP(J380,Entourage!A:B,2,FALSE)</f>
        <v>c_b_0078</v>
      </c>
      <c r="Y380" s="51" t="str">
        <f>VLOOKUP(M380,Entourage!A:B,2,FALSE)</f>
        <v>c_b_0068</v>
      </c>
    </row>
    <row r="381" spans="1:25" x14ac:dyDescent="0.15">
      <c r="A381" s="51">
        <f t="shared" si="48"/>
        <v>19</v>
      </c>
      <c r="B381" s="2">
        <f>COUNTIF(A$1:A381,A381)</f>
        <v>20</v>
      </c>
      <c r="C381" s="2">
        <f t="shared" si="56"/>
        <v>102</v>
      </c>
      <c r="D381" s="100">
        <f t="shared" si="49"/>
        <v>369</v>
      </c>
      <c r="E381" s="51">
        <v>1</v>
      </c>
      <c r="F381" s="43">
        <v>6</v>
      </c>
      <c r="G381" s="82">
        <v>13009</v>
      </c>
      <c r="H381" s="43">
        <v>72</v>
      </c>
      <c r="I381" s="43">
        <f>VLOOKUP(C381,[4]CharPropertyConfig!$A:$G,7,FALSE)*D381</f>
        <v>9225</v>
      </c>
      <c r="J381" s="51">
        <f>VLOOKUP(A381,filiation!A:C,3,FALSE)</f>
        <v>16</v>
      </c>
      <c r="K381" s="51">
        <f>VLOOKUP(J381,Entourage!A:N,14,FALSE)</f>
        <v>3</v>
      </c>
      <c r="L381" s="2" t="str">
        <f t="shared" si="50"/>
        <v>辅助</v>
      </c>
      <c r="M381" s="51">
        <f>VLOOKUP(A381,filiation!A:D,4,FALSE)</f>
        <v>22</v>
      </c>
      <c r="N381" s="51">
        <f>VLOOKUP(M381,Entourage!A:N,14,FALSE)</f>
        <v>1</v>
      </c>
      <c r="O381" s="2" t="str">
        <f t="shared" si="51"/>
        <v>战斗</v>
      </c>
      <c r="P381" s="2">
        <f t="shared" si="52"/>
        <v>102</v>
      </c>
      <c r="Q381" s="51">
        <f>INT(VLOOKUP(M381,Entourage!A:AF,28+IF(N381=1,2,IF(N381=3,3,1)),FALSE)*0.6*POWER(B381,1.1))</f>
        <v>226</v>
      </c>
      <c r="R381" s="55">
        <f>I381/(SUM(H$2:H381)*10)</f>
        <v>7.1823419495484278E-2</v>
      </c>
      <c r="S381" s="95">
        <f t="shared" si="53"/>
        <v>1.0940002227251997</v>
      </c>
      <c r="T381" s="96">
        <f>SUMIFS(H$2:H381,A$2:A381,A381)*10*S381*(1.1+INDEX(Entourage!BD:BD,MATCH(J381,Entourage!A:A,0))/20)</f>
        <v>9244.3018820279376</v>
      </c>
      <c r="U381" s="96">
        <f t="shared" si="54"/>
        <v>729.14550926994161</v>
      </c>
      <c r="V381" s="96">
        <f>T381/VLOOKUP(C381,[4]CharPropertyConfig!$A:$G,7,FALSE)</f>
        <v>369.77207528111751</v>
      </c>
      <c r="W381" s="96">
        <f t="shared" si="55"/>
        <v>44.555337311943731</v>
      </c>
      <c r="X381" s="54" t="str">
        <f>VLOOKUP(J381,Entourage!A:B,2,FALSE)</f>
        <v>c_b_0078</v>
      </c>
      <c r="Y381" s="51" t="str">
        <f>VLOOKUP(M381,Entourage!A:B,2,FALSE)</f>
        <v>c_b_0068</v>
      </c>
    </row>
    <row r="382" spans="1:25" x14ac:dyDescent="0.15">
      <c r="A382" s="51">
        <f t="shared" si="48"/>
        <v>20</v>
      </c>
      <c r="B382" s="2">
        <f>COUNTIF(A$1:A382,A382)</f>
        <v>1</v>
      </c>
      <c r="C382" s="2">
        <f t="shared" si="56"/>
        <v>104</v>
      </c>
      <c r="D382" s="100">
        <f t="shared" si="49"/>
        <v>270</v>
      </c>
      <c r="E382" s="51">
        <v>1</v>
      </c>
      <c r="F382" s="43">
        <v>1</v>
      </c>
      <c r="G382" s="82">
        <v>13009</v>
      </c>
      <c r="H382" s="43">
        <v>2</v>
      </c>
      <c r="I382" s="43">
        <f>VLOOKUP(C382,[4]CharPropertyConfig!$A:$G,7,FALSE)*D382</f>
        <v>270</v>
      </c>
      <c r="J382" s="51">
        <f>VLOOKUP(A382,filiation!A:C,3,FALSE)</f>
        <v>22</v>
      </c>
      <c r="K382" s="51">
        <f>VLOOKUP(J382,Entourage!A:N,14,FALSE)</f>
        <v>1</v>
      </c>
      <c r="L382" s="2" t="str">
        <f t="shared" si="50"/>
        <v>战斗</v>
      </c>
      <c r="M382" s="51">
        <f>VLOOKUP(A382,filiation!A:D,4,FALSE)</f>
        <v>16</v>
      </c>
      <c r="N382" s="51">
        <f>VLOOKUP(M382,Entourage!A:N,14,FALSE)</f>
        <v>3</v>
      </c>
      <c r="O382" s="2" t="str">
        <f t="shared" si="51"/>
        <v>辅助</v>
      </c>
      <c r="P382" s="2">
        <f t="shared" si="52"/>
        <v>104</v>
      </c>
      <c r="Q382" s="51">
        <f>INT(VLOOKUP(M382,Entourage!A:AF,28+IF(N382=1,2,IF(N382=3,3,1)),FALSE)*0.6*POWER(B382,1.1))</f>
        <v>157</v>
      </c>
      <c r="R382" s="55">
        <f>I382/(SUM(H$2:H382)*10)</f>
        <v>2.1018215787015414E-3</v>
      </c>
      <c r="S382" s="95">
        <f t="shared" si="53"/>
        <v>10</v>
      </c>
      <c r="T382" s="96">
        <f>SUMIFS(H$2:H382,A$2:A382,A382)*10*S382*(1.1+INDEX(Entourage!BD:BD,MATCH(J382,Entourage!A:A,0))/20)</f>
        <v>270</v>
      </c>
      <c r="U382" s="96">
        <f t="shared" si="54"/>
        <v>-8974.3018820279376</v>
      </c>
      <c r="V382" s="96">
        <f>T382/VLOOKUP(C382,[4]CharPropertyConfig!$A:$G,7,FALSE)</f>
        <v>270</v>
      </c>
      <c r="W382" s="96">
        <f t="shared" si="55"/>
        <v>-9703.4473912978792</v>
      </c>
      <c r="X382" s="54" t="str">
        <f>VLOOKUP(J382,Entourage!A:B,2,FALSE)</f>
        <v>c_b_0068</v>
      </c>
      <c r="Y382" s="51" t="str">
        <f>VLOOKUP(M382,Entourage!A:B,2,FALSE)</f>
        <v>c_b_0078</v>
      </c>
    </row>
    <row r="383" spans="1:25" x14ac:dyDescent="0.15">
      <c r="A383" s="51">
        <f t="shared" si="48"/>
        <v>20</v>
      </c>
      <c r="B383" s="2">
        <f>COUNTIF(A$1:A383,A383)</f>
        <v>2</v>
      </c>
      <c r="C383" s="2">
        <f t="shared" si="56"/>
        <v>104</v>
      </c>
      <c r="D383" s="100">
        <f t="shared" si="49"/>
        <v>567</v>
      </c>
      <c r="E383" s="51">
        <v>1</v>
      </c>
      <c r="F383" s="43">
        <v>1</v>
      </c>
      <c r="G383" s="82">
        <v>13009</v>
      </c>
      <c r="H383" s="43">
        <v>4</v>
      </c>
      <c r="I383" s="43">
        <f>VLOOKUP(C383,[4]CharPropertyConfig!$A:$G,7,FALSE)*D383</f>
        <v>567</v>
      </c>
      <c r="J383" s="51">
        <f>VLOOKUP(A383,filiation!A:C,3,FALSE)</f>
        <v>22</v>
      </c>
      <c r="K383" s="51">
        <f>VLOOKUP(J383,Entourage!A:N,14,FALSE)</f>
        <v>1</v>
      </c>
      <c r="L383" s="2" t="str">
        <f t="shared" si="50"/>
        <v>战斗</v>
      </c>
      <c r="M383" s="51">
        <f>VLOOKUP(A383,filiation!A:D,4,FALSE)</f>
        <v>16</v>
      </c>
      <c r="N383" s="51">
        <f>VLOOKUP(M383,Entourage!A:N,14,FALSE)</f>
        <v>3</v>
      </c>
      <c r="O383" s="2" t="str">
        <f t="shared" si="51"/>
        <v>辅助</v>
      </c>
      <c r="P383" s="2">
        <f t="shared" si="52"/>
        <v>104</v>
      </c>
      <c r="Q383" s="51">
        <f>INT(VLOOKUP(M383,Entourage!A:AF,28+IF(N383=1,2,IF(N383=3,3,1)),FALSE)*0.6*POWER(B383,1.1))</f>
        <v>336</v>
      </c>
      <c r="R383" s="55">
        <f>I383/(SUM(H$2:H383)*10)</f>
        <v>4.4124513618677046E-3</v>
      </c>
      <c r="S383" s="95">
        <f t="shared" si="53"/>
        <v>7</v>
      </c>
      <c r="T383" s="96">
        <f>SUMIFS(H$2:H383,A$2:A383,A383)*10*S383*(1.1+INDEX(Entourage!BD:BD,MATCH(J383,Entourage!A:A,0))/20)</f>
        <v>567</v>
      </c>
      <c r="U383" s="96">
        <f t="shared" si="54"/>
        <v>297</v>
      </c>
      <c r="V383" s="96">
        <f>T383/VLOOKUP(C383,[4]CharPropertyConfig!$A:$G,7,FALSE)</f>
        <v>567</v>
      </c>
      <c r="W383" s="96">
        <f t="shared" si="55"/>
        <v>9271.3018820279376</v>
      </c>
      <c r="X383" s="54" t="str">
        <f>VLOOKUP(J383,Entourage!A:B,2,FALSE)</f>
        <v>c_b_0068</v>
      </c>
      <c r="Y383" s="51" t="str">
        <f>VLOOKUP(M383,Entourage!A:B,2,FALSE)</f>
        <v>c_b_0078</v>
      </c>
    </row>
    <row r="384" spans="1:25" x14ac:dyDescent="0.15">
      <c r="A384" s="51">
        <f t="shared" si="48"/>
        <v>20</v>
      </c>
      <c r="B384" s="2">
        <f>COUNTIF(A$1:A384,A384)</f>
        <v>3</v>
      </c>
      <c r="C384" s="2">
        <f t="shared" si="56"/>
        <v>104</v>
      </c>
      <c r="D384" s="100">
        <f t="shared" si="49"/>
        <v>891</v>
      </c>
      <c r="E384" s="51">
        <v>1</v>
      </c>
      <c r="F384" s="43">
        <v>1</v>
      </c>
      <c r="G384" s="82">
        <v>13009</v>
      </c>
      <c r="H384" s="43">
        <v>6</v>
      </c>
      <c r="I384" s="43">
        <f>VLOOKUP(C384,[4]CharPropertyConfig!$A:$G,7,FALSE)*D384</f>
        <v>891</v>
      </c>
      <c r="J384" s="51">
        <f>VLOOKUP(A384,filiation!A:C,3,FALSE)</f>
        <v>22</v>
      </c>
      <c r="K384" s="51">
        <f>VLOOKUP(J384,Entourage!A:N,14,FALSE)</f>
        <v>1</v>
      </c>
      <c r="L384" s="2" t="str">
        <f t="shared" si="50"/>
        <v>战斗</v>
      </c>
      <c r="M384" s="51">
        <f>VLOOKUP(A384,filiation!A:D,4,FALSE)</f>
        <v>16</v>
      </c>
      <c r="N384" s="51">
        <f>VLOOKUP(M384,Entourage!A:N,14,FALSE)</f>
        <v>3</v>
      </c>
      <c r="O384" s="2" t="str">
        <f t="shared" si="51"/>
        <v>辅助</v>
      </c>
      <c r="P384" s="2">
        <f t="shared" si="52"/>
        <v>104</v>
      </c>
      <c r="Q384" s="51">
        <f>INT(VLOOKUP(M384,Entourage!A:AF,28+IF(N384=1,2,IF(N384=3,3,1)),FALSE)*0.6*POWER(B384,1.1))</f>
        <v>526</v>
      </c>
      <c r="R384" s="55">
        <f>I384/(SUM(H$2:H384)*10)</f>
        <v>6.9306160547604233E-3</v>
      </c>
      <c r="S384" s="95">
        <f t="shared" si="53"/>
        <v>5.5</v>
      </c>
      <c r="T384" s="96">
        <f>SUMIFS(H$2:H384,A$2:A384,A384)*10*S384*(1.1+INDEX(Entourage!BD:BD,MATCH(J384,Entourage!A:A,0))/20)</f>
        <v>891.00000000000011</v>
      </c>
      <c r="U384" s="96">
        <f t="shared" si="54"/>
        <v>324.00000000000011</v>
      </c>
      <c r="V384" s="96">
        <f>T384/VLOOKUP(C384,[4]CharPropertyConfig!$A:$G,7,FALSE)</f>
        <v>891.00000000000011</v>
      </c>
      <c r="W384" s="96">
        <f t="shared" si="55"/>
        <v>27.000000000000114</v>
      </c>
      <c r="X384" s="54" t="str">
        <f>VLOOKUP(J384,Entourage!A:B,2,FALSE)</f>
        <v>c_b_0068</v>
      </c>
      <c r="Y384" s="51" t="str">
        <f>VLOOKUP(M384,Entourage!A:B,2,FALSE)</f>
        <v>c_b_0078</v>
      </c>
    </row>
    <row r="385" spans="1:25" x14ac:dyDescent="0.15">
      <c r="A385" s="51">
        <f t="shared" si="48"/>
        <v>20</v>
      </c>
      <c r="B385" s="2">
        <f>COUNTIF(A$1:A385,A385)</f>
        <v>4</v>
      </c>
      <c r="C385" s="2">
        <f t="shared" si="56"/>
        <v>104</v>
      </c>
      <c r="D385" s="100">
        <f t="shared" si="49"/>
        <v>1247</v>
      </c>
      <c r="E385" s="51">
        <v>1</v>
      </c>
      <c r="F385" s="43">
        <v>2</v>
      </c>
      <c r="G385" s="82">
        <v>13009</v>
      </c>
      <c r="H385" s="43">
        <v>10</v>
      </c>
      <c r="I385" s="43">
        <f>VLOOKUP(C385,[4]CharPropertyConfig!$A:$G,7,FALSE)*D385</f>
        <v>1247</v>
      </c>
      <c r="J385" s="51">
        <f>VLOOKUP(A385,filiation!A:C,3,FALSE)</f>
        <v>22</v>
      </c>
      <c r="K385" s="51">
        <f>VLOOKUP(J385,Entourage!A:N,14,FALSE)</f>
        <v>1</v>
      </c>
      <c r="L385" s="2" t="str">
        <f t="shared" si="50"/>
        <v>战斗</v>
      </c>
      <c r="M385" s="51">
        <f>VLOOKUP(A385,filiation!A:D,4,FALSE)</f>
        <v>16</v>
      </c>
      <c r="N385" s="51">
        <f>VLOOKUP(M385,Entourage!A:N,14,FALSE)</f>
        <v>3</v>
      </c>
      <c r="O385" s="2" t="str">
        <f t="shared" si="51"/>
        <v>辅助</v>
      </c>
      <c r="P385" s="2">
        <f t="shared" si="52"/>
        <v>104</v>
      </c>
      <c r="Q385" s="51">
        <f>INT(VLOOKUP(M385,Entourage!A:AF,28+IF(N385=1,2,IF(N385=3,3,1)),FALSE)*0.6*POWER(B385,1.1))</f>
        <v>722</v>
      </c>
      <c r="R385" s="55">
        <f>I385/(SUM(H$2:H385)*10)</f>
        <v>9.692212031711488E-3</v>
      </c>
      <c r="S385" s="95">
        <f t="shared" si="53"/>
        <v>4.2</v>
      </c>
      <c r="T385" s="96">
        <f>SUMIFS(H$2:H385,A$2:A385,A385)*10*S385*(1.1+INDEX(Entourage!BD:BD,MATCH(J385,Entourage!A:A,0))/20)</f>
        <v>1247.4000000000001</v>
      </c>
      <c r="U385" s="96">
        <f t="shared" si="54"/>
        <v>356.4</v>
      </c>
      <c r="V385" s="96">
        <f>T385/VLOOKUP(C385,[4]CharPropertyConfig!$A:$G,7,FALSE)</f>
        <v>1247.4000000000001</v>
      </c>
      <c r="W385" s="96">
        <f t="shared" si="55"/>
        <v>32.399999999999864</v>
      </c>
      <c r="X385" s="54" t="str">
        <f>VLOOKUP(J385,Entourage!A:B,2,FALSE)</f>
        <v>c_b_0068</v>
      </c>
      <c r="Y385" s="51" t="str">
        <f>VLOOKUP(M385,Entourage!A:B,2,FALSE)</f>
        <v>c_b_0078</v>
      </c>
    </row>
    <row r="386" spans="1:25" x14ac:dyDescent="0.15">
      <c r="A386" s="51">
        <f t="shared" si="48"/>
        <v>20</v>
      </c>
      <c r="B386" s="2">
        <f>COUNTIF(A$1:A386,A386)</f>
        <v>5</v>
      </c>
      <c r="C386" s="2">
        <f t="shared" si="56"/>
        <v>104</v>
      </c>
      <c r="D386" s="100">
        <f t="shared" si="49"/>
        <v>1634</v>
      </c>
      <c r="E386" s="51">
        <v>1</v>
      </c>
      <c r="F386" s="43">
        <v>2</v>
      </c>
      <c r="G386" s="82">
        <v>13009</v>
      </c>
      <c r="H386" s="43">
        <v>12</v>
      </c>
      <c r="I386" s="43">
        <f>VLOOKUP(C386,[4]CharPropertyConfig!$A:$G,7,FALSE)*D386</f>
        <v>1634</v>
      </c>
      <c r="J386" s="51">
        <f>VLOOKUP(A386,filiation!A:C,3,FALSE)</f>
        <v>22</v>
      </c>
      <c r="K386" s="51">
        <f>VLOOKUP(J386,Entourage!A:N,14,FALSE)</f>
        <v>1</v>
      </c>
      <c r="L386" s="2" t="str">
        <f t="shared" si="50"/>
        <v>战斗</v>
      </c>
      <c r="M386" s="51">
        <f>VLOOKUP(A386,filiation!A:D,4,FALSE)</f>
        <v>16</v>
      </c>
      <c r="N386" s="51">
        <f>VLOOKUP(M386,Entourage!A:N,14,FALSE)</f>
        <v>3</v>
      </c>
      <c r="O386" s="2" t="str">
        <f t="shared" si="51"/>
        <v>辅助</v>
      </c>
      <c r="P386" s="2">
        <f t="shared" si="52"/>
        <v>104</v>
      </c>
      <c r="Q386" s="51">
        <f>INT(VLOOKUP(M386,Entourage!A:AF,28+IF(N386=1,2,IF(N386=3,3,1)),FALSE)*0.6*POWER(B386,1.1))</f>
        <v>923</v>
      </c>
      <c r="R386" s="55">
        <f>I386/(SUM(H$2:H386)*10)</f>
        <v>1.2688305637521354E-2</v>
      </c>
      <c r="S386" s="95">
        <f t="shared" si="53"/>
        <v>3.56</v>
      </c>
      <c r="T386" s="96">
        <f>SUMIFS(H$2:H386,A$2:A386,A386)*10*S386*(1.1+INDEX(Entourage!BD:BD,MATCH(J386,Entourage!A:A,0))/20)</f>
        <v>1634.0400000000002</v>
      </c>
      <c r="U386" s="96">
        <f t="shared" si="54"/>
        <v>386.6400000000001</v>
      </c>
      <c r="V386" s="96">
        <f>T386/VLOOKUP(C386,[4]CharPropertyConfig!$A:$G,7,FALSE)</f>
        <v>1634.0400000000002</v>
      </c>
      <c r="W386" s="96">
        <f t="shared" si="55"/>
        <v>30.240000000000123</v>
      </c>
      <c r="X386" s="54" t="str">
        <f>VLOOKUP(J386,Entourage!A:B,2,FALSE)</f>
        <v>c_b_0068</v>
      </c>
      <c r="Y386" s="51" t="str">
        <f>VLOOKUP(M386,Entourage!A:B,2,FALSE)</f>
        <v>c_b_0078</v>
      </c>
    </row>
    <row r="387" spans="1:25" x14ac:dyDescent="0.15">
      <c r="A387" s="51">
        <f t="shared" ref="A387:A450" si="57">INT((ROW(A387)+18)/20)</f>
        <v>20</v>
      </c>
      <c r="B387" s="2">
        <f>COUNTIF(A$1:A387,A387)</f>
        <v>6</v>
      </c>
      <c r="C387" s="2">
        <f t="shared" si="56"/>
        <v>104</v>
      </c>
      <c r="D387" s="100">
        <f t="shared" ref="D387:D450" si="58">INT(V387)</f>
        <v>2038</v>
      </c>
      <c r="E387" s="51">
        <v>1</v>
      </c>
      <c r="F387" s="43">
        <v>2</v>
      </c>
      <c r="G387" s="82">
        <v>13009</v>
      </c>
      <c r="H387" s="43">
        <v>16</v>
      </c>
      <c r="I387" s="43">
        <f>VLOOKUP(C387,[4]CharPropertyConfig!$A:$G,7,FALSE)*D387</f>
        <v>2038</v>
      </c>
      <c r="J387" s="51">
        <f>VLOOKUP(A387,filiation!A:C,3,FALSE)</f>
        <v>22</v>
      </c>
      <c r="K387" s="51">
        <f>VLOOKUP(J387,Entourage!A:N,14,FALSE)</f>
        <v>1</v>
      </c>
      <c r="L387" s="2" t="str">
        <f t="shared" ref="L387:L450" si="59">VLOOKUP(K387,$AC$2:$AD$4,2,FALSE)</f>
        <v>战斗</v>
      </c>
      <c r="M387" s="51">
        <f>VLOOKUP(A387,filiation!A:D,4,FALSE)</f>
        <v>16</v>
      </c>
      <c r="N387" s="51">
        <f>VLOOKUP(M387,Entourage!A:N,14,FALSE)</f>
        <v>3</v>
      </c>
      <c r="O387" s="2" t="str">
        <f t="shared" ref="O387:O450" si="60">VLOOKUP(N387,$AC$2:$AD$4,2,FALSE)</f>
        <v>辅助</v>
      </c>
      <c r="P387" s="2">
        <f t="shared" ref="P387:P450" si="61">VLOOKUP(N387,$AC$2:$AE$4,3,FALSE)</f>
        <v>104</v>
      </c>
      <c r="Q387" s="51">
        <f>INT(VLOOKUP(M387,Entourage!A:AF,28+IF(N387=1,2,IF(N387=3,3,1)),FALSE)*0.6*POWER(B387,1.1))</f>
        <v>1128</v>
      </c>
      <c r="R387" s="55">
        <f>I387/(SUM(H$2:H387)*10)</f>
        <v>1.5805801147820691E-2</v>
      </c>
      <c r="S387" s="95">
        <f t="shared" ref="S387:S450" si="62">VLOOKUP(B387,AG$2:AH$22,2,FALSE)</f>
        <v>3.02</v>
      </c>
      <c r="T387" s="96">
        <f>SUMIFS(H$2:H387,A$2:A387,A387)*10*S387*(1.1+INDEX(Entourage!BD:BD,MATCH(J387,Entourage!A:A,0))/20)</f>
        <v>2038.5000000000002</v>
      </c>
      <c r="U387" s="96">
        <f t="shared" ref="U387:U450" si="63">IFERROR(T387-T386,0)</f>
        <v>404.46000000000004</v>
      </c>
      <c r="V387" s="96">
        <f>T387/VLOOKUP(C387,[4]CharPropertyConfig!$A:$G,7,FALSE)</f>
        <v>2038.5000000000002</v>
      </c>
      <c r="W387" s="96">
        <f t="shared" si="55"/>
        <v>17.819999999999936</v>
      </c>
      <c r="X387" s="54" t="str">
        <f>VLOOKUP(J387,Entourage!A:B,2,FALSE)</f>
        <v>c_b_0068</v>
      </c>
      <c r="Y387" s="51" t="str">
        <f>VLOOKUP(M387,Entourage!A:B,2,FALSE)</f>
        <v>c_b_0078</v>
      </c>
    </row>
    <row r="388" spans="1:25" x14ac:dyDescent="0.15">
      <c r="A388" s="51">
        <f t="shared" si="57"/>
        <v>20</v>
      </c>
      <c r="B388" s="2">
        <f>COUNTIF(A$1:A388,A388)</f>
        <v>7</v>
      </c>
      <c r="C388" s="2">
        <f t="shared" si="56"/>
        <v>104</v>
      </c>
      <c r="D388" s="100">
        <f t="shared" si="58"/>
        <v>2457</v>
      </c>
      <c r="E388" s="51">
        <v>1</v>
      </c>
      <c r="F388" s="43">
        <v>3</v>
      </c>
      <c r="G388" s="82">
        <v>13009</v>
      </c>
      <c r="H388" s="43">
        <v>20</v>
      </c>
      <c r="I388" s="43">
        <f>VLOOKUP(C388,[4]CharPropertyConfig!$A:$G,7,FALSE)*D388</f>
        <v>2457</v>
      </c>
      <c r="J388" s="51">
        <f>VLOOKUP(A388,filiation!A:C,3,FALSE)</f>
        <v>22</v>
      </c>
      <c r="K388" s="51">
        <f>VLOOKUP(J388,Entourage!A:N,14,FALSE)</f>
        <v>1</v>
      </c>
      <c r="L388" s="2" t="str">
        <f t="shared" si="59"/>
        <v>战斗</v>
      </c>
      <c r="M388" s="51">
        <f>VLOOKUP(A388,filiation!A:D,4,FALSE)</f>
        <v>16</v>
      </c>
      <c r="N388" s="51">
        <f>VLOOKUP(M388,Entourage!A:N,14,FALSE)</f>
        <v>3</v>
      </c>
      <c r="O388" s="2" t="str">
        <f t="shared" si="60"/>
        <v>辅助</v>
      </c>
      <c r="P388" s="2">
        <f t="shared" si="61"/>
        <v>104</v>
      </c>
      <c r="Q388" s="51">
        <f>INT(VLOOKUP(M388,Entourage!A:AF,28+IF(N388=1,2,IF(N388=3,3,1)),FALSE)*0.6*POWER(B388,1.1))</f>
        <v>1336</v>
      </c>
      <c r="R388" s="55">
        <f>I388/(SUM(H$2:H388)*10)</f>
        <v>1.9025863404057611E-2</v>
      </c>
      <c r="S388" s="95">
        <f t="shared" si="62"/>
        <v>2.6</v>
      </c>
      <c r="T388" s="96">
        <f>SUMIFS(H$2:H388,A$2:A388,A388)*10*S388*(1.1+INDEX(Entourage!BD:BD,MATCH(J388,Entourage!A:A,0))/20)</f>
        <v>2457</v>
      </c>
      <c r="U388" s="96">
        <f t="shared" si="63"/>
        <v>418.49999999999977</v>
      </c>
      <c r="V388" s="96">
        <f>T388/VLOOKUP(C388,[4]CharPropertyConfig!$A:$G,7,FALSE)</f>
        <v>2457</v>
      </c>
      <c r="W388" s="96">
        <f t="shared" ref="W388:W451" si="64">U388-U387</f>
        <v>14.039999999999736</v>
      </c>
      <c r="X388" s="54" t="str">
        <f>VLOOKUP(J388,Entourage!A:B,2,FALSE)</f>
        <v>c_b_0068</v>
      </c>
      <c r="Y388" s="51" t="str">
        <f>VLOOKUP(M388,Entourage!A:B,2,FALSE)</f>
        <v>c_b_0078</v>
      </c>
    </row>
    <row r="389" spans="1:25" x14ac:dyDescent="0.15">
      <c r="A389" s="51">
        <f t="shared" si="57"/>
        <v>20</v>
      </c>
      <c r="B389" s="2">
        <f>COUNTIF(A$1:A389,A389)</f>
        <v>8</v>
      </c>
      <c r="C389" s="2">
        <f t="shared" si="56"/>
        <v>104</v>
      </c>
      <c r="D389" s="100">
        <f t="shared" si="58"/>
        <v>2893</v>
      </c>
      <c r="E389" s="51">
        <v>1</v>
      </c>
      <c r="F389" s="43">
        <v>3</v>
      </c>
      <c r="G389" s="82">
        <v>13009</v>
      </c>
      <c r="H389" s="43">
        <v>24</v>
      </c>
      <c r="I389" s="43">
        <f>VLOOKUP(C389,[4]CharPropertyConfig!$A:$G,7,FALSE)*D389</f>
        <v>2893</v>
      </c>
      <c r="J389" s="51">
        <f>VLOOKUP(A389,filiation!A:C,3,FALSE)</f>
        <v>22</v>
      </c>
      <c r="K389" s="51">
        <f>VLOOKUP(J389,Entourage!A:N,14,FALSE)</f>
        <v>1</v>
      </c>
      <c r="L389" s="2" t="str">
        <f t="shared" si="59"/>
        <v>战斗</v>
      </c>
      <c r="M389" s="51">
        <f>VLOOKUP(A389,filiation!A:D,4,FALSE)</f>
        <v>16</v>
      </c>
      <c r="N389" s="51">
        <f>VLOOKUP(M389,Entourage!A:N,14,FALSE)</f>
        <v>3</v>
      </c>
      <c r="O389" s="2" t="str">
        <f t="shared" si="60"/>
        <v>辅助</v>
      </c>
      <c r="P389" s="2">
        <f t="shared" si="61"/>
        <v>104</v>
      </c>
      <c r="Q389" s="51">
        <f>INT(VLOOKUP(M389,Entourage!A:AF,28+IF(N389=1,2,IF(N389=3,3,1)),FALSE)*0.6*POWER(B389,1.1))</f>
        <v>1548</v>
      </c>
      <c r="R389" s="55">
        <f>I389/(SUM(H$2:H389)*10)</f>
        <v>2.2360488483536868E-2</v>
      </c>
      <c r="S389" s="95">
        <f t="shared" si="62"/>
        <v>2.2799999999999998</v>
      </c>
      <c r="T389" s="96">
        <f>SUMIFS(H$2:H389,A$2:A389,A389)*10*S389*(1.1+INDEX(Entourage!BD:BD,MATCH(J389,Entourage!A:A,0))/20)</f>
        <v>2893.32</v>
      </c>
      <c r="U389" s="96">
        <f t="shared" si="63"/>
        <v>436.32000000000016</v>
      </c>
      <c r="V389" s="96">
        <f>T389/VLOOKUP(C389,[4]CharPropertyConfig!$A:$G,7,FALSE)</f>
        <v>2893.32</v>
      </c>
      <c r="W389" s="96">
        <f t="shared" si="64"/>
        <v>17.820000000000391</v>
      </c>
      <c r="X389" s="54" t="str">
        <f>VLOOKUP(J389,Entourage!A:B,2,FALSE)</f>
        <v>c_b_0068</v>
      </c>
      <c r="Y389" s="51" t="str">
        <f>VLOOKUP(M389,Entourage!A:B,2,FALSE)</f>
        <v>c_b_0078</v>
      </c>
    </row>
    <row r="390" spans="1:25" x14ac:dyDescent="0.15">
      <c r="A390" s="51">
        <f t="shared" si="57"/>
        <v>20</v>
      </c>
      <c r="B390" s="2">
        <f>COUNTIF(A$1:A390,A390)</f>
        <v>9</v>
      </c>
      <c r="C390" s="2">
        <f t="shared" si="56"/>
        <v>104</v>
      </c>
      <c r="D390" s="100">
        <f t="shared" si="58"/>
        <v>3353</v>
      </c>
      <c r="E390" s="51">
        <v>1</v>
      </c>
      <c r="F390" s="43">
        <v>3</v>
      </c>
      <c r="G390" s="82">
        <v>13009</v>
      </c>
      <c r="H390" s="43">
        <v>26</v>
      </c>
      <c r="I390" s="43">
        <f>VLOOKUP(C390,[4]CharPropertyConfig!$A:$G,7,FALSE)*D390</f>
        <v>3353</v>
      </c>
      <c r="J390" s="51">
        <f>VLOOKUP(A390,filiation!A:C,3,FALSE)</f>
        <v>22</v>
      </c>
      <c r="K390" s="51">
        <f>VLOOKUP(J390,Entourage!A:N,14,FALSE)</f>
        <v>1</v>
      </c>
      <c r="L390" s="2" t="str">
        <f t="shared" si="59"/>
        <v>战斗</v>
      </c>
      <c r="M390" s="51">
        <f>VLOOKUP(A390,filiation!A:D,4,FALSE)</f>
        <v>16</v>
      </c>
      <c r="N390" s="51">
        <f>VLOOKUP(M390,Entourage!A:N,14,FALSE)</f>
        <v>3</v>
      </c>
      <c r="O390" s="2" t="str">
        <f t="shared" si="60"/>
        <v>辅助</v>
      </c>
      <c r="P390" s="2">
        <f t="shared" si="61"/>
        <v>104</v>
      </c>
      <c r="Q390" s="51">
        <f>INT(VLOOKUP(M390,Entourage!A:AF,28+IF(N390=1,2,IF(N390=3,3,1)),FALSE)*0.6*POWER(B390,1.1))</f>
        <v>1762</v>
      </c>
      <c r="R390" s="55">
        <f>I390/(SUM(H$2:H390)*10)</f>
        <v>2.5863930885529157E-2</v>
      </c>
      <c r="S390" s="95">
        <f t="shared" si="62"/>
        <v>2.0699999999999998</v>
      </c>
      <c r="T390" s="96">
        <f>SUMIFS(H$2:H390,A$2:A390,A390)*10*S390*(1.1+INDEX(Entourage!BD:BD,MATCH(J390,Entourage!A:A,0))/20)</f>
        <v>3353.4</v>
      </c>
      <c r="U390" s="96">
        <f t="shared" si="63"/>
        <v>460.07999999999993</v>
      </c>
      <c r="V390" s="96">
        <f>T390/VLOOKUP(C390,[4]CharPropertyConfig!$A:$G,7,FALSE)</f>
        <v>3353.4</v>
      </c>
      <c r="W390" s="96">
        <f t="shared" si="64"/>
        <v>23.759999999999764</v>
      </c>
      <c r="X390" s="54" t="str">
        <f>VLOOKUP(J390,Entourage!A:B,2,FALSE)</f>
        <v>c_b_0068</v>
      </c>
      <c r="Y390" s="51" t="str">
        <f>VLOOKUP(M390,Entourage!A:B,2,FALSE)</f>
        <v>c_b_0078</v>
      </c>
    </row>
    <row r="391" spans="1:25" x14ac:dyDescent="0.15">
      <c r="A391" s="51">
        <f t="shared" si="57"/>
        <v>20</v>
      </c>
      <c r="B391" s="2">
        <f>COUNTIF(A$1:A391,A391)</f>
        <v>10</v>
      </c>
      <c r="C391" s="2">
        <f t="shared" si="56"/>
        <v>104</v>
      </c>
      <c r="D391" s="100">
        <f t="shared" si="58"/>
        <v>3827</v>
      </c>
      <c r="E391" s="51">
        <v>1</v>
      </c>
      <c r="F391" s="43">
        <v>3</v>
      </c>
      <c r="G391" s="82">
        <v>13009</v>
      </c>
      <c r="H391" s="43">
        <v>30</v>
      </c>
      <c r="I391" s="43">
        <f>VLOOKUP(C391,[4]CharPropertyConfig!$A:$G,7,FALSE)*D391</f>
        <v>3827</v>
      </c>
      <c r="J391" s="51">
        <f>VLOOKUP(A391,filiation!A:C,3,FALSE)</f>
        <v>22</v>
      </c>
      <c r="K391" s="51">
        <f>VLOOKUP(J391,Entourage!A:N,14,FALSE)</f>
        <v>1</v>
      </c>
      <c r="L391" s="2" t="str">
        <f t="shared" si="59"/>
        <v>战斗</v>
      </c>
      <c r="M391" s="51">
        <f>VLOOKUP(A391,filiation!A:D,4,FALSE)</f>
        <v>16</v>
      </c>
      <c r="N391" s="51">
        <f>VLOOKUP(M391,Entourage!A:N,14,FALSE)</f>
        <v>3</v>
      </c>
      <c r="O391" s="2" t="str">
        <f t="shared" si="60"/>
        <v>辅助</v>
      </c>
      <c r="P391" s="2">
        <f t="shared" si="61"/>
        <v>104</v>
      </c>
      <c r="Q391" s="51">
        <f>INT(VLOOKUP(M391,Entourage!A:AF,28+IF(N391=1,2,IF(N391=3,3,1)),FALSE)*0.6*POWER(B391,1.1))</f>
        <v>1979</v>
      </c>
      <c r="R391" s="55">
        <f>I391/(SUM(H$2:H391)*10)</f>
        <v>2.9452054794520548E-2</v>
      </c>
      <c r="S391" s="95">
        <f t="shared" si="62"/>
        <v>1.89</v>
      </c>
      <c r="T391" s="96">
        <f>SUMIFS(H$2:H391,A$2:A391,A391)*10*S391*(1.1+INDEX(Entourage!BD:BD,MATCH(J391,Entourage!A:A,0))/20)</f>
        <v>3827.2500000000005</v>
      </c>
      <c r="U391" s="96">
        <f t="shared" si="63"/>
        <v>473.85000000000036</v>
      </c>
      <c r="V391" s="96">
        <f>T391/VLOOKUP(C391,[4]CharPropertyConfig!$A:$G,7,FALSE)</f>
        <v>3827.2500000000005</v>
      </c>
      <c r="W391" s="96">
        <f t="shared" si="64"/>
        <v>13.770000000000437</v>
      </c>
      <c r="X391" s="54" t="str">
        <f>VLOOKUP(J391,Entourage!A:B,2,FALSE)</f>
        <v>c_b_0068</v>
      </c>
      <c r="Y391" s="51" t="str">
        <f>VLOOKUP(M391,Entourage!A:B,2,FALSE)</f>
        <v>c_b_0078</v>
      </c>
    </row>
    <row r="392" spans="1:25" x14ac:dyDescent="0.15">
      <c r="A392" s="51">
        <f t="shared" si="57"/>
        <v>20</v>
      </c>
      <c r="B392" s="2">
        <f>COUNTIF(A$1:A392,A392)</f>
        <v>11</v>
      </c>
      <c r="C392" s="2">
        <f t="shared" si="56"/>
        <v>104</v>
      </c>
      <c r="D392" s="100">
        <f t="shared" si="58"/>
        <v>4322</v>
      </c>
      <c r="E392" s="51">
        <v>1</v>
      </c>
      <c r="F392" s="43">
        <v>4</v>
      </c>
      <c r="G392" s="82">
        <v>13009</v>
      </c>
      <c r="H392" s="43">
        <v>34</v>
      </c>
      <c r="I392" s="43">
        <f>VLOOKUP(C392,[4]CharPropertyConfig!$A:$G,7,FALSE)*D392</f>
        <v>4322</v>
      </c>
      <c r="J392" s="51">
        <f>VLOOKUP(A392,filiation!A:C,3,FALSE)</f>
        <v>22</v>
      </c>
      <c r="K392" s="51">
        <f>VLOOKUP(J392,Entourage!A:N,14,FALSE)</f>
        <v>1</v>
      </c>
      <c r="L392" s="2" t="str">
        <f t="shared" si="59"/>
        <v>战斗</v>
      </c>
      <c r="M392" s="51">
        <f>VLOOKUP(A392,filiation!A:D,4,FALSE)</f>
        <v>16</v>
      </c>
      <c r="N392" s="51">
        <f>VLOOKUP(M392,Entourage!A:N,14,FALSE)</f>
        <v>3</v>
      </c>
      <c r="O392" s="2" t="str">
        <f t="shared" si="60"/>
        <v>辅助</v>
      </c>
      <c r="P392" s="2">
        <f t="shared" si="61"/>
        <v>104</v>
      </c>
      <c r="Q392" s="51">
        <f>INT(VLOOKUP(M392,Entourage!A:AF,28+IF(N392=1,2,IF(N392=3,3,1)),FALSE)*0.6*POWER(B392,1.1))</f>
        <v>2197</v>
      </c>
      <c r="R392" s="55">
        <f>I392/(SUM(H$2:H392)*10)</f>
        <v>3.3174700644765125E-2</v>
      </c>
      <c r="S392" s="95">
        <f t="shared" si="62"/>
        <v>1.74</v>
      </c>
      <c r="T392" s="96">
        <f>SUMIFS(H$2:H392,A$2:A392,A392)*10*S392*(1.1+INDEX(Entourage!BD:BD,MATCH(J392,Entourage!A:A,0))/20)</f>
        <v>4322.16</v>
      </c>
      <c r="U392" s="96">
        <f t="shared" si="63"/>
        <v>494.9099999999994</v>
      </c>
      <c r="V392" s="96">
        <f>T392/VLOOKUP(C392,[4]CharPropertyConfig!$A:$G,7,FALSE)</f>
        <v>4322.16</v>
      </c>
      <c r="W392" s="96">
        <f t="shared" si="64"/>
        <v>21.059999999999036</v>
      </c>
      <c r="X392" s="54" t="str">
        <f>VLOOKUP(J392,Entourage!A:B,2,FALSE)</f>
        <v>c_b_0068</v>
      </c>
      <c r="Y392" s="51" t="str">
        <f>VLOOKUP(M392,Entourage!A:B,2,FALSE)</f>
        <v>c_b_0078</v>
      </c>
    </row>
    <row r="393" spans="1:25" x14ac:dyDescent="0.15">
      <c r="A393" s="51">
        <f t="shared" si="57"/>
        <v>20</v>
      </c>
      <c r="B393" s="2">
        <f>COUNTIF(A$1:A393,A393)</f>
        <v>12</v>
      </c>
      <c r="C393" s="2">
        <f t="shared" si="56"/>
        <v>104</v>
      </c>
      <c r="D393" s="100">
        <f t="shared" si="58"/>
        <v>4840</v>
      </c>
      <c r="E393" s="51">
        <v>1</v>
      </c>
      <c r="F393" s="43">
        <v>4</v>
      </c>
      <c r="G393" s="82">
        <v>13009</v>
      </c>
      <c r="H393" s="43">
        <v>38</v>
      </c>
      <c r="I393" s="43">
        <f>VLOOKUP(C393,[4]CharPropertyConfig!$A:$G,7,FALSE)*D393</f>
        <v>4840</v>
      </c>
      <c r="J393" s="51">
        <f>VLOOKUP(A393,filiation!A:C,3,FALSE)</f>
        <v>22</v>
      </c>
      <c r="K393" s="51">
        <f>VLOOKUP(J393,Entourage!A:N,14,FALSE)</f>
        <v>1</v>
      </c>
      <c r="L393" s="2" t="str">
        <f t="shared" si="59"/>
        <v>战斗</v>
      </c>
      <c r="M393" s="51">
        <f>VLOOKUP(A393,filiation!A:D,4,FALSE)</f>
        <v>16</v>
      </c>
      <c r="N393" s="51">
        <f>VLOOKUP(M393,Entourage!A:N,14,FALSE)</f>
        <v>3</v>
      </c>
      <c r="O393" s="2" t="str">
        <f t="shared" si="60"/>
        <v>辅助</v>
      </c>
      <c r="P393" s="2">
        <f t="shared" si="61"/>
        <v>104</v>
      </c>
      <c r="Q393" s="51">
        <f>INT(VLOOKUP(M393,Entourage!A:AF,28+IF(N393=1,2,IF(N393=3,3,1)),FALSE)*0.6*POWER(B393,1.1))</f>
        <v>2418</v>
      </c>
      <c r="R393" s="55">
        <f>I393/(SUM(H$2:H393)*10)</f>
        <v>3.7042706260523493E-2</v>
      </c>
      <c r="S393" s="95">
        <f t="shared" si="62"/>
        <v>1.615</v>
      </c>
      <c r="T393" s="96">
        <f>SUMIFS(H$2:H393,A$2:A393,A393)*10*S393*(1.1+INDEX(Entourage!BD:BD,MATCH(J393,Entourage!A:A,0))/20)</f>
        <v>4840.1550000000007</v>
      </c>
      <c r="U393" s="96">
        <f t="shared" si="63"/>
        <v>517.9950000000008</v>
      </c>
      <c r="V393" s="96">
        <f>T393/VLOOKUP(C393,[4]CharPropertyConfig!$A:$G,7,FALSE)</f>
        <v>4840.1550000000007</v>
      </c>
      <c r="W393" s="96">
        <f t="shared" si="64"/>
        <v>23.085000000001401</v>
      </c>
      <c r="X393" s="54" t="str">
        <f>VLOOKUP(J393,Entourage!A:B,2,FALSE)</f>
        <v>c_b_0068</v>
      </c>
      <c r="Y393" s="51" t="str">
        <f>VLOOKUP(M393,Entourage!A:B,2,FALSE)</f>
        <v>c_b_0078</v>
      </c>
    </row>
    <row r="394" spans="1:25" x14ac:dyDescent="0.15">
      <c r="A394" s="51">
        <f t="shared" si="57"/>
        <v>20</v>
      </c>
      <c r="B394" s="2">
        <f>COUNTIF(A$1:A394,A394)</f>
        <v>13</v>
      </c>
      <c r="C394" s="2">
        <f t="shared" si="56"/>
        <v>104</v>
      </c>
      <c r="D394" s="100">
        <f t="shared" si="58"/>
        <v>5381</v>
      </c>
      <c r="E394" s="51">
        <v>1</v>
      </c>
      <c r="F394" s="43">
        <v>4</v>
      </c>
      <c r="G394" s="82">
        <v>13009</v>
      </c>
      <c r="H394" s="43">
        <v>42</v>
      </c>
      <c r="I394" s="43">
        <f>VLOOKUP(C394,[4]CharPropertyConfig!$A:$G,7,FALSE)*D394</f>
        <v>5381</v>
      </c>
      <c r="J394" s="51">
        <f>VLOOKUP(A394,filiation!A:C,3,FALSE)</f>
        <v>22</v>
      </c>
      <c r="K394" s="51">
        <f>VLOOKUP(J394,Entourage!A:N,14,FALSE)</f>
        <v>1</v>
      </c>
      <c r="L394" s="2" t="str">
        <f t="shared" si="59"/>
        <v>战斗</v>
      </c>
      <c r="M394" s="51">
        <f>VLOOKUP(A394,filiation!A:D,4,FALSE)</f>
        <v>16</v>
      </c>
      <c r="N394" s="51">
        <f>VLOOKUP(M394,Entourage!A:N,14,FALSE)</f>
        <v>3</v>
      </c>
      <c r="O394" s="2" t="str">
        <f t="shared" si="60"/>
        <v>辅助</v>
      </c>
      <c r="P394" s="2">
        <f t="shared" si="61"/>
        <v>104</v>
      </c>
      <c r="Q394" s="51">
        <f>INT(VLOOKUP(M394,Entourage!A:AF,28+IF(N394=1,2,IF(N394=3,3,1)),FALSE)*0.6*POWER(B394,1.1))</f>
        <v>2641</v>
      </c>
      <c r="R394" s="55">
        <f>I394/(SUM(H$2:H394)*10)</f>
        <v>4.1051266402197133E-2</v>
      </c>
      <c r="S394" s="95">
        <f t="shared" si="62"/>
        <v>1.51</v>
      </c>
      <c r="T394" s="96">
        <f>SUMIFS(H$2:H394,A$2:A394,A394)*10*S394*(1.1+INDEX(Entourage!BD:BD,MATCH(J394,Entourage!A:A,0))/20)</f>
        <v>5381.64</v>
      </c>
      <c r="U394" s="96">
        <f t="shared" si="63"/>
        <v>541.48499999999967</v>
      </c>
      <c r="V394" s="96">
        <f>T394/VLOOKUP(C394,[4]CharPropertyConfig!$A:$G,7,FALSE)</f>
        <v>5381.64</v>
      </c>
      <c r="W394" s="96">
        <f t="shared" si="64"/>
        <v>23.489999999998872</v>
      </c>
      <c r="X394" s="54" t="str">
        <f>VLOOKUP(J394,Entourage!A:B,2,FALSE)</f>
        <v>c_b_0068</v>
      </c>
      <c r="Y394" s="51" t="str">
        <f>VLOOKUP(M394,Entourage!A:B,2,FALSE)</f>
        <v>c_b_0078</v>
      </c>
    </row>
    <row r="395" spans="1:25" x14ac:dyDescent="0.15">
      <c r="A395" s="51">
        <f t="shared" si="57"/>
        <v>20</v>
      </c>
      <c r="B395" s="2">
        <f>COUNTIF(A$1:A395,A395)</f>
        <v>14</v>
      </c>
      <c r="C395" s="2">
        <f t="shared" si="56"/>
        <v>104</v>
      </c>
      <c r="D395" s="100">
        <f t="shared" si="58"/>
        <v>5942</v>
      </c>
      <c r="E395" s="51">
        <v>1</v>
      </c>
      <c r="F395" s="43">
        <v>5</v>
      </c>
      <c r="G395" s="82">
        <v>13009</v>
      </c>
      <c r="H395" s="43">
        <v>46</v>
      </c>
      <c r="I395" s="43">
        <f>VLOOKUP(C395,[4]CharPropertyConfig!$A:$G,7,FALSE)*D395</f>
        <v>5942</v>
      </c>
      <c r="J395" s="51">
        <f>VLOOKUP(A395,filiation!A:C,3,FALSE)</f>
        <v>22</v>
      </c>
      <c r="K395" s="51">
        <f>VLOOKUP(J395,Entourage!A:N,14,FALSE)</f>
        <v>1</v>
      </c>
      <c r="L395" s="2" t="str">
        <f t="shared" si="59"/>
        <v>战斗</v>
      </c>
      <c r="M395" s="51">
        <f>VLOOKUP(A395,filiation!A:D,4,FALSE)</f>
        <v>16</v>
      </c>
      <c r="N395" s="51">
        <f>VLOOKUP(M395,Entourage!A:N,14,FALSE)</f>
        <v>3</v>
      </c>
      <c r="O395" s="2" t="str">
        <f t="shared" si="60"/>
        <v>辅助</v>
      </c>
      <c r="P395" s="2">
        <f t="shared" si="61"/>
        <v>104</v>
      </c>
      <c r="Q395" s="51">
        <f>INT(VLOOKUP(M395,Entourage!A:AF,28+IF(N395=1,2,IF(N395=3,3,1)),FALSE)*0.6*POWER(B395,1.1))</f>
        <v>2865</v>
      </c>
      <c r="R395" s="55">
        <f>I395/(SUM(H$2:H395)*10)</f>
        <v>4.5172571081039989E-2</v>
      </c>
      <c r="S395" s="95">
        <f t="shared" si="62"/>
        <v>1.42</v>
      </c>
      <c r="T395" s="96">
        <f>SUMIFS(H$2:H395,A$2:A395,A395)*10*S395*(1.1+INDEX(Entourage!BD:BD,MATCH(J395,Entourage!A:A,0))/20)</f>
        <v>5942.7000000000007</v>
      </c>
      <c r="U395" s="96">
        <f t="shared" si="63"/>
        <v>561.0600000000004</v>
      </c>
      <c r="V395" s="96">
        <f>T395/VLOOKUP(C395,[4]CharPropertyConfig!$A:$G,7,FALSE)</f>
        <v>5942.7000000000007</v>
      </c>
      <c r="W395" s="96">
        <f t="shared" si="64"/>
        <v>19.575000000000728</v>
      </c>
      <c r="X395" s="54" t="str">
        <f>VLOOKUP(J395,Entourage!A:B,2,FALSE)</f>
        <v>c_b_0068</v>
      </c>
      <c r="Y395" s="51" t="str">
        <f>VLOOKUP(M395,Entourage!A:B,2,FALSE)</f>
        <v>c_b_0078</v>
      </c>
    </row>
    <row r="396" spans="1:25" x14ac:dyDescent="0.15">
      <c r="A396" s="51">
        <f t="shared" si="57"/>
        <v>20</v>
      </c>
      <c r="B396" s="2">
        <f>COUNTIF(A$1:A396,A396)</f>
        <v>15</v>
      </c>
      <c r="C396" s="2">
        <f t="shared" si="56"/>
        <v>104</v>
      </c>
      <c r="D396" s="100">
        <f t="shared" si="58"/>
        <v>6521</v>
      </c>
      <c r="E396" s="51">
        <v>1</v>
      </c>
      <c r="F396" s="43">
        <v>5</v>
      </c>
      <c r="G396" s="82">
        <v>13009</v>
      </c>
      <c r="H396" s="43">
        <v>50</v>
      </c>
      <c r="I396" s="43">
        <f>VLOOKUP(C396,[4]CharPropertyConfig!$A:$G,7,FALSE)*D396</f>
        <v>6521</v>
      </c>
      <c r="J396" s="51">
        <f>VLOOKUP(A396,filiation!A:C,3,FALSE)</f>
        <v>22</v>
      </c>
      <c r="K396" s="51">
        <f>VLOOKUP(J396,Entourage!A:N,14,FALSE)</f>
        <v>1</v>
      </c>
      <c r="L396" s="2" t="str">
        <f t="shared" si="59"/>
        <v>战斗</v>
      </c>
      <c r="M396" s="51">
        <f>VLOOKUP(A396,filiation!A:D,4,FALSE)</f>
        <v>16</v>
      </c>
      <c r="N396" s="51">
        <f>VLOOKUP(M396,Entourage!A:N,14,FALSE)</f>
        <v>3</v>
      </c>
      <c r="O396" s="2" t="str">
        <f t="shared" si="60"/>
        <v>辅助</v>
      </c>
      <c r="P396" s="2">
        <f t="shared" si="61"/>
        <v>104</v>
      </c>
      <c r="Q396" s="51">
        <f>INT(VLOOKUP(M396,Entourage!A:AF,28+IF(N396=1,2,IF(N396=3,3,1)),FALSE)*0.6*POWER(B396,1.1))</f>
        <v>3091</v>
      </c>
      <c r="R396" s="55">
        <f>I396/(SUM(H$2:H396)*10)</f>
        <v>4.9386549530445321E-2</v>
      </c>
      <c r="S396" s="95">
        <f t="shared" si="62"/>
        <v>1.3418999999999999</v>
      </c>
      <c r="T396" s="96">
        <f>SUMIFS(H$2:H396,A$2:A396,A396)*10*S396*(1.1+INDEX(Entourage!BD:BD,MATCH(J396,Entourage!A:A,0))/20)</f>
        <v>6521.6339999999991</v>
      </c>
      <c r="U396" s="96">
        <f t="shared" si="63"/>
        <v>578.93399999999838</v>
      </c>
      <c r="V396" s="96">
        <f>T396/VLOOKUP(C396,[4]CharPropertyConfig!$A:$G,7,FALSE)</f>
        <v>6521.6339999999991</v>
      </c>
      <c r="W396" s="96">
        <f t="shared" si="64"/>
        <v>17.873999999997977</v>
      </c>
      <c r="X396" s="54" t="str">
        <f>VLOOKUP(J396,Entourage!A:B,2,FALSE)</f>
        <v>c_b_0068</v>
      </c>
      <c r="Y396" s="51" t="str">
        <f>VLOOKUP(M396,Entourage!A:B,2,FALSE)</f>
        <v>c_b_0078</v>
      </c>
    </row>
    <row r="397" spans="1:25" x14ac:dyDescent="0.15">
      <c r="A397" s="51">
        <f t="shared" si="57"/>
        <v>20</v>
      </c>
      <c r="B397" s="2">
        <f>COUNTIF(A$1:A397,A397)</f>
        <v>16</v>
      </c>
      <c r="C397" s="2">
        <f t="shared" si="56"/>
        <v>104</v>
      </c>
      <c r="D397" s="100">
        <f t="shared" si="58"/>
        <v>7124</v>
      </c>
      <c r="E397" s="51">
        <v>1</v>
      </c>
      <c r="F397" s="43">
        <v>5</v>
      </c>
      <c r="G397" s="82">
        <v>13009</v>
      </c>
      <c r="H397" s="43">
        <v>54</v>
      </c>
      <c r="I397" s="43">
        <f>VLOOKUP(C397,[4]CharPropertyConfig!$A:$G,7,FALSE)*D397</f>
        <v>7124</v>
      </c>
      <c r="J397" s="51">
        <f>VLOOKUP(A397,filiation!A:C,3,FALSE)</f>
        <v>22</v>
      </c>
      <c r="K397" s="51">
        <f>VLOOKUP(J397,Entourage!A:N,14,FALSE)</f>
        <v>1</v>
      </c>
      <c r="L397" s="2" t="str">
        <f t="shared" si="59"/>
        <v>战斗</v>
      </c>
      <c r="M397" s="51">
        <f>VLOOKUP(A397,filiation!A:D,4,FALSE)</f>
        <v>16</v>
      </c>
      <c r="N397" s="51">
        <f>VLOOKUP(M397,Entourage!A:N,14,FALSE)</f>
        <v>3</v>
      </c>
      <c r="O397" s="2" t="str">
        <f t="shared" si="60"/>
        <v>辅助</v>
      </c>
      <c r="P397" s="2">
        <f t="shared" si="61"/>
        <v>104</v>
      </c>
      <c r="Q397" s="51">
        <f>INT(VLOOKUP(M397,Entourage!A:AF,28+IF(N397=1,2,IF(N397=3,3,1)),FALSE)*0.6*POWER(B397,1.1))</f>
        <v>3318</v>
      </c>
      <c r="R397" s="55">
        <f>I397/(SUM(H$2:H397)*10)</f>
        <v>5.3733594810680345E-2</v>
      </c>
      <c r="S397" s="95">
        <f t="shared" si="62"/>
        <v>1.2748049999999997</v>
      </c>
      <c r="T397" s="96">
        <f>SUMIFS(H$2:H397,A$2:A397,A397)*10*S397*(1.1+INDEX(Entourage!BD:BD,MATCH(J397,Entourage!A:A,0))/20)</f>
        <v>7124.8851449999984</v>
      </c>
      <c r="U397" s="96">
        <f t="shared" si="63"/>
        <v>603.25114499999927</v>
      </c>
      <c r="V397" s="96">
        <f>T397/VLOOKUP(C397,[4]CharPropertyConfig!$A:$G,7,FALSE)</f>
        <v>7124.8851449999984</v>
      </c>
      <c r="W397" s="96">
        <f t="shared" si="64"/>
        <v>24.317145000000892</v>
      </c>
      <c r="X397" s="54" t="str">
        <f>VLOOKUP(J397,Entourage!A:B,2,FALSE)</f>
        <v>c_b_0068</v>
      </c>
      <c r="Y397" s="51" t="str">
        <f>VLOOKUP(M397,Entourage!A:B,2,FALSE)</f>
        <v>c_b_0078</v>
      </c>
    </row>
    <row r="398" spans="1:25" x14ac:dyDescent="0.15">
      <c r="A398" s="51">
        <f t="shared" si="57"/>
        <v>20</v>
      </c>
      <c r="B398" s="2">
        <f>COUNTIF(A$1:A398,A398)</f>
        <v>17</v>
      </c>
      <c r="C398" s="2">
        <f t="shared" si="56"/>
        <v>104</v>
      </c>
      <c r="D398" s="100">
        <f t="shared" si="58"/>
        <v>7757</v>
      </c>
      <c r="E398" s="51">
        <v>1</v>
      </c>
      <c r="F398" s="43">
        <v>5</v>
      </c>
      <c r="G398" s="82">
        <v>13009</v>
      </c>
      <c r="H398" s="43">
        <v>58</v>
      </c>
      <c r="I398" s="43">
        <f>VLOOKUP(C398,[4]CharPropertyConfig!$A:$G,7,FALSE)*D398</f>
        <v>7757</v>
      </c>
      <c r="J398" s="51">
        <f>VLOOKUP(A398,filiation!A:C,3,FALSE)</f>
        <v>22</v>
      </c>
      <c r="K398" s="51">
        <f>VLOOKUP(J398,Entourage!A:N,14,FALSE)</f>
        <v>1</v>
      </c>
      <c r="L398" s="2" t="str">
        <f t="shared" si="59"/>
        <v>战斗</v>
      </c>
      <c r="M398" s="51">
        <f>VLOOKUP(A398,filiation!A:D,4,FALSE)</f>
        <v>16</v>
      </c>
      <c r="N398" s="51">
        <f>VLOOKUP(M398,Entourage!A:N,14,FALSE)</f>
        <v>3</v>
      </c>
      <c r="O398" s="2" t="str">
        <f t="shared" si="60"/>
        <v>辅助</v>
      </c>
      <c r="P398" s="2">
        <f t="shared" si="61"/>
        <v>104</v>
      </c>
      <c r="Q398" s="51">
        <f>INT(VLOOKUP(M398,Entourage!A:AF,28+IF(N398=1,2,IF(N398=3,3,1)),FALSE)*0.6*POWER(B398,1.1))</f>
        <v>3547</v>
      </c>
      <c r="R398" s="55">
        <f>I398/(SUM(H$2:H398)*10)</f>
        <v>5.8253229197957342E-2</v>
      </c>
      <c r="S398" s="95">
        <f t="shared" si="62"/>
        <v>1.2174387749999998</v>
      </c>
      <c r="T398" s="96">
        <f>SUMIFS(H$2:H398,A$2:A398,A398)*10*S398*(1.1+INDEX(Entourage!BD:BD,MATCH(J398,Entourage!A:A,0))/20)</f>
        <v>7757.5198742999983</v>
      </c>
      <c r="U398" s="96">
        <f t="shared" si="63"/>
        <v>632.63472929999989</v>
      </c>
      <c r="V398" s="96">
        <f>T398/VLOOKUP(C398,[4]CharPropertyConfig!$A:$G,7,FALSE)</f>
        <v>7757.5198742999983</v>
      </c>
      <c r="W398" s="96">
        <f t="shared" si="64"/>
        <v>29.383584300000621</v>
      </c>
      <c r="X398" s="54" t="str">
        <f>VLOOKUP(J398,Entourage!A:B,2,FALSE)</f>
        <v>c_b_0068</v>
      </c>
      <c r="Y398" s="51" t="str">
        <f>VLOOKUP(M398,Entourage!A:B,2,FALSE)</f>
        <v>c_b_0078</v>
      </c>
    </row>
    <row r="399" spans="1:25" x14ac:dyDescent="0.15">
      <c r="A399" s="51">
        <f t="shared" si="57"/>
        <v>20</v>
      </c>
      <c r="B399" s="2">
        <f>COUNTIF(A$1:A399,A399)</f>
        <v>18</v>
      </c>
      <c r="C399" s="2">
        <f t="shared" si="56"/>
        <v>104</v>
      </c>
      <c r="D399" s="100">
        <f t="shared" si="58"/>
        <v>8457</v>
      </c>
      <c r="E399" s="51">
        <v>1</v>
      </c>
      <c r="F399" s="43">
        <v>6</v>
      </c>
      <c r="G399" s="82">
        <v>13009</v>
      </c>
      <c r="H399" s="43">
        <v>64</v>
      </c>
      <c r="I399" s="43">
        <f>VLOOKUP(C399,[4]CharPropertyConfig!$A:$G,7,FALSE)*D399</f>
        <v>8457</v>
      </c>
      <c r="J399" s="51">
        <f>VLOOKUP(A399,filiation!A:C,3,FALSE)</f>
        <v>22</v>
      </c>
      <c r="K399" s="51">
        <f>VLOOKUP(J399,Entourage!A:N,14,FALSE)</f>
        <v>1</v>
      </c>
      <c r="L399" s="2" t="str">
        <f t="shared" si="59"/>
        <v>战斗</v>
      </c>
      <c r="M399" s="51">
        <f>VLOOKUP(A399,filiation!A:D,4,FALSE)</f>
        <v>16</v>
      </c>
      <c r="N399" s="51">
        <f>VLOOKUP(M399,Entourage!A:N,14,FALSE)</f>
        <v>3</v>
      </c>
      <c r="O399" s="2" t="str">
        <f t="shared" si="60"/>
        <v>辅助</v>
      </c>
      <c r="P399" s="2">
        <f t="shared" si="61"/>
        <v>104</v>
      </c>
      <c r="Q399" s="51">
        <f>INT(VLOOKUP(M399,Entourage!A:AF,28+IF(N399=1,2,IF(N399=3,3,1)),FALSE)*0.6*POWER(B399,1.1))</f>
        <v>3777</v>
      </c>
      <c r="R399" s="55">
        <f>I399/(SUM(H$2:H399)*10)</f>
        <v>6.3206278026905829E-2</v>
      </c>
      <c r="S399" s="95">
        <f t="shared" si="62"/>
        <v>1.1687412239999997</v>
      </c>
      <c r="T399" s="96">
        <f>SUMIFS(H$2:H399,A$2:A399,A399)*10*S399*(1.1+INDEX(Entourage!BD:BD,MATCH(J399,Entourage!A:A,0))/20)</f>
        <v>8457.0114968639991</v>
      </c>
      <c r="U399" s="96">
        <f t="shared" si="63"/>
        <v>699.49162256400086</v>
      </c>
      <c r="V399" s="96">
        <f>T399/VLOOKUP(C399,[4]CharPropertyConfig!$A:$G,7,FALSE)</f>
        <v>8457.0114968639991</v>
      </c>
      <c r="W399" s="96">
        <f t="shared" si="64"/>
        <v>66.856893264000973</v>
      </c>
      <c r="X399" s="54" t="str">
        <f>VLOOKUP(J399,Entourage!A:B,2,FALSE)</f>
        <v>c_b_0068</v>
      </c>
      <c r="Y399" s="51" t="str">
        <f>VLOOKUP(M399,Entourage!A:B,2,FALSE)</f>
        <v>c_b_0078</v>
      </c>
    </row>
    <row r="400" spans="1:25" x14ac:dyDescent="0.15">
      <c r="A400" s="51">
        <f t="shared" si="57"/>
        <v>20</v>
      </c>
      <c r="B400" s="2">
        <f>COUNTIF(A$1:A400,A400)</f>
        <v>19</v>
      </c>
      <c r="C400" s="2">
        <f t="shared" si="56"/>
        <v>104</v>
      </c>
      <c r="D400" s="100">
        <f t="shared" si="58"/>
        <v>9196</v>
      </c>
      <c r="E400" s="51">
        <v>1</v>
      </c>
      <c r="F400" s="43">
        <v>6</v>
      </c>
      <c r="G400" s="82">
        <v>13009</v>
      </c>
      <c r="H400" s="43">
        <v>68</v>
      </c>
      <c r="I400" s="43">
        <f>VLOOKUP(C400,[4]CharPropertyConfig!$A:$G,7,FALSE)*D400</f>
        <v>9196</v>
      </c>
      <c r="J400" s="51">
        <f>VLOOKUP(A400,filiation!A:C,3,FALSE)</f>
        <v>22</v>
      </c>
      <c r="K400" s="51">
        <f>VLOOKUP(J400,Entourage!A:N,14,FALSE)</f>
        <v>1</v>
      </c>
      <c r="L400" s="2" t="str">
        <f t="shared" si="59"/>
        <v>战斗</v>
      </c>
      <c r="M400" s="51">
        <f>VLOOKUP(A400,filiation!A:D,4,FALSE)</f>
        <v>16</v>
      </c>
      <c r="N400" s="51">
        <f>VLOOKUP(M400,Entourage!A:N,14,FALSE)</f>
        <v>3</v>
      </c>
      <c r="O400" s="2" t="str">
        <f t="shared" si="60"/>
        <v>辅助</v>
      </c>
      <c r="P400" s="2">
        <f t="shared" si="61"/>
        <v>104</v>
      </c>
      <c r="Q400" s="51">
        <f>INT(VLOOKUP(M400,Entourage!A:AF,28+IF(N400=1,2,IF(N400=3,3,1)),FALSE)*0.6*POWER(B400,1.1))</f>
        <v>4009</v>
      </c>
      <c r="R400" s="55">
        <f>I400/(SUM(H$2:H400)*10)</f>
        <v>6.8381915526472339E-2</v>
      </c>
      <c r="S400" s="95">
        <f t="shared" si="62"/>
        <v>1.1278352811599996</v>
      </c>
      <c r="T400" s="96">
        <f>SUMIFS(H$2:H400,A$2:A400,A400)*10*S400*(1.1+INDEX(Entourage!BD:BD,MATCH(J400,Entourage!A:A,0))/20)</f>
        <v>9196.3688825786376</v>
      </c>
      <c r="U400" s="96">
        <f t="shared" si="63"/>
        <v>739.35738571463844</v>
      </c>
      <c r="V400" s="96">
        <f>T400/VLOOKUP(C400,[4]CharPropertyConfig!$A:$G,7,FALSE)</f>
        <v>9196.3688825786376</v>
      </c>
      <c r="W400" s="96">
        <f t="shared" si="64"/>
        <v>39.865763150637576</v>
      </c>
      <c r="X400" s="54" t="str">
        <f>VLOOKUP(J400,Entourage!A:B,2,FALSE)</f>
        <v>c_b_0068</v>
      </c>
      <c r="Y400" s="51" t="str">
        <f>VLOOKUP(M400,Entourage!A:B,2,FALSE)</f>
        <v>c_b_0078</v>
      </c>
    </row>
    <row r="401" spans="1:25" x14ac:dyDescent="0.15">
      <c r="A401" s="51">
        <f t="shared" si="57"/>
        <v>20</v>
      </c>
      <c r="B401" s="2">
        <f>COUNTIF(A$1:A401,A401)</f>
        <v>20</v>
      </c>
      <c r="C401" s="2">
        <f t="shared" si="56"/>
        <v>104</v>
      </c>
      <c r="D401" s="100">
        <f t="shared" si="58"/>
        <v>9983</v>
      </c>
      <c r="E401" s="51">
        <v>1</v>
      </c>
      <c r="F401" s="43">
        <v>6</v>
      </c>
      <c r="G401" s="82">
        <v>13009</v>
      </c>
      <c r="H401" s="43">
        <v>72</v>
      </c>
      <c r="I401" s="43">
        <f>VLOOKUP(C401,[4]CharPropertyConfig!$A:$G,7,FALSE)*D401</f>
        <v>9983</v>
      </c>
      <c r="J401" s="51">
        <f>VLOOKUP(A401,filiation!A:C,3,FALSE)</f>
        <v>22</v>
      </c>
      <c r="K401" s="51">
        <f>VLOOKUP(J401,Entourage!A:N,14,FALSE)</f>
        <v>1</v>
      </c>
      <c r="L401" s="2" t="str">
        <f t="shared" si="59"/>
        <v>战斗</v>
      </c>
      <c r="M401" s="51">
        <f>VLOOKUP(A401,filiation!A:D,4,FALSE)</f>
        <v>16</v>
      </c>
      <c r="N401" s="51">
        <f>VLOOKUP(M401,Entourage!A:N,14,FALSE)</f>
        <v>3</v>
      </c>
      <c r="O401" s="2" t="str">
        <f t="shared" si="60"/>
        <v>辅助</v>
      </c>
      <c r="P401" s="2">
        <f t="shared" si="61"/>
        <v>104</v>
      </c>
      <c r="Q401" s="51">
        <f>INT(VLOOKUP(M401,Entourage!A:AF,28+IF(N401=1,2,IF(N401=3,3,1)),FALSE)*0.6*POWER(B401,1.1))</f>
        <v>4242</v>
      </c>
      <c r="R401" s="55">
        <f>I401/(SUM(H$2:H401)*10)</f>
        <v>7.3838757396449697E-2</v>
      </c>
      <c r="S401" s="95">
        <f t="shared" si="62"/>
        <v>1.0940002227251997</v>
      </c>
      <c r="T401" s="96">
        <f>SUMIFS(H$2:H401,A$2:A401,A401)*10*S401*(1.1+INDEX(Entourage!BD:BD,MATCH(J401,Entourage!A:A,0))/20)</f>
        <v>9983.8460325901724</v>
      </c>
      <c r="U401" s="96">
        <f t="shared" si="63"/>
        <v>787.47715001153483</v>
      </c>
      <c r="V401" s="96">
        <f>T401/VLOOKUP(C401,[4]CharPropertyConfig!$A:$G,7,FALSE)</f>
        <v>9983.8460325901724</v>
      </c>
      <c r="W401" s="96">
        <f t="shared" si="64"/>
        <v>48.119764296896392</v>
      </c>
      <c r="X401" s="54" t="str">
        <f>VLOOKUP(J401,Entourage!A:B,2,FALSE)</f>
        <v>c_b_0068</v>
      </c>
      <c r="Y401" s="51" t="str">
        <f>VLOOKUP(M401,Entourage!A:B,2,FALSE)</f>
        <v>c_b_0078</v>
      </c>
    </row>
    <row r="402" spans="1:25" x14ac:dyDescent="0.15">
      <c r="A402" s="51">
        <f t="shared" si="57"/>
        <v>21</v>
      </c>
      <c r="B402" s="2">
        <f>COUNTIF(A$1:A402,A402)</f>
        <v>1</v>
      </c>
      <c r="C402" s="2">
        <f t="shared" ref="C402:C465" si="65">P402</f>
        <v>101</v>
      </c>
      <c r="D402" s="100">
        <f t="shared" si="58"/>
        <v>11</v>
      </c>
      <c r="E402" s="51">
        <v>1</v>
      </c>
      <c r="F402" s="43">
        <v>1</v>
      </c>
      <c r="G402" s="82">
        <v>13009</v>
      </c>
      <c r="H402" s="43">
        <v>2</v>
      </c>
      <c r="I402" s="43">
        <f>VLOOKUP(C402,[4]CharPropertyConfig!$A:$G,7,FALSE)*D402</f>
        <v>275</v>
      </c>
      <c r="J402" s="51">
        <f>VLOOKUP(A402,filiation!A:C,3,FALSE)</f>
        <v>3</v>
      </c>
      <c r="K402" s="51">
        <f>VLOOKUP(J402,Entourage!A:N,14,FALSE)</f>
        <v>2</v>
      </c>
      <c r="L402" s="2" t="str">
        <f t="shared" si="59"/>
        <v>刺杀</v>
      </c>
      <c r="M402" s="51">
        <f>VLOOKUP(A402,filiation!A:D,4,FALSE)</f>
        <v>20</v>
      </c>
      <c r="N402" s="51">
        <f>VLOOKUP(M402,Entourage!A:N,14,FALSE)</f>
        <v>2</v>
      </c>
      <c r="O402" s="2" t="str">
        <f t="shared" si="60"/>
        <v>刺杀</v>
      </c>
      <c r="P402" s="2">
        <f t="shared" si="61"/>
        <v>101</v>
      </c>
      <c r="Q402" s="51">
        <f>INT(VLOOKUP(M402,Entourage!A:AF,28+IF(N402=1,2,IF(N402=3,3,1)),FALSE)*0.6*POWER(B402,1.1))</f>
        <v>18</v>
      </c>
      <c r="R402" s="55">
        <f>I402/(SUM(H$2:H402)*10)</f>
        <v>2.0337228220677415E-3</v>
      </c>
      <c r="S402" s="95">
        <f t="shared" si="62"/>
        <v>10</v>
      </c>
      <c r="T402" s="96">
        <f>SUMIFS(H$2:H402,A$2:A402,A402)*10*S402*(1.1+INDEX(Entourage!BD:BD,MATCH(J402,Entourage!A:A,0))/20)</f>
        <v>280</v>
      </c>
      <c r="U402" s="96">
        <f t="shared" si="63"/>
        <v>-9703.8460325901724</v>
      </c>
      <c r="V402" s="96">
        <f>T402/VLOOKUP(C402,[4]CharPropertyConfig!$A:$G,7,FALSE)</f>
        <v>11.2</v>
      </c>
      <c r="W402" s="96">
        <f t="shared" si="64"/>
        <v>-10491.323182601707</v>
      </c>
      <c r="X402" s="54" t="str">
        <f>VLOOKUP(J402,Entourage!A:B,2,FALSE)</f>
        <v>c_b_0002</v>
      </c>
      <c r="Y402" s="51" t="str">
        <f>VLOOKUP(M402,Entourage!A:B,2,FALSE)</f>
        <v>c_b_0073</v>
      </c>
    </row>
    <row r="403" spans="1:25" x14ac:dyDescent="0.15">
      <c r="A403" s="51">
        <f t="shared" si="57"/>
        <v>21</v>
      </c>
      <c r="B403" s="2">
        <f>COUNTIF(A$1:A403,A403)</f>
        <v>2</v>
      </c>
      <c r="C403" s="2">
        <f t="shared" si="65"/>
        <v>101</v>
      </c>
      <c r="D403" s="100">
        <f t="shared" si="58"/>
        <v>23</v>
      </c>
      <c r="E403" s="51">
        <v>1</v>
      </c>
      <c r="F403" s="43">
        <v>1</v>
      </c>
      <c r="G403" s="82">
        <v>13009</v>
      </c>
      <c r="H403" s="43">
        <v>4</v>
      </c>
      <c r="I403" s="43">
        <f>VLOOKUP(C403,[4]CharPropertyConfig!$A:$G,7,FALSE)*D403</f>
        <v>575</v>
      </c>
      <c r="J403" s="51">
        <f>VLOOKUP(A403,filiation!A:C,3,FALSE)</f>
        <v>3</v>
      </c>
      <c r="K403" s="51">
        <f>VLOOKUP(J403,Entourage!A:N,14,FALSE)</f>
        <v>2</v>
      </c>
      <c r="L403" s="2" t="str">
        <f t="shared" si="59"/>
        <v>刺杀</v>
      </c>
      <c r="M403" s="51">
        <f>VLOOKUP(A403,filiation!A:D,4,FALSE)</f>
        <v>20</v>
      </c>
      <c r="N403" s="51">
        <f>VLOOKUP(M403,Entourage!A:N,14,FALSE)</f>
        <v>2</v>
      </c>
      <c r="O403" s="2" t="str">
        <f t="shared" si="60"/>
        <v>刺杀</v>
      </c>
      <c r="P403" s="2">
        <f t="shared" si="61"/>
        <v>101</v>
      </c>
      <c r="Q403" s="51">
        <f>INT(VLOOKUP(M403,Entourage!A:AF,28+IF(N403=1,2,IF(N403=3,3,1)),FALSE)*0.6*POWER(B403,1.1))</f>
        <v>38</v>
      </c>
      <c r="R403" s="55">
        <f>I403/(SUM(H$2:H403)*10)</f>
        <v>4.2510720094632555E-3</v>
      </c>
      <c r="S403" s="95">
        <f t="shared" si="62"/>
        <v>7</v>
      </c>
      <c r="T403" s="96">
        <f>SUMIFS(H$2:H403,A$2:A403,A403)*10*S403*(1.1+INDEX(Entourage!BD:BD,MATCH(J403,Entourage!A:A,0))/20)</f>
        <v>588</v>
      </c>
      <c r="U403" s="96">
        <f t="shared" si="63"/>
        <v>308</v>
      </c>
      <c r="V403" s="96">
        <f>T403/VLOOKUP(C403,[4]CharPropertyConfig!$A:$G,7,FALSE)</f>
        <v>23.52</v>
      </c>
      <c r="W403" s="96">
        <f t="shared" si="64"/>
        <v>10011.846032590172</v>
      </c>
      <c r="X403" s="54" t="str">
        <f>VLOOKUP(J403,Entourage!A:B,2,FALSE)</f>
        <v>c_b_0002</v>
      </c>
      <c r="Y403" s="51" t="str">
        <f>VLOOKUP(M403,Entourage!A:B,2,FALSE)</f>
        <v>c_b_0073</v>
      </c>
    </row>
    <row r="404" spans="1:25" x14ac:dyDescent="0.15">
      <c r="A404" s="51">
        <f t="shared" si="57"/>
        <v>21</v>
      </c>
      <c r="B404" s="2">
        <f>COUNTIF(A$1:A404,A404)</f>
        <v>3</v>
      </c>
      <c r="C404" s="2">
        <f t="shared" si="65"/>
        <v>101</v>
      </c>
      <c r="D404" s="100">
        <f t="shared" si="58"/>
        <v>36</v>
      </c>
      <c r="E404" s="51">
        <v>1</v>
      </c>
      <c r="F404" s="43">
        <v>1</v>
      </c>
      <c r="G404" s="82">
        <v>13009</v>
      </c>
      <c r="H404" s="43">
        <v>6</v>
      </c>
      <c r="I404" s="43">
        <f>VLOOKUP(C404,[4]CharPropertyConfig!$A:$G,7,FALSE)*D404</f>
        <v>900</v>
      </c>
      <c r="J404" s="51">
        <f>VLOOKUP(A404,filiation!A:C,3,FALSE)</f>
        <v>3</v>
      </c>
      <c r="K404" s="51">
        <f>VLOOKUP(J404,Entourage!A:N,14,FALSE)</f>
        <v>2</v>
      </c>
      <c r="L404" s="2" t="str">
        <f t="shared" si="59"/>
        <v>刺杀</v>
      </c>
      <c r="M404" s="51">
        <f>VLOOKUP(A404,filiation!A:D,4,FALSE)</f>
        <v>20</v>
      </c>
      <c r="N404" s="51">
        <f>VLOOKUP(M404,Entourage!A:N,14,FALSE)</f>
        <v>2</v>
      </c>
      <c r="O404" s="2" t="str">
        <f t="shared" si="60"/>
        <v>刺杀</v>
      </c>
      <c r="P404" s="2">
        <f t="shared" si="61"/>
        <v>101</v>
      </c>
      <c r="Q404" s="51">
        <f>INT(VLOOKUP(M404,Entourage!A:AF,28+IF(N404=1,2,IF(N404=3,3,1)),FALSE)*0.6*POWER(B404,1.1))</f>
        <v>60</v>
      </c>
      <c r="R404" s="55">
        <f>I404/(SUM(H$2:H404)*10)</f>
        <v>6.6509015666568133E-3</v>
      </c>
      <c r="S404" s="95">
        <f t="shared" si="62"/>
        <v>5.5</v>
      </c>
      <c r="T404" s="96">
        <f>SUMIFS(H$2:H404,A$2:A404,A404)*10*S404*(1.1+INDEX(Entourage!BD:BD,MATCH(J404,Entourage!A:A,0))/20)</f>
        <v>924.00000000000011</v>
      </c>
      <c r="U404" s="96">
        <f t="shared" si="63"/>
        <v>336.00000000000011</v>
      </c>
      <c r="V404" s="96">
        <f>T404/VLOOKUP(C404,[4]CharPropertyConfig!$A:$G,7,FALSE)</f>
        <v>36.960000000000008</v>
      </c>
      <c r="W404" s="96">
        <f t="shared" si="64"/>
        <v>28.000000000000114</v>
      </c>
      <c r="X404" s="54" t="str">
        <f>VLOOKUP(J404,Entourage!A:B,2,FALSE)</f>
        <v>c_b_0002</v>
      </c>
      <c r="Y404" s="51" t="str">
        <f>VLOOKUP(M404,Entourage!A:B,2,FALSE)</f>
        <v>c_b_0073</v>
      </c>
    </row>
    <row r="405" spans="1:25" x14ac:dyDescent="0.15">
      <c r="A405" s="51">
        <f t="shared" si="57"/>
        <v>21</v>
      </c>
      <c r="B405" s="2">
        <f>COUNTIF(A$1:A405,A405)</f>
        <v>4</v>
      </c>
      <c r="C405" s="2">
        <f t="shared" si="65"/>
        <v>101</v>
      </c>
      <c r="D405" s="100">
        <f t="shared" si="58"/>
        <v>51</v>
      </c>
      <c r="E405" s="51">
        <v>1</v>
      </c>
      <c r="F405" s="43">
        <v>2</v>
      </c>
      <c r="G405" s="82">
        <v>13009</v>
      </c>
      <c r="H405" s="43">
        <v>10</v>
      </c>
      <c r="I405" s="43">
        <f>VLOOKUP(C405,[4]CharPropertyConfig!$A:$G,7,FALSE)*D405</f>
        <v>1275</v>
      </c>
      <c r="J405" s="51">
        <f>VLOOKUP(A405,filiation!A:C,3,FALSE)</f>
        <v>3</v>
      </c>
      <c r="K405" s="51">
        <f>VLOOKUP(J405,Entourage!A:N,14,FALSE)</f>
        <v>2</v>
      </c>
      <c r="L405" s="2" t="str">
        <f t="shared" si="59"/>
        <v>刺杀</v>
      </c>
      <c r="M405" s="51">
        <f>VLOOKUP(A405,filiation!A:D,4,FALSE)</f>
        <v>20</v>
      </c>
      <c r="N405" s="51">
        <f>VLOOKUP(M405,Entourage!A:N,14,FALSE)</f>
        <v>2</v>
      </c>
      <c r="O405" s="2" t="str">
        <f t="shared" si="60"/>
        <v>刺杀</v>
      </c>
      <c r="P405" s="2">
        <f t="shared" si="61"/>
        <v>101</v>
      </c>
      <c r="Q405" s="51">
        <f>INT(VLOOKUP(M405,Entourage!A:AF,28+IF(N405=1,2,IF(N405=3,3,1)),FALSE)*0.6*POWER(B405,1.1))</f>
        <v>82</v>
      </c>
      <c r="R405" s="55">
        <f>I405/(SUM(H$2:H405)*10)</f>
        <v>9.4151528577758083E-3</v>
      </c>
      <c r="S405" s="95">
        <f t="shared" si="62"/>
        <v>4.2</v>
      </c>
      <c r="T405" s="96">
        <f>SUMIFS(H$2:H405,A$2:A405,A405)*10*S405*(1.1+INDEX(Entourage!BD:BD,MATCH(J405,Entourage!A:A,0))/20)</f>
        <v>1293.6000000000001</v>
      </c>
      <c r="U405" s="96">
        <f t="shared" si="63"/>
        <v>369.6</v>
      </c>
      <c r="V405" s="96">
        <f>T405/VLOOKUP(C405,[4]CharPropertyConfig!$A:$G,7,FALSE)</f>
        <v>51.744000000000007</v>
      </c>
      <c r="W405" s="96">
        <f t="shared" si="64"/>
        <v>33.599999999999909</v>
      </c>
      <c r="X405" s="54" t="str">
        <f>VLOOKUP(J405,Entourage!A:B,2,FALSE)</f>
        <v>c_b_0002</v>
      </c>
      <c r="Y405" s="51" t="str">
        <f>VLOOKUP(M405,Entourage!A:B,2,FALSE)</f>
        <v>c_b_0073</v>
      </c>
    </row>
    <row r="406" spans="1:25" x14ac:dyDescent="0.15">
      <c r="A406" s="51">
        <f t="shared" si="57"/>
        <v>21</v>
      </c>
      <c r="B406" s="2">
        <f>COUNTIF(A$1:A406,A406)</f>
        <v>5</v>
      </c>
      <c r="C406" s="2">
        <f t="shared" si="65"/>
        <v>101</v>
      </c>
      <c r="D406" s="100">
        <f t="shared" si="58"/>
        <v>67</v>
      </c>
      <c r="E406" s="51">
        <v>1</v>
      </c>
      <c r="F406" s="43">
        <v>2</v>
      </c>
      <c r="G406" s="82">
        <v>13009</v>
      </c>
      <c r="H406" s="43">
        <v>12</v>
      </c>
      <c r="I406" s="43">
        <f>VLOOKUP(C406,[4]CharPropertyConfig!$A:$G,7,FALSE)*D406</f>
        <v>1675</v>
      </c>
      <c r="J406" s="51">
        <f>VLOOKUP(A406,filiation!A:C,3,FALSE)</f>
        <v>3</v>
      </c>
      <c r="K406" s="51">
        <f>VLOOKUP(J406,Entourage!A:N,14,FALSE)</f>
        <v>2</v>
      </c>
      <c r="L406" s="2" t="str">
        <f t="shared" si="59"/>
        <v>刺杀</v>
      </c>
      <c r="M406" s="51">
        <f>VLOOKUP(A406,filiation!A:D,4,FALSE)</f>
        <v>20</v>
      </c>
      <c r="N406" s="51">
        <f>VLOOKUP(M406,Entourage!A:N,14,FALSE)</f>
        <v>2</v>
      </c>
      <c r="O406" s="2" t="str">
        <f t="shared" si="60"/>
        <v>刺杀</v>
      </c>
      <c r="P406" s="2">
        <f t="shared" si="61"/>
        <v>101</v>
      </c>
      <c r="Q406" s="51">
        <f>INT(VLOOKUP(M406,Entourage!A:AF,28+IF(N406=1,2,IF(N406=3,3,1)),FALSE)*0.6*POWER(B406,1.1))</f>
        <v>105</v>
      </c>
      <c r="R406" s="55">
        <f>I406/(SUM(H$2:H406)*10)</f>
        <v>1.2357975505385864E-2</v>
      </c>
      <c r="S406" s="95">
        <f t="shared" si="62"/>
        <v>3.56</v>
      </c>
      <c r="T406" s="96">
        <f>SUMIFS(H$2:H406,A$2:A406,A406)*10*S406*(1.1+INDEX(Entourage!BD:BD,MATCH(J406,Entourage!A:A,0))/20)</f>
        <v>1694.5600000000004</v>
      </c>
      <c r="U406" s="96">
        <f t="shared" si="63"/>
        <v>400.96000000000026</v>
      </c>
      <c r="V406" s="96">
        <f>T406/VLOOKUP(C406,[4]CharPropertyConfig!$A:$G,7,FALSE)</f>
        <v>67.78240000000001</v>
      </c>
      <c r="W406" s="96">
        <f t="shared" si="64"/>
        <v>31.360000000000241</v>
      </c>
      <c r="X406" s="54" t="str">
        <f>VLOOKUP(J406,Entourage!A:B,2,FALSE)</f>
        <v>c_b_0002</v>
      </c>
      <c r="Y406" s="51" t="str">
        <f>VLOOKUP(M406,Entourage!A:B,2,FALSE)</f>
        <v>c_b_0073</v>
      </c>
    </row>
    <row r="407" spans="1:25" x14ac:dyDescent="0.15">
      <c r="A407" s="51">
        <f t="shared" si="57"/>
        <v>21</v>
      </c>
      <c r="B407" s="2">
        <f>COUNTIF(A$1:A407,A407)</f>
        <v>6</v>
      </c>
      <c r="C407" s="2">
        <f t="shared" si="65"/>
        <v>101</v>
      </c>
      <c r="D407" s="100">
        <f t="shared" si="58"/>
        <v>84</v>
      </c>
      <c r="E407" s="51">
        <v>1</v>
      </c>
      <c r="F407" s="43">
        <v>2</v>
      </c>
      <c r="G407" s="82">
        <v>13009</v>
      </c>
      <c r="H407" s="43">
        <v>16</v>
      </c>
      <c r="I407" s="43">
        <f>VLOOKUP(C407,[4]CharPropertyConfig!$A:$G,7,FALSE)*D407</f>
        <v>2100</v>
      </c>
      <c r="J407" s="51">
        <f>VLOOKUP(A407,filiation!A:C,3,FALSE)</f>
        <v>3</v>
      </c>
      <c r="K407" s="51">
        <f>VLOOKUP(J407,Entourage!A:N,14,FALSE)</f>
        <v>2</v>
      </c>
      <c r="L407" s="2" t="str">
        <f t="shared" si="59"/>
        <v>刺杀</v>
      </c>
      <c r="M407" s="51">
        <f>VLOOKUP(A407,filiation!A:D,4,FALSE)</f>
        <v>20</v>
      </c>
      <c r="N407" s="51">
        <f>VLOOKUP(M407,Entourage!A:N,14,FALSE)</f>
        <v>2</v>
      </c>
      <c r="O407" s="2" t="str">
        <f t="shared" si="60"/>
        <v>刺杀</v>
      </c>
      <c r="P407" s="2">
        <f t="shared" si="61"/>
        <v>101</v>
      </c>
      <c r="Q407" s="51">
        <f>INT(VLOOKUP(M407,Entourage!A:AF,28+IF(N407=1,2,IF(N407=3,3,1)),FALSE)*0.6*POWER(B407,1.1))</f>
        <v>129</v>
      </c>
      <c r="R407" s="55">
        <f>I407/(SUM(H$2:H407)*10)</f>
        <v>1.5475313190862197E-2</v>
      </c>
      <c r="S407" s="95">
        <f t="shared" si="62"/>
        <v>3.02</v>
      </c>
      <c r="T407" s="96">
        <f>SUMIFS(H$2:H407,A$2:A407,A407)*10*S407*(1.1+INDEX(Entourage!BD:BD,MATCH(J407,Entourage!A:A,0))/20)</f>
        <v>2114</v>
      </c>
      <c r="U407" s="96">
        <f t="shared" si="63"/>
        <v>419.4399999999996</v>
      </c>
      <c r="V407" s="96">
        <f>T407/VLOOKUP(C407,[4]CharPropertyConfig!$A:$G,7,FALSE)</f>
        <v>84.56</v>
      </c>
      <c r="W407" s="96">
        <f t="shared" si="64"/>
        <v>18.479999999999336</v>
      </c>
      <c r="X407" s="54" t="str">
        <f>VLOOKUP(J407,Entourage!A:B,2,FALSE)</f>
        <v>c_b_0002</v>
      </c>
      <c r="Y407" s="51" t="str">
        <f>VLOOKUP(M407,Entourage!A:B,2,FALSE)</f>
        <v>c_b_0073</v>
      </c>
    </row>
    <row r="408" spans="1:25" x14ac:dyDescent="0.15">
      <c r="A408" s="51">
        <f t="shared" si="57"/>
        <v>21</v>
      </c>
      <c r="B408" s="2">
        <f>COUNTIF(A$1:A408,A408)</f>
        <v>7</v>
      </c>
      <c r="C408" s="2">
        <f t="shared" si="65"/>
        <v>101</v>
      </c>
      <c r="D408" s="100">
        <f t="shared" si="58"/>
        <v>101</v>
      </c>
      <c r="E408" s="51">
        <v>1</v>
      </c>
      <c r="F408" s="43">
        <v>3</v>
      </c>
      <c r="G408" s="82">
        <v>13009</v>
      </c>
      <c r="H408" s="43">
        <v>20</v>
      </c>
      <c r="I408" s="43">
        <f>VLOOKUP(C408,[4]CharPropertyConfig!$A:$G,7,FALSE)*D408</f>
        <v>2525</v>
      </c>
      <c r="J408" s="51">
        <f>VLOOKUP(A408,filiation!A:C,3,FALSE)</f>
        <v>3</v>
      </c>
      <c r="K408" s="51">
        <f>VLOOKUP(J408,Entourage!A:N,14,FALSE)</f>
        <v>2</v>
      </c>
      <c r="L408" s="2" t="str">
        <f t="shared" si="59"/>
        <v>刺杀</v>
      </c>
      <c r="M408" s="51">
        <f>VLOOKUP(A408,filiation!A:D,4,FALSE)</f>
        <v>20</v>
      </c>
      <c r="N408" s="51">
        <f>VLOOKUP(M408,Entourage!A:N,14,FALSE)</f>
        <v>2</v>
      </c>
      <c r="O408" s="2" t="str">
        <f t="shared" si="60"/>
        <v>刺杀</v>
      </c>
      <c r="P408" s="2">
        <f t="shared" si="61"/>
        <v>101</v>
      </c>
      <c r="Q408" s="51">
        <f>INT(VLOOKUP(M408,Entourage!A:AF,28+IF(N408=1,2,IF(N408=3,3,1)),FALSE)*0.6*POWER(B408,1.1))</f>
        <v>153</v>
      </c>
      <c r="R408" s="55">
        <f>I408/(SUM(H$2:H408)*10)</f>
        <v>1.8579838116261956E-2</v>
      </c>
      <c r="S408" s="95">
        <f t="shared" si="62"/>
        <v>2.6</v>
      </c>
      <c r="T408" s="96">
        <f>SUMIFS(H$2:H408,A$2:A408,A408)*10*S408*(1.1+INDEX(Entourage!BD:BD,MATCH(J408,Entourage!A:A,0))/20)</f>
        <v>2548.0000000000005</v>
      </c>
      <c r="U408" s="96">
        <f t="shared" si="63"/>
        <v>434.00000000000045</v>
      </c>
      <c r="V408" s="96">
        <f>T408/VLOOKUP(C408,[4]CharPropertyConfig!$A:$G,7,FALSE)</f>
        <v>101.92000000000002</v>
      </c>
      <c r="W408" s="96">
        <f t="shared" si="64"/>
        <v>14.560000000000855</v>
      </c>
      <c r="X408" s="54" t="str">
        <f>VLOOKUP(J408,Entourage!A:B,2,FALSE)</f>
        <v>c_b_0002</v>
      </c>
      <c r="Y408" s="51" t="str">
        <f>VLOOKUP(M408,Entourage!A:B,2,FALSE)</f>
        <v>c_b_0073</v>
      </c>
    </row>
    <row r="409" spans="1:25" x14ac:dyDescent="0.15">
      <c r="A409" s="51">
        <f t="shared" si="57"/>
        <v>21</v>
      </c>
      <c r="B409" s="2">
        <f>COUNTIF(A$1:A409,A409)</f>
        <v>8</v>
      </c>
      <c r="C409" s="2">
        <f t="shared" si="65"/>
        <v>101</v>
      </c>
      <c r="D409" s="100">
        <f t="shared" si="58"/>
        <v>120</v>
      </c>
      <c r="E409" s="51">
        <v>1</v>
      </c>
      <c r="F409" s="43">
        <v>3</v>
      </c>
      <c r="G409" s="82">
        <v>13009</v>
      </c>
      <c r="H409" s="43">
        <v>24</v>
      </c>
      <c r="I409" s="43">
        <f>VLOOKUP(C409,[4]CharPropertyConfig!$A:$G,7,FALSE)*D409</f>
        <v>3000</v>
      </c>
      <c r="J409" s="51">
        <f>VLOOKUP(A409,filiation!A:C,3,FALSE)</f>
        <v>3</v>
      </c>
      <c r="K409" s="51">
        <f>VLOOKUP(J409,Entourage!A:N,14,FALSE)</f>
        <v>2</v>
      </c>
      <c r="L409" s="2" t="str">
        <f t="shared" si="59"/>
        <v>刺杀</v>
      </c>
      <c r="M409" s="51">
        <f>VLOOKUP(A409,filiation!A:D,4,FALSE)</f>
        <v>20</v>
      </c>
      <c r="N409" s="51">
        <f>VLOOKUP(M409,Entourage!A:N,14,FALSE)</f>
        <v>2</v>
      </c>
      <c r="O409" s="2" t="str">
        <f t="shared" si="60"/>
        <v>刺杀</v>
      </c>
      <c r="P409" s="2">
        <f t="shared" si="61"/>
        <v>101</v>
      </c>
      <c r="Q409" s="51">
        <f>INT(VLOOKUP(M409,Entourage!A:AF,28+IF(N409=1,2,IF(N409=3,3,1)),FALSE)*0.6*POWER(B409,1.1))</f>
        <v>177</v>
      </c>
      <c r="R409" s="55">
        <f>I409/(SUM(H$2:H409)*10)</f>
        <v>2.2036139268400177E-2</v>
      </c>
      <c r="S409" s="95">
        <f t="shared" si="62"/>
        <v>2.2799999999999998</v>
      </c>
      <c r="T409" s="96">
        <f>SUMIFS(H$2:H409,A$2:A409,A409)*10*S409*(1.1+INDEX(Entourage!BD:BD,MATCH(J409,Entourage!A:A,0))/20)</f>
        <v>3000.48</v>
      </c>
      <c r="U409" s="96">
        <f t="shared" si="63"/>
        <v>452.47999999999956</v>
      </c>
      <c r="V409" s="96">
        <f>T409/VLOOKUP(C409,[4]CharPropertyConfig!$A:$G,7,FALSE)</f>
        <v>120.0192</v>
      </c>
      <c r="W409" s="96">
        <f t="shared" si="64"/>
        <v>18.479999999999109</v>
      </c>
      <c r="X409" s="54" t="str">
        <f>VLOOKUP(J409,Entourage!A:B,2,FALSE)</f>
        <v>c_b_0002</v>
      </c>
      <c r="Y409" s="51" t="str">
        <f>VLOOKUP(M409,Entourage!A:B,2,FALSE)</f>
        <v>c_b_0073</v>
      </c>
    </row>
    <row r="410" spans="1:25" x14ac:dyDescent="0.15">
      <c r="A410" s="51">
        <f t="shared" si="57"/>
        <v>21</v>
      </c>
      <c r="B410" s="2">
        <f>COUNTIF(A$1:A410,A410)</f>
        <v>9</v>
      </c>
      <c r="C410" s="2">
        <f t="shared" si="65"/>
        <v>101</v>
      </c>
      <c r="D410" s="100">
        <f t="shared" si="58"/>
        <v>139</v>
      </c>
      <c r="E410" s="51">
        <v>1</v>
      </c>
      <c r="F410" s="43">
        <v>3</v>
      </c>
      <c r="G410" s="82">
        <v>13009</v>
      </c>
      <c r="H410" s="43">
        <v>26</v>
      </c>
      <c r="I410" s="43">
        <f>VLOOKUP(C410,[4]CharPropertyConfig!$A:$G,7,FALSE)*D410</f>
        <v>3475</v>
      </c>
      <c r="J410" s="51">
        <f>VLOOKUP(A410,filiation!A:C,3,FALSE)</f>
        <v>3</v>
      </c>
      <c r="K410" s="51">
        <f>VLOOKUP(J410,Entourage!A:N,14,FALSE)</f>
        <v>2</v>
      </c>
      <c r="L410" s="2" t="str">
        <f t="shared" si="59"/>
        <v>刺杀</v>
      </c>
      <c r="M410" s="51">
        <f>VLOOKUP(A410,filiation!A:D,4,FALSE)</f>
        <v>20</v>
      </c>
      <c r="N410" s="51">
        <f>VLOOKUP(M410,Entourage!A:N,14,FALSE)</f>
        <v>2</v>
      </c>
      <c r="O410" s="2" t="str">
        <f t="shared" si="60"/>
        <v>刺杀</v>
      </c>
      <c r="P410" s="2">
        <f t="shared" si="61"/>
        <v>101</v>
      </c>
      <c r="Q410" s="51">
        <f>INT(VLOOKUP(M410,Entourage!A:AF,28+IF(N410=1,2,IF(N410=3,3,1)),FALSE)*0.6*POWER(B410,1.1))</f>
        <v>201</v>
      </c>
      <c r="R410" s="55">
        <f>I410/(SUM(H$2:H410)*10)</f>
        <v>2.5476539589442817E-2</v>
      </c>
      <c r="S410" s="95">
        <f t="shared" si="62"/>
        <v>2.0699999999999998</v>
      </c>
      <c r="T410" s="96">
        <f>SUMIFS(H$2:H410,A$2:A410,A410)*10*S410*(1.1+INDEX(Entourage!BD:BD,MATCH(J410,Entourage!A:A,0))/20)</f>
        <v>3477.6000000000004</v>
      </c>
      <c r="U410" s="96">
        <f t="shared" si="63"/>
        <v>477.12000000000035</v>
      </c>
      <c r="V410" s="96">
        <f>T410/VLOOKUP(C410,[4]CharPropertyConfig!$A:$G,7,FALSE)</f>
        <v>139.10400000000001</v>
      </c>
      <c r="W410" s="96">
        <f t="shared" si="64"/>
        <v>24.640000000000782</v>
      </c>
      <c r="X410" s="54" t="str">
        <f>VLOOKUP(J410,Entourage!A:B,2,FALSE)</f>
        <v>c_b_0002</v>
      </c>
      <c r="Y410" s="51" t="str">
        <f>VLOOKUP(M410,Entourage!A:B,2,FALSE)</f>
        <v>c_b_0073</v>
      </c>
    </row>
    <row r="411" spans="1:25" x14ac:dyDescent="0.15">
      <c r="A411" s="51">
        <f t="shared" si="57"/>
        <v>21</v>
      </c>
      <c r="B411" s="2">
        <f>COUNTIF(A$1:A411,A411)</f>
        <v>10</v>
      </c>
      <c r="C411" s="2">
        <f t="shared" si="65"/>
        <v>101</v>
      </c>
      <c r="D411" s="100">
        <f t="shared" si="58"/>
        <v>158</v>
      </c>
      <c r="E411" s="51">
        <v>1</v>
      </c>
      <c r="F411" s="43">
        <v>3</v>
      </c>
      <c r="G411" s="82">
        <v>13009</v>
      </c>
      <c r="H411" s="43">
        <v>30</v>
      </c>
      <c r="I411" s="43">
        <f>VLOOKUP(C411,[4]CharPropertyConfig!$A:$G,7,FALSE)*D411</f>
        <v>3950</v>
      </c>
      <c r="J411" s="51">
        <f>VLOOKUP(A411,filiation!A:C,3,FALSE)</f>
        <v>3</v>
      </c>
      <c r="K411" s="51">
        <f>VLOOKUP(J411,Entourage!A:N,14,FALSE)</f>
        <v>2</v>
      </c>
      <c r="L411" s="2" t="str">
        <f t="shared" si="59"/>
        <v>刺杀</v>
      </c>
      <c r="M411" s="51">
        <f>VLOOKUP(A411,filiation!A:D,4,FALSE)</f>
        <v>20</v>
      </c>
      <c r="N411" s="51">
        <f>VLOOKUP(M411,Entourage!A:N,14,FALSE)</f>
        <v>2</v>
      </c>
      <c r="O411" s="2" t="str">
        <f t="shared" si="60"/>
        <v>刺杀</v>
      </c>
      <c r="P411" s="2">
        <f t="shared" si="61"/>
        <v>101</v>
      </c>
      <c r="Q411" s="51">
        <f>INT(VLOOKUP(M411,Entourage!A:AF,28+IF(N411=1,2,IF(N411=3,3,1)),FALSE)*0.6*POWER(B411,1.1))</f>
        <v>226</v>
      </c>
      <c r="R411" s="55">
        <f>I411/(SUM(H$2:H411)*10)</f>
        <v>2.8895391367959034E-2</v>
      </c>
      <c r="S411" s="95">
        <f t="shared" si="62"/>
        <v>1.89</v>
      </c>
      <c r="T411" s="96">
        <f>SUMIFS(H$2:H411,A$2:A411,A411)*10*S411*(1.1+INDEX(Entourage!BD:BD,MATCH(J411,Entourage!A:A,0))/20)</f>
        <v>3969.0000000000005</v>
      </c>
      <c r="U411" s="96">
        <f t="shared" si="63"/>
        <v>491.40000000000009</v>
      </c>
      <c r="V411" s="96">
        <f>T411/VLOOKUP(C411,[4]CharPropertyConfig!$A:$G,7,FALSE)</f>
        <v>158.76000000000002</v>
      </c>
      <c r="W411" s="96">
        <f t="shared" si="64"/>
        <v>14.279999999999745</v>
      </c>
      <c r="X411" s="54" t="str">
        <f>VLOOKUP(J411,Entourage!A:B,2,FALSE)</f>
        <v>c_b_0002</v>
      </c>
      <c r="Y411" s="51" t="str">
        <f>VLOOKUP(M411,Entourage!A:B,2,FALSE)</f>
        <v>c_b_0073</v>
      </c>
    </row>
    <row r="412" spans="1:25" x14ac:dyDescent="0.15">
      <c r="A412" s="51">
        <f t="shared" si="57"/>
        <v>21</v>
      </c>
      <c r="B412" s="2">
        <f>COUNTIF(A$1:A412,A412)</f>
        <v>11</v>
      </c>
      <c r="C412" s="2">
        <f t="shared" si="65"/>
        <v>101</v>
      </c>
      <c r="D412" s="100">
        <f t="shared" si="58"/>
        <v>179</v>
      </c>
      <c r="E412" s="51">
        <v>1</v>
      </c>
      <c r="F412" s="43">
        <v>4</v>
      </c>
      <c r="G412" s="82">
        <v>13009</v>
      </c>
      <c r="H412" s="43">
        <v>34</v>
      </c>
      <c r="I412" s="43">
        <f>VLOOKUP(C412,[4]CharPropertyConfig!$A:$G,7,FALSE)*D412</f>
        <v>4475</v>
      </c>
      <c r="J412" s="51">
        <f>VLOOKUP(A412,filiation!A:C,3,FALSE)</f>
        <v>3</v>
      </c>
      <c r="K412" s="51">
        <f>VLOOKUP(J412,Entourage!A:N,14,FALSE)</f>
        <v>2</v>
      </c>
      <c r="L412" s="2" t="str">
        <f t="shared" si="59"/>
        <v>刺杀</v>
      </c>
      <c r="M412" s="51">
        <f>VLOOKUP(A412,filiation!A:D,4,FALSE)</f>
        <v>20</v>
      </c>
      <c r="N412" s="51">
        <f>VLOOKUP(M412,Entourage!A:N,14,FALSE)</f>
        <v>2</v>
      </c>
      <c r="O412" s="2" t="str">
        <f t="shared" si="60"/>
        <v>刺杀</v>
      </c>
      <c r="P412" s="2">
        <f t="shared" si="61"/>
        <v>101</v>
      </c>
      <c r="Q412" s="51">
        <f>INT(VLOOKUP(M412,Entourage!A:AF,28+IF(N412=1,2,IF(N412=3,3,1)),FALSE)*0.6*POWER(B412,1.1))</f>
        <v>251</v>
      </c>
      <c r="R412" s="55">
        <f>I412/(SUM(H$2:H412)*10)</f>
        <v>3.2654699357851723E-2</v>
      </c>
      <c r="S412" s="95">
        <f t="shared" si="62"/>
        <v>1.74</v>
      </c>
      <c r="T412" s="96">
        <f>SUMIFS(H$2:H412,A$2:A412,A412)*10*S412*(1.1+INDEX(Entourage!BD:BD,MATCH(J412,Entourage!A:A,0))/20)</f>
        <v>4482.2400000000007</v>
      </c>
      <c r="U412" s="96">
        <f t="shared" si="63"/>
        <v>513.24000000000024</v>
      </c>
      <c r="V412" s="96">
        <f>T412/VLOOKUP(C412,[4]CharPropertyConfig!$A:$G,7,FALSE)</f>
        <v>179.28960000000004</v>
      </c>
      <c r="W412" s="96">
        <f t="shared" si="64"/>
        <v>21.840000000000146</v>
      </c>
      <c r="X412" s="54" t="str">
        <f>VLOOKUP(J412,Entourage!A:B,2,FALSE)</f>
        <v>c_b_0002</v>
      </c>
      <c r="Y412" s="51" t="str">
        <f>VLOOKUP(M412,Entourage!A:B,2,FALSE)</f>
        <v>c_b_0073</v>
      </c>
    </row>
    <row r="413" spans="1:25" x14ac:dyDescent="0.15">
      <c r="A413" s="51">
        <f t="shared" si="57"/>
        <v>21</v>
      </c>
      <c r="B413" s="2">
        <f>COUNTIF(A$1:A413,A413)</f>
        <v>12</v>
      </c>
      <c r="C413" s="2">
        <f t="shared" si="65"/>
        <v>101</v>
      </c>
      <c r="D413" s="100">
        <f t="shared" si="58"/>
        <v>200</v>
      </c>
      <c r="E413" s="51">
        <v>1</v>
      </c>
      <c r="F413" s="43">
        <v>4</v>
      </c>
      <c r="G413" s="82">
        <v>13009</v>
      </c>
      <c r="H413" s="43">
        <v>38</v>
      </c>
      <c r="I413" s="43">
        <f>VLOOKUP(C413,[4]CharPropertyConfig!$A:$G,7,FALSE)*D413</f>
        <v>5000</v>
      </c>
      <c r="J413" s="51">
        <f>VLOOKUP(A413,filiation!A:C,3,FALSE)</f>
        <v>3</v>
      </c>
      <c r="K413" s="51">
        <f>VLOOKUP(J413,Entourage!A:N,14,FALSE)</f>
        <v>2</v>
      </c>
      <c r="L413" s="2" t="str">
        <f t="shared" si="59"/>
        <v>刺杀</v>
      </c>
      <c r="M413" s="51">
        <f>VLOOKUP(A413,filiation!A:D,4,FALSE)</f>
        <v>20</v>
      </c>
      <c r="N413" s="51">
        <f>VLOOKUP(M413,Entourage!A:N,14,FALSE)</f>
        <v>2</v>
      </c>
      <c r="O413" s="2" t="str">
        <f t="shared" si="60"/>
        <v>刺杀</v>
      </c>
      <c r="P413" s="2">
        <f t="shared" si="61"/>
        <v>101</v>
      </c>
      <c r="Q413" s="51">
        <f>INT(VLOOKUP(M413,Entourage!A:AF,28+IF(N413=1,2,IF(N413=3,3,1)),FALSE)*0.6*POWER(B413,1.1))</f>
        <v>276</v>
      </c>
      <c r="R413" s="55">
        <f>I413/(SUM(H$2:H413)*10)</f>
        <v>3.6384805705137538E-2</v>
      </c>
      <c r="S413" s="95">
        <f t="shared" si="62"/>
        <v>1.615</v>
      </c>
      <c r="T413" s="96">
        <f>SUMIFS(H$2:H413,A$2:A413,A413)*10*S413*(1.1+INDEX(Entourage!BD:BD,MATCH(J413,Entourage!A:A,0))/20)</f>
        <v>5019.420000000001</v>
      </c>
      <c r="U413" s="96">
        <f t="shared" si="63"/>
        <v>537.18000000000029</v>
      </c>
      <c r="V413" s="96">
        <f>T413/VLOOKUP(C413,[4]CharPropertyConfig!$A:$G,7,FALSE)</f>
        <v>200.77680000000004</v>
      </c>
      <c r="W413" s="96">
        <f t="shared" si="64"/>
        <v>23.940000000000055</v>
      </c>
      <c r="X413" s="54" t="str">
        <f>VLOOKUP(J413,Entourage!A:B,2,FALSE)</f>
        <v>c_b_0002</v>
      </c>
      <c r="Y413" s="51" t="str">
        <f>VLOOKUP(M413,Entourage!A:B,2,FALSE)</f>
        <v>c_b_0073</v>
      </c>
    </row>
    <row r="414" spans="1:25" x14ac:dyDescent="0.15">
      <c r="A414" s="51">
        <f t="shared" si="57"/>
        <v>21</v>
      </c>
      <c r="B414" s="2">
        <f>COUNTIF(A$1:A414,A414)</f>
        <v>13</v>
      </c>
      <c r="C414" s="2">
        <f t="shared" si="65"/>
        <v>101</v>
      </c>
      <c r="D414" s="100">
        <f t="shared" si="58"/>
        <v>223</v>
      </c>
      <c r="E414" s="51">
        <v>1</v>
      </c>
      <c r="F414" s="43">
        <v>4</v>
      </c>
      <c r="G414" s="82">
        <v>13009</v>
      </c>
      <c r="H414" s="43">
        <v>42</v>
      </c>
      <c r="I414" s="43">
        <f>VLOOKUP(C414,[4]CharPropertyConfig!$A:$G,7,FALSE)*D414</f>
        <v>5575</v>
      </c>
      <c r="J414" s="51">
        <f>VLOOKUP(A414,filiation!A:C,3,FALSE)</f>
        <v>3</v>
      </c>
      <c r="K414" s="51">
        <f>VLOOKUP(J414,Entourage!A:N,14,FALSE)</f>
        <v>2</v>
      </c>
      <c r="L414" s="2" t="str">
        <f t="shared" si="59"/>
        <v>刺杀</v>
      </c>
      <c r="M414" s="51">
        <f>VLOOKUP(A414,filiation!A:D,4,FALSE)</f>
        <v>20</v>
      </c>
      <c r="N414" s="51">
        <f>VLOOKUP(M414,Entourage!A:N,14,FALSE)</f>
        <v>2</v>
      </c>
      <c r="O414" s="2" t="str">
        <f t="shared" si="60"/>
        <v>刺杀</v>
      </c>
      <c r="P414" s="2">
        <f t="shared" si="61"/>
        <v>101</v>
      </c>
      <c r="Q414" s="51">
        <f>INT(VLOOKUP(M414,Entourage!A:AF,28+IF(N414=1,2,IF(N414=3,3,1)),FALSE)*0.6*POWER(B414,1.1))</f>
        <v>302</v>
      </c>
      <c r="R414" s="55">
        <f>I414/(SUM(H$2:H414)*10)</f>
        <v>4.0445443993035401E-2</v>
      </c>
      <c r="S414" s="95">
        <f t="shared" si="62"/>
        <v>1.51</v>
      </c>
      <c r="T414" s="96">
        <f>SUMIFS(H$2:H414,A$2:A414,A414)*10*S414*(1.1+INDEX(Entourage!BD:BD,MATCH(J414,Entourage!A:A,0))/20)</f>
        <v>5580.9600000000009</v>
      </c>
      <c r="U414" s="96">
        <f t="shared" si="63"/>
        <v>561.54</v>
      </c>
      <c r="V414" s="96">
        <f>T414/VLOOKUP(C414,[4]CharPropertyConfig!$A:$G,7,FALSE)</f>
        <v>223.23840000000004</v>
      </c>
      <c r="W414" s="96">
        <f t="shared" si="64"/>
        <v>24.359999999999673</v>
      </c>
      <c r="X414" s="54" t="str">
        <f>VLOOKUP(J414,Entourage!A:B,2,FALSE)</f>
        <v>c_b_0002</v>
      </c>
      <c r="Y414" s="51" t="str">
        <f>VLOOKUP(M414,Entourage!A:B,2,FALSE)</f>
        <v>c_b_0073</v>
      </c>
    </row>
    <row r="415" spans="1:25" x14ac:dyDescent="0.15">
      <c r="A415" s="51">
        <f t="shared" si="57"/>
        <v>21</v>
      </c>
      <c r="B415" s="2">
        <f>COUNTIF(A$1:A415,A415)</f>
        <v>14</v>
      </c>
      <c r="C415" s="2">
        <f t="shared" si="65"/>
        <v>101</v>
      </c>
      <c r="D415" s="100">
        <f t="shared" si="58"/>
        <v>246</v>
      </c>
      <c r="E415" s="51">
        <v>1</v>
      </c>
      <c r="F415" s="43">
        <v>5</v>
      </c>
      <c r="G415" s="82">
        <v>13009</v>
      </c>
      <c r="H415" s="43">
        <v>46</v>
      </c>
      <c r="I415" s="43">
        <f>VLOOKUP(C415,[4]CharPropertyConfig!$A:$G,7,FALSE)*D415</f>
        <v>6150</v>
      </c>
      <c r="J415" s="51">
        <f>VLOOKUP(A415,filiation!A:C,3,FALSE)</f>
        <v>3</v>
      </c>
      <c r="K415" s="51">
        <f>VLOOKUP(J415,Entourage!A:N,14,FALSE)</f>
        <v>2</v>
      </c>
      <c r="L415" s="2" t="str">
        <f t="shared" si="59"/>
        <v>刺杀</v>
      </c>
      <c r="M415" s="51">
        <f>VLOOKUP(A415,filiation!A:D,4,FALSE)</f>
        <v>20</v>
      </c>
      <c r="N415" s="51">
        <f>VLOOKUP(M415,Entourage!A:N,14,FALSE)</f>
        <v>2</v>
      </c>
      <c r="O415" s="2" t="str">
        <f t="shared" si="60"/>
        <v>刺杀</v>
      </c>
      <c r="P415" s="2">
        <f t="shared" si="61"/>
        <v>101</v>
      </c>
      <c r="Q415" s="51">
        <f>INT(VLOOKUP(M415,Entourage!A:AF,28+IF(N415=1,2,IF(N415=3,3,1)),FALSE)*0.6*POWER(B415,1.1))</f>
        <v>328</v>
      </c>
      <c r="R415" s="55">
        <f>I415/(SUM(H$2:H415)*10)</f>
        <v>4.4468546637744036E-2</v>
      </c>
      <c r="S415" s="95">
        <f t="shared" si="62"/>
        <v>1.42</v>
      </c>
      <c r="T415" s="96">
        <f>SUMIFS(H$2:H415,A$2:A415,A415)*10*S415*(1.1+INDEX(Entourage!BD:BD,MATCH(J415,Entourage!A:A,0))/20)</f>
        <v>6162.8</v>
      </c>
      <c r="U415" s="96">
        <f t="shared" si="63"/>
        <v>581.83999999999924</v>
      </c>
      <c r="V415" s="96">
        <f>T415/VLOOKUP(C415,[4]CharPropertyConfig!$A:$G,7,FALSE)</f>
        <v>246.512</v>
      </c>
      <c r="W415" s="96">
        <f t="shared" si="64"/>
        <v>20.299999999999272</v>
      </c>
      <c r="X415" s="54" t="str">
        <f>VLOOKUP(J415,Entourage!A:B,2,FALSE)</f>
        <v>c_b_0002</v>
      </c>
      <c r="Y415" s="51" t="str">
        <f>VLOOKUP(M415,Entourage!A:B,2,FALSE)</f>
        <v>c_b_0073</v>
      </c>
    </row>
    <row r="416" spans="1:25" x14ac:dyDescent="0.15">
      <c r="A416" s="51">
        <f t="shared" si="57"/>
        <v>21</v>
      </c>
      <c r="B416" s="2">
        <f>COUNTIF(A$1:A416,A416)</f>
        <v>15</v>
      </c>
      <c r="C416" s="2">
        <f t="shared" si="65"/>
        <v>101</v>
      </c>
      <c r="D416" s="100">
        <f t="shared" si="58"/>
        <v>270</v>
      </c>
      <c r="E416" s="51">
        <v>1</v>
      </c>
      <c r="F416" s="43">
        <v>5</v>
      </c>
      <c r="G416" s="82">
        <v>13009</v>
      </c>
      <c r="H416" s="43">
        <v>50</v>
      </c>
      <c r="I416" s="43">
        <f>VLOOKUP(C416,[4]CharPropertyConfig!$A:$G,7,FALSE)*D416</f>
        <v>6750</v>
      </c>
      <c r="J416" s="51">
        <f>VLOOKUP(A416,filiation!A:C,3,FALSE)</f>
        <v>3</v>
      </c>
      <c r="K416" s="51">
        <f>VLOOKUP(J416,Entourage!A:N,14,FALSE)</f>
        <v>2</v>
      </c>
      <c r="L416" s="2" t="str">
        <f t="shared" si="59"/>
        <v>刺杀</v>
      </c>
      <c r="M416" s="51">
        <f>VLOOKUP(A416,filiation!A:D,4,FALSE)</f>
        <v>20</v>
      </c>
      <c r="N416" s="51">
        <f>VLOOKUP(M416,Entourage!A:N,14,FALSE)</f>
        <v>2</v>
      </c>
      <c r="O416" s="2" t="str">
        <f t="shared" si="60"/>
        <v>刺杀</v>
      </c>
      <c r="P416" s="2">
        <f t="shared" si="61"/>
        <v>101</v>
      </c>
      <c r="Q416" s="51">
        <f>INT(VLOOKUP(M416,Entourage!A:AF,28+IF(N416=1,2,IF(N416=3,3,1)),FALSE)*0.6*POWER(B416,1.1))</f>
        <v>353</v>
      </c>
      <c r="R416" s="55">
        <f>I416/(SUM(H$2:H416)*10)</f>
        <v>4.8631123919308357E-2</v>
      </c>
      <c r="S416" s="95">
        <f t="shared" si="62"/>
        <v>1.3418999999999999</v>
      </c>
      <c r="T416" s="96">
        <f>SUMIFS(H$2:H416,A$2:A416,A416)*10*S416*(1.1+INDEX(Entourage!BD:BD,MATCH(J416,Entourage!A:A,0))/20)</f>
        <v>6763.1759999999995</v>
      </c>
      <c r="U416" s="96">
        <f t="shared" si="63"/>
        <v>600.37599999999929</v>
      </c>
      <c r="V416" s="96">
        <f>T416/VLOOKUP(C416,[4]CharPropertyConfig!$A:$G,7,FALSE)</f>
        <v>270.52704</v>
      </c>
      <c r="W416" s="96">
        <f t="shared" si="64"/>
        <v>18.536000000000058</v>
      </c>
      <c r="X416" s="54" t="str">
        <f>VLOOKUP(J416,Entourage!A:B,2,FALSE)</f>
        <v>c_b_0002</v>
      </c>
      <c r="Y416" s="51" t="str">
        <f>VLOOKUP(M416,Entourage!A:B,2,FALSE)</f>
        <v>c_b_0073</v>
      </c>
    </row>
    <row r="417" spans="1:25" x14ac:dyDescent="0.15">
      <c r="A417" s="51">
        <f t="shared" si="57"/>
        <v>21</v>
      </c>
      <c r="B417" s="2">
        <f>COUNTIF(A$1:A417,A417)</f>
        <v>16</v>
      </c>
      <c r="C417" s="2">
        <f t="shared" si="65"/>
        <v>101</v>
      </c>
      <c r="D417" s="100">
        <f t="shared" si="58"/>
        <v>295</v>
      </c>
      <c r="E417" s="51">
        <v>1</v>
      </c>
      <c r="F417" s="43">
        <v>5</v>
      </c>
      <c r="G417" s="82">
        <v>13009</v>
      </c>
      <c r="H417" s="43">
        <v>54</v>
      </c>
      <c r="I417" s="43">
        <f>VLOOKUP(C417,[4]CharPropertyConfig!$A:$G,7,FALSE)*D417</f>
        <v>7375</v>
      </c>
      <c r="J417" s="51">
        <f>VLOOKUP(A417,filiation!A:C,3,FALSE)</f>
        <v>3</v>
      </c>
      <c r="K417" s="51">
        <f>VLOOKUP(J417,Entourage!A:N,14,FALSE)</f>
        <v>2</v>
      </c>
      <c r="L417" s="2" t="str">
        <f t="shared" si="59"/>
        <v>刺杀</v>
      </c>
      <c r="M417" s="51">
        <f>VLOOKUP(A417,filiation!A:D,4,FALSE)</f>
        <v>20</v>
      </c>
      <c r="N417" s="51">
        <f>VLOOKUP(M417,Entourage!A:N,14,FALSE)</f>
        <v>2</v>
      </c>
      <c r="O417" s="2" t="str">
        <f t="shared" si="60"/>
        <v>刺杀</v>
      </c>
      <c r="P417" s="2">
        <f t="shared" si="61"/>
        <v>101</v>
      </c>
      <c r="Q417" s="51">
        <f>INT(VLOOKUP(M417,Entourage!A:AF,28+IF(N417=1,2,IF(N417=3,3,1)),FALSE)*0.6*POWER(B417,1.1))</f>
        <v>380</v>
      </c>
      <c r="R417" s="55">
        <f>I417/(SUM(H$2:H417)*10)</f>
        <v>5.2928089565092581E-2</v>
      </c>
      <c r="S417" s="95">
        <f t="shared" si="62"/>
        <v>1.2748049999999997</v>
      </c>
      <c r="T417" s="96">
        <f>SUMIFS(H$2:H417,A$2:A417,A417)*10*S417*(1.1+INDEX(Entourage!BD:BD,MATCH(J417,Entourage!A:A,0))/20)</f>
        <v>7388.7697799999987</v>
      </c>
      <c r="U417" s="96">
        <f t="shared" si="63"/>
        <v>625.59377999999924</v>
      </c>
      <c r="V417" s="96">
        <f>T417/VLOOKUP(C417,[4]CharPropertyConfig!$A:$G,7,FALSE)</f>
        <v>295.55079119999994</v>
      </c>
      <c r="W417" s="96">
        <f t="shared" si="64"/>
        <v>25.217779999999948</v>
      </c>
      <c r="X417" s="54" t="str">
        <f>VLOOKUP(J417,Entourage!A:B,2,FALSE)</f>
        <v>c_b_0002</v>
      </c>
      <c r="Y417" s="51" t="str">
        <f>VLOOKUP(M417,Entourage!A:B,2,FALSE)</f>
        <v>c_b_0073</v>
      </c>
    </row>
    <row r="418" spans="1:25" x14ac:dyDescent="0.15">
      <c r="A418" s="51">
        <f t="shared" si="57"/>
        <v>21</v>
      </c>
      <c r="B418" s="2">
        <f>COUNTIF(A$1:A418,A418)</f>
        <v>17</v>
      </c>
      <c r="C418" s="2">
        <f t="shared" si="65"/>
        <v>101</v>
      </c>
      <c r="D418" s="100">
        <f t="shared" si="58"/>
        <v>321</v>
      </c>
      <c r="E418" s="51">
        <v>1</v>
      </c>
      <c r="F418" s="43">
        <v>5</v>
      </c>
      <c r="G418" s="82">
        <v>13009</v>
      </c>
      <c r="H418" s="43">
        <v>58</v>
      </c>
      <c r="I418" s="43">
        <f>VLOOKUP(C418,[4]CharPropertyConfig!$A:$G,7,FALSE)*D418</f>
        <v>8025</v>
      </c>
      <c r="J418" s="51">
        <f>VLOOKUP(A418,filiation!A:C,3,FALSE)</f>
        <v>3</v>
      </c>
      <c r="K418" s="51">
        <f>VLOOKUP(J418,Entourage!A:N,14,FALSE)</f>
        <v>2</v>
      </c>
      <c r="L418" s="2" t="str">
        <f t="shared" si="59"/>
        <v>刺杀</v>
      </c>
      <c r="M418" s="51">
        <f>VLOOKUP(A418,filiation!A:D,4,FALSE)</f>
        <v>20</v>
      </c>
      <c r="N418" s="51">
        <f>VLOOKUP(M418,Entourage!A:N,14,FALSE)</f>
        <v>2</v>
      </c>
      <c r="O418" s="2" t="str">
        <f t="shared" si="60"/>
        <v>刺杀</v>
      </c>
      <c r="P418" s="2">
        <f t="shared" si="61"/>
        <v>101</v>
      </c>
      <c r="Q418" s="51">
        <f>INT(VLOOKUP(M418,Entourage!A:AF,28+IF(N418=1,2,IF(N418=3,3,1)),FALSE)*0.6*POWER(B418,1.1))</f>
        <v>406</v>
      </c>
      <c r="R418" s="55">
        <f>I418/(SUM(H$2:H418)*10)</f>
        <v>5.7354202401372213E-2</v>
      </c>
      <c r="S418" s="95">
        <f t="shared" si="62"/>
        <v>1.2174387749999998</v>
      </c>
      <c r="T418" s="96">
        <f>SUMIFS(H$2:H418,A$2:A418,A418)*10*S418*(1.1+INDEX(Entourage!BD:BD,MATCH(J418,Entourage!A:A,0))/20)</f>
        <v>8044.835425199999</v>
      </c>
      <c r="U418" s="96">
        <f t="shared" si="63"/>
        <v>656.06564520000029</v>
      </c>
      <c r="V418" s="96">
        <f>T418/VLOOKUP(C418,[4]CharPropertyConfig!$A:$G,7,FALSE)</f>
        <v>321.79341700799995</v>
      </c>
      <c r="W418" s="96">
        <f t="shared" si="64"/>
        <v>30.471865200001048</v>
      </c>
      <c r="X418" s="54" t="str">
        <f>VLOOKUP(J418,Entourage!A:B,2,FALSE)</f>
        <v>c_b_0002</v>
      </c>
      <c r="Y418" s="51" t="str">
        <f>VLOOKUP(M418,Entourage!A:B,2,FALSE)</f>
        <v>c_b_0073</v>
      </c>
    </row>
    <row r="419" spans="1:25" x14ac:dyDescent="0.15">
      <c r="A419" s="51">
        <f t="shared" si="57"/>
        <v>21</v>
      </c>
      <c r="B419" s="2">
        <f>COUNTIF(A$1:A419,A419)</f>
        <v>18</v>
      </c>
      <c r="C419" s="2">
        <f t="shared" si="65"/>
        <v>101</v>
      </c>
      <c r="D419" s="100">
        <f t="shared" si="58"/>
        <v>350</v>
      </c>
      <c r="E419" s="51">
        <v>1</v>
      </c>
      <c r="F419" s="43">
        <v>6</v>
      </c>
      <c r="G419" s="82">
        <v>13009</v>
      </c>
      <c r="H419" s="43">
        <v>64</v>
      </c>
      <c r="I419" s="43">
        <f>VLOOKUP(C419,[4]CharPropertyConfig!$A:$G,7,FALSE)*D419</f>
        <v>8750</v>
      </c>
      <c r="J419" s="51">
        <f>VLOOKUP(A419,filiation!A:C,3,FALSE)</f>
        <v>3</v>
      </c>
      <c r="K419" s="51">
        <f>VLOOKUP(J419,Entourage!A:N,14,FALSE)</f>
        <v>2</v>
      </c>
      <c r="L419" s="2" t="str">
        <f t="shared" si="59"/>
        <v>刺杀</v>
      </c>
      <c r="M419" s="51">
        <f>VLOOKUP(A419,filiation!A:D,4,FALSE)</f>
        <v>20</v>
      </c>
      <c r="N419" s="51">
        <f>VLOOKUP(M419,Entourage!A:N,14,FALSE)</f>
        <v>2</v>
      </c>
      <c r="O419" s="2" t="str">
        <f t="shared" si="60"/>
        <v>刺杀</v>
      </c>
      <c r="P419" s="2">
        <f t="shared" si="61"/>
        <v>101</v>
      </c>
      <c r="Q419" s="51">
        <f>INT(VLOOKUP(M419,Entourage!A:AF,28+IF(N419=1,2,IF(N419=3,3,1)),FALSE)*0.6*POWER(B419,1.1))</f>
        <v>432</v>
      </c>
      <c r="R419" s="55">
        <f>I419/(SUM(H$2:H419)*10)</f>
        <v>6.2250996015936255E-2</v>
      </c>
      <c r="S419" s="95">
        <f t="shared" si="62"/>
        <v>1.1687412239999997</v>
      </c>
      <c r="T419" s="96">
        <f>SUMIFS(H$2:H419,A$2:A419,A419)*10*S419*(1.1+INDEX(Entourage!BD:BD,MATCH(J419,Entourage!A:A,0))/20)</f>
        <v>8770.2341448959978</v>
      </c>
      <c r="U419" s="96">
        <f t="shared" si="63"/>
        <v>725.39871969599881</v>
      </c>
      <c r="V419" s="96">
        <f>T419/VLOOKUP(C419,[4]CharPropertyConfig!$A:$G,7,FALSE)</f>
        <v>350.80936579583994</v>
      </c>
      <c r="W419" s="96">
        <f t="shared" si="64"/>
        <v>69.333074495998517</v>
      </c>
      <c r="X419" s="54" t="str">
        <f>VLOOKUP(J419,Entourage!A:B,2,FALSE)</f>
        <v>c_b_0002</v>
      </c>
      <c r="Y419" s="51" t="str">
        <f>VLOOKUP(M419,Entourage!A:B,2,FALSE)</f>
        <v>c_b_0073</v>
      </c>
    </row>
    <row r="420" spans="1:25" x14ac:dyDescent="0.15">
      <c r="A420" s="51">
        <f t="shared" si="57"/>
        <v>21</v>
      </c>
      <c r="B420" s="2">
        <f>COUNTIF(A$1:A420,A420)</f>
        <v>19</v>
      </c>
      <c r="C420" s="2">
        <f t="shared" si="65"/>
        <v>101</v>
      </c>
      <c r="D420" s="100">
        <f t="shared" si="58"/>
        <v>381</v>
      </c>
      <c r="E420" s="51">
        <v>1</v>
      </c>
      <c r="F420" s="43">
        <v>6</v>
      </c>
      <c r="G420" s="82">
        <v>13009</v>
      </c>
      <c r="H420" s="43">
        <v>68</v>
      </c>
      <c r="I420" s="43">
        <f>VLOOKUP(C420,[4]CharPropertyConfig!$A:$G,7,FALSE)*D420</f>
        <v>9525</v>
      </c>
      <c r="J420" s="51">
        <f>VLOOKUP(A420,filiation!A:C,3,FALSE)</f>
        <v>3</v>
      </c>
      <c r="K420" s="51">
        <f>VLOOKUP(J420,Entourage!A:N,14,FALSE)</f>
        <v>2</v>
      </c>
      <c r="L420" s="2" t="str">
        <f t="shared" si="59"/>
        <v>刺杀</v>
      </c>
      <c r="M420" s="51">
        <f>VLOOKUP(A420,filiation!A:D,4,FALSE)</f>
        <v>20</v>
      </c>
      <c r="N420" s="51">
        <f>VLOOKUP(M420,Entourage!A:N,14,FALSE)</f>
        <v>2</v>
      </c>
      <c r="O420" s="2" t="str">
        <f t="shared" si="60"/>
        <v>刺杀</v>
      </c>
      <c r="P420" s="2">
        <f t="shared" si="61"/>
        <v>101</v>
      </c>
      <c r="Q420" s="51">
        <f>INT(VLOOKUP(M420,Entourage!A:AF,28+IF(N420=1,2,IF(N420=3,3,1)),FALSE)*0.6*POWER(B420,1.1))</f>
        <v>459</v>
      </c>
      <c r="R420" s="55">
        <f>I420/(SUM(H$2:H420)*10)</f>
        <v>6.7438402718776547E-2</v>
      </c>
      <c r="S420" s="95">
        <f t="shared" si="62"/>
        <v>1.1278352811599996</v>
      </c>
      <c r="T420" s="96">
        <f>SUMIFS(H$2:H420,A$2:A420,A420)*10*S420*(1.1+INDEX(Entourage!BD:BD,MATCH(J420,Entourage!A:A,0))/20)</f>
        <v>9536.9751374889565</v>
      </c>
      <c r="U420" s="96">
        <f t="shared" si="63"/>
        <v>766.74099259295872</v>
      </c>
      <c r="V420" s="96">
        <f>T420/VLOOKUP(C420,[4]CharPropertyConfig!$A:$G,7,FALSE)</f>
        <v>381.47900549955824</v>
      </c>
      <c r="W420" s="96">
        <f t="shared" si="64"/>
        <v>41.342272896959912</v>
      </c>
      <c r="X420" s="54" t="str">
        <f>VLOOKUP(J420,Entourage!A:B,2,FALSE)</f>
        <v>c_b_0002</v>
      </c>
      <c r="Y420" s="51" t="str">
        <f>VLOOKUP(M420,Entourage!A:B,2,FALSE)</f>
        <v>c_b_0073</v>
      </c>
    </row>
    <row r="421" spans="1:25" x14ac:dyDescent="0.15">
      <c r="A421" s="51">
        <f t="shared" si="57"/>
        <v>21</v>
      </c>
      <c r="B421" s="2">
        <f>COUNTIF(A$1:A421,A421)</f>
        <v>20</v>
      </c>
      <c r="C421" s="2">
        <f t="shared" si="65"/>
        <v>101</v>
      </c>
      <c r="D421" s="100">
        <f t="shared" si="58"/>
        <v>414</v>
      </c>
      <c r="E421" s="51">
        <v>1</v>
      </c>
      <c r="F421" s="43">
        <v>6</v>
      </c>
      <c r="G421" s="82">
        <v>13009</v>
      </c>
      <c r="H421" s="43">
        <v>72</v>
      </c>
      <c r="I421" s="43">
        <f>VLOOKUP(C421,[4]CharPropertyConfig!$A:$G,7,FALSE)*D421</f>
        <v>10350</v>
      </c>
      <c r="J421" s="51">
        <f>VLOOKUP(A421,filiation!A:C,3,FALSE)</f>
        <v>3</v>
      </c>
      <c r="K421" s="51">
        <f>VLOOKUP(J421,Entourage!A:N,14,FALSE)</f>
        <v>2</v>
      </c>
      <c r="L421" s="2" t="str">
        <f t="shared" si="59"/>
        <v>刺杀</v>
      </c>
      <c r="M421" s="51">
        <f>VLOOKUP(A421,filiation!A:D,4,FALSE)</f>
        <v>20</v>
      </c>
      <c r="N421" s="51">
        <f>VLOOKUP(M421,Entourage!A:N,14,FALSE)</f>
        <v>2</v>
      </c>
      <c r="O421" s="2" t="str">
        <f t="shared" si="60"/>
        <v>刺杀</v>
      </c>
      <c r="P421" s="2">
        <f t="shared" si="61"/>
        <v>101</v>
      </c>
      <c r="Q421" s="51">
        <f>INT(VLOOKUP(M421,Entourage!A:AF,28+IF(N421=1,2,IF(N421=3,3,1)),FALSE)*0.6*POWER(B421,1.1))</f>
        <v>485</v>
      </c>
      <c r="R421" s="55">
        <f>I421/(SUM(H$2:H421)*10)</f>
        <v>7.2907861369399835E-2</v>
      </c>
      <c r="S421" s="95">
        <f t="shared" si="62"/>
        <v>1.0940002227251997</v>
      </c>
      <c r="T421" s="96">
        <f>SUMIFS(H$2:H421,A$2:A421,A421)*10*S421*(1.1+INDEX(Entourage!BD:BD,MATCH(J421,Entourage!A:A,0))/20)</f>
        <v>10353.618107871291</v>
      </c>
      <c r="U421" s="96">
        <f t="shared" si="63"/>
        <v>816.64297038233417</v>
      </c>
      <c r="V421" s="96">
        <f>T421/VLOOKUP(C421,[4]CharPropertyConfig!$A:$G,7,FALSE)</f>
        <v>414.1447243148516</v>
      </c>
      <c r="W421" s="96">
        <f t="shared" si="64"/>
        <v>49.901977789375451</v>
      </c>
      <c r="X421" s="54" t="str">
        <f>VLOOKUP(J421,Entourage!A:B,2,FALSE)</f>
        <v>c_b_0002</v>
      </c>
      <c r="Y421" s="51" t="str">
        <f>VLOOKUP(M421,Entourage!A:B,2,FALSE)</f>
        <v>c_b_0073</v>
      </c>
    </row>
    <row r="422" spans="1:25" x14ac:dyDescent="0.15">
      <c r="A422" s="51">
        <f t="shared" si="57"/>
        <v>22</v>
      </c>
      <c r="B422" s="2">
        <f>COUNTIF(A$1:A422,A422)</f>
        <v>1</v>
      </c>
      <c r="C422" s="2">
        <f t="shared" si="65"/>
        <v>101</v>
      </c>
      <c r="D422" s="100">
        <f t="shared" si="58"/>
        <v>10</v>
      </c>
      <c r="E422" s="51">
        <v>1</v>
      </c>
      <c r="F422" s="43">
        <v>1</v>
      </c>
      <c r="G422" s="82">
        <v>13009</v>
      </c>
      <c r="H422" s="43">
        <v>2</v>
      </c>
      <c r="I422" s="43">
        <f>VLOOKUP(C422,[4]CharPropertyConfig!$A:$G,7,FALSE)*D422</f>
        <v>250</v>
      </c>
      <c r="J422" s="51">
        <f>VLOOKUP(A422,filiation!A:C,3,FALSE)</f>
        <v>20</v>
      </c>
      <c r="K422" s="51">
        <f>VLOOKUP(J422,Entourage!A:N,14,FALSE)</f>
        <v>2</v>
      </c>
      <c r="L422" s="2" t="str">
        <f t="shared" si="59"/>
        <v>刺杀</v>
      </c>
      <c r="M422" s="51">
        <f>VLOOKUP(A422,filiation!A:D,4,FALSE)</f>
        <v>3</v>
      </c>
      <c r="N422" s="51">
        <f>VLOOKUP(M422,Entourage!A:N,14,FALSE)</f>
        <v>2</v>
      </c>
      <c r="O422" s="2" t="str">
        <f t="shared" si="60"/>
        <v>刺杀</v>
      </c>
      <c r="P422" s="2">
        <f t="shared" si="61"/>
        <v>101</v>
      </c>
      <c r="Q422" s="51">
        <f>INT(VLOOKUP(M422,Entourage!A:AF,28+IF(N422=1,2,IF(N422=3,3,1)),FALSE)*0.6*POWER(B422,1.1))</f>
        <v>21</v>
      </c>
      <c r="R422" s="55">
        <f>I422/(SUM(H$2:H422)*10)</f>
        <v>1.7608113818847724E-3</v>
      </c>
      <c r="S422" s="95">
        <f t="shared" si="62"/>
        <v>10</v>
      </c>
      <c r="T422" s="96">
        <f>SUMIFS(H$2:H422,A$2:A422,A422)*10*S422*(1.1+INDEX(Entourage!BD:BD,MATCH(J422,Entourage!A:A,0))/20)</f>
        <v>270</v>
      </c>
      <c r="U422" s="96">
        <f t="shared" si="63"/>
        <v>-10083.618107871291</v>
      </c>
      <c r="V422" s="96">
        <f>T422/VLOOKUP(C422,[4]CharPropertyConfig!$A:$G,7,FALSE)</f>
        <v>10.8</v>
      </c>
      <c r="W422" s="96">
        <f t="shared" si="64"/>
        <v>-10900.261078253625</v>
      </c>
      <c r="X422" s="54" t="str">
        <f>VLOOKUP(J422,Entourage!A:B,2,FALSE)</f>
        <v>c_b_0073</v>
      </c>
      <c r="Y422" s="51" t="str">
        <f>VLOOKUP(M422,Entourage!A:B,2,FALSE)</f>
        <v>c_b_0002</v>
      </c>
    </row>
    <row r="423" spans="1:25" x14ac:dyDescent="0.15">
      <c r="A423" s="51">
        <f t="shared" si="57"/>
        <v>22</v>
      </c>
      <c r="B423" s="2">
        <f>COUNTIF(A$1:A423,A423)</f>
        <v>2</v>
      </c>
      <c r="C423" s="2">
        <f t="shared" si="65"/>
        <v>101</v>
      </c>
      <c r="D423" s="100">
        <f t="shared" si="58"/>
        <v>22</v>
      </c>
      <c r="E423" s="51">
        <v>1</v>
      </c>
      <c r="F423" s="43">
        <v>1</v>
      </c>
      <c r="G423" s="82">
        <v>13009</v>
      </c>
      <c r="H423" s="43">
        <v>4</v>
      </c>
      <c r="I423" s="43">
        <f>VLOOKUP(C423,[4]CharPropertyConfig!$A:$G,7,FALSE)*D423</f>
        <v>550</v>
      </c>
      <c r="J423" s="51">
        <f>VLOOKUP(A423,filiation!A:C,3,FALSE)</f>
        <v>20</v>
      </c>
      <c r="K423" s="51">
        <f>VLOOKUP(J423,Entourage!A:N,14,FALSE)</f>
        <v>2</v>
      </c>
      <c r="L423" s="2" t="str">
        <f t="shared" si="59"/>
        <v>刺杀</v>
      </c>
      <c r="M423" s="51">
        <f>VLOOKUP(A423,filiation!A:D,4,FALSE)</f>
        <v>3</v>
      </c>
      <c r="N423" s="51">
        <f>VLOOKUP(M423,Entourage!A:N,14,FALSE)</f>
        <v>2</v>
      </c>
      <c r="O423" s="2" t="str">
        <f t="shared" si="60"/>
        <v>刺杀</v>
      </c>
      <c r="P423" s="2">
        <f t="shared" si="61"/>
        <v>101</v>
      </c>
      <c r="Q423" s="51">
        <f>INT(VLOOKUP(M423,Entourage!A:AF,28+IF(N423=1,2,IF(N423=3,3,1)),FALSE)*0.6*POWER(B423,1.1))</f>
        <v>46</v>
      </c>
      <c r="R423" s="55">
        <f>I423/(SUM(H$2:H423)*10)</f>
        <v>3.8726939867624278E-3</v>
      </c>
      <c r="S423" s="95">
        <f t="shared" si="62"/>
        <v>7</v>
      </c>
      <c r="T423" s="96">
        <f>SUMIFS(H$2:H423,A$2:A423,A423)*10*S423*(1.1+INDEX(Entourage!BD:BD,MATCH(J423,Entourage!A:A,0))/20)</f>
        <v>567</v>
      </c>
      <c r="U423" s="96">
        <f t="shared" si="63"/>
        <v>297</v>
      </c>
      <c r="V423" s="96">
        <f>T423/VLOOKUP(C423,[4]CharPropertyConfig!$A:$G,7,FALSE)</f>
        <v>22.68</v>
      </c>
      <c r="W423" s="96">
        <f t="shared" si="64"/>
        <v>10380.618107871291</v>
      </c>
      <c r="X423" s="54" t="str">
        <f>VLOOKUP(J423,Entourage!A:B,2,FALSE)</f>
        <v>c_b_0073</v>
      </c>
      <c r="Y423" s="51" t="str">
        <f>VLOOKUP(M423,Entourage!A:B,2,FALSE)</f>
        <v>c_b_0002</v>
      </c>
    </row>
    <row r="424" spans="1:25" x14ac:dyDescent="0.15">
      <c r="A424" s="51">
        <f t="shared" si="57"/>
        <v>22</v>
      </c>
      <c r="B424" s="2">
        <f>COUNTIF(A$1:A424,A424)</f>
        <v>3</v>
      </c>
      <c r="C424" s="2">
        <f t="shared" si="65"/>
        <v>101</v>
      </c>
      <c r="D424" s="100">
        <f t="shared" si="58"/>
        <v>35</v>
      </c>
      <c r="E424" s="51">
        <v>1</v>
      </c>
      <c r="F424" s="43">
        <v>1</v>
      </c>
      <c r="G424" s="82">
        <v>13009</v>
      </c>
      <c r="H424" s="43">
        <v>6</v>
      </c>
      <c r="I424" s="43">
        <f>VLOOKUP(C424,[4]CharPropertyConfig!$A:$G,7,FALSE)*D424</f>
        <v>875</v>
      </c>
      <c r="J424" s="51">
        <f>VLOOKUP(A424,filiation!A:C,3,FALSE)</f>
        <v>20</v>
      </c>
      <c r="K424" s="51">
        <f>VLOOKUP(J424,Entourage!A:N,14,FALSE)</f>
        <v>2</v>
      </c>
      <c r="L424" s="2" t="str">
        <f t="shared" si="59"/>
        <v>刺杀</v>
      </c>
      <c r="M424" s="51">
        <f>VLOOKUP(A424,filiation!A:D,4,FALSE)</f>
        <v>3</v>
      </c>
      <c r="N424" s="51">
        <f>VLOOKUP(M424,Entourage!A:N,14,FALSE)</f>
        <v>2</v>
      </c>
      <c r="O424" s="2" t="str">
        <f t="shared" si="60"/>
        <v>刺杀</v>
      </c>
      <c r="P424" s="2">
        <f t="shared" si="61"/>
        <v>101</v>
      </c>
      <c r="Q424" s="51">
        <f>INT(VLOOKUP(M424,Entourage!A:AF,28+IF(N424=1,2,IF(N424=3,3,1)),FALSE)*0.6*POWER(B424,1.1))</f>
        <v>72</v>
      </c>
      <c r="R424" s="55">
        <f>I424/(SUM(H$2:H424)*10)</f>
        <v>6.1585022522522527E-3</v>
      </c>
      <c r="S424" s="95">
        <f t="shared" si="62"/>
        <v>5.5</v>
      </c>
      <c r="T424" s="96">
        <f>SUMIFS(H$2:H424,A$2:A424,A424)*10*S424*(1.1+INDEX(Entourage!BD:BD,MATCH(J424,Entourage!A:A,0))/20)</f>
        <v>891.00000000000011</v>
      </c>
      <c r="U424" s="96">
        <f t="shared" si="63"/>
        <v>324.00000000000011</v>
      </c>
      <c r="V424" s="96">
        <f>T424/VLOOKUP(C424,[4]CharPropertyConfig!$A:$G,7,FALSE)</f>
        <v>35.640000000000008</v>
      </c>
      <c r="W424" s="96">
        <f t="shared" si="64"/>
        <v>27.000000000000114</v>
      </c>
      <c r="X424" s="54" t="str">
        <f>VLOOKUP(J424,Entourage!A:B,2,FALSE)</f>
        <v>c_b_0073</v>
      </c>
      <c r="Y424" s="51" t="str">
        <f>VLOOKUP(M424,Entourage!A:B,2,FALSE)</f>
        <v>c_b_0002</v>
      </c>
    </row>
    <row r="425" spans="1:25" x14ac:dyDescent="0.15">
      <c r="A425" s="51">
        <f t="shared" si="57"/>
        <v>22</v>
      </c>
      <c r="B425" s="2">
        <f>COUNTIF(A$1:A425,A425)</f>
        <v>4</v>
      </c>
      <c r="C425" s="2">
        <f t="shared" si="65"/>
        <v>101</v>
      </c>
      <c r="D425" s="100">
        <f t="shared" si="58"/>
        <v>49</v>
      </c>
      <c r="E425" s="51">
        <v>1</v>
      </c>
      <c r="F425" s="43">
        <v>2</v>
      </c>
      <c r="G425" s="82">
        <v>13009</v>
      </c>
      <c r="H425" s="43">
        <v>10</v>
      </c>
      <c r="I425" s="43">
        <f>VLOOKUP(C425,[4]CharPropertyConfig!$A:$G,7,FALSE)*D425</f>
        <v>1225</v>
      </c>
      <c r="J425" s="51">
        <f>VLOOKUP(A425,filiation!A:C,3,FALSE)</f>
        <v>20</v>
      </c>
      <c r="K425" s="51">
        <f>VLOOKUP(J425,Entourage!A:N,14,FALSE)</f>
        <v>2</v>
      </c>
      <c r="L425" s="2" t="str">
        <f t="shared" si="59"/>
        <v>刺杀</v>
      </c>
      <c r="M425" s="51">
        <f>VLOOKUP(A425,filiation!A:D,4,FALSE)</f>
        <v>3</v>
      </c>
      <c r="N425" s="51">
        <f>VLOOKUP(M425,Entourage!A:N,14,FALSE)</f>
        <v>2</v>
      </c>
      <c r="O425" s="2" t="str">
        <f t="shared" si="60"/>
        <v>刺杀</v>
      </c>
      <c r="P425" s="2">
        <f t="shared" si="61"/>
        <v>101</v>
      </c>
      <c r="Q425" s="51">
        <f>INT(VLOOKUP(M425,Entourage!A:AF,28+IF(N425=1,2,IF(N425=3,3,1)),FALSE)*0.6*POWER(B425,1.1))</f>
        <v>99</v>
      </c>
      <c r="R425" s="55">
        <f>I425/(SUM(H$2:H425)*10)</f>
        <v>8.6158390772260521E-3</v>
      </c>
      <c r="S425" s="95">
        <f t="shared" si="62"/>
        <v>4.2</v>
      </c>
      <c r="T425" s="96">
        <f>SUMIFS(H$2:H425,A$2:A425,A425)*10*S425*(1.1+INDEX(Entourage!BD:BD,MATCH(J425,Entourage!A:A,0))/20)</f>
        <v>1247.4000000000001</v>
      </c>
      <c r="U425" s="96">
        <f t="shared" si="63"/>
        <v>356.4</v>
      </c>
      <c r="V425" s="96">
        <f>T425/VLOOKUP(C425,[4]CharPropertyConfig!$A:$G,7,FALSE)</f>
        <v>49.896000000000001</v>
      </c>
      <c r="W425" s="96">
        <f t="shared" si="64"/>
        <v>32.399999999999864</v>
      </c>
      <c r="X425" s="54" t="str">
        <f>VLOOKUP(J425,Entourage!A:B,2,FALSE)</f>
        <v>c_b_0073</v>
      </c>
      <c r="Y425" s="51" t="str">
        <f>VLOOKUP(M425,Entourage!A:B,2,FALSE)</f>
        <v>c_b_0002</v>
      </c>
    </row>
    <row r="426" spans="1:25" x14ac:dyDescent="0.15">
      <c r="A426" s="51">
        <f t="shared" si="57"/>
        <v>22</v>
      </c>
      <c r="B426" s="2">
        <f>COUNTIF(A$1:A426,A426)</f>
        <v>5</v>
      </c>
      <c r="C426" s="2">
        <f t="shared" si="65"/>
        <v>101</v>
      </c>
      <c r="D426" s="100">
        <f t="shared" si="58"/>
        <v>65</v>
      </c>
      <c r="E426" s="51">
        <v>1</v>
      </c>
      <c r="F426" s="43">
        <v>2</v>
      </c>
      <c r="G426" s="82">
        <v>13009</v>
      </c>
      <c r="H426" s="43">
        <v>12</v>
      </c>
      <c r="I426" s="43">
        <f>VLOOKUP(C426,[4]CharPropertyConfig!$A:$G,7,FALSE)*D426</f>
        <v>1625</v>
      </c>
      <c r="J426" s="51">
        <f>VLOOKUP(A426,filiation!A:C,3,FALSE)</f>
        <v>20</v>
      </c>
      <c r="K426" s="51">
        <f>VLOOKUP(J426,Entourage!A:N,14,FALSE)</f>
        <v>2</v>
      </c>
      <c r="L426" s="2" t="str">
        <f t="shared" si="59"/>
        <v>刺杀</v>
      </c>
      <c r="M426" s="51">
        <f>VLOOKUP(A426,filiation!A:D,4,FALSE)</f>
        <v>3</v>
      </c>
      <c r="N426" s="51">
        <f>VLOOKUP(M426,Entourage!A:N,14,FALSE)</f>
        <v>2</v>
      </c>
      <c r="O426" s="2" t="str">
        <f t="shared" si="60"/>
        <v>刺杀</v>
      </c>
      <c r="P426" s="2">
        <f t="shared" si="61"/>
        <v>101</v>
      </c>
      <c r="Q426" s="51">
        <f>INT(VLOOKUP(M426,Entourage!A:AF,28+IF(N426=1,2,IF(N426=3,3,1)),FALSE)*0.6*POWER(B426,1.1))</f>
        <v>126</v>
      </c>
      <c r="R426" s="55">
        <f>I426/(SUM(H$2:H426)*10)</f>
        <v>1.1419536191145467E-2</v>
      </c>
      <c r="S426" s="95">
        <f t="shared" si="62"/>
        <v>3.56</v>
      </c>
      <c r="T426" s="96">
        <f>SUMIFS(H$2:H426,A$2:A426,A426)*10*S426*(1.1+INDEX(Entourage!BD:BD,MATCH(J426,Entourage!A:A,0))/20)</f>
        <v>1634.0400000000002</v>
      </c>
      <c r="U426" s="96">
        <f t="shared" si="63"/>
        <v>386.6400000000001</v>
      </c>
      <c r="V426" s="96">
        <f>T426/VLOOKUP(C426,[4]CharPropertyConfig!$A:$G,7,FALSE)</f>
        <v>65.36160000000001</v>
      </c>
      <c r="W426" s="96">
        <f t="shared" si="64"/>
        <v>30.240000000000123</v>
      </c>
      <c r="X426" s="54" t="str">
        <f>VLOOKUP(J426,Entourage!A:B,2,FALSE)</f>
        <v>c_b_0073</v>
      </c>
      <c r="Y426" s="51" t="str">
        <f>VLOOKUP(M426,Entourage!A:B,2,FALSE)</f>
        <v>c_b_0002</v>
      </c>
    </row>
    <row r="427" spans="1:25" x14ac:dyDescent="0.15">
      <c r="A427" s="51">
        <f t="shared" si="57"/>
        <v>22</v>
      </c>
      <c r="B427" s="2">
        <f>COUNTIF(A$1:A427,A427)</f>
        <v>6</v>
      </c>
      <c r="C427" s="2">
        <f t="shared" si="65"/>
        <v>101</v>
      </c>
      <c r="D427" s="100">
        <f t="shared" si="58"/>
        <v>81</v>
      </c>
      <c r="E427" s="51">
        <v>1</v>
      </c>
      <c r="F427" s="43">
        <v>2</v>
      </c>
      <c r="G427" s="82">
        <v>13009</v>
      </c>
      <c r="H427" s="43">
        <v>16</v>
      </c>
      <c r="I427" s="43">
        <f>VLOOKUP(C427,[4]CharPropertyConfig!$A:$G,7,FALSE)*D427</f>
        <v>2025</v>
      </c>
      <c r="J427" s="51">
        <f>VLOOKUP(A427,filiation!A:C,3,FALSE)</f>
        <v>20</v>
      </c>
      <c r="K427" s="51">
        <f>VLOOKUP(J427,Entourage!A:N,14,FALSE)</f>
        <v>2</v>
      </c>
      <c r="L427" s="2" t="str">
        <f t="shared" si="59"/>
        <v>刺杀</v>
      </c>
      <c r="M427" s="51">
        <f>VLOOKUP(A427,filiation!A:D,4,FALSE)</f>
        <v>3</v>
      </c>
      <c r="N427" s="51">
        <f>VLOOKUP(M427,Entourage!A:N,14,FALSE)</f>
        <v>2</v>
      </c>
      <c r="O427" s="2" t="str">
        <f t="shared" si="60"/>
        <v>刺杀</v>
      </c>
      <c r="P427" s="2">
        <f t="shared" si="61"/>
        <v>101</v>
      </c>
      <c r="Q427" s="51">
        <f>INT(VLOOKUP(M427,Entourage!A:AF,28+IF(N427=1,2,IF(N427=3,3,1)),FALSE)*0.6*POWER(B427,1.1))</f>
        <v>155</v>
      </c>
      <c r="R427" s="55">
        <f>I427/(SUM(H$2:H427)*10)</f>
        <v>1.4214516355468202E-2</v>
      </c>
      <c r="S427" s="95">
        <f t="shared" si="62"/>
        <v>3.02</v>
      </c>
      <c r="T427" s="96">
        <f>SUMIFS(H$2:H427,A$2:A427,A427)*10*S427*(1.1+INDEX(Entourage!BD:BD,MATCH(J427,Entourage!A:A,0))/20)</f>
        <v>2038.5000000000002</v>
      </c>
      <c r="U427" s="96">
        <f t="shared" si="63"/>
        <v>404.46000000000004</v>
      </c>
      <c r="V427" s="96">
        <f>T427/VLOOKUP(C427,[4]CharPropertyConfig!$A:$G,7,FALSE)</f>
        <v>81.540000000000006</v>
      </c>
      <c r="W427" s="96">
        <f t="shared" si="64"/>
        <v>17.819999999999936</v>
      </c>
      <c r="X427" s="54" t="str">
        <f>VLOOKUP(J427,Entourage!A:B,2,FALSE)</f>
        <v>c_b_0073</v>
      </c>
      <c r="Y427" s="51" t="str">
        <f>VLOOKUP(M427,Entourage!A:B,2,FALSE)</f>
        <v>c_b_0002</v>
      </c>
    </row>
    <row r="428" spans="1:25" x14ac:dyDescent="0.15">
      <c r="A428" s="51">
        <f t="shared" si="57"/>
        <v>22</v>
      </c>
      <c r="B428" s="2">
        <f>COUNTIF(A$1:A428,A428)</f>
        <v>7</v>
      </c>
      <c r="C428" s="2">
        <f t="shared" si="65"/>
        <v>101</v>
      </c>
      <c r="D428" s="100">
        <f t="shared" si="58"/>
        <v>98</v>
      </c>
      <c r="E428" s="51">
        <v>1</v>
      </c>
      <c r="F428" s="43">
        <v>3</v>
      </c>
      <c r="G428" s="82">
        <v>13009</v>
      </c>
      <c r="H428" s="43">
        <v>20</v>
      </c>
      <c r="I428" s="43">
        <f>VLOOKUP(C428,[4]CharPropertyConfig!$A:$G,7,FALSE)*D428</f>
        <v>2450</v>
      </c>
      <c r="J428" s="51">
        <f>VLOOKUP(A428,filiation!A:C,3,FALSE)</f>
        <v>20</v>
      </c>
      <c r="K428" s="51">
        <f>VLOOKUP(J428,Entourage!A:N,14,FALSE)</f>
        <v>2</v>
      </c>
      <c r="L428" s="2" t="str">
        <f t="shared" si="59"/>
        <v>刺杀</v>
      </c>
      <c r="M428" s="51">
        <f>VLOOKUP(A428,filiation!A:D,4,FALSE)</f>
        <v>3</v>
      </c>
      <c r="N428" s="51">
        <f>VLOOKUP(M428,Entourage!A:N,14,FALSE)</f>
        <v>2</v>
      </c>
      <c r="O428" s="2" t="str">
        <f t="shared" si="60"/>
        <v>刺杀</v>
      </c>
      <c r="P428" s="2">
        <f t="shared" si="61"/>
        <v>101</v>
      </c>
      <c r="Q428" s="51">
        <f>INT(VLOOKUP(M428,Entourage!A:AF,28+IF(N428=1,2,IF(N428=3,3,1)),FALSE)*0.6*POWER(B428,1.1))</f>
        <v>183</v>
      </c>
      <c r="R428" s="55">
        <f>I428/(SUM(H$2:H428)*10)</f>
        <v>1.7173699705593719E-2</v>
      </c>
      <c r="S428" s="95">
        <f t="shared" si="62"/>
        <v>2.6</v>
      </c>
      <c r="T428" s="96">
        <f>SUMIFS(H$2:H428,A$2:A428,A428)*10*S428*(1.1+INDEX(Entourage!BD:BD,MATCH(J428,Entourage!A:A,0))/20)</f>
        <v>2457</v>
      </c>
      <c r="U428" s="96">
        <f t="shared" si="63"/>
        <v>418.49999999999977</v>
      </c>
      <c r="V428" s="96">
        <f>T428/VLOOKUP(C428,[4]CharPropertyConfig!$A:$G,7,FALSE)</f>
        <v>98.28</v>
      </c>
      <c r="W428" s="96">
        <f t="shared" si="64"/>
        <v>14.039999999999736</v>
      </c>
      <c r="X428" s="54" t="str">
        <f>VLOOKUP(J428,Entourage!A:B,2,FALSE)</f>
        <v>c_b_0073</v>
      </c>
      <c r="Y428" s="51" t="str">
        <f>VLOOKUP(M428,Entourage!A:B,2,FALSE)</f>
        <v>c_b_0002</v>
      </c>
    </row>
    <row r="429" spans="1:25" x14ac:dyDescent="0.15">
      <c r="A429" s="51">
        <f t="shared" si="57"/>
        <v>22</v>
      </c>
      <c r="B429" s="2">
        <f>COUNTIF(A$1:A429,A429)</f>
        <v>8</v>
      </c>
      <c r="C429" s="2">
        <f t="shared" si="65"/>
        <v>101</v>
      </c>
      <c r="D429" s="100">
        <f t="shared" si="58"/>
        <v>115</v>
      </c>
      <c r="E429" s="51">
        <v>1</v>
      </c>
      <c r="F429" s="43">
        <v>3</v>
      </c>
      <c r="G429" s="82">
        <v>13009</v>
      </c>
      <c r="H429" s="43">
        <v>24</v>
      </c>
      <c r="I429" s="43">
        <f>VLOOKUP(C429,[4]CharPropertyConfig!$A:$G,7,FALSE)*D429</f>
        <v>2875</v>
      </c>
      <c r="J429" s="51">
        <f>VLOOKUP(A429,filiation!A:C,3,FALSE)</f>
        <v>20</v>
      </c>
      <c r="K429" s="51">
        <f>VLOOKUP(J429,Entourage!A:N,14,FALSE)</f>
        <v>2</v>
      </c>
      <c r="L429" s="2" t="str">
        <f t="shared" si="59"/>
        <v>刺杀</v>
      </c>
      <c r="M429" s="51">
        <f>VLOOKUP(A429,filiation!A:D,4,FALSE)</f>
        <v>3</v>
      </c>
      <c r="N429" s="51">
        <f>VLOOKUP(M429,Entourage!A:N,14,FALSE)</f>
        <v>2</v>
      </c>
      <c r="O429" s="2" t="str">
        <f t="shared" si="60"/>
        <v>刺杀</v>
      </c>
      <c r="P429" s="2">
        <f t="shared" si="61"/>
        <v>101</v>
      </c>
      <c r="Q429" s="51">
        <f>INT(VLOOKUP(M429,Entourage!A:AF,28+IF(N429=1,2,IF(N429=3,3,1)),FALSE)*0.6*POWER(B429,1.1))</f>
        <v>212</v>
      </c>
      <c r="R429" s="55">
        <f>I429/(SUM(H$2:H429)*10)</f>
        <v>2.0118964310706786E-2</v>
      </c>
      <c r="S429" s="95">
        <f t="shared" si="62"/>
        <v>2.2799999999999998</v>
      </c>
      <c r="T429" s="96">
        <f>SUMIFS(H$2:H429,A$2:A429,A429)*10*S429*(1.1+INDEX(Entourage!BD:BD,MATCH(J429,Entourage!A:A,0))/20)</f>
        <v>2893.32</v>
      </c>
      <c r="U429" s="96">
        <f t="shared" si="63"/>
        <v>436.32000000000016</v>
      </c>
      <c r="V429" s="96">
        <f>T429/VLOOKUP(C429,[4]CharPropertyConfig!$A:$G,7,FALSE)</f>
        <v>115.73280000000001</v>
      </c>
      <c r="W429" s="96">
        <f t="shared" si="64"/>
        <v>17.820000000000391</v>
      </c>
      <c r="X429" s="54" t="str">
        <f>VLOOKUP(J429,Entourage!A:B,2,FALSE)</f>
        <v>c_b_0073</v>
      </c>
      <c r="Y429" s="51" t="str">
        <f>VLOOKUP(M429,Entourage!A:B,2,FALSE)</f>
        <v>c_b_0002</v>
      </c>
    </row>
    <row r="430" spans="1:25" x14ac:dyDescent="0.15">
      <c r="A430" s="51">
        <f t="shared" si="57"/>
        <v>22</v>
      </c>
      <c r="B430" s="2">
        <f>COUNTIF(A$1:A430,A430)</f>
        <v>9</v>
      </c>
      <c r="C430" s="2">
        <f t="shared" si="65"/>
        <v>101</v>
      </c>
      <c r="D430" s="100">
        <f t="shared" si="58"/>
        <v>134</v>
      </c>
      <c r="E430" s="51">
        <v>1</v>
      </c>
      <c r="F430" s="43">
        <v>3</v>
      </c>
      <c r="G430" s="82">
        <v>13009</v>
      </c>
      <c r="H430" s="43">
        <v>26</v>
      </c>
      <c r="I430" s="43">
        <f>VLOOKUP(C430,[4]CharPropertyConfig!$A:$G,7,FALSE)*D430</f>
        <v>3350</v>
      </c>
      <c r="J430" s="51">
        <f>VLOOKUP(A430,filiation!A:C,3,FALSE)</f>
        <v>20</v>
      </c>
      <c r="K430" s="51">
        <f>VLOOKUP(J430,Entourage!A:N,14,FALSE)</f>
        <v>2</v>
      </c>
      <c r="L430" s="2" t="str">
        <f t="shared" si="59"/>
        <v>刺杀</v>
      </c>
      <c r="M430" s="51">
        <f>VLOOKUP(A430,filiation!A:D,4,FALSE)</f>
        <v>3</v>
      </c>
      <c r="N430" s="51">
        <f>VLOOKUP(M430,Entourage!A:N,14,FALSE)</f>
        <v>2</v>
      </c>
      <c r="O430" s="2" t="str">
        <f t="shared" si="60"/>
        <v>刺杀</v>
      </c>
      <c r="P430" s="2">
        <f t="shared" si="61"/>
        <v>101</v>
      </c>
      <c r="Q430" s="51">
        <f>INT(VLOOKUP(M430,Entourage!A:AF,28+IF(N430=1,2,IF(N430=3,3,1)),FALSE)*0.6*POWER(B430,1.1))</f>
        <v>242</v>
      </c>
      <c r="R430" s="55">
        <f>I430/(SUM(H$2:H430)*10)</f>
        <v>2.3400391170718078E-2</v>
      </c>
      <c r="S430" s="95">
        <f t="shared" si="62"/>
        <v>2.0699999999999998</v>
      </c>
      <c r="T430" s="96">
        <f>SUMIFS(H$2:H430,A$2:A430,A430)*10*S430*(1.1+INDEX(Entourage!BD:BD,MATCH(J430,Entourage!A:A,0))/20)</f>
        <v>3353.4</v>
      </c>
      <c r="U430" s="96">
        <f t="shared" si="63"/>
        <v>460.07999999999993</v>
      </c>
      <c r="V430" s="96">
        <f>T430/VLOOKUP(C430,[4]CharPropertyConfig!$A:$G,7,FALSE)</f>
        <v>134.136</v>
      </c>
      <c r="W430" s="96">
        <f t="shared" si="64"/>
        <v>23.759999999999764</v>
      </c>
      <c r="X430" s="54" t="str">
        <f>VLOOKUP(J430,Entourage!A:B,2,FALSE)</f>
        <v>c_b_0073</v>
      </c>
      <c r="Y430" s="51" t="str">
        <f>VLOOKUP(M430,Entourage!A:B,2,FALSE)</f>
        <v>c_b_0002</v>
      </c>
    </row>
    <row r="431" spans="1:25" x14ac:dyDescent="0.15">
      <c r="A431" s="51">
        <f t="shared" si="57"/>
        <v>22</v>
      </c>
      <c r="B431" s="2">
        <f>COUNTIF(A$1:A431,A431)</f>
        <v>10</v>
      </c>
      <c r="C431" s="2">
        <f t="shared" si="65"/>
        <v>101</v>
      </c>
      <c r="D431" s="100">
        <f t="shared" si="58"/>
        <v>153</v>
      </c>
      <c r="E431" s="51">
        <v>1</v>
      </c>
      <c r="F431" s="43">
        <v>3</v>
      </c>
      <c r="G431" s="82">
        <v>13009</v>
      </c>
      <c r="H431" s="43">
        <v>30</v>
      </c>
      <c r="I431" s="43">
        <f>VLOOKUP(C431,[4]CharPropertyConfig!$A:$G,7,FALSE)*D431</f>
        <v>3825</v>
      </c>
      <c r="J431" s="51">
        <f>VLOOKUP(A431,filiation!A:C,3,FALSE)</f>
        <v>20</v>
      </c>
      <c r="K431" s="51">
        <f>VLOOKUP(J431,Entourage!A:N,14,FALSE)</f>
        <v>2</v>
      </c>
      <c r="L431" s="2" t="str">
        <f t="shared" si="59"/>
        <v>刺杀</v>
      </c>
      <c r="M431" s="51">
        <f>VLOOKUP(A431,filiation!A:D,4,FALSE)</f>
        <v>3</v>
      </c>
      <c r="N431" s="51">
        <f>VLOOKUP(M431,Entourage!A:N,14,FALSE)</f>
        <v>2</v>
      </c>
      <c r="O431" s="2" t="str">
        <f t="shared" si="60"/>
        <v>刺杀</v>
      </c>
      <c r="P431" s="2">
        <f t="shared" si="61"/>
        <v>101</v>
      </c>
      <c r="Q431" s="51">
        <f>INT(VLOOKUP(M431,Entourage!A:AF,28+IF(N431=1,2,IF(N431=3,3,1)),FALSE)*0.6*POWER(B431,1.1))</f>
        <v>271</v>
      </c>
      <c r="R431" s="55">
        <f>I431/(SUM(H$2:H431)*10)</f>
        <v>2.6662484316185696E-2</v>
      </c>
      <c r="S431" s="95">
        <f t="shared" si="62"/>
        <v>1.89</v>
      </c>
      <c r="T431" s="96">
        <f>SUMIFS(H$2:H431,A$2:A431,A431)*10*S431*(1.1+INDEX(Entourage!BD:BD,MATCH(J431,Entourage!A:A,0))/20)</f>
        <v>3827.2500000000005</v>
      </c>
      <c r="U431" s="96">
        <f t="shared" si="63"/>
        <v>473.85000000000036</v>
      </c>
      <c r="V431" s="96">
        <f>T431/VLOOKUP(C431,[4]CharPropertyConfig!$A:$G,7,FALSE)</f>
        <v>153.09000000000003</v>
      </c>
      <c r="W431" s="96">
        <f t="shared" si="64"/>
        <v>13.770000000000437</v>
      </c>
      <c r="X431" s="54" t="str">
        <f>VLOOKUP(J431,Entourage!A:B,2,FALSE)</f>
        <v>c_b_0073</v>
      </c>
      <c r="Y431" s="51" t="str">
        <f>VLOOKUP(M431,Entourage!A:B,2,FALSE)</f>
        <v>c_b_0002</v>
      </c>
    </row>
    <row r="432" spans="1:25" x14ac:dyDescent="0.15">
      <c r="A432" s="51">
        <f t="shared" si="57"/>
        <v>22</v>
      </c>
      <c r="B432" s="2">
        <f>COUNTIF(A$1:A432,A432)</f>
        <v>11</v>
      </c>
      <c r="C432" s="2">
        <f t="shared" si="65"/>
        <v>101</v>
      </c>
      <c r="D432" s="100">
        <f t="shared" si="58"/>
        <v>172</v>
      </c>
      <c r="E432" s="51">
        <v>1</v>
      </c>
      <c r="F432" s="43">
        <v>4</v>
      </c>
      <c r="G432" s="82">
        <v>13009</v>
      </c>
      <c r="H432" s="43">
        <v>34</v>
      </c>
      <c r="I432" s="43">
        <f>VLOOKUP(C432,[4]CharPropertyConfig!$A:$G,7,FALSE)*D432</f>
        <v>4300</v>
      </c>
      <c r="J432" s="51">
        <f>VLOOKUP(A432,filiation!A:C,3,FALSE)</f>
        <v>20</v>
      </c>
      <c r="K432" s="51">
        <f>VLOOKUP(J432,Entourage!A:N,14,FALSE)</f>
        <v>2</v>
      </c>
      <c r="L432" s="2" t="str">
        <f t="shared" si="59"/>
        <v>刺杀</v>
      </c>
      <c r="M432" s="51">
        <f>VLOOKUP(A432,filiation!A:D,4,FALSE)</f>
        <v>3</v>
      </c>
      <c r="N432" s="51">
        <f>VLOOKUP(M432,Entourage!A:N,14,FALSE)</f>
        <v>2</v>
      </c>
      <c r="O432" s="2" t="str">
        <f t="shared" si="60"/>
        <v>刺杀</v>
      </c>
      <c r="P432" s="2">
        <f t="shared" si="61"/>
        <v>101</v>
      </c>
      <c r="Q432" s="51">
        <f>INT(VLOOKUP(M432,Entourage!A:AF,28+IF(N432=1,2,IF(N432=3,3,1)),FALSE)*0.6*POWER(B432,1.1))</f>
        <v>301</v>
      </c>
      <c r="R432" s="55">
        <f>I432/(SUM(H$2:H432)*10)</f>
        <v>2.9902642559109873E-2</v>
      </c>
      <c r="S432" s="95">
        <f t="shared" si="62"/>
        <v>1.74</v>
      </c>
      <c r="T432" s="96">
        <f>SUMIFS(H$2:H432,A$2:A432,A432)*10*S432*(1.1+INDEX(Entourage!BD:BD,MATCH(J432,Entourage!A:A,0))/20)</f>
        <v>4322.16</v>
      </c>
      <c r="U432" s="96">
        <f t="shared" si="63"/>
        <v>494.9099999999994</v>
      </c>
      <c r="V432" s="96">
        <f>T432/VLOOKUP(C432,[4]CharPropertyConfig!$A:$G,7,FALSE)</f>
        <v>172.88639999999998</v>
      </c>
      <c r="W432" s="96">
        <f t="shared" si="64"/>
        <v>21.059999999999036</v>
      </c>
      <c r="X432" s="54" t="str">
        <f>VLOOKUP(J432,Entourage!A:B,2,FALSE)</f>
        <v>c_b_0073</v>
      </c>
      <c r="Y432" s="51" t="str">
        <f>VLOOKUP(M432,Entourage!A:B,2,FALSE)</f>
        <v>c_b_0002</v>
      </c>
    </row>
    <row r="433" spans="1:25" x14ac:dyDescent="0.15">
      <c r="A433" s="51">
        <f t="shared" si="57"/>
        <v>22</v>
      </c>
      <c r="B433" s="2">
        <f>COUNTIF(A$1:A433,A433)</f>
        <v>12</v>
      </c>
      <c r="C433" s="2">
        <f t="shared" si="65"/>
        <v>101</v>
      </c>
      <c r="D433" s="100">
        <f t="shared" si="58"/>
        <v>193</v>
      </c>
      <c r="E433" s="51">
        <v>1</v>
      </c>
      <c r="F433" s="43">
        <v>4</v>
      </c>
      <c r="G433" s="82">
        <v>13009</v>
      </c>
      <c r="H433" s="43">
        <v>38</v>
      </c>
      <c r="I433" s="43">
        <f>VLOOKUP(C433,[4]CharPropertyConfig!$A:$G,7,FALSE)*D433</f>
        <v>4825</v>
      </c>
      <c r="J433" s="51">
        <f>VLOOKUP(A433,filiation!A:C,3,FALSE)</f>
        <v>20</v>
      </c>
      <c r="K433" s="51">
        <f>VLOOKUP(J433,Entourage!A:N,14,FALSE)</f>
        <v>2</v>
      </c>
      <c r="L433" s="2" t="str">
        <f t="shared" si="59"/>
        <v>刺杀</v>
      </c>
      <c r="M433" s="51">
        <f>VLOOKUP(A433,filiation!A:D,4,FALSE)</f>
        <v>3</v>
      </c>
      <c r="N433" s="51">
        <f>VLOOKUP(M433,Entourage!A:N,14,FALSE)</f>
        <v>2</v>
      </c>
      <c r="O433" s="2" t="str">
        <f t="shared" si="60"/>
        <v>刺杀</v>
      </c>
      <c r="P433" s="2">
        <f t="shared" si="61"/>
        <v>101</v>
      </c>
      <c r="Q433" s="51">
        <f>INT(VLOOKUP(M433,Entourage!A:AF,28+IF(N433=1,2,IF(N433=3,3,1)),FALSE)*0.6*POWER(B433,1.1))</f>
        <v>332</v>
      </c>
      <c r="R433" s="55">
        <f>I433/(SUM(H$2:H433)*10)</f>
        <v>3.3465113053128034E-2</v>
      </c>
      <c r="S433" s="95">
        <f t="shared" si="62"/>
        <v>1.615</v>
      </c>
      <c r="T433" s="96">
        <f>SUMIFS(H$2:H433,A$2:A433,A433)*10*S433*(1.1+INDEX(Entourage!BD:BD,MATCH(J433,Entourage!A:A,0))/20)</f>
        <v>4840.1550000000007</v>
      </c>
      <c r="U433" s="96">
        <f t="shared" si="63"/>
        <v>517.9950000000008</v>
      </c>
      <c r="V433" s="96">
        <f>T433/VLOOKUP(C433,[4]CharPropertyConfig!$A:$G,7,FALSE)</f>
        <v>193.60620000000003</v>
      </c>
      <c r="W433" s="96">
        <f t="shared" si="64"/>
        <v>23.085000000001401</v>
      </c>
      <c r="X433" s="54" t="str">
        <f>VLOOKUP(J433,Entourage!A:B,2,FALSE)</f>
        <v>c_b_0073</v>
      </c>
      <c r="Y433" s="51" t="str">
        <f>VLOOKUP(M433,Entourage!A:B,2,FALSE)</f>
        <v>c_b_0002</v>
      </c>
    </row>
    <row r="434" spans="1:25" x14ac:dyDescent="0.15">
      <c r="A434" s="51">
        <f t="shared" si="57"/>
        <v>22</v>
      </c>
      <c r="B434" s="2">
        <f>COUNTIF(A$1:A434,A434)</f>
        <v>13</v>
      </c>
      <c r="C434" s="2">
        <f t="shared" si="65"/>
        <v>101</v>
      </c>
      <c r="D434" s="100">
        <f t="shared" si="58"/>
        <v>215</v>
      </c>
      <c r="E434" s="51">
        <v>1</v>
      </c>
      <c r="F434" s="43">
        <v>4</v>
      </c>
      <c r="G434" s="82">
        <v>13009</v>
      </c>
      <c r="H434" s="43">
        <v>42</v>
      </c>
      <c r="I434" s="43">
        <f>VLOOKUP(C434,[4]CharPropertyConfig!$A:$G,7,FALSE)*D434</f>
        <v>5375</v>
      </c>
      <c r="J434" s="51">
        <f>VLOOKUP(A434,filiation!A:C,3,FALSE)</f>
        <v>20</v>
      </c>
      <c r="K434" s="51">
        <f>VLOOKUP(J434,Entourage!A:N,14,FALSE)</f>
        <v>2</v>
      </c>
      <c r="L434" s="2" t="str">
        <f t="shared" si="59"/>
        <v>刺杀</v>
      </c>
      <c r="M434" s="51">
        <f>VLOOKUP(A434,filiation!A:D,4,FALSE)</f>
        <v>3</v>
      </c>
      <c r="N434" s="51">
        <f>VLOOKUP(M434,Entourage!A:N,14,FALSE)</f>
        <v>2</v>
      </c>
      <c r="O434" s="2" t="str">
        <f t="shared" si="60"/>
        <v>刺杀</v>
      </c>
      <c r="P434" s="2">
        <f t="shared" si="61"/>
        <v>101</v>
      </c>
      <c r="Q434" s="51">
        <f>INT(VLOOKUP(M434,Entourage!A:AF,28+IF(N434=1,2,IF(N434=3,3,1)),FALSE)*0.6*POWER(B434,1.1))</f>
        <v>362</v>
      </c>
      <c r="R434" s="55">
        <f>I434/(SUM(H$2:H434)*10)</f>
        <v>3.7171507607192254E-2</v>
      </c>
      <c r="S434" s="95">
        <f t="shared" si="62"/>
        <v>1.51</v>
      </c>
      <c r="T434" s="96">
        <f>SUMIFS(H$2:H434,A$2:A434,A434)*10*S434*(1.1+INDEX(Entourage!BD:BD,MATCH(J434,Entourage!A:A,0))/20)</f>
        <v>5381.64</v>
      </c>
      <c r="U434" s="96">
        <f t="shared" si="63"/>
        <v>541.48499999999967</v>
      </c>
      <c r="V434" s="96">
        <f>T434/VLOOKUP(C434,[4]CharPropertyConfig!$A:$G,7,FALSE)</f>
        <v>215.26560000000001</v>
      </c>
      <c r="W434" s="96">
        <f t="shared" si="64"/>
        <v>23.489999999998872</v>
      </c>
      <c r="X434" s="54" t="str">
        <f>VLOOKUP(J434,Entourage!A:B,2,FALSE)</f>
        <v>c_b_0073</v>
      </c>
      <c r="Y434" s="51" t="str">
        <f>VLOOKUP(M434,Entourage!A:B,2,FALSE)</f>
        <v>c_b_0002</v>
      </c>
    </row>
    <row r="435" spans="1:25" x14ac:dyDescent="0.15">
      <c r="A435" s="51">
        <f t="shared" si="57"/>
        <v>22</v>
      </c>
      <c r="B435" s="2">
        <f>COUNTIF(A$1:A435,A435)</f>
        <v>14</v>
      </c>
      <c r="C435" s="2">
        <f t="shared" si="65"/>
        <v>101</v>
      </c>
      <c r="D435" s="100">
        <f t="shared" si="58"/>
        <v>237</v>
      </c>
      <c r="E435" s="51">
        <v>1</v>
      </c>
      <c r="F435" s="43">
        <v>5</v>
      </c>
      <c r="G435" s="82">
        <v>13009</v>
      </c>
      <c r="H435" s="43">
        <v>46</v>
      </c>
      <c r="I435" s="43">
        <f>VLOOKUP(C435,[4]CharPropertyConfig!$A:$G,7,FALSE)*D435</f>
        <v>5925</v>
      </c>
      <c r="J435" s="51">
        <f>VLOOKUP(A435,filiation!A:C,3,FALSE)</f>
        <v>20</v>
      </c>
      <c r="K435" s="51">
        <f>VLOOKUP(J435,Entourage!A:N,14,FALSE)</f>
        <v>2</v>
      </c>
      <c r="L435" s="2" t="str">
        <f t="shared" si="59"/>
        <v>刺杀</v>
      </c>
      <c r="M435" s="51">
        <f>VLOOKUP(A435,filiation!A:D,4,FALSE)</f>
        <v>3</v>
      </c>
      <c r="N435" s="51">
        <f>VLOOKUP(M435,Entourage!A:N,14,FALSE)</f>
        <v>2</v>
      </c>
      <c r="O435" s="2" t="str">
        <f t="shared" si="60"/>
        <v>刺杀</v>
      </c>
      <c r="P435" s="2">
        <f t="shared" si="61"/>
        <v>101</v>
      </c>
      <c r="Q435" s="51">
        <f>INT(VLOOKUP(M435,Entourage!A:AF,28+IF(N435=1,2,IF(N435=3,3,1)),FALSE)*0.6*POWER(B435,1.1))</f>
        <v>393</v>
      </c>
      <c r="R435" s="55">
        <f>I435/(SUM(H$2:H435)*10)</f>
        <v>4.0845167516889561E-2</v>
      </c>
      <c r="S435" s="95">
        <f t="shared" si="62"/>
        <v>1.42</v>
      </c>
      <c r="T435" s="96">
        <f>SUMIFS(H$2:H435,A$2:A435,A435)*10*S435*(1.1+INDEX(Entourage!BD:BD,MATCH(J435,Entourage!A:A,0))/20)</f>
        <v>5942.7000000000007</v>
      </c>
      <c r="U435" s="96">
        <f t="shared" si="63"/>
        <v>561.0600000000004</v>
      </c>
      <c r="V435" s="96">
        <f>T435/VLOOKUP(C435,[4]CharPropertyConfig!$A:$G,7,FALSE)</f>
        <v>237.70800000000003</v>
      </c>
      <c r="W435" s="96">
        <f t="shared" si="64"/>
        <v>19.575000000000728</v>
      </c>
      <c r="X435" s="54" t="str">
        <f>VLOOKUP(J435,Entourage!A:B,2,FALSE)</f>
        <v>c_b_0073</v>
      </c>
      <c r="Y435" s="51" t="str">
        <f>VLOOKUP(M435,Entourage!A:B,2,FALSE)</f>
        <v>c_b_0002</v>
      </c>
    </row>
    <row r="436" spans="1:25" x14ac:dyDescent="0.15">
      <c r="A436" s="51">
        <f t="shared" si="57"/>
        <v>22</v>
      </c>
      <c r="B436" s="2">
        <f>COUNTIF(A$1:A436,A436)</f>
        <v>15</v>
      </c>
      <c r="C436" s="2">
        <f t="shared" si="65"/>
        <v>101</v>
      </c>
      <c r="D436" s="100">
        <f t="shared" si="58"/>
        <v>260</v>
      </c>
      <c r="E436" s="51">
        <v>1</v>
      </c>
      <c r="F436" s="43">
        <v>5</v>
      </c>
      <c r="G436" s="82">
        <v>13009</v>
      </c>
      <c r="H436" s="43">
        <v>50</v>
      </c>
      <c r="I436" s="43">
        <f>VLOOKUP(C436,[4]CharPropertyConfig!$A:$G,7,FALSE)*D436</f>
        <v>6500</v>
      </c>
      <c r="J436" s="51">
        <f>VLOOKUP(A436,filiation!A:C,3,FALSE)</f>
        <v>20</v>
      </c>
      <c r="K436" s="51">
        <f>VLOOKUP(J436,Entourage!A:N,14,FALSE)</f>
        <v>2</v>
      </c>
      <c r="L436" s="2" t="str">
        <f t="shared" si="59"/>
        <v>刺杀</v>
      </c>
      <c r="M436" s="51">
        <f>VLOOKUP(A436,filiation!A:D,4,FALSE)</f>
        <v>3</v>
      </c>
      <c r="N436" s="51">
        <f>VLOOKUP(M436,Entourage!A:N,14,FALSE)</f>
        <v>2</v>
      </c>
      <c r="O436" s="2" t="str">
        <f t="shared" si="60"/>
        <v>刺杀</v>
      </c>
      <c r="P436" s="2">
        <f t="shared" si="61"/>
        <v>101</v>
      </c>
      <c r="Q436" s="51">
        <f>INT(VLOOKUP(M436,Entourage!A:AF,28+IF(N436=1,2,IF(N436=3,3,1)),FALSE)*0.6*POWER(B436,1.1))</f>
        <v>424</v>
      </c>
      <c r="R436" s="55">
        <f>I436/(SUM(H$2:H436)*10)</f>
        <v>4.4655125034350096E-2</v>
      </c>
      <c r="S436" s="95">
        <f t="shared" si="62"/>
        <v>1.3418999999999999</v>
      </c>
      <c r="T436" s="96">
        <f>SUMIFS(H$2:H436,A$2:A436,A436)*10*S436*(1.1+INDEX(Entourage!BD:BD,MATCH(J436,Entourage!A:A,0))/20)</f>
        <v>6521.6339999999991</v>
      </c>
      <c r="U436" s="96">
        <f t="shared" si="63"/>
        <v>578.93399999999838</v>
      </c>
      <c r="V436" s="96">
        <f>T436/VLOOKUP(C436,[4]CharPropertyConfig!$A:$G,7,FALSE)</f>
        <v>260.86535999999995</v>
      </c>
      <c r="W436" s="96">
        <f t="shared" si="64"/>
        <v>17.873999999997977</v>
      </c>
      <c r="X436" s="54" t="str">
        <f>VLOOKUP(J436,Entourage!A:B,2,FALSE)</f>
        <v>c_b_0073</v>
      </c>
      <c r="Y436" s="51" t="str">
        <f>VLOOKUP(M436,Entourage!A:B,2,FALSE)</f>
        <v>c_b_0002</v>
      </c>
    </row>
    <row r="437" spans="1:25" x14ac:dyDescent="0.15">
      <c r="A437" s="51">
        <f t="shared" si="57"/>
        <v>22</v>
      </c>
      <c r="B437" s="2">
        <f>COUNTIF(A$1:A437,A437)</f>
        <v>16</v>
      </c>
      <c r="C437" s="2">
        <f t="shared" si="65"/>
        <v>101</v>
      </c>
      <c r="D437" s="100">
        <f t="shared" si="58"/>
        <v>284</v>
      </c>
      <c r="E437" s="51">
        <v>1</v>
      </c>
      <c r="F437" s="43">
        <v>5</v>
      </c>
      <c r="G437" s="82">
        <v>13009</v>
      </c>
      <c r="H437" s="43">
        <v>54</v>
      </c>
      <c r="I437" s="43">
        <f>VLOOKUP(C437,[4]CharPropertyConfig!$A:$G,7,FALSE)*D437</f>
        <v>7100</v>
      </c>
      <c r="J437" s="51">
        <f>VLOOKUP(A437,filiation!A:C,3,FALSE)</f>
        <v>20</v>
      </c>
      <c r="K437" s="51">
        <f>VLOOKUP(J437,Entourage!A:N,14,FALSE)</f>
        <v>2</v>
      </c>
      <c r="L437" s="2" t="str">
        <f t="shared" si="59"/>
        <v>刺杀</v>
      </c>
      <c r="M437" s="51">
        <f>VLOOKUP(A437,filiation!A:D,4,FALSE)</f>
        <v>3</v>
      </c>
      <c r="N437" s="51">
        <f>VLOOKUP(M437,Entourage!A:N,14,FALSE)</f>
        <v>2</v>
      </c>
      <c r="O437" s="2" t="str">
        <f t="shared" si="60"/>
        <v>刺杀</v>
      </c>
      <c r="P437" s="2">
        <f t="shared" si="61"/>
        <v>101</v>
      </c>
      <c r="Q437" s="51">
        <f>INT(VLOOKUP(M437,Entourage!A:AF,28+IF(N437=1,2,IF(N437=3,3,1)),FALSE)*0.6*POWER(B437,1.1))</f>
        <v>456</v>
      </c>
      <c r="R437" s="55">
        <f>I437/(SUM(H$2:H437)*10)</f>
        <v>4.8596851471594801E-2</v>
      </c>
      <c r="S437" s="95">
        <f t="shared" si="62"/>
        <v>1.2748049999999997</v>
      </c>
      <c r="T437" s="96">
        <f>SUMIFS(H$2:H437,A$2:A437,A437)*10*S437*(1.1+INDEX(Entourage!BD:BD,MATCH(J437,Entourage!A:A,0))/20)</f>
        <v>7124.8851449999984</v>
      </c>
      <c r="U437" s="96">
        <f t="shared" si="63"/>
        <v>603.25114499999927</v>
      </c>
      <c r="V437" s="96">
        <f>T437/VLOOKUP(C437,[4]CharPropertyConfig!$A:$G,7,FALSE)</f>
        <v>284.99540579999996</v>
      </c>
      <c r="W437" s="96">
        <f t="shared" si="64"/>
        <v>24.317145000000892</v>
      </c>
      <c r="X437" s="54" t="str">
        <f>VLOOKUP(J437,Entourage!A:B,2,FALSE)</f>
        <v>c_b_0073</v>
      </c>
      <c r="Y437" s="51" t="str">
        <f>VLOOKUP(M437,Entourage!A:B,2,FALSE)</f>
        <v>c_b_0002</v>
      </c>
    </row>
    <row r="438" spans="1:25" x14ac:dyDescent="0.15">
      <c r="A438" s="51">
        <f t="shared" si="57"/>
        <v>22</v>
      </c>
      <c r="B438" s="2">
        <f>COUNTIF(A$1:A438,A438)</f>
        <v>17</v>
      </c>
      <c r="C438" s="2">
        <f t="shared" si="65"/>
        <v>101</v>
      </c>
      <c r="D438" s="100">
        <f t="shared" si="58"/>
        <v>310</v>
      </c>
      <c r="E438" s="51">
        <v>1</v>
      </c>
      <c r="F438" s="43">
        <v>5</v>
      </c>
      <c r="G438" s="82">
        <v>13009</v>
      </c>
      <c r="H438" s="43">
        <v>58</v>
      </c>
      <c r="I438" s="43">
        <f>VLOOKUP(C438,[4]CharPropertyConfig!$A:$G,7,FALSE)*D438</f>
        <v>7750</v>
      </c>
      <c r="J438" s="51">
        <f>VLOOKUP(A438,filiation!A:C,3,FALSE)</f>
        <v>20</v>
      </c>
      <c r="K438" s="51">
        <f>VLOOKUP(J438,Entourage!A:N,14,FALSE)</f>
        <v>2</v>
      </c>
      <c r="L438" s="2" t="str">
        <f t="shared" si="59"/>
        <v>刺杀</v>
      </c>
      <c r="M438" s="51">
        <f>VLOOKUP(A438,filiation!A:D,4,FALSE)</f>
        <v>3</v>
      </c>
      <c r="N438" s="51">
        <f>VLOOKUP(M438,Entourage!A:N,14,FALSE)</f>
        <v>2</v>
      </c>
      <c r="O438" s="2" t="str">
        <f t="shared" si="60"/>
        <v>刺杀</v>
      </c>
      <c r="P438" s="2">
        <f t="shared" si="61"/>
        <v>101</v>
      </c>
      <c r="Q438" s="51">
        <f>INT(VLOOKUP(M438,Entourage!A:AF,28+IF(N438=1,2,IF(N438=3,3,1)),FALSE)*0.6*POWER(B438,1.1))</f>
        <v>487</v>
      </c>
      <c r="R438" s="55">
        <f>I438/(SUM(H$2:H438)*10)</f>
        <v>5.2836105808562857E-2</v>
      </c>
      <c r="S438" s="95">
        <f t="shared" si="62"/>
        <v>1.2174387749999998</v>
      </c>
      <c r="T438" s="96">
        <f>SUMIFS(H$2:H438,A$2:A438,A438)*10*S438*(1.1+INDEX(Entourage!BD:BD,MATCH(J438,Entourage!A:A,0))/20)</f>
        <v>7757.5198742999983</v>
      </c>
      <c r="U438" s="96">
        <f t="shared" si="63"/>
        <v>632.63472929999989</v>
      </c>
      <c r="V438" s="96">
        <f>T438/VLOOKUP(C438,[4]CharPropertyConfig!$A:$G,7,FALSE)</f>
        <v>310.30079497199995</v>
      </c>
      <c r="W438" s="96">
        <f t="shared" si="64"/>
        <v>29.383584300000621</v>
      </c>
      <c r="X438" s="54" t="str">
        <f>VLOOKUP(J438,Entourage!A:B,2,FALSE)</f>
        <v>c_b_0073</v>
      </c>
      <c r="Y438" s="51" t="str">
        <f>VLOOKUP(M438,Entourage!A:B,2,FALSE)</f>
        <v>c_b_0002</v>
      </c>
    </row>
    <row r="439" spans="1:25" x14ac:dyDescent="0.15">
      <c r="A439" s="51">
        <f t="shared" si="57"/>
        <v>22</v>
      </c>
      <c r="B439" s="2">
        <f>COUNTIF(A$1:A439,A439)</f>
        <v>18</v>
      </c>
      <c r="C439" s="2">
        <f t="shared" si="65"/>
        <v>101</v>
      </c>
      <c r="D439" s="100">
        <f t="shared" si="58"/>
        <v>338</v>
      </c>
      <c r="E439" s="51">
        <v>1</v>
      </c>
      <c r="F439" s="43">
        <v>6</v>
      </c>
      <c r="G439" s="82">
        <v>13009</v>
      </c>
      <c r="H439" s="43">
        <v>64</v>
      </c>
      <c r="I439" s="43">
        <f>VLOOKUP(C439,[4]CharPropertyConfig!$A:$G,7,FALSE)*D439</f>
        <v>8450</v>
      </c>
      <c r="J439" s="51">
        <f>VLOOKUP(A439,filiation!A:C,3,FALSE)</f>
        <v>20</v>
      </c>
      <c r="K439" s="51">
        <f>VLOOKUP(J439,Entourage!A:N,14,FALSE)</f>
        <v>2</v>
      </c>
      <c r="L439" s="2" t="str">
        <f t="shared" si="59"/>
        <v>刺杀</v>
      </c>
      <c r="M439" s="51">
        <f>VLOOKUP(A439,filiation!A:D,4,FALSE)</f>
        <v>3</v>
      </c>
      <c r="N439" s="51">
        <f>VLOOKUP(M439,Entourage!A:N,14,FALSE)</f>
        <v>2</v>
      </c>
      <c r="O439" s="2" t="str">
        <f t="shared" si="60"/>
        <v>刺杀</v>
      </c>
      <c r="P439" s="2">
        <f t="shared" si="61"/>
        <v>101</v>
      </c>
      <c r="Q439" s="51">
        <f>INT(VLOOKUP(M439,Entourage!A:AF,28+IF(N439=1,2,IF(N439=3,3,1)),FALSE)*0.6*POWER(B439,1.1))</f>
        <v>519</v>
      </c>
      <c r="R439" s="55">
        <f>I439/(SUM(H$2:H439)*10)</f>
        <v>5.7358131957643228E-2</v>
      </c>
      <c r="S439" s="95">
        <f t="shared" si="62"/>
        <v>1.1687412239999997</v>
      </c>
      <c r="T439" s="96">
        <f>SUMIFS(H$2:H439,A$2:A439,A439)*10*S439*(1.1+INDEX(Entourage!BD:BD,MATCH(J439,Entourage!A:A,0))/20)</f>
        <v>8457.0114968639991</v>
      </c>
      <c r="U439" s="96">
        <f t="shared" si="63"/>
        <v>699.49162256400086</v>
      </c>
      <c r="V439" s="96">
        <f>T439/VLOOKUP(C439,[4]CharPropertyConfig!$A:$G,7,FALSE)</f>
        <v>338.28045987455994</v>
      </c>
      <c r="W439" s="96">
        <f t="shared" si="64"/>
        <v>66.856893264000973</v>
      </c>
      <c r="X439" s="54" t="str">
        <f>VLOOKUP(J439,Entourage!A:B,2,FALSE)</f>
        <v>c_b_0073</v>
      </c>
      <c r="Y439" s="51" t="str">
        <f>VLOOKUP(M439,Entourage!A:B,2,FALSE)</f>
        <v>c_b_0002</v>
      </c>
    </row>
    <row r="440" spans="1:25" x14ac:dyDescent="0.15">
      <c r="A440" s="51">
        <f t="shared" si="57"/>
        <v>22</v>
      </c>
      <c r="B440" s="2">
        <f>COUNTIF(A$1:A440,A440)</f>
        <v>19</v>
      </c>
      <c r="C440" s="2">
        <f t="shared" si="65"/>
        <v>101</v>
      </c>
      <c r="D440" s="100">
        <f t="shared" si="58"/>
        <v>367</v>
      </c>
      <c r="E440" s="51">
        <v>1</v>
      </c>
      <c r="F440" s="43">
        <v>6</v>
      </c>
      <c r="G440" s="82">
        <v>13009</v>
      </c>
      <c r="H440" s="43">
        <v>68</v>
      </c>
      <c r="I440" s="43">
        <f>VLOOKUP(C440,[4]CharPropertyConfig!$A:$G,7,FALSE)*D440</f>
        <v>9175</v>
      </c>
      <c r="J440" s="51">
        <f>VLOOKUP(A440,filiation!A:C,3,FALSE)</f>
        <v>20</v>
      </c>
      <c r="K440" s="51">
        <f>VLOOKUP(J440,Entourage!A:N,14,FALSE)</f>
        <v>2</v>
      </c>
      <c r="L440" s="2" t="str">
        <f t="shared" si="59"/>
        <v>刺杀</v>
      </c>
      <c r="M440" s="51">
        <f>VLOOKUP(A440,filiation!A:D,4,FALSE)</f>
        <v>3</v>
      </c>
      <c r="N440" s="51">
        <f>VLOOKUP(M440,Entourage!A:N,14,FALSE)</f>
        <v>2</v>
      </c>
      <c r="O440" s="2" t="str">
        <f t="shared" si="60"/>
        <v>刺杀</v>
      </c>
      <c r="P440" s="2">
        <f t="shared" si="61"/>
        <v>101</v>
      </c>
      <c r="Q440" s="51">
        <f>INT(VLOOKUP(M440,Entourage!A:AF,28+IF(N440=1,2,IF(N440=3,3,1)),FALSE)*0.6*POWER(B440,1.1))</f>
        <v>550</v>
      </c>
      <c r="R440" s="55">
        <f>I440/(SUM(H$2:H440)*10)</f>
        <v>6.1993243243243241E-2</v>
      </c>
      <c r="S440" s="95">
        <f t="shared" si="62"/>
        <v>1.1278352811599996</v>
      </c>
      <c r="T440" s="96">
        <f>SUMIFS(H$2:H440,A$2:A440,A440)*10*S440*(1.1+INDEX(Entourage!BD:BD,MATCH(J440,Entourage!A:A,0))/20)</f>
        <v>9196.3688825786376</v>
      </c>
      <c r="U440" s="96">
        <f t="shared" si="63"/>
        <v>739.35738571463844</v>
      </c>
      <c r="V440" s="96">
        <f>T440/VLOOKUP(C440,[4]CharPropertyConfig!$A:$G,7,FALSE)</f>
        <v>367.85475530314551</v>
      </c>
      <c r="W440" s="96">
        <f t="shared" si="64"/>
        <v>39.865763150637576</v>
      </c>
      <c r="X440" s="54" t="str">
        <f>VLOOKUP(J440,Entourage!A:B,2,FALSE)</f>
        <v>c_b_0073</v>
      </c>
      <c r="Y440" s="51" t="str">
        <f>VLOOKUP(M440,Entourage!A:B,2,FALSE)</f>
        <v>c_b_0002</v>
      </c>
    </row>
    <row r="441" spans="1:25" x14ac:dyDescent="0.15">
      <c r="A441" s="51">
        <f t="shared" si="57"/>
        <v>22</v>
      </c>
      <c r="B441" s="2">
        <f>COUNTIF(A$1:A441,A441)</f>
        <v>20</v>
      </c>
      <c r="C441" s="2">
        <f t="shared" si="65"/>
        <v>101</v>
      </c>
      <c r="D441" s="100">
        <f t="shared" si="58"/>
        <v>399</v>
      </c>
      <c r="E441" s="51">
        <v>1</v>
      </c>
      <c r="F441" s="43">
        <v>6</v>
      </c>
      <c r="G441" s="82">
        <v>13009</v>
      </c>
      <c r="H441" s="43">
        <v>72</v>
      </c>
      <c r="I441" s="43">
        <f>VLOOKUP(C441,[4]CharPropertyConfig!$A:$G,7,FALSE)*D441</f>
        <v>9975</v>
      </c>
      <c r="J441" s="51">
        <f>VLOOKUP(A441,filiation!A:C,3,FALSE)</f>
        <v>20</v>
      </c>
      <c r="K441" s="51">
        <f>VLOOKUP(J441,Entourage!A:N,14,FALSE)</f>
        <v>2</v>
      </c>
      <c r="L441" s="2" t="str">
        <f t="shared" si="59"/>
        <v>刺杀</v>
      </c>
      <c r="M441" s="51">
        <f>VLOOKUP(A441,filiation!A:D,4,FALSE)</f>
        <v>3</v>
      </c>
      <c r="N441" s="51">
        <f>VLOOKUP(M441,Entourage!A:N,14,FALSE)</f>
        <v>2</v>
      </c>
      <c r="O441" s="2" t="str">
        <f t="shared" si="60"/>
        <v>刺杀</v>
      </c>
      <c r="P441" s="2">
        <f t="shared" si="61"/>
        <v>101</v>
      </c>
      <c r="Q441" s="51">
        <f>INT(VLOOKUP(M441,Entourage!A:AF,28+IF(N441=1,2,IF(N441=3,3,1)),FALSE)*0.6*POWER(B441,1.1))</f>
        <v>582</v>
      </c>
      <c r="R441" s="55">
        <f>I441/(SUM(H$2:H441)*10)</f>
        <v>6.7072350726196883E-2</v>
      </c>
      <c r="S441" s="95">
        <f t="shared" si="62"/>
        <v>1.0940002227251997</v>
      </c>
      <c r="T441" s="96">
        <f>SUMIFS(H$2:H441,A$2:A441,A441)*10*S441*(1.1+INDEX(Entourage!BD:BD,MATCH(J441,Entourage!A:A,0))/20)</f>
        <v>9983.8460325901724</v>
      </c>
      <c r="U441" s="96">
        <f t="shared" si="63"/>
        <v>787.47715001153483</v>
      </c>
      <c r="V441" s="96">
        <f>T441/VLOOKUP(C441,[4]CharPropertyConfig!$A:$G,7,FALSE)</f>
        <v>399.35384130360688</v>
      </c>
      <c r="W441" s="96">
        <f t="shared" si="64"/>
        <v>48.119764296896392</v>
      </c>
      <c r="X441" s="54" t="str">
        <f>VLOOKUP(J441,Entourage!A:B,2,FALSE)</f>
        <v>c_b_0073</v>
      </c>
      <c r="Y441" s="51" t="str">
        <f>VLOOKUP(M441,Entourage!A:B,2,FALSE)</f>
        <v>c_b_0002</v>
      </c>
    </row>
    <row r="442" spans="1:25" x14ac:dyDescent="0.15">
      <c r="A442" s="51">
        <f t="shared" si="57"/>
        <v>23</v>
      </c>
      <c r="B442" s="2">
        <f>COUNTIF(A$1:A442,A442)</f>
        <v>1</v>
      </c>
      <c r="C442" s="2">
        <f t="shared" si="65"/>
        <v>101</v>
      </c>
      <c r="D442" s="100">
        <f t="shared" si="58"/>
        <v>10</v>
      </c>
      <c r="E442" s="51">
        <v>1</v>
      </c>
      <c r="F442" s="43">
        <v>1</v>
      </c>
      <c r="G442" s="82">
        <v>13009</v>
      </c>
      <c r="H442" s="43">
        <v>2</v>
      </c>
      <c r="I442" s="43">
        <f>VLOOKUP(C442,[4]CharPropertyConfig!$A:$G,7,FALSE)*D442</f>
        <v>250</v>
      </c>
      <c r="J442" s="51">
        <f>VLOOKUP(A442,filiation!A:C,3,FALSE)</f>
        <v>5</v>
      </c>
      <c r="K442" s="51">
        <f>VLOOKUP(J442,Entourage!A:N,14,FALSE)</f>
        <v>3</v>
      </c>
      <c r="L442" s="2" t="str">
        <f t="shared" si="59"/>
        <v>辅助</v>
      </c>
      <c r="M442" s="51">
        <f>VLOOKUP(A442,filiation!A:D,4,FALSE)</f>
        <v>8</v>
      </c>
      <c r="N442" s="51">
        <f>VLOOKUP(M442,Entourage!A:N,14,FALSE)</f>
        <v>2</v>
      </c>
      <c r="O442" s="2" t="str">
        <f t="shared" si="60"/>
        <v>刺杀</v>
      </c>
      <c r="P442" s="2">
        <f t="shared" si="61"/>
        <v>101</v>
      </c>
      <c r="Q442" s="51">
        <f>INT(VLOOKUP(M442,Entourage!A:AF,28+IF(N442=1,2,IF(N442=3,3,1)),FALSE)*0.6*POWER(B442,1.1))</f>
        <v>12</v>
      </c>
      <c r="R442" s="55">
        <f>I442/(SUM(H$2:H442)*10)</f>
        <v>1.6807852628748152E-3</v>
      </c>
      <c r="S442" s="95">
        <f t="shared" si="62"/>
        <v>10</v>
      </c>
      <c r="T442" s="96">
        <f>SUMIFS(H$2:H442,A$2:A442,A442)*10*S442*(1.1+INDEX(Entourage!BD:BD,MATCH(J442,Entourage!A:A,0))/20)</f>
        <v>270</v>
      </c>
      <c r="U442" s="96">
        <f t="shared" si="63"/>
        <v>-9713.8460325901724</v>
      </c>
      <c r="V442" s="96">
        <f>T442/VLOOKUP(C442,[4]CharPropertyConfig!$A:$G,7,FALSE)</f>
        <v>10.8</v>
      </c>
      <c r="W442" s="96">
        <f t="shared" si="64"/>
        <v>-10501.323182601707</v>
      </c>
      <c r="X442" s="54" t="str">
        <f>VLOOKUP(J442,Entourage!A:B,2,FALSE)</f>
        <v>c_b_0057</v>
      </c>
      <c r="Y442" s="51" t="str">
        <f>VLOOKUP(M442,Entourage!A:B,2,FALSE)</f>
        <v>c_b_0059</v>
      </c>
    </row>
    <row r="443" spans="1:25" x14ac:dyDescent="0.15">
      <c r="A443" s="51">
        <f t="shared" si="57"/>
        <v>23</v>
      </c>
      <c r="B443" s="2">
        <f>COUNTIF(A$1:A443,A443)</f>
        <v>2</v>
      </c>
      <c r="C443" s="2">
        <f t="shared" si="65"/>
        <v>101</v>
      </c>
      <c r="D443" s="100">
        <f t="shared" si="58"/>
        <v>22</v>
      </c>
      <c r="E443" s="51">
        <v>1</v>
      </c>
      <c r="F443" s="43">
        <v>1</v>
      </c>
      <c r="G443" s="82">
        <v>13009</v>
      </c>
      <c r="H443" s="43">
        <v>4</v>
      </c>
      <c r="I443" s="43">
        <f>VLOOKUP(C443,[4]CharPropertyConfig!$A:$G,7,FALSE)*D443</f>
        <v>550</v>
      </c>
      <c r="J443" s="51">
        <f>VLOOKUP(A443,filiation!A:C,3,FALSE)</f>
        <v>5</v>
      </c>
      <c r="K443" s="51">
        <f>VLOOKUP(J443,Entourage!A:N,14,FALSE)</f>
        <v>3</v>
      </c>
      <c r="L443" s="2" t="str">
        <f t="shared" si="59"/>
        <v>辅助</v>
      </c>
      <c r="M443" s="51">
        <f>VLOOKUP(A443,filiation!A:D,4,FALSE)</f>
        <v>8</v>
      </c>
      <c r="N443" s="51">
        <f>VLOOKUP(M443,Entourage!A:N,14,FALSE)</f>
        <v>2</v>
      </c>
      <c r="O443" s="2" t="str">
        <f t="shared" si="60"/>
        <v>刺杀</v>
      </c>
      <c r="P443" s="2">
        <f t="shared" si="61"/>
        <v>101</v>
      </c>
      <c r="Q443" s="51">
        <f>INT(VLOOKUP(M443,Entourage!A:AF,28+IF(N443=1,2,IF(N443=3,3,1)),FALSE)*0.6*POWER(B443,1.1))</f>
        <v>27</v>
      </c>
      <c r="R443" s="55">
        <f>I443/(SUM(H$2:H443)*10)</f>
        <v>3.6967334319128915E-3</v>
      </c>
      <c r="S443" s="95">
        <f t="shared" si="62"/>
        <v>7</v>
      </c>
      <c r="T443" s="96">
        <f>SUMIFS(H$2:H443,A$2:A443,A443)*10*S443*(1.1+INDEX(Entourage!BD:BD,MATCH(J443,Entourage!A:A,0))/20)</f>
        <v>567</v>
      </c>
      <c r="U443" s="96">
        <f t="shared" si="63"/>
        <v>297</v>
      </c>
      <c r="V443" s="96">
        <f>T443/VLOOKUP(C443,[4]CharPropertyConfig!$A:$G,7,FALSE)</f>
        <v>22.68</v>
      </c>
      <c r="W443" s="96">
        <f t="shared" si="64"/>
        <v>10010.846032590172</v>
      </c>
      <c r="X443" s="54" t="str">
        <f>VLOOKUP(J443,Entourage!A:B,2,FALSE)</f>
        <v>c_b_0057</v>
      </c>
      <c r="Y443" s="51" t="str">
        <f>VLOOKUP(M443,Entourage!A:B,2,FALSE)</f>
        <v>c_b_0059</v>
      </c>
    </row>
    <row r="444" spans="1:25" x14ac:dyDescent="0.15">
      <c r="A444" s="51">
        <f t="shared" si="57"/>
        <v>23</v>
      </c>
      <c r="B444" s="2">
        <f>COUNTIF(A$1:A444,A444)</f>
        <v>3</v>
      </c>
      <c r="C444" s="2">
        <f t="shared" si="65"/>
        <v>101</v>
      </c>
      <c r="D444" s="100">
        <f t="shared" si="58"/>
        <v>35</v>
      </c>
      <c r="E444" s="51">
        <v>1</v>
      </c>
      <c r="F444" s="43">
        <v>1</v>
      </c>
      <c r="G444" s="82">
        <v>13009</v>
      </c>
      <c r="H444" s="43">
        <v>6</v>
      </c>
      <c r="I444" s="43">
        <f>VLOOKUP(C444,[4]CharPropertyConfig!$A:$G,7,FALSE)*D444</f>
        <v>875</v>
      </c>
      <c r="J444" s="51">
        <f>VLOOKUP(A444,filiation!A:C,3,FALSE)</f>
        <v>5</v>
      </c>
      <c r="K444" s="51">
        <f>VLOOKUP(J444,Entourage!A:N,14,FALSE)</f>
        <v>3</v>
      </c>
      <c r="L444" s="2" t="str">
        <f t="shared" si="59"/>
        <v>辅助</v>
      </c>
      <c r="M444" s="51">
        <f>VLOOKUP(A444,filiation!A:D,4,FALSE)</f>
        <v>8</v>
      </c>
      <c r="N444" s="51">
        <f>VLOOKUP(M444,Entourage!A:N,14,FALSE)</f>
        <v>2</v>
      </c>
      <c r="O444" s="2" t="str">
        <f t="shared" si="60"/>
        <v>刺杀</v>
      </c>
      <c r="P444" s="2">
        <f t="shared" si="61"/>
        <v>101</v>
      </c>
      <c r="Q444" s="51">
        <f>INT(VLOOKUP(M444,Entourage!A:AF,28+IF(N444=1,2,IF(N444=3,3,1)),FALSE)*0.6*POWER(B444,1.1))</f>
        <v>42</v>
      </c>
      <c r="R444" s="55">
        <f>I444/(SUM(H$2:H444)*10)</f>
        <v>5.8787960225745771E-3</v>
      </c>
      <c r="S444" s="95">
        <f t="shared" si="62"/>
        <v>5.5</v>
      </c>
      <c r="T444" s="96">
        <f>SUMIFS(H$2:H444,A$2:A444,A444)*10*S444*(1.1+INDEX(Entourage!BD:BD,MATCH(J444,Entourage!A:A,0))/20)</f>
        <v>891.00000000000011</v>
      </c>
      <c r="U444" s="96">
        <f t="shared" si="63"/>
        <v>324.00000000000011</v>
      </c>
      <c r="V444" s="96">
        <f>T444/VLOOKUP(C444,[4]CharPropertyConfig!$A:$G,7,FALSE)</f>
        <v>35.640000000000008</v>
      </c>
      <c r="W444" s="96">
        <f t="shared" si="64"/>
        <v>27.000000000000114</v>
      </c>
      <c r="X444" s="54" t="str">
        <f>VLOOKUP(J444,Entourage!A:B,2,FALSE)</f>
        <v>c_b_0057</v>
      </c>
      <c r="Y444" s="51" t="str">
        <f>VLOOKUP(M444,Entourage!A:B,2,FALSE)</f>
        <v>c_b_0059</v>
      </c>
    </row>
    <row r="445" spans="1:25" x14ac:dyDescent="0.15">
      <c r="A445" s="51">
        <f t="shared" si="57"/>
        <v>23</v>
      </c>
      <c r="B445" s="2">
        <f>COUNTIF(A$1:A445,A445)</f>
        <v>4</v>
      </c>
      <c r="C445" s="2">
        <f t="shared" si="65"/>
        <v>101</v>
      </c>
      <c r="D445" s="100">
        <f t="shared" si="58"/>
        <v>49</v>
      </c>
      <c r="E445" s="51">
        <v>1</v>
      </c>
      <c r="F445" s="43">
        <v>2</v>
      </c>
      <c r="G445" s="82">
        <v>13009</v>
      </c>
      <c r="H445" s="43">
        <v>10</v>
      </c>
      <c r="I445" s="43">
        <f>VLOOKUP(C445,[4]CharPropertyConfig!$A:$G,7,FALSE)*D445</f>
        <v>1225</v>
      </c>
      <c r="J445" s="51">
        <f>VLOOKUP(A445,filiation!A:C,3,FALSE)</f>
        <v>5</v>
      </c>
      <c r="K445" s="51">
        <f>VLOOKUP(J445,Entourage!A:N,14,FALSE)</f>
        <v>3</v>
      </c>
      <c r="L445" s="2" t="str">
        <f t="shared" si="59"/>
        <v>辅助</v>
      </c>
      <c r="M445" s="51">
        <f>VLOOKUP(A445,filiation!A:D,4,FALSE)</f>
        <v>8</v>
      </c>
      <c r="N445" s="51">
        <f>VLOOKUP(M445,Entourage!A:N,14,FALSE)</f>
        <v>2</v>
      </c>
      <c r="O445" s="2" t="str">
        <f t="shared" si="60"/>
        <v>刺杀</v>
      </c>
      <c r="P445" s="2">
        <f t="shared" si="61"/>
        <v>101</v>
      </c>
      <c r="Q445" s="51">
        <f>INT(VLOOKUP(M445,Entourage!A:AF,28+IF(N445=1,2,IF(N445=3,3,1)),FALSE)*0.6*POWER(B445,1.1))</f>
        <v>57</v>
      </c>
      <c r="R445" s="55">
        <f>I445/(SUM(H$2:H445)*10)</f>
        <v>8.2247885054384309E-3</v>
      </c>
      <c r="S445" s="95">
        <f t="shared" si="62"/>
        <v>4.2</v>
      </c>
      <c r="T445" s="96">
        <f>SUMIFS(H$2:H445,A$2:A445,A445)*10*S445*(1.1+INDEX(Entourage!BD:BD,MATCH(J445,Entourage!A:A,0))/20)</f>
        <v>1247.4000000000001</v>
      </c>
      <c r="U445" s="96">
        <f t="shared" si="63"/>
        <v>356.4</v>
      </c>
      <c r="V445" s="96">
        <f>T445/VLOOKUP(C445,[4]CharPropertyConfig!$A:$G,7,FALSE)</f>
        <v>49.896000000000001</v>
      </c>
      <c r="W445" s="96">
        <f t="shared" si="64"/>
        <v>32.399999999999864</v>
      </c>
      <c r="X445" s="54" t="str">
        <f>VLOOKUP(J445,Entourage!A:B,2,FALSE)</f>
        <v>c_b_0057</v>
      </c>
      <c r="Y445" s="51" t="str">
        <f>VLOOKUP(M445,Entourage!A:B,2,FALSE)</f>
        <v>c_b_0059</v>
      </c>
    </row>
    <row r="446" spans="1:25" x14ac:dyDescent="0.15">
      <c r="A446" s="51">
        <f t="shared" si="57"/>
        <v>23</v>
      </c>
      <c r="B446" s="2">
        <f>COUNTIF(A$1:A446,A446)</f>
        <v>5</v>
      </c>
      <c r="C446" s="2">
        <f t="shared" si="65"/>
        <v>101</v>
      </c>
      <c r="D446" s="100">
        <f t="shared" si="58"/>
        <v>65</v>
      </c>
      <c r="E446" s="51">
        <v>1</v>
      </c>
      <c r="F446" s="43">
        <v>2</v>
      </c>
      <c r="G446" s="82">
        <v>13009</v>
      </c>
      <c r="H446" s="43">
        <v>12</v>
      </c>
      <c r="I446" s="43">
        <f>VLOOKUP(C446,[4]CharPropertyConfig!$A:$G,7,FALSE)*D446</f>
        <v>1625</v>
      </c>
      <c r="J446" s="51">
        <f>VLOOKUP(A446,filiation!A:C,3,FALSE)</f>
        <v>5</v>
      </c>
      <c r="K446" s="51">
        <f>VLOOKUP(J446,Entourage!A:N,14,FALSE)</f>
        <v>3</v>
      </c>
      <c r="L446" s="2" t="str">
        <f t="shared" si="59"/>
        <v>辅助</v>
      </c>
      <c r="M446" s="51">
        <f>VLOOKUP(A446,filiation!A:D,4,FALSE)</f>
        <v>8</v>
      </c>
      <c r="N446" s="51">
        <f>VLOOKUP(M446,Entourage!A:N,14,FALSE)</f>
        <v>2</v>
      </c>
      <c r="O446" s="2" t="str">
        <f t="shared" si="60"/>
        <v>刺杀</v>
      </c>
      <c r="P446" s="2">
        <f t="shared" si="61"/>
        <v>101</v>
      </c>
      <c r="Q446" s="51">
        <f>INT(VLOOKUP(M446,Entourage!A:AF,28+IF(N446=1,2,IF(N446=3,3,1)),FALSE)*0.6*POWER(B446,1.1))</f>
        <v>74</v>
      </c>
      <c r="R446" s="55">
        <f>I446/(SUM(H$2:H446)*10)</f>
        <v>1.0901650342144104E-2</v>
      </c>
      <c r="S446" s="95">
        <f t="shared" si="62"/>
        <v>3.56</v>
      </c>
      <c r="T446" s="96">
        <f>SUMIFS(H$2:H446,A$2:A446,A446)*10*S446*(1.1+INDEX(Entourage!BD:BD,MATCH(J446,Entourage!A:A,0))/20)</f>
        <v>1634.0400000000002</v>
      </c>
      <c r="U446" s="96">
        <f t="shared" si="63"/>
        <v>386.6400000000001</v>
      </c>
      <c r="V446" s="96">
        <f>T446/VLOOKUP(C446,[4]CharPropertyConfig!$A:$G,7,FALSE)</f>
        <v>65.36160000000001</v>
      </c>
      <c r="W446" s="96">
        <f t="shared" si="64"/>
        <v>30.240000000000123</v>
      </c>
      <c r="X446" s="54" t="str">
        <f>VLOOKUP(J446,Entourage!A:B,2,FALSE)</f>
        <v>c_b_0057</v>
      </c>
      <c r="Y446" s="51" t="str">
        <f>VLOOKUP(M446,Entourage!A:B,2,FALSE)</f>
        <v>c_b_0059</v>
      </c>
    </row>
    <row r="447" spans="1:25" x14ac:dyDescent="0.15">
      <c r="A447" s="51">
        <f t="shared" si="57"/>
        <v>23</v>
      </c>
      <c r="B447" s="2">
        <f>COUNTIF(A$1:A447,A447)</f>
        <v>6</v>
      </c>
      <c r="C447" s="2">
        <f t="shared" si="65"/>
        <v>101</v>
      </c>
      <c r="D447" s="100">
        <f t="shared" si="58"/>
        <v>81</v>
      </c>
      <c r="E447" s="51">
        <v>1</v>
      </c>
      <c r="F447" s="43">
        <v>2</v>
      </c>
      <c r="G447" s="82">
        <v>13009</v>
      </c>
      <c r="H447" s="43">
        <v>16</v>
      </c>
      <c r="I447" s="43">
        <f>VLOOKUP(C447,[4]CharPropertyConfig!$A:$G,7,FALSE)*D447</f>
        <v>2025</v>
      </c>
      <c r="J447" s="51">
        <f>VLOOKUP(A447,filiation!A:C,3,FALSE)</f>
        <v>5</v>
      </c>
      <c r="K447" s="51">
        <f>VLOOKUP(J447,Entourage!A:N,14,FALSE)</f>
        <v>3</v>
      </c>
      <c r="L447" s="2" t="str">
        <f t="shared" si="59"/>
        <v>辅助</v>
      </c>
      <c r="M447" s="51">
        <f>VLOOKUP(A447,filiation!A:D,4,FALSE)</f>
        <v>8</v>
      </c>
      <c r="N447" s="51">
        <f>VLOOKUP(M447,Entourage!A:N,14,FALSE)</f>
        <v>2</v>
      </c>
      <c r="O447" s="2" t="str">
        <f t="shared" si="60"/>
        <v>刺杀</v>
      </c>
      <c r="P447" s="2">
        <f t="shared" si="61"/>
        <v>101</v>
      </c>
      <c r="Q447" s="51">
        <f>INT(VLOOKUP(M447,Entourage!A:AF,28+IF(N447=1,2,IF(N447=3,3,1)),FALSE)*0.6*POWER(B447,1.1))</f>
        <v>90</v>
      </c>
      <c r="R447" s="55">
        <f>I447/(SUM(H$2:H447)*10)</f>
        <v>1.3570566948130277E-2</v>
      </c>
      <c r="S447" s="95">
        <f t="shared" si="62"/>
        <v>3.02</v>
      </c>
      <c r="T447" s="96">
        <f>SUMIFS(H$2:H447,A$2:A447,A447)*10*S447*(1.1+INDEX(Entourage!BD:BD,MATCH(J447,Entourage!A:A,0))/20)</f>
        <v>2038.5000000000002</v>
      </c>
      <c r="U447" s="96">
        <f t="shared" si="63"/>
        <v>404.46000000000004</v>
      </c>
      <c r="V447" s="96">
        <f>T447/VLOOKUP(C447,[4]CharPropertyConfig!$A:$G,7,FALSE)</f>
        <v>81.540000000000006</v>
      </c>
      <c r="W447" s="96">
        <f t="shared" si="64"/>
        <v>17.819999999999936</v>
      </c>
      <c r="X447" s="54" t="str">
        <f>VLOOKUP(J447,Entourage!A:B,2,FALSE)</f>
        <v>c_b_0057</v>
      </c>
      <c r="Y447" s="51" t="str">
        <f>VLOOKUP(M447,Entourage!A:B,2,FALSE)</f>
        <v>c_b_0059</v>
      </c>
    </row>
    <row r="448" spans="1:25" x14ac:dyDescent="0.15">
      <c r="A448" s="51">
        <f t="shared" si="57"/>
        <v>23</v>
      </c>
      <c r="B448" s="2">
        <f>COUNTIF(A$1:A448,A448)</f>
        <v>7</v>
      </c>
      <c r="C448" s="2">
        <f t="shared" si="65"/>
        <v>101</v>
      </c>
      <c r="D448" s="100">
        <f t="shared" si="58"/>
        <v>98</v>
      </c>
      <c r="E448" s="51">
        <v>1</v>
      </c>
      <c r="F448" s="43">
        <v>3</v>
      </c>
      <c r="G448" s="82">
        <v>13009</v>
      </c>
      <c r="H448" s="43">
        <v>20</v>
      </c>
      <c r="I448" s="43">
        <f>VLOOKUP(C448,[4]CharPropertyConfig!$A:$G,7,FALSE)*D448</f>
        <v>2450</v>
      </c>
      <c r="J448" s="51">
        <f>VLOOKUP(A448,filiation!A:C,3,FALSE)</f>
        <v>5</v>
      </c>
      <c r="K448" s="51">
        <f>VLOOKUP(J448,Entourage!A:N,14,FALSE)</f>
        <v>3</v>
      </c>
      <c r="L448" s="2" t="str">
        <f t="shared" si="59"/>
        <v>辅助</v>
      </c>
      <c r="M448" s="51">
        <f>VLOOKUP(A448,filiation!A:D,4,FALSE)</f>
        <v>8</v>
      </c>
      <c r="N448" s="51">
        <f>VLOOKUP(M448,Entourage!A:N,14,FALSE)</f>
        <v>2</v>
      </c>
      <c r="O448" s="2" t="str">
        <f t="shared" si="60"/>
        <v>刺杀</v>
      </c>
      <c r="P448" s="2">
        <f t="shared" si="61"/>
        <v>101</v>
      </c>
      <c r="Q448" s="51">
        <f>INT(VLOOKUP(M448,Entourage!A:AF,28+IF(N448=1,2,IF(N448=3,3,1)),FALSE)*0.6*POWER(B448,1.1))</f>
        <v>107</v>
      </c>
      <c r="R448" s="55">
        <f>I448/(SUM(H$2:H448)*10)</f>
        <v>1.6396734038281353E-2</v>
      </c>
      <c r="S448" s="95">
        <f t="shared" si="62"/>
        <v>2.6</v>
      </c>
      <c r="T448" s="96">
        <f>SUMIFS(H$2:H448,A$2:A448,A448)*10*S448*(1.1+INDEX(Entourage!BD:BD,MATCH(J448,Entourage!A:A,0))/20)</f>
        <v>2457</v>
      </c>
      <c r="U448" s="96">
        <f t="shared" si="63"/>
        <v>418.49999999999977</v>
      </c>
      <c r="V448" s="96">
        <f>T448/VLOOKUP(C448,[4]CharPropertyConfig!$A:$G,7,FALSE)</f>
        <v>98.28</v>
      </c>
      <c r="W448" s="96">
        <f t="shared" si="64"/>
        <v>14.039999999999736</v>
      </c>
      <c r="X448" s="54" t="str">
        <f>VLOOKUP(J448,Entourage!A:B,2,FALSE)</f>
        <v>c_b_0057</v>
      </c>
      <c r="Y448" s="51" t="str">
        <f>VLOOKUP(M448,Entourage!A:B,2,FALSE)</f>
        <v>c_b_0059</v>
      </c>
    </row>
    <row r="449" spans="1:25" x14ac:dyDescent="0.15">
      <c r="A449" s="51">
        <f t="shared" si="57"/>
        <v>23</v>
      </c>
      <c r="B449" s="2">
        <f>COUNTIF(A$1:A449,A449)</f>
        <v>8</v>
      </c>
      <c r="C449" s="2">
        <f t="shared" si="65"/>
        <v>101</v>
      </c>
      <c r="D449" s="100">
        <f t="shared" si="58"/>
        <v>115</v>
      </c>
      <c r="E449" s="51">
        <v>1</v>
      </c>
      <c r="F449" s="43">
        <v>3</v>
      </c>
      <c r="G449" s="82">
        <v>13009</v>
      </c>
      <c r="H449" s="43">
        <v>24</v>
      </c>
      <c r="I449" s="43">
        <f>VLOOKUP(C449,[4]CharPropertyConfig!$A:$G,7,FALSE)*D449</f>
        <v>2875</v>
      </c>
      <c r="J449" s="51">
        <f>VLOOKUP(A449,filiation!A:C,3,FALSE)</f>
        <v>5</v>
      </c>
      <c r="K449" s="51">
        <f>VLOOKUP(J449,Entourage!A:N,14,FALSE)</f>
        <v>3</v>
      </c>
      <c r="L449" s="2" t="str">
        <f t="shared" si="59"/>
        <v>辅助</v>
      </c>
      <c r="M449" s="51">
        <f>VLOOKUP(A449,filiation!A:D,4,FALSE)</f>
        <v>8</v>
      </c>
      <c r="N449" s="51">
        <f>VLOOKUP(M449,Entourage!A:N,14,FALSE)</f>
        <v>2</v>
      </c>
      <c r="O449" s="2" t="str">
        <f t="shared" si="60"/>
        <v>刺杀</v>
      </c>
      <c r="P449" s="2">
        <f t="shared" si="61"/>
        <v>101</v>
      </c>
      <c r="Q449" s="51">
        <f>INT(VLOOKUP(M449,Entourage!A:AF,28+IF(N449=1,2,IF(N449=3,3,1)),FALSE)*0.6*POWER(B449,1.1))</f>
        <v>124</v>
      </c>
      <c r="R449" s="55">
        <f>I449/(SUM(H$2:H449)*10)</f>
        <v>1.9210209808900175E-2</v>
      </c>
      <c r="S449" s="95">
        <f t="shared" si="62"/>
        <v>2.2799999999999998</v>
      </c>
      <c r="T449" s="96">
        <f>SUMIFS(H$2:H449,A$2:A449,A449)*10*S449*(1.1+INDEX(Entourage!BD:BD,MATCH(J449,Entourage!A:A,0))/20)</f>
        <v>2893.32</v>
      </c>
      <c r="U449" s="96">
        <f t="shared" si="63"/>
        <v>436.32000000000016</v>
      </c>
      <c r="V449" s="96">
        <f>T449/VLOOKUP(C449,[4]CharPropertyConfig!$A:$G,7,FALSE)</f>
        <v>115.73280000000001</v>
      </c>
      <c r="W449" s="96">
        <f t="shared" si="64"/>
        <v>17.820000000000391</v>
      </c>
      <c r="X449" s="54" t="str">
        <f>VLOOKUP(J449,Entourage!A:B,2,FALSE)</f>
        <v>c_b_0057</v>
      </c>
      <c r="Y449" s="51" t="str">
        <f>VLOOKUP(M449,Entourage!A:B,2,FALSE)</f>
        <v>c_b_0059</v>
      </c>
    </row>
    <row r="450" spans="1:25" x14ac:dyDescent="0.15">
      <c r="A450" s="51">
        <f t="shared" si="57"/>
        <v>23</v>
      </c>
      <c r="B450" s="2">
        <f>COUNTIF(A$1:A450,A450)</f>
        <v>9</v>
      </c>
      <c r="C450" s="2">
        <f t="shared" si="65"/>
        <v>101</v>
      </c>
      <c r="D450" s="100">
        <f t="shared" si="58"/>
        <v>134</v>
      </c>
      <c r="E450" s="51">
        <v>1</v>
      </c>
      <c r="F450" s="43">
        <v>3</v>
      </c>
      <c r="G450" s="82">
        <v>13009</v>
      </c>
      <c r="H450" s="43">
        <v>26</v>
      </c>
      <c r="I450" s="43">
        <f>VLOOKUP(C450,[4]CharPropertyConfig!$A:$G,7,FALSE)*D450</f>
        <v>3350</v>
      </c>
      <c r="J450" s="51">
        <f>VLOOKUP(A450,filiation!A:C,3,FALSE)</f>
        <v>5</v>
      </c>
      <c r="K450" s="51">
        <f>VLOOKUP(J450,Entourage!A:N,14,FALSE)</f>
        <v>3</v>
      </c>
      <c r="L450" s="2" t="str">
        <f t="shared" si="59"/>
        <v>辅助</v>
      </c>
      <c r="M450" s="51">
        <f>VLOOKUP(A450,filiation!A:D,4,FALSE)</f>
        <v>8</v>
      </c>
      <c r="N450" s="51">
        <f>VLOOKUP(M450,Entourage!A:N,14,FALSE)</f>
        <v>2</v>
      </c>
      <c r="O450" s="2" t="str">
        <f t="shared" si="60"/>
        <v>刺杀</v>
      </c>
      <c r="P450" s="2">
        <f t="shared" si="61"/>
        <v>101</v>
      </c>
      <c r="Q450" s="51">
        <f>INT(VLOOKUP(M450,Entourage!A:AF,28+IF(N450=1,2,IF(N450=3,3,1)),FALSE)*0.6*POWER(B450,1.1))</f>
        <v>141</v>
      </c>
      <c r="R450" s="55">
        <f>I450/(SUM(H$2:H450)*10)</f>
        <v>2.2345250800426895E-2</v>
      </c>
      <c r="S450" s="95">
        <f t="shared" si="62"/>
        <v>2.0699999999999998</v>
      </c>
      <c r="T450" s="96">
        <f>SUMIFS(H$2:H450,A$2:A450,A450)*10*S450*(1.1+INDEX(Entourage!BD:BD,MATCH(J450,Entourage!A:A,0))/20)</f>
        <v>3353.4</v>
      </c>
      <c r="U450" s="96">
        <f t="shared" si="63"/>
        <v>460.07999999999993</v>
      </c>
      <c r="V450" s="96">
        <f>T450/VLOOKUP(C450,[4]CharPropertyConfig!$A:$G,7,FALSE)</f>
        <v>134.136</v>
      </c>
      <c r="W450" s="96">
        <f t="shared" si="64"/>
        <v>23.759999999999764</v>
      </c>
      <c r="X450" s="54" t="str">
        <f>VLOOKUP(J450,Entourage!A:B,2,FALSE)</f>
        <v>c_b_0057</v>
      </c>
      <c r="Y450" s="51" t="str">
        <f>VLOOKUP(M450,Entourage!A:B,2,FALSE)</f>
        <v>c_b_0059</v>
      </c>
    </row>
    <row r="451" spans="1:25" x14ac:dyDescent="0.15">
      <c r="A451" s="51">
        <f t="shared" ref="A451:A514" si="66">INT((ROW(A451)+18)/20)</f>
        <v>23</v>
      </c>
      <c r="B451" s="2">
        <f>COUNTIF(A$1:A451,A451)</f>
        <v>10</v>
      </c>
      <c r="C451" s="2">
        <f t="shared" si="65"/>
        <v>101</v>
      </c>
      <c r="D451" s="100">
        <f t="shared" ref="D451:D514" si="67">INT(V451)</f>
        <v>153</v>
      </c>
      <c r="E451" s="51">
        <v>1</v>
      </c>
      <c r="F451" s="43">
        <v>3</v>
      </c>
      <c r="G451" s="82">
        <v>13009</v>
      </c>
      <c r="H451" s="43">
        <v>30</v>
      </c>
      <c r="I451" s="43">
        <f>VLOOKUP(C451,[4]CharPropertyConfig!$A:$G,7,FALSE)*D451</f>
        <v>3825</v>
      </c>
      <c r="J451" s="51">
        <f>VLOOKUP(A451,filiation!A:C,3,FALSE)</f>
        <v>5</v>
      </c>
      <c r="K451" s="51">
        <f>VLOOKUP(J451,Entourage!A:N,14,FALSE)</f>
        <v>3</v>
      </c>
      <c r="L451" s="2" t="str">
        <f t="shared" ref="L451:L514" si="68">VLOOKUP(K451,$AC$2:$AD$4,2,FALSE)</f>
        <v>辅助</v>
      </c>
      <c r="M451" s="51">
        <f>VLOOKUP(A451,filiation!A:D,4,FALSE)</f>
        <v>8</v>
      </c>
      <c r="N451" s="51">
        <f>VLOOKUP(M451,Entourage!A:N,14,FALSE)</f>
        <v>2</v>
      </c>
      <c r="O451" s="2" t="str">
        <f t="shared" ref="O451:O514" si="69">VLOOKUP(N451,$AC$2:$AD$4,2,FALSE)</f>
        <v>刺杀</v>
      </c>
      <c r="P451" s="2">
        <f t="shared" ref="P451:P514" si="70">VLOOKUP(N451,$AC$2:$AE$4,3,FALSE)</f>
        <v>101</v>
      </c>
      <c r="Q451" s="51">
        <f>INT(VLOOKUP(M451,Entourage!A:AF,28+IF(N451=1,2,IF(N451=3,3,1)),FALSE)*0.6*POWER(B451,1.1))</f>
        <v>158</v>
      </c>
      <c r="R451" s="55">
        <f>I451/(SUM(H$2:H451)*10)</f>
        <v>2.54626547729996E-2</v>
      </c>
      <c r="S451" s="95">
        <f t="shared" ref="S451:S514" si="71">VLOOKUP(B451,AG$2:AH$22,2,FALSE)</f>
        <v>1.89</v>
      </c>
      <c r="T451" s="96">
        <f>SUMIFS(H$2:H451,A$2:A451,A451)*10*S451*(1.1+INDEX(Entourage!BD:BD,MATCH(J451,Entourage!A:A,0))/20)</f>
        <v>3827.2500000000005</v>
      </c>
      <c r="U451" s="96">
        <f t="shared" ref="U451:U514" si="72">IFERROR(T451-T450,0)</f>
        <v>473.85000000000036</v>
      </c>
      <c r="V451" s="96">
        <f>T451/VLOOKUP(C451,[4]CharPropertyConfig!$A:$G,7,FALSE)</f>
        <v>153.09000000000003</v>
      </c>
      <c r="W451" s="96">
        <f t="shared" si="64"/>
        <v>13.770000000000437</v>
      </c>
      <c r="X451" s="54" t="str">
        <f>VLOOKUP(J451,Entourage!A:B,2,FALSE)</f>
        <v>c_b_0057</v>
      </c>
      <c r="Y451" s="51" t="str">
        <f>VLOOKUP(M451,Entourage!A:B,2,FALSE)</f>
        <v>c_b_0059</v>
      </c>
    </row>
    <row r="452" spans="1:25" x14ac:dyDescent="0.15">
      <c r="A452" s="51">
        <f t="shared" si="66"/>
        <v>23</v>
      </c>
      <c r="B452" s="2">
        <f>COUNTIF(A$1:A452,A452)</f>
        <v>11</v>
      </c>
      <c r="C452" s="2">
        <f t="shared" si="65"/>
        <v>101</v>
      </c>
      <c r="D452" s="100">
        <f t="shared" si="67"/>
        <v>172</v>
      </c>
      <c r="E452" s="51">
        <v>1</v>
      </c>
      <c r="F452" s="43">
        <v>4</v>
      </c>
      <c r="G452" s="82">
        <v>13009</v>
      </c>
      <c r="H452" s="43">
        <v>34</v>
      </c>
      <c r="I452" s="43">
        <f>VLOOKUP(C452,[4]CharPropertyConfig!$A:$G,7,FALSE)*D452</f>
        <v>4300</v>
      </c>
      <c r="J452" s="51">
        <f>VLOOKUP(A452,filiation!A:C,3,FALSE)</f>
        <v>5</v>
      </c>
      <c r="K452" s="51">
        <f>VLOOKUP(J452,Entourage!A:N,14,FALSE)</f>
        <v>3</v>
      </c>
      <c r="L452" s="2" t="str">
        <f t="shared" si="68"/>
        <v>辅助</v>
      </c>
      <c r="M452" s="51">
        <f>VLOOKUP(A452,filiation!A:D,4,FALSE)</f>
        <v>8</v>
      </c>
      <c r="N452" s="51">
        <f>VLOOKUP(M452,Entourage!A:N,14,FALSE)</f>
        <v>2</v>
      </c>
      <c r="O452" s="2" t="str">
        <f t="shared" si="69"/>
        <v>刺杀</v>
      </c>
      <c r="P452" s="2">
        <f t="shared" si="70"/>
        <v>101</v>
      </c>
      <c r="Q452" s="51">
        <f>INT(VLOOKUP(M452,Entourage!A:AF,28+IF(N452=1,2,IF(N452=3,3,1)),FALSE)*0.6*POWER(B452,1.1))</f>
        <v>176</v>
      </c>
      <c r="R452" s="55">
        <f>I452/(SUM(H$2:H452)*10)</f>
        <v>2.8560042507970243E-2</v>
      </c>
      <c r="S452" s="95">
        <f t="shared" si="71"/>
        <v>1.74</v>
      </c>
      <c r="T452" s="96">
        <f>SUMIFS(H$2:H452,A$2:A452,A452)*10*S452*(1.1+INDEX(Entourage!BD:BD,MATCH(J452,Entourage!A:A,0))/20)</f>
        <v>4322.16</v>
      </c>
      <c r="U452" s="96">
        <f t="shared" si="72"/>
        <v>494.9099999999994</v>
      </c>
      <c r="V452" s="96">
        <f>T452/VLOOKUP(C452,[4]CharPropertyConfig!$A:$G,7,FALSE)</f>
        <v>172.88639999999998</v>
      </c>
      <c r="W452" s="96">
        <f t="shared" ref="W452:W515" si="73">U452-U451</f>
        <v>21.059999999999036</v>
      </c>
      <c r="X452" s="54" t="str">
        <f>VLOOKUP(J452,Entourage!A:B,2,FALSE)</f>
        <v>c_b_0057</v>
      </c>
      <c r="Y452" s="51" t="str">
        <f>VLOOKUP(M452,Entourage!A:B,2,FALSE)</f>
        <v>c_b_0059</v>
      </c>
    </row>
    <row r="453" spans="1:25" x14ac:dyDescent="0.15">
      <c r="A453" s="51">
        <f t="shared" si="66"/>
        <v>23</v>
      </c>
      <c r="B453" s="2">
        <f>COUNTIF(A$1:A453,A453)</f>
        <v>12</v>
      </c>
      <c r="C453" s="2">
        <f t="shared" si="65"/>
        <v>101</v>
      </c>
      <c r="D453" s="100">
        <f t="shared" si="67"/>
        <v>193</v>
      </c>
      <c r="E453" s="51">
        <v>1</v>
      </c>
      <c r="F453" s="43">
        <v>4</v>
      </c>
      <c r="G453" s="82">
        <v>13009</v>
      </c>
      <c r="H453" s="43">
        <v>38</v>
      </c>
      <c r="I453" s="43">
        <f>VLOOKUP(C453,[4]CharPropertyConfig!$A:$G,7,FALSE)*D453</f>
        <v>4825</v>
      </c>
      <c r="J453" s="51">
        <f>VLOOKUP(A453,filiation!A:C,3,FALSE)</f>
        <v>5</v>
      </c>
      <c r="K453" s="51">
        <f>VLOOKUP(J453,Entourage!A:N,14,FALSE)</f>
        <v>3</v>
      </c>
      <c r="L453" s="2" t="str">
        <f t="shared" si="68"/>
        <v>辅助</v>
      </c>
      <c r="M453" s="51">
        <f>VLOOKUP(A453,filiation!A:D,4,FALSE)</f>
        <v>8</v>
      </c>
      <c r="N453" s="51">
        <f>VLOOKUP(M453,Entourage!A:N,14,FALSE)</f>
        <v>2</v>
      </c>
      <c r="O453" s="2" t="str">
        <f t="shared" si="69"/>
        <v>刺杀</v>
      </c>
      <c r="P453" s="2">
        <f t="shared" si="70"/>
        <v>101</v>
      </c>
      <c r="Q453" s="51">
        <f>INT(VLOOKUP(M453,Entourage!A:AF,28+IF(N453=1,2,IF(N453=3,3,1)),FALSE)*0.6*POWER(B453,1.1))</f>
        <v>193</v>
      </c>
      <c r="R453" s="55">
        <f>I453/(SUM(H$2:H453)*10)</f>
        <v>3.1966344242745463E-2</v>
      </c>
      <c r="S453" s="95">
        <f t="shared" si="71"/>
        <v>1.615</v>
      </c>
      <c r="T453" s="96">
        <f>SUMIFS(H$2:H453,A$2:A453,A453)*10*S453*(1.1+INDEX(Entourage!BD:BD,MATCH(J453,Entourage!A:A,0))/20)</f>
        <v>4840.1550000000007</v>
      </c>
      <c r="U453" s="96">
        <f t="shared" si="72"/>
        <v>517.9950000000008</v>
      </c>
      <c r="V453" s="96">
        <f>T453/VLOOKUP(C453,[4]CharPropertyConfig!$A:$G,7,FALSE)</f>
        <v>193.60620000000003</v>
      </c>
      <c r="W453" s="96">
        <f t="shared" si="73"/>
        <v>23.085000000001401</v>
      </c>
      <c r="X453" s="54" t="str">
        <f>VLOOKUP(J453,Entourage!A:B,2,FALSE)</f>
        <v>c_b_0057</v>
      </c>
      <c r="Y453" s="51" t="str">
        <f>VLOOKUP(M453,Entourage!A:B,2,FALSE)</f>
        <v>c_b_0059</v>
      </c>
    </row>
    <row r="454" spans="1:25" x14ac:dyDescent="0.15">
      <c r="A454" s="51">
        <f t="shared" si="66"/>
        <v>23</v>
      </c>
      <c r="B454" s="2">
        <f>COUNTIF(A$1:A454,A454)</f>
        <v>13</v>
      </c>
      <c r="C454" s="2">
        <f t="shared" si="65"/>
        <v>101</v>
      </c>
      <c r="D454" s="100">
        <f t="shared" si="67"/>
        <v>215</v>
      </c>
      <c r="E454" s="51">
        <v>1</v>
      </c>
      <c r="F454" s="43">
        <v>4</v>
      </c>
      <c r="G454" s="82">
        <v>13009</v>
      </c>
      <c r="H454" s="43">
        <v>42</v>
      </c>
      <c r="I454" s="43">
        <f>VLOOKUP(C454,[4]CharPropertyConfig!$A:$G,7,FALSE)*D454</f>
        <v>5375</v>
      </c>
      <c r="J454" s="51">
        <f>VLOOKUP(A454,filiation!A:C,3,FALSE)</f>
        <v>5</v>
      </c>
      <c r="K454" s="51">
        <f>VLOOKUP(J454,Entourage!A:N,14,FALSE)</f>
        <v>3</v>
      </c>
      <c r="L454" s="2" t="str">
        <f t="shared" si="68"/>
        <v>辅助</v>
      </c>
      <c r="M454" s="51">
        <f>VLOOKUP(A454,filiation!A:D,4,FALSE)</f>
        <v>8</v>
      </c>
      <c r="N454" s="51">
        <f>VLOOKUP(M454,Entourage!A:N,14,FALSE)</f>
        <v>2</v>
      </c>
      <c r="O454" s="2" t="str">
        <f t="shared" si="69"/>
        <v>刺杀</v>
      </c>
      <c r="P454" s="2">
        <f t="shared" si="70"/>
        <v>101</v>
      </c>
      <c r="Q454" s="51">
        <f>INT(VLOOKUP(M454,Entourage!A:AF,28+IF(N454=1,2,IF(N454=3,3,1)),FALSE)*0.6*POWER(B454,1.1))</f>
        <v>211</v>
      </c>
      <c r="R454" s="55">
        <f>I454/(SUM(H$2:H454)*10)</f>
        <v>3.551136363636364E-2</v>
      </c>
      <c r="S454" s="95">
        <f t="shared" si="71"/>
        <v>1.51</v>
      </c>
      <c r="T454" s="96">
        <f>SUMIFS(H$2:H454,A$2:A454,A454)*10*S454*(1.1+INDEX(Entourage!BD:BD,MATCH(J454,Entourage!A:A,0))/20)</f>
        <v>5381.64</v>
      </c>
      <c r="U454" s="96">
        <f t="shared" si="72"/>
        <v>541.48499999999967</v>
      </c>
      <c r="V454" s="96">
        <f>T454/VLOOKUP(C454,[4]CharPropertyConfig!$A:$G,7,FALSE)</f>
        <v>215.26560000000001</v>
      </c>
      <c r="W454" s="96">
        <f t="shared" si="73"/>
        <v>23.489999999998872</v>
      </c>
      <c r="X454" s="54" t="str">
        <f>VLOOKUP(J454,Entourage!A:B,2,FALSE)</f>
        <v>c_b_0057</v>
      </c>
      <c r="Y454" s="51" t="str">
        <f>VLOOKUP(M454,Entourage!A:B,2,FALSE)</f>
        <v>c_b_0059</v>
      </c>
    </row>
    <row r="455" spans="1:25" x14ac:dyDescent="0.15">
      <c r="A455" s="51">
        <f t="shared" si="66"/>
        <v>23</v>
      </c>
      <c r="B455" s="2">
        <f>COUNTIF(A$1:A455,A455)</f>
        <v>14</v>
      </c>
      <c r="C455" s="2">
        <f t="shared" si="65"/>
        <v>101</v>
      </c>
      <c r="D455" s="100">
        <f t="shared" si="67"/>
        <v>237</v>
      </c>
      <c r="E455" s="51">
        <v>1</v>
      </c>
      <c r="F455" s="43">
        <v>5</v>
      </c>
      <c r="G455" s="82">
        <v>13009</v>
      </c>
      <c r="H455" s="43">
        <v>46</v>
      </c>
      <c r="I455" s="43">
        <f>VLOOKUP(C455,[4]CharPropertyConfig!$A:$G,7,FALSE)*D455</f>
        <v>5925</v>
      </c>
      <c r="J455" s="51">
        <f>VLOOKUP(A455,filiation!A:C,3,FALSE)</f>
        <v>5</v>
      </c>
      <c r="K455" s="51">
        <f>VLOOKUP(J455,Entourage!A:N,14,FALSE)</f>
        <v>3</v>
      </c>
      <c r="L455" s="2" t="str">
        <f t="shared" si="68"/>
        <v>辅助</v>
      </c>
      <c r="M455" s="51">
        <f>VLOOKUP(A455,filiation!A:D,4,FALSE)</f>
        <v>8</v>
      </c>
      <c r="N455" s="51">
        <f>VLOOKUP(M455,Entourage!A:N,14,FALSE)</f>
        <v>2</v>
      </c>
      <c r="O455" s="2" t="str">
        <f t="shared" si="69"/>
        <v>刺杀</v>
      </c>
      <c r="P455" s="2">
        <f t="shared" si="70"/>
        <v>101</v>
      </c>
      <c r="Q455" s="51">
        <f>INT(VLOOKUP(M455,Entourage!A:AF,28+IF(N455=1,2,IF(N455=3,3,1)),FALSE)*0.6*POWER(B455,1.1))</f>
        <v>229</v>
      </c>
      <c r="R455" s="55">
        <f>I455/(SUM(H$2:H455)*10)</f>
        <v>3.9026478724805691E-2</v>
      </c>
      <c r="S455" s="95">
        <f t="shared" si="71"/>
        <v>1.42</v>
      </c>
      <c r="T455" s="96">
        <f>SUMIFS(H$2:H455,A$2:A455,A455)*10*S455*(1.1+INDEX(Entourage!BD:BD,MATCH(J455,Entourage!A:A,0))/20)</f>
        <v>5942.7000000000007</v>
      </c>
      <c r="U455" s="96">
        <f t="shared" si="72"/>
        <v>561.0600000000004</v>
      </c>
      <c r="V455" s="96">
        <f>T455/VLOOKUP(C455,[4]CharPropertyConfig!$A:$G,7,FALSE)</f>
        <v>237.70800000000003</v>
      </c>
      <c r="W455" s="96">
        <f t="shared" si="73"/>
        <v>19.575000000000728</v>
      </c>
      <c r="X455" s="54" t="str">
        <f>VLOOKUP(J455,Entourage!A:B,2,FALSE)</f>
        <v>c_b_0057</v>
      </c>
      <c r="Y455" s="51" t="str">
        <f>VLOOKUP(M455,Entourage!A:B,2,FALSE)</f>
        <v>c_b_0059</v>
      </c>
    </row>
    <row r="456" spans="1:25" x14ac:dyDescent="0.15">
      <c r="A456" s="51">
        <f t="shared" si="66"/>
        <v>23</v>
      </c>
      <c r="B456" s="2">
        <f>COUNTIF(A$1:A456,A456)</f>
        <v>15</v>
      </c>
      <c r="C456" s="2">
        <f t="shared" si="65"/>
        <v>101</v>
      </c>
      <c r="D456" s="100">
        <f t="shared" si="67"/>
        <v>260</v>
      </c>
      <c r="E456" s="51">
        <v>1</v>
      </c>
      <c r="F456" s="43">
        <v>5</v>
      </c>
      <c r="G456" s="82">
        <v>13009</v>
      </c>
      <c r="H456" s="43">
        <v>50</v>
      </c>
      <c r="I456" s="43">
        <f>VLOOKUP(C456,[4]CharPropertyConfig!$A:$G,7,FALSE)*D456</f>
        <v>6500</v>
      </c>
      <c r="J456" s="51">
        <f>VLOOKUP(A456,filiation!A:C,3,FALSE)</f>
        <v>5</v>
      </c>
      <c r="K456" s="51">
        <f>VLOOKUP(J456,Entourage!A:N,14,FALSE)</f>
        <v>3</v>
      </c>
      <c r="L456" s="2" t="str">
        <f t="shared" si="68"/>
        <v>辅助</v>
      </c>
      <c r="M456" s="51">
        <f>VLOOKUP(A456,filiation!A:D,4,FALSE)</f>
        <v>8</v>
      </c>
      <c r="N456" s="51">
        <f>VLOOKUP(M456,Entourage!A:N,14,FALSE)</f>
        <v>2</v>
      </c>
      <c r="O456" s="2" t="str">
        <f t="shared" si="69"/>
        <v>刺杀</v>
      </c>
      <c r="P456" s="2">
        <f t="shared" si="70"/>
        <v>101</v>
      </c>
      <c r="Q456" s="51">
        <f>INT(VLOOKUP(M456,Entourage!A:AF,28+IF(N456=1,2,IF(N456=3,3,1)),FALSE)*0.6*POWER(B456,1.1))</f>
        <v>247</v>
      </c>
      <c r="R456" s="55">
        <f>I456/(SUM(H$2:H456)*10)</f>
        <v>4.2673319327731093E-2</v>
      </c>
      <c r="S456" s="95">
        <f t="shared" si="71"/>
        <v>1.3418999999999999</v>
      </c>
      <c r="T456" s="96">
        <f>SUMIFS(H$2:H456,A$2:A456,A456)*10*S456*(1.1+INDEX(Entourage!BD:BD,MATCH(J456,Entourage!A:A,0))/20)</f>
        <v>6521.6339999999991</v>
      </c>
      <c r="U456" s="96">
        <f t="shared" si="72"/>
        <v>578.93399999999838</v>
      </c>
      <c r="V456" s="96">
        <f>T456/VLOOKUP(C456,[4]CharPropertyConfig!$A:$G,7,FALSE)</f>
        <v>260.86535999999995</v>
      </c>
      <c r="W456" s="96">
        <f t="shared" si="73"/>
        <v>17.873999999997977</v>
      </c>
      <c r="X456" s="54" t="str">
        <f>VLOOKUP(J456,Entourage!A:B,2,FALSE)</f>
        <v>c_b_0057</v>
      </c>
      <c r="Y456" s="51" t="str">
        <f>VLOOKUP(M456,Entourage!A:B,2,FALSE)</f>
        <v>c_b_0059</v>
      </c>
    </row>
    <row r="457" spans="1:25" x14ac:dyDescent="0.15">
      <c r="A457" s="51">
        <f t="shared" si="66"/>
        <v>23</v>
      </c>
      <c r="B457" s="2">
        <f>COUNTIF(A$1:A457,A457)</f>
        <v>16</v>
      </c>
      <c r="C457" s="2">
        <f t="shared" si="65"/>
        <v>101</v>
      </c>
      <c r="D457" s="100">
        <f t="shared" si="67"/>
        <v>284</v>
      </c>
      <c r="E457" s="51">
        <v>1</v>
      </c>
      <c r="F457" s="43">
        <v>5</v>
      </c>
      <c r="G457" s="82">
        <v>13009</v>
      </c>
      <c r="H457" s="43">
        <v>54</v>
      </c>
      <c r="I457" s="43">
        <f>VLOOKUP(C457,[4]CharPropertyConfig!$A:$G,7,FALSE)*D457</f>
        <v>7100</v>
      </c>
      <c r="J457" s="51">
        <f>VLOOKUP(A457,filiation!A:C,3,FALSE)</f>
        <v>5</v>
      </c>
      <c r="K457" s="51">
        <f>VLOOKUP(J457,Entourage!A:N,14,FALSE)</f>
        <v>3</v>
      </c>
      <c r="L457" s="2" t="str">
        <f t="shared" si="68"/>
        <v>辅助</v>
      </c>
      <c r="M457" s="51">
        <f>VLOOKUP(A457,filiation!A:D,4,FALSE)</f>
        <v>8</v>
      </c>
      <c r="N457" s="51">
        <f>VLOOKUP(M457,Entourage!A:N,14,FALSE)</f>
        <v>2</v>
      </c>
      <c r="O457" s="2" t="str">
        <f t="shared" si="69"/>
        <v>刺杀</v>
      </c>
      <c r="P457" s="2">
        <f t="shared" si="70"/>
        <v>101</v>
      </c>
      <c r="Q457" s="51">
        <f>INT(VLOOKUP(M457,Entourage!A:AF,28+IF(N457=1,2,IF(N457=3,3,1)),FALSE)*0.6*POWER(B457,1.1))</f>
        <v>266</v>
      </c>
      <c r="R457" s="55">
        <f>I457/(SUM(H$2:H457)*10)</f>
        <v>4.6447729948972914E-2</v>
      </c>
      <c r="S457" s="95">
        <f t="shared" si="71"/>
        <v>1.2748049999999997</v>
      </c>
      <c r="T457" s="96">
        <f>SUMIFS(H$2:H457,A$2:A457,A457)*10*S457*(1.1+INDEX(Entourage!BD:BD,MATCH(J457,Entourage!A:A,0))/20)</f>
        <v>7124.8851449999984</v>
      </c>
      <c r="U457" s="96">
        <f t="shared" si="72"/>
        <v>603.25114499999927</v>
      </c>
      <c r="V457" s="96">
        <f>T457/VLOOKUP(C457,[4]CharPropertyConfig!$A:$G,7,FALSE)</f>
        <v>284.99540579999996</v>
      </c>
      <c r="W457" s="96">
        <f t="shared" si="73"/>
        <v>24.317145000000892</v>
      </c>
      <c r="X457" s="54" t="str">
        <f>VLOOKUP(J457,Entourage!A:B,2,FALSE)</f>
        <v>c_b_0057</v>
      </c>
      <c r="Y457" s="51" t="str">
        <f>VLOOKUP(M457,Entourage!A:B,2,FALSE)</f>
        <v>c_b_0059</v>
      </c>
    </row>
    <row r="458" spans="1:25" x14ac:dyDescent="0.15">
      <c r="A458" s="51">
        <f t="shared" si="66"/>
        <v>23</v>
      </c>
      <c r="B458" s="2">
        <f>COUNTIF(A$1:A458,A458)</f>
        <v>17</v>
      </c>
      <c r="C458" s="2">
        <f t="shared" si="65"/>
        <v>101</v>
      </c>
      <c r="D458" s="100">
        <f t="shared" si="67"/>
        <v>310</v>
      </c>
      <c r="E458" s="51">
        <v>1</v>
      </c>
      <c r="F458" s="43">
        <v>5</v>
      </c>
      <c r="G458" s="82">
        <v>13009</v>
      </c>
      <c r="H458" s="43">
        <v>58</v>
      </c>
      <c r="I458" s="43">
        <f>VLOOKUP(C458,[4]CharPropertyConfig!$A:$G,7,FALSE)*D458</f>
        <v>7750</v>
      </c>
      <c r="J458" s="51">
        <f>VLOOKUP(A458,filiation!A:C,3,FALSE)</f>
        <v>5</v>
      </c>
      <c r="K458" s="51">
        <f>VLOOKUP(J458,Entourage!A:N,14,FALSE)</f>
        <v>3</v>
      </c>
      <c r="L458" s="2" t="str">
        <f t="shared" si="68"/>
        <v>辅助</v>
      </c>
      <c r="M458" s="51">
        <f>VLOOKUP(A458,filiation!A:D,4,FALSE)</f>
        <v>8</v>
      </c>
      <c r="N458" s="51">
        <f>VLOOKUP(M458,Entourage!A:N,14,FALSE)</f>
        <v>2</v>
      </c>
      <c r="O458" s="2" t="str">
        <f t="shared" si="69"/>
        <v>刺杀</v>
      </c>
      <c r="P458" s="2">
        <f t="shared" si="70"/>
        <v>101</v>
      </c>
      <c r="Q458" s="51">
        <f>INT(VLOOKUP(M458,Entourage!A:AF,28+IF(N458=1,2,IF(N458=3,3,1)),FALSE)*0.6*POWER(B458,1.1))</f>
        <v>284</v>
      </c>
      <c r="R458" s="55">
        <f>I458/(SUM(H$2:H458)*10)</f>
        <v>5.0508342022940564E-2</v>
      </c>
      <c r="S458" s="95">
        <f t="shared" si="71"/>
        <v>1.2174387749999998</v>
      </c>
      <c r="T458" s="96">
        <f>SUMIFS(H$2:H458,A$2:A458,A458)*10*S458*(1.1+INDEX(Entourage!BD:BD,MATCH(J458,Entourage!A:A,0))/20)</f>
        <v>7757.5198742999983</v>
      </c>
      <c r="U458" s="96">
        <f t="shared" si="72"/>
        <v>632.63472929999989</v>
      </c>
      <c r="V458" s="96">
        <f>T458/VLOOKUP(C458,[4]CharPropertyConfig!$A:$G,7,FALSE)</f>
        <v>310.30079497199995</v>
      </c>
      <c r="W458" s="96">
        <f t="shared" si="73"/>
        <v>29.383584300000621</v>
      </c>
      <c r="X458" s="54" t="str">
        <f>VLOOKUP(J458,Entourage!A:B,2,FALSE)</f>
        <v>c_b_0057</v>
      </c>
      <c r="Y458" s="51" t="str">
        <f>VLOOKUP(M458,Entourage!A:B,2,FALSE)</f>
        <v>c_b_0059</v>
      </c>
    </row>
    <row r="459" spans="1:25" x14ac:dyDescent="0.15">
      <c r="A459" s="51">
        <f t="shared" si="66"/>
        <v>23</v>
      </c>
      <c r="B459" s="2">
        <f>COUNTIF(A$1:A459,A459)</f>
        <v>18</v>
      </c>
      <c r="C459" s="2">
        <f t="shared" si="65"/>
        <v>101</v>
      </c>
      <c r="D459" s="100">
        <f t="shared" si="67"/>
        <v>338</v>
      </c>
      <c r="E459" s="51">
        <v>1</v>
      </c>
      <c r="F459" s="43">
        <v>6</v>
      </c>
      <c r="G459" s="82">
        <v>13009</v>
      </c>
      <c r="H459" s="43">
        <v>64</v>
      </c>
      <c r="I459" s="43">
        <f>VLOOKUP(C459,[4]CharPropertyConfig!$A:$G,7,FALSE)*D459</f>
        <v>8450</v>
      </c>
      <c r="J459" s="51">
        <f>VLOOKUP(A459,filiation!A:C,3,FALSE)</f>
        <v>5</v>
      </c>
      <c r="K459" s="51">
        <f>VLOOKUP(J459,Entourage!A:N,14,FALSE)</f>
        <v>3</v>
      </c>
      <c r="L459" s="2" t="str">
        <f t="shared" si="68"/>
        <v>辅助</v>
      </c>
      <c r="M459" s="51">
        <f>VLOOKUP(A459,filiation!A:D,4,FALSE)</f>
        <v>8</v>
      </c>
      <c r="N459" s="51">
        <f>VLOOKUP(M459,Entourage!A:N,14,FALSE)</f>
        <v>2</v>
      </c>
      <c r="O459" s="2" t="str">
        <f t="shared" si="69"/>
        <v>刺杀</v>
      </c>
      <c r="P459" s="2">
        <f t="shared" si="70"/>
        <v>101</v>
      </c>
      <c r="Q459" s="51">
        <f>INT(VLOOKUP(M459,Entourage!A:AF,28+IF(N459=1,2,IF(N459=3,3,1)),FALSE)*0.6*POWER(B459,1.1))</f>
        <v>302</v>
      </c>
      <c r="R459" s="55">
        <f>I459/(SUM(H$2:H459)*10)</f>
        <v>5.4841640706126689E-2</v>
      </c>
      <c r="S459" s="95">
        <f t="shared" si="71"/>
        <v>1.1687412239999997</v>
      </c>
      <c r="T459" s="96">
        <f>SUMIFS(H$2:H459,A$2:A459,A459)*10*S459*(1.1+INDEX(Entourage!BD:BD,MATCH(J459,Entourage!A:A,0))/20)</f>
        <v>8457.0114968639991</v>
      </c>
      <c r="U459" s="96">
        <f t="shared" si="72"/>
        <v>699.49162256400086</v>
      </c>
      <c r="V459" s="96">
        <f>T459/VLOOKUP(C459,[4]CharPropertyConfig!$A:$G,7,FALSE)</f>
        <v>338.28045987455994</v>
      </c>
      <c r="W459" s="96">
        <f t="shared" si="73"/>
        <v>66.856893264000973</v>
      </c>
      <c r="X459" s="54" t="str">
        <f>VLOOKUP(J459,Entourage!A:B,2,FALSE)</f>
        <v>c_b_0057</v>
      </c>
      <c r="Y459" s="51" t="str">
        <f>VLOOKUP(M459,Entourage!A:B,2,FALSE)</f>
        <v>c_b_0059</v>
      </c>
    </row>
    <row r="460" spans="1:25" x14ac:dyDescent="0.15">
      <c r="A460" s="51">
        <f t="shared" si="66"/>
        <v>23</v>
      </c>
      <c r="B460" s="2">
        <f>COUNTIF(A$1:A460,A460)</f>
        <v>19</v>
      </c>
      <c r="C460" s="2">
        <f t="shared" si="65"/>
        <v>101</v>
      </c>
      <c r="D460" s="100">
        <f t="shared" si="67"/>
        <v>367</v>
      </c>
      <c r="E460" s="51">
        <v>1</v>
      </c>
      <c r="F460" s="43">
        <v>6</v>
      </c>
      <c r="G460" s="82">
        <v>13009</v>
      </c>
      <c r="H460" s="43">
        <v>68</v>
      </c>
      <c r="I460" s="43">
        <f>VLOOKUP(C460,[4]CharPropertyConfig!$A:$G,7,FALSE)*D460</f>
        <v>9175</v>
      </c>
      <c r="J460" s="51">
        <f>VLOOKUP(A460,filiation!A:C,3,FALSE)</f>
        <v>5</v>
      </c>
      <c r="K460" s="51">
        <f>VLOOKUP(J460,Entourage!A:N,14,FALSE)</f>
        <v>3</v>
      </c>
      <c r="L460" s="2" t="str">
        <f t="shared" si="68"/>
        <v>辅助</v>
      </c>
      <c r="M460" s="51">
        <f>VLOOKUP(A460,filiation!A:D,4,FALSE)</f>
        <v>8</v>
      </c>
      <c r="N460" s="51">
        <f>VLOOKUP(M460,Entourage!A:N,14,FALSE)</f>
        <v>2</v>
      </c>
      <c r="O460" s="2" t="str">
        <f t="shared" si="69"/>
        <v>刺杀</v>
      </c>
      <c r="P460" s="2">
        <f t="shared" si="70"/>
        <v>101</v>
      </c>
      <c r="Q460" s="51">
        <f>INT(VLOOKUP(M460,Entourage!A:AF,28+IF(N460=1,2,IF(N460=3,3,1)),FALSE)*0.6*POWER(B460,1.1))</f>
        <v>321</v>
      </c>
      <c r="R460" s="55">
        <f>I460/(SUM(H$2:H460)*10)</f>
        <v>5.9285345050400617E-2</v>
      </c>
      <c r="S460" s="95">
        <f t="shared" si="71"/>
        <v>1.1278352811599996</v>
      </c>
      <c r="T460" s="96">
        <f>SUMIFS(H$2:H460,A$2:A460,A460)*10*S460*(1.1+INDEX(Entourage!BD:BD,MATCH(J460,Entourage!A:A,0))/20)</f>
        <v>9196.3688825786376</v>
      </c>
      <c r="U460" s="96">
        <f t="shared" si="72"/>
        <v>739.35738571463844</v>
      </c>
      <c r="V460" s="96">
        <f>T460/VLOOKUP(C460,[4]CharPropertyConfig!$A:$G,7,FALSE)</f>
        <v>367.85475530314551</v>
      </c>
      <c r="W460" s="96">
        <f t="shared" si="73"/>
        <v>39.865763150637576</v>
      </c>
      <c r="X460" s="54" t="str">
        <f>VLOOKUP(J460,Entourage!A:B,2,FALSE)</f>
        <v>c_b_0057</v>
      </c>
      <c r="Y460" s="51" t="str">
        <f>VLOOKUP(M460,Entourage!A:B,2,FALSE)</f>
        <v>c_b_0059</v>
      </c>
    </row>
    <row r="461" spans="1:25" x14ac:dyDescent="0.15">
      <c r="A461" s="51">
        <f t="shared" si="66"/>
        <v>23</v>
      </c>
      <c r="B461" s="2">
        <f>COUNTIF(A$1:A461,A461)</f>
        <v>20</v>
      </c>
      <c r="C461" s="2">
        <f t="shared" si="65"/>
        <v>101</v>
      </c>
      <c r="D461" s="100">
        <f t="shared" si="67"/>
        <v>399</v>
      </c>
      <c r="E461" s="51">
        <v>1</v>
      </c>
      <c r="F461" s="43">
        <v>6</v>
      </c>
      <c r="G461" s="82">
        <v>13009</v>
      </c>
      <c r="H461" s="43">
        <v>72</v>
      </c>
      <c r="I461" s="43">
        <f>VLOOKUP(C461,[4]CharPropertyConfig!$A:$G,7,FALSE)*D461</f>
        <v>9975</v>
      </c>
      <c r="J461" s="51">
        <f>VLOOKUP(A461,filiation!A:C,3,FALSE)</f>
        <v>5</v>
      </c>
      <c r="K461" s="51">
        <f>VLOOKUP(J461,Entourage!A:N,14,FALSE)</f>
        <v>3</v>
      </c>
      <c r="L461" s="2" t="str">
        <f t="shared" si="68"/>
        <v>辅助</v>
      </c>
      <c r="M461" s="51">
        <f>VLOOKUP(A461,filiation!A:D,4,FALSE)</f>
        <v>8</v>
      </c>
      <c r="N461" s="51">
        <f>VLOOKUP(M461,Entourage!A:N,14,FALSE)</f>
        <v>2</v>
      </c>
      <c r="O461" s="2" t="str">
        <f t="shared" si="69"/>
        <v>刺杀</v>
      </c>
      <c r="P461" s="2">
        <f t="shared" si="70"/>
        <v>101</v>
      </c>
      <c r="Q461" s="51">
        <f>INT(VLOOKUP(M461,Entourage!A:AF,28+IF(N461=1,2,IF(N461=3,3,1)),FALSE)*0.6*POWER(B461,1.1))</f>
        <v>340</v>
      </c>
      <c r="R461" s="55">
        <f>I461/(SUM(H$2:H461)*10)</f>
        <v>6.4156161564188324E-2</v>
      </c>
      <c r="S461" s="95">
        <f t="shared" si="71"/>
        <v>1.0940002227251997</v>
      </c>
      <c r="T461" s="96">
        <f>SUMIFS(H$2:H461,A$2:A461,A461)*10*S461*(1.1+INDEX(Entourage!BD:BD,MATCH(J461,Entourage!A:A,0))/20)</f>
        <v>9983.8460325901724</v>
      </c>
      <c r="U461" s="96">
        <f t="shared" si="72"/>
        <v>787.47715001153483</v>
      </c>
      <c r="V461" s="96">
        <f>T461/VLOOKUP(C461,[4]CharPropertyConfig!$A:$G,7,FALSE)</f>
        <v>399.35384130360688</v>
      </c>
      <c r="W461" s="96">
        <f t="shared" si="73"/>
        <v>48.119764296896392</v>
      </c>
      <c r="X461" s="54" t="str">
        <f>VLOOKUP(J461,Entourage!A:B,2,FALSE)</f>
        <v>c_b_0057</v>
      </c>
      <c r="Y461" s="51" t="str">
        <f>VLOOKUP(M461,Entourage!A:B,2,FALSE)</f>
        <v>c_b_0059</v>
      </c>
    </row>
    <row r="462" spans="1:25" x14ac:dyDescent="0.15">
      <c r="A462" s="51">
        <f t="shared" si="66"/>
        <v>24</v>
      </c>
      <c r="B462" s="2">
        <f>COUNTIF(A$1:A462,A462)</f>
        <v>1</v>
      </c>
      <c r="C462" s="2">
        <f t="shared" si="65"/>
        <v>104</v>
      </c>
      <c r="D462" s="100">
        <f t="shared" si="67"/>
        <v>250</v>
      </c>
      <c r="E462" s="51">
        <v>1</v>
      </c>
      <c r="F462" s="43">
        <v>1</v>
      </c>
      <c r="G462" s="82">
        <v>13009</v>
      </c>
      <c r="H462" s="43">
        <v>2</v>
      </c>
      <c r="I462" s="43">
        <f>VLOOKUP(C462,[4]CharPropertyConfig!$A:$G,7,FALSE)*D462</f>
        <v>250</v>
      </c>
      <c r="J462" s="51">
        <f>VLOOKUP(A462,filiation!A:C,3,FALSE)</f>
        <v>8</v>
      </c>
      <c r="K462" s="51">
        <f>VLOOKUP(J462,Entourage!A:N,14,FALSE)</f>
        <v>2</v>
      </c>
      <c r="L462" s="2" t="str">
        <f t="shared" si="68"/>
        <v>刺杀</v>
      </c>
      <c r="M462" s="51">
        <f>VLOOKUP(A462,filiation!A:D,4,FALSE)</f>
        <v>5</v>
      </c>
      <c r="N462" s="51">
        <f>VLOOKUP(M462,Entourage!A:N,14,FALSE)</f>
        <v>3</v>
      </c>
      <c r="O462" s="2" t="str">
        <f t="shared" si="69"/>
        <v>辅助</v>
      </c>
      <c r="P462" s="2">
        <f t="shared" si="70"/>
        <v>104</v>
      </c>
      <c r="Q462" s="51">
        <f>INT(VLOOKUP(M462,Entourage!A:AF,28+IF(N462=1,2,IF(N462=3,3,1)),FALSE)*0.6*POWER(B462,1.1))</f>
        <v>230</v>
      </c>
      <c r="R462" s="55">
        <f>I462/(SUM(H$2:H462)*10)</f>
        <v>1.6077170418006431E-3</v>
      </c>
      <c r="S462" s="95">
        <f t="shared" si="71"/>
        <v>10</v>
      </c>
      <c r="T462" s="96">
        <f>SUMIFS(H$2:H462,A$2:A462,A462)*10*S462*(1.1+INDEX(Entourage!BD:BD,MATCH(J462,Entourage!A:A,0))/20)</f>
        <v>250</v>
      </c>
      <c r="U462" s="96">
        <f t="shared" si="72"/>
        <v>-9733.8460325901724</v>
      </c>
      <c r="V462" s="96">
        <f>T462/VLOOKUP(C462,[4]CharPropertyConfig!$A:$G,7,FALSE)</f>
        <v>250</v>
      </c>
      <c r="W462" s="96">
        <f t="shared" si="73"/>
        <v>-10521.323182601707</v>
      </c>
      <c r="X462" s="54" t="str">
        <f>VLOOKUP(J462,Entourage!A:B,2,FALSE)</f>
        <v>c_b_0059</v>
      </c>
      <c r="Y462" s="51" t="str">
        <f>VLOOKUP(M462,Entourage!A:B,2,FALSE)</f>
        <v>c_b_0057</v>
      </c>
    </row>
    <row r="463" spans="1:25" x14ac:dyDescent="0.15">
      <c r="A463" s="51">
        <f t="shared" si="66"/>
        <v>24</v>
      </c>
      <c r="B463" s="2">
        <f>COUNTIF(A$1:A463,A463)</f>
        <v>2</v>
      </c>
      <c r="C463" s="2">
        <f t="shared" si="65"/>
        <v>104</v>
      </c>
      <c r="D463" s="100">
        <f t="shared" si="67"/>
        <v>525</v>
      </c>
      <c r="E463" s="51">
        <v>1</v>
      </c>
      <c r="F463" s="43">
        <v>1</v>
      </c>
      <c r="G463" s="82">
        <v>13009</v>
      </c>
      <c r="H463" s="43">
        <v>4</v>
      </c>
      <c r="I463" s="43">
        <f>VLOOKUP(C463,[4]CharPropertyConfig!$A:$G,7,FALSE)*D463</f>
        <v>525</v>
      </c>
      <c r="J463" s="51">
        <f>VLOOKUP(A463,filiation!A:C,3,FALSE)</f>
        <v>8</v>
      </c>
      <c r="K463" s="51">
        <f>VLOOKUP(J463,Entourage!A:N,14,FALSE)</f>
        <v>2</v>
      </c>
      <c r="L463" s="2" t="str">
        <f t="shared" si="68"/>
        <v>刺杀</v>
      </c>
      <c r="M463" s="51">
        <f>VLOOKUP(A463,filiation!A:D,4,FALSE)</f>
        <v>5</v>
      </c>
      <c r="N463" s="51">
        <f>VLOOKUP(M463,Entourage!A:N,14,FALSE)</f>
        <v>3</v>
      </c>
      <c r="O463" s="2" t="str">
        <f t="shared" si="69"/>
        <v>辅助</v>
      </c>
      <c r="P463" s="2">
        <f t="shared" si="70"/>
        <v>104</v>
      </c>
      <c r="Q463" s="51">
        <f>INT(VLOOKUP(M463,Entourage!A:AF,28+IF(N463=1,2,IF(N463=3,3,1)),FALSE)*0.6*POWER(B463,1.1))</f>
        <v>493</v>
      </c>
      <c r="R463" s="55">
        <f>I463/(SUM(H$2:H463)*10)</f>
        <v>3.3753375337533752E-3</v>
      </c>
      <c r="S463" s="95">
        <f t="shared" si="71"/>
        <v>7</v>
      </c>
      <c r="T463" s="96">
        <f>SUMIFS(H$2:H463,A$2:A463,A463)*10*S463*(1.1+INDEX(Entourage!BD:BD,MATCH(J463,Entourage!A:A,0))/20)</f>
        <v>525</v>
      </c>
      <c r="U463" s="96">
        <f t="shared" si="72"/>
        <v>275</v>
      </c>
      <c r="V463" s="96">
        <f>T463/VLOOKUP(C463,[4]CharPropertyConfig!$A:$G,7,FALSE)</f>
        <v>525</v>
      </c>
      <c r="W463" s="96">
        <f t="shared" si="73"/>
        <v>10008.846032590172</v>
      </c>
      <c r="X463" s="54" t="str">
        <f>VLOOKUP(J463,Entourage!A:B,2,FALSE)</f>
        <v>c_b_0059</v>
      </c>
      <c r="Y463" s="51" t="str">
        <f>VLOOKUP(M463,Entourage!A:B,2,FALSE)</f>
        <v>c_b_0057</v>
      </c>
    </row>
    <row r="464" spans="1:25" x14ac:dyDescent="0.15">
      <c r="A464" s="51">
        <f t="shared" si="66"/>
        <v>24</v>
      </c>
      <c r="B464" s="2">
        <f>COUNTIF(A$1:A464,A464)</f>
        <v>3</v>
      </c>
      <c r="C464" s="2">
        <f t="shared" si="65"/>
        <v>104</v>
      </c>
      <c r="D464" s="100">
        <f t="shared" si="67"/>
        <v>825</v>
      </c>
      <c r="E464" s="51">
        <v>1</v>
      </c>
      <c r="F464" s="43">
        <v>1</v>
      </c>
      <c r="G464" s="82">
        <v>13009</v>
      </c>
      <c r="H464" s="43">
        <v>6</v>
      </c>
      <c r="I464" s="43">
        <f>VLOOKUP(C464,[4]CharPropertyConfig!$A:$G,7,FALSE)*D464</f>
        <v>825</v>
      </c>
      <c r="J464" s="51">
        <f>VLOOKUP(A464,filiation!A:C,3,FALSE)</f>
        <v>8</v>
      </c>
      <c r="K464" s="51">
        <f>VLOOKUP(J464,Entourage!A:N,14,FALSE)</f>
        <v>2</v>
      </c>
      <c r="L464" s="2" t="str">
        <f t="shared" si="68"/>
        <v>刺杀</v>
      </c>
      <c r="M464" s="51">
        <f>VLOOKUP(A464,filiation!A:D,4,FALSE)</f>
        <v>5</v>
      </c>
      <c r="N464" s="51">
        <f>VLOOKUP(M464,Entourage!A:N,14,FALSE)</f>
        <v>3</v>
      </c>
      <c r="O464" s="2" t="str">
        <f t="shared" si="69"/>
        <v>辅助</v>
      </c>
      <c r="P464" s="2">
        <f t="shared" si="70"/>
        <v>104</v>
      </c>
      <c r="Q464" s="51">
        <f>INT(VLOOKUP(M464,Entourage!A:AF,28+IF(N464=1,2,IF(N464=3,3,1)),FALSE)*0.6*POWER(B464,1.1))</f>
        <v>771</v>
      </c>
      <c r="R464" s="55">
        <f>I464/(SUM(H$2:H464)*10)</f>
        <v>5.3020565552699232E-3</v>
      </c>
      <c r="S464" s="95">
        <f t="shared" si="71"/>
        <v>5.5</v>
      </c>
      <c r="T464" s="96">
        <f>SUMIFS(H$2:H464,A$2:A464,A464)*10*S464*(1.1+INDEX(Entourage!BD:BD,MATCH(J464,Entourage!A:A,0))/20)</f>
        <v>825</v>
      </c>
      <c r="U464" s="96">
        <f t="shared" si="72"/>
        <v>300</v>
      </c>
      <c r="V464" s="96">
        <f>T464/VLOOKUP(C464,[4]CharPropertyConfig!$A:$G,7,FALSE)</f>
        <v>825</v>
      </c>
      <c r="W464" s="96">
        <f t="shared" si="73"/>
        <v>25</v>
      </c>
      <c r="X464" s="54" t="str">
        <f>VLOOKUP(J464,Entourage!A:B,2,FALSE)</f>
        <v>c_b_0059</v>
      </c>
      <c r="Y464" s="51" t="str">
        <f>VLOOKUP(M464,Entourage!A:B,2,FALSE)</f>
        <v>c_b_0057</v>
      </c>
    </row>
    <row r="465" spans="1:25" x14ac:dyDescent="0.15">
      <c r="A465" s="51">
        <f t="shared" si="66"/>
        <v>24</v>
      </c>
      <c r="B465" s="2">
        <f>COUNTIF(A$1:A465,A465)</f>
        <v>4</v>
      </c>
      <c r="C465" s="2">
        <f t="shared" si="65"/>
        <v>104</v>
      </c>
      <c r="D465" s="100">
        <f t="shared" si="67"/>
        <v>1155</v>
      </c>
      <c r="E465" s="51">
        <v>1</v>
      </c>
      <c r="F465" s="43">
        <v>2</v>
      </c>
      <c r="G465" s="82">
        <v>13009</v>
      </c>
      <c r="H465" s="43">
        <v>10</v>
      </c>
      <c r="I465" s="43">
        <f>VLOOKUP(C465,[4]CharPropertyConfig!$A:$G,7,FALSE)*D465</f>
        <v>1155</v>
      </c>
      <c r="J465" s="51">
        <f>VLOOKUP(A465,filiation!A:C,3,FALSE)</f>
        <v>8</v>
      </c>
      <c r="K465" s="51">
        <f>VLOOKUP(J465,Entourage!A:N,14,FALSE)</f>
        <v>2</v>
      </c>
      <c r="L465" s="2" t="str">
        <f t="shared" si="68"/>
        <v>刺杀</v>
      </c>
      <c r="M465" s="51">
        <f>VLOOKUP(A465,filiation!A:D,4,FALSE)</f>
        <v>5</v>
      </c>
      <c r="N465" s="51">
        <f>VLOOKUP(M465,Entourage!A:N,14,FALSE)</f>
        <v>3</v>
      </c>
      <c r="O465" s="2" t="str">
        <f t="shared" si="69"/>
        <v>辅助</v>
      </c>
      <c r="P465" s="2">
        <f t="shared" si="70"/>
        <v>104</v>
      </c>
      <c r="Q465" s="51">
        <f>INT(VLOOKUP(M465,Entourage!A:AF,28+IF(N465=1,2,IF(N465=3,3,1)),FALSE)*0.6*POWER(B465,1.1))</f>
        <v>1058</v>
      </c>
      <c r="R465" s="55">
        <f>I465/(SUM(H$2:H465)*10)</f>
        <v>7.418111753371869E-3</v>
      </c>
      <c r="S465" s="95">
        <f t="shared" si="71"/>
        <v>4.2</v>
      </c>
      <c r="T465" s="96">
        <f>SUMIFS(H$2:H465,A$2:A465,A465)*10*S465*(1.1+INDEX(Entourage!BD:BD,MATCH(J465,Entourage!A:A,0))/20)</f>
        <v>1155</v>
      </c>
      <c r="U465" s="96">
        <f t="shared" si="72"/>
        <v>330</v>
      </c>
      <c r="V465" s="96">
        <f>T465/VLOOKUP(C465,[4]CharPropertyConfig!$A:$G,7,FALSE)</f>
        <v>1155</v>
      </c>
      <c r="W465" s="96">
        <f t="shared" si="73"/>
        <v>30</v>
      </c>
      <c r="X465" s="54" t="str">
        <f>VLOOKUP(J465,Entourage!A:B,2,FALSE)</f>
        <v>c_b_0059</v>
      </c>
      <c r="Y465" s="51" t="str">
        <f>VLOOKUP(M465,Entourage!A:B,2,FALSE)</f>
        <v>c_b_0057</v>
      </c>
    </row>
    <row r="466" spans="1:25" x14ac:dyDescent="0.15">
      <c r="A466" s="51">
        <f t="shared" si="66"/>
        <v>24</v>
      </c>
      <c r="B466" s="2">
        <f>COUNTIF(A$1:A466,A466)</f>
        <v>5</v>
      </c>
      <c r="C466" s="2">
        <f t="shared" ref="C466:C529" si="74">P466</f>
        <v>104</v>
      </c>
      <c r="D466" s="100">
        <f t="shared" si="67"/>
        <v>1513</v>
      </c>
      <c r="E466" s="51">
        <v>1</v>
      </c>
      <c r="F466" s="43">
        <v>2</v>
      </c>
      <c r="G466" s="82">
        <v>13009</v>
      </c>
      <c r="H466" s="43">
        <v>12</v>
      </c>
      <c r="I466" s="43">
        <f>VLOOKUP(C466,[4]CharPropertyConfig!$A:$G,7,FALSE)*D466</f>
        <v>1513</v>
      </c>
      <c r="J466" s="51">
        <f>VLOOKUP(A466,filiation!A:C,3,FALSE)</f>
        <v>8</v>
      </c>
      <c r="K466" s="51">
        <f>VLOOKUP(J466,Entourage!A:N,14,FALSE)</f>
        <v>2</v>
      </c>
      <c r="L466" s="2" t="str">
        <f t="shared" si="68"/>
        <v>刺杀</v>
      </c>
      <c r="M466" s="51">
        <f>VLOOKUP(A466,filiation!A:D,4,FALSE)</f>
        <v>5</v>
      </c>
      <c r="N466" s="51">
        <f>VLOOKUP(M466,Entourage!A:N,14,FALSE)</f>
        <v>3</v>
      </c>
      <c r="O466" s="2" t="str">
        <f t="shared" si="69"/>
        <v>辅助</v>
      </c>
      <c r="P466" s="2">
        <f t="shared" si="70"/>
        <v>104</v>
      </c>
      <c r="Q466" s="51">
        <f>INT(VLOOKUP(M466,Entourage!A:AF,28+IF(N466=1,2,IF(N466=3,3,1)),FALSE)*0.6*POWER(B466,1.1))</f>
        <v>1353</v>
      </c>
      <c r="R466" s="55">
        <f>I466/(SUM(H$2:H466)*10)</f>
        <v>9.7099217045308692E-3</v>
      </c>
      <c r="S466" s="95">
        <f t="shared" si="71"/>
        <v>3.56</v>
      </c>
      <c r="T466" s="96">
        <f>SUMIFS(H$2:H466,A$2:A466,A466)*10*S466*(1.1+INDEX(Entourage!BD:BD,MATCH(J466,Entourage!A:A,0))/20)</f>
        <v>1513</v>
      </c>
      <c r="U466" s="96">
        <f t="shared" si="72"/>
        <v>358</v>
      </c>
      <c r="V466" s="96">
        <f>T466/VLOOKUP(C466,[4]CharPropertyConfig!$A:$G,7,FALSE)</f>
        <v>1513</v>
      </c>
      <c r="W466" s="96">
        <f t="shared" si="73"/>
        <v>28</v>
      </c>
      <c r="X466" s="54" t="str">
        <f>VLOOKUP(J466,Entourage!A:B,2,FALSE)</f>
        <v>c_b_0059</v>
      </c>
      <c r="Y466" s="51" t="str">
        <f>VLOOKUP(M466,Entourage!A:B,2,FALSE)</f>
        <v>c_b_0057</v>
      </c>
    </row>
    <row r="467" spans="1:25" x14ac:dyDescent="0.15">
      <c r="A467" s="51">
        <f t="shared" si="66"/>
        <v>24</v>
      </c>
      <c r="B467" s="2">
        <f>COUNTIF(A$1:A467,A467)</f>
        <v>6</v>
      </c>
      <c r="C467" s="2">
        <f t="shared" si="74"/>
        <v>104</v>
      </c>
      <c r="D467" s="100">
        <f t="shared" si="67"/>
        <v>1887</v>
      </c>
      <c r="E467" s="51">
        <v>1</v>
      </c>
      <c r="F467" s="43">
        <v>2</v>
      </c>
      <c r="G467" s="82">
        <v>13009</v>
      </c>
      <c r="H467" s="43">
        <v>16</v>
      </c>
      <c r="I467" s="43">
        <f>VLOOKUP(C467,[4]CharPropertyConfig!$A:$G,7,FALSE)*D467</f>
        <v>1887</v>
      </c>
      <c r="J467" s="51">
        <f>VLOOKUP(A467,filiation!A:C,3,FALSE)</f>
        <v>8</v>
      </c>
      <c r="K467" s="51">
        <f>VLOOKUP(J467,Entourage!A:N,14,FALSE)</f>
        <v>2</v>
      </c>
      <c r="L467" s="2" t="str">
        <f t="shared" si="68"/>
        <v>刺杀</v>
      </c>
      <c r="M467" s="51">
        <f>VLOOKUP(A467,filiation!A:D,4,FALSE)</f>
        <v>5</v>
      </c>
      <c r="N467" s="51">
        <f>VLOOKUP(M467,Entourage!A:N,14,FALSE)</f>
        <v>3</v>
      </c>
      <c r="O467" s="2" t="str">
        <f t="shared" si="69"/>
        <v>辅助</v>
      </c>
      <c r="P467" s="2">
        <f t="shared" si="70"/>
        <v>104</v>
      </c>
      <c r="Q467" s="51">
        <f>INT(VLOOKUP(M467,Entourage!A:AF,28+IF(N467=1,2,IF(N467=3,3,1)),FALSE)*0.6*POWER(B467,1.1))</f>
        <v>1653</v>
      </c>
      <c r="R467" s="55">
        <f>I467/(SUM(H$2:H467)*10)</f>
        <v>1.2097704833953071E-2</v>
      </c>
      <c r="S467" s="95">
        <f t="shared" si="71"/>
        <v>3.02</v>
      </c>
      <c r="T467" s="96">
        <f>SUMIFS(H$2:H467,A$2:A467,A467)*10*S467*(1.1+INDEX(Entourage!BD:BD,MATCH(J467,Entourage!A:A,0))/20)</f>
        <v>1887.5</v>
      </c>
      <c r="U467" s="96">
        <f t="shared" si="72"/>
        <v>374.5</v>
      </c>
      <c r="V467" s="96">
        <f>T467/VLOOKUP(C467,[4]CharPropertyConfig!$A:$G,7,FALSE)</f>
        <v>1887.5</v>
      </c>
      <c r="W467" s="96">
        <f t="shared" si="73"/>
        <v>16.5</v>
      </c>
      <c r="X467" s="54" t="str">
        <f>VLOOKUP(J467,Entourage!A:B,2,FALSE)</f>
        <v>c_b_0059</v>
      </c>
      <c r="Y467" s="51" t="str">
        <f>VLOOKUP(M467,Entourage!A:B,2,FALSE)</f>
        <v>c_b_0057</v>
      </c>
    </row>
    <row r="468" spans="1:25" x14ac:dyDescent="0.15">
      <c r="A468" s="51">
        <f t="shared" si="66"/>
        <v>24</v>
      </c>
      <c r="B468" s="2">
        <f>COUNTIF(A$1:A468,A468)</f>
        <v>7</v>
      </c>
      <c r="C468" s="2">
        <f t="shared" si="74"/>
        <v>104</v>
      </c>
      <c r="D468" s="100">
        <f t="shared" si="67"/>
        <v>2275</v>
      </c>
      <c r="E468" s="51">
        <v>1</v>
      </c>
      <c r="F468" s="43">
        <v>3</v>
      </c>
      <c r="G468" s="82">
        <v>13009</v>
      </c>
      <c r="H468" s="43">
        <v>20</v>
      </c>
      <c r="I468" s="43">
        <f>VLOOKUP(C468,[4]CharPropertyConfig!$A:$G,7,FALSE)*D468</f>
        <v>2275</v>
      </c>
      <c r="J468" s="51">
        <f>VLOOKUP(A468,filiation!A:C,3,FALSE)</f>
        <v>8</v>
      </c>
      <c r="K468" s="51">
        <f>VLOOKUP(J468,Entourage!A:N,14,FALSE)</f>
        <v>2</v>
      </c>
      <c r="L468" s="2" t="str">
        <f t="shared" si="68"/>
        <v>刺杀</v>
      </c>
      <c r="M468" s="51">
        <f>VLOOKUP(A468,filiation!A:D,4,FALSE)</f>
        <v>5</v>
      </c>
      <c r="N468" s="51">
        <f>VLOOKUP(M468,Entourage!A:N,14,FALSE)</f>
        <v>3</v>
      </c>
      <c r="O468" s="2" t="str">
        <f t="shared" si="69"/>
        <v>辅助</v>
      </c>
      <c r="P468" s="2">
        <f t="shared" si="70"/>
        <v>104</v>
      </c>
      <c r="Q468" s="51">
        <f>INT(VLOOKUP(M468,Entourage!A:AF,28+IF(N468=1,2,IF(N468=3,3,1)),FALSE)*0.6*POWER(B468,1.1))</f>
        <v>1959</v>
      </c>
      <c r="R468" s="55">
        <f>I468/(SUM(H$2:H468)*10)</f>
        <v>1.4566525803559995E-2</v>
      </c>
      <c r="S468" s="95">
        <f t="shared" si="71"/>
        <v>2.6</v>
      </c>
      <c r="T468" s="96">
        <f>SUMIFS(H$2:H468,A$2:A468,A468)*10*S468*(1.1+INDEX(Entourage!BD:BD,MATCH(J468,Entourage!A:A,0))/20)</f>
        <v>2275</v>
      </c>
      <c r="U468" s="96">
        <f t="shared" si="72"/>
        <v>387.5</v>
      </c>
      <c r="V468" s="96">
        <f>T468/VLOOKUP(C468,[4]CharPropertyConfig!$A:$G,7,FALSE)</f>
        <v>2275</v>
      </c>
      <c r="W468" s="96">
        <f t="shared" si="73"/>
        <v>13</v>
      </c>
      <c r="X468" s="54" t="str">
        <f>VLOOKUP(J468,Entourage!A:B,2,FALSE)</f>
        <v>c_b_0059</v>
      </c>
      <c r="Y468" s="51" t="str">
        <f>VLOOKUP(M468,Entourage!A:B,2,FALSE)</f>
        <v>c_b_0057</v>
      </c>
    </row>
    <row r="469" spans="1:25" x14ac:dyDescent="0.15">
      <c r="A469" s="51">
        <f t="shared" si="66"/>
        <v>24</v>
      </c>
      <c r="B469" s="2">
        <f>COUNTIF(A$1:A469,A469)</f>
        <v>8</v>
      </c>
      <c r="C469" s="2">
        <f t="shared" si="74"/>
        <v>104</v>
      </c>
      <c r="D469" s="100">
        <f t="shared" si="67"/>
        <v>2679</v>
      </c>
      <c r="E469" s="51">
        <v>1</v>
      </c>
      <c r="F469" s="43">
        <v>3</v>
      </c>
      <c r="G469" s="82">
        <v>13009</v>
      </c>
      <c r="H469" s="43">
        <v>24</v>
      </c>
      <c r="I469" s="43">
        <f>VLOOKUP(C469,[4]CharPropertyConfig!$A:$G,7,FALSE)*D469</f>
        <v>2679</v>
      </c>
      <c r="J469" s="51">
        <f>VLOOKUP(A469,filiation!A:C,3,FALSE)</f>
        <v>8</v>
      </c>
      <c r="K469" s="51">
        <f>VLOOKUP(J469,Entourage!A:N,14,FALSE)</f>
        <v>2</v>
      </c>
      <c r="L469" s="2" t="str">
        <f t="shared" si="68"/>
        <v>刺杀</v>
      </c>
      <c r="M469" s="51">
        <f>VLOOKUP(A469,filiation!A:D,4,FALSE)</f>
        <v>5</v>
      </c>
      <c r="N469" s="51">
        <f>VLOOKUP(M469,Entourage!A:N,14,FALSE)</f>
        <v>3</v>
      </c>
      <c r="O469" s="2" t="str">
        <f t="shared" si="69"/>
        <v>辅助</v>
      </c>
      <c r="P469" s="2">
        <f t="shared" si="70"/>
        <v>104</v>
      </c>
      <c r="Q469" s="51">
        <f>INT(VLOOKUP(M469,Entourage!A:AF,28+IF(N469=1,2,IF(N469=3,3,1)),FALSE)*0.6*POWER(B469,1.1))</f>
        <v>2269</v>
      </c>
      <c r="R469" s="55">
        <f>I469/(SUM(H$2:H469)*10)</f>
        <v>1.7126965861143078E-2</v>
      </c>
      <c r="S469" s="95">
        <f t="shared" si="71"/>
        <v>2.2799999999999998</v>
      </c>
      <c r="T469" s="96">
        <f>SUMIFS(H$2:H469,A$2:A469,A469)*10*S469*(1.1+INDEX(Entourage!BD:BD,MATCH(J469,Entourage!A:A,0))/20)</f>
        <v>2679</v>
      </c>
      <c r="U469" s="96">
        <f t="shared" si="72"/>
        <v>404</v>
      </c>
      <c r="V469" s="96">
        <f>T469/VLOOKUP(C469,[4]CharPropertyConfig!$A:$G,7,FALSE)</f>
        <v>2679</v>
      </c>
      <c r="W469" s="96">
        <f t="shared" si="73"/>
        <v>16.5</v>
      </c>
      <c r="X469" s="54" t="str">
        <f>VLOOKUP(J469,Entourage!A:B,2,FALSE)</f>
        <v>c_b_0059</v>
      </c>
      <c r="Y469" s="51" t="str">
        <f>VLOOKUP(M469,Entourage!A:B,2,FALSE)</f>
        <v>c_b_0057</v>
      </c>
    </row>
    <row r="470" spans="1:25" x14ac:dyDescent="0.15">
      <c r="A470" s="51">
        <f t="shared" si="66"/>
        <v>24</v>
      </c>
      <c r="B470" s="2">
        <f>COUNTIF(A$1:A470,A470)</f>
        <v>9</v>
      </c>
      <c r="C470" s="2">
        <f t="shared" si="74"/>
        <v>104</v>
      </c>
      <c r="D470" s="100">
        <f t="shared" si="67"/>
        <v>3105</v>
      </c>
      <c r="E470" s="51">
        <v>1</v>
      </c>
      <c r="F470" s="43">
        <v>3</v>
      </c>
      <c r="G470" s="82">
        <v>13009</v>
      </c>
      <c r="H470" s="43">
        <v>26</v>
      </c>
      <c r="I470" s="43">
        <f>VLOOKUP(C470,[4]CharPropertyConfig!$A:$G,7,FALSE)*D470</f>
        <v>3105</v>
      </c>
      <c r="J470" s="51">
        <f>VLOOKUP(A470,filiation!A:C,3,FALSE)</f>
        <v>8</v>
      </c>
      <c r="K470" s="51">
        <f>VLOOKUP(J470,Entourage!A:N,14,FALSE)</f>
        <v>2</v>
      </c>
      <c r="L470" s="2" t="str">
        <f t="shared" si="68"/>
        <v>刺杀</v>
      </c>
      <c r="M470" s="51">
        <f>VLOOKUP(A470,filiation!A:D,4,FALSE)</f>
        <v>5</v>
      </c>
      <c r="N470" s="51">
        <f>VLOOKUP(M470,Entourage!A:N,14,FALSE)</f>
        <v>3</v>
      </c>
      <c r="O470" s="2" t="str">
        <f t="shared" si="69"/>
        <v>辅助</v>
      </c>
      <c r="P470" s="2">
        <f t="shared" si="70"/>
        <v>104</v>
      </c>
      <c r="Q470" s="51">
        <f>INT(VLOOKUP(M470,Entourage!A:AF,28+IF(N470=1,2,IF(N470=3,3,1)),FALSE)*0.6*POWER(B470,1.1))</f>
        <v>2583</v>
      </c>
      <c r="R470" s="55">
        <f>I470/(SUM(H$2:H470)*10)</f>
        <v>1.981746234363033E-2</v>
      </c>
      <c r="S470" s="95">
        <f t="shared" si="71"/>
        <v>2.0699999999999998</v>
      </c>
      <c r="T470" s="96">
        <f>SUMIFS(H$2:H470,A$2:A470,A470)*10*S470*(1.1+INDEX(Entourage!BD:BD,MATCH(J470,Entourage!A:A,0))/20)</f>
        <v>3105</v>
      </c>
      <c r="U470" s="96">
        <f t="shared" si="72"/>
        <v>426</v>
      </c>
      <c r="V470" s="96">
        <f>T470/VLOOKUP(C470,[4]CharPropertyConfig!$A:$G,7,FALSE)</f>
        <v>3105</v>
      </c>
      <c r="W470" s="96">
        <f t="shared" si="73"/>
        <v>22</v>
      </c>
      <c r="X470" s="54" t="str">
        <f>VLOOKUP(J470,Entourage!A:B,2,FALSE)</f>
        <v>c_b_0059</v>
      </c>
      <c r="Y470" s="51" t="str">
        <f>VLOOKUP(M470,Entourage!A:B,2,FALSE)</f>
        <v>c_b_0057</v>
      </c>
    </row>
    <row r="471" spans="1:25" x14ac:dyDescent="0.15">
      <c r="A471" s="51">
        <f t="shared" si="66"/>
        <v>24</v>
      </c>
      <c r="B471" s="2">
        <f>COUNTIF(A$1:A471,A471)</f>
        <v>10</v>
      </c>
      <c r="C471" s="2">
        <f t="shared" si="74"/>
        <v>104</v>
      </c>
      <c r="D471" s="100">
        <f t="shared" si="67"/>
        <v>3543</v>
      </c>
      <c r="E471" s="51">
        <v>1</v>
      </c>
      <c r="F471" s="43">
        <v>3</v>
      </c>
      <c r="G471" s="82">
        <v>13009</v>
      </c>
      <c r="H471" s="43">
        <v>30</v>
      </c>
      <c r="I471" s="43">
        <f>VLOOKUP(C471,[4]CharPropertyConfig!$A:$G,7,FALSE)*D471</f>
        <v>3543</v>
      </c>
      <c r="J471" s="51">
        <f>VLOOKUP(A471,filiation!A:C,3,FALSE)</f>
        <v>8</v>
      </c>
      <c r="K471" s="51">
        <f>VLOOKUP(J471,Entourage!A:N,14,FALSE)</f>
        <v>2</v>
      </c>
      <c r="L471" s="2" t="str">
        <f t="shared" si="68"/>
        <v>刺杀</v>
      </c>
      <c r="M471" s="51">
        <f>VLOOKUP(A471,filiation!A:D,4,FALSE)</f>
        <v>5</v>
      </c>
      <c r="N471" s="51">
        <f>VLOOKUP(M471,Entourage!A:N,14,FALSE)</f>
        <v>3</v>
      </c>
      <c r="O471" s="2" t="str">
        <f t="shared" si="69"/>
        <v>辅助</v>
      </c>
      <c r="P471" s="2">
        <f t="shared" si="70"/>
        <v>104</v>
      </c>
      <c r="Q471" s="51">
        <f>INT(VLOOKUP(M471,Entourage!A:AF,28+IF(N471=1,2,IF(N471=3,3,1)),FALSE)*0.6*POWER(B471,1.1))</f>
        <v>2900</v>
      </c>
      <c r="R471" s="55">
        <f>I471/(SUM(H$2:H471)*10)</f>
        <v>2.2569754108803668E-2</v>
      </c>
      <c r="S471" s="95">
        <f t="shared" si="71"/>
        <v>1.89</v>
      </c>
      <c r="T471" s="96">
        <f>SUMIFS(H$2:H471,A$2:A471,A471)*10*S471*(1.1+INDEX(Entourage!BD:BD,MATCH(J471,Entourage!A:A,0))/20)</f>
        <v>3543.75</v>
      </c>
      <c r="U471" s="96">
        <f t="shared" si="72"/>
        <v>438.75</v>
      </c>
      <c r="V471" s="96">
        <f>T471/VLOOKUP(C471,[4]CharPropertyConfig!$A:$G,7,FALSE)</f>
        <v>3543.75</v>
      </c>
      <c r="W471" s="96">
        <f t="shared" si="73"/>
        <v>12.75</v>
      </c>
      <c r="X471" s="54" t="str">
        <f>VLOOKUP(J471,Entourage!A:B,2,FALSE)</f>
        <v>c_b_0059</v>
      </c>
      <c r="Y471" s="51" t="str">
        <f>VLOOKUP(M471,Entourage!A:B,2,FALSE)</f>
        <v>c_b_0057</v>
      </c>
    </row>
    <row r="472" spans="1:25" x14ac:dyDescent="0.15">
      <c r="A472" s="51">
        <f t="shared" si="66"/>
        <v>24</v>
      </c>
      <c r="B472" s="2">
        <f>COUNTIF(A$1:A472,A472)</f>
        <v>11</v>
      </c>
      <c r="C472" s="2">
        <f t="shared" si="74"/>
        <v>104</v>
      </c>
      <c r="D472" s="100">
        <f t="shared" si="67"/>
        <v>4002</v>
      </c>
      <c r="E472" s="51">
        <v>1</v>
      </c>
      <c r="F472" s="43">
        <v>4</v>
      </c>
      <c r="G472" s="82">
        <v>13009</v>
      </c>
      <c r="H472" s="43">
        <v>34</v>
      </c>
      <c r="I472" s="43">
        <f>VLOOKUP(C472,[4]CharPropertyConfig!$A:$G,7,FALSE)*D472</f>
        <v>4002</v>
      </c>
      <c r="J472" s="51">
        <f>VLOOKUP(A472,filiation!A:C,3,FALSE)</f>
        <v>8</v>
      </c>
      <c r="K472" s="51">
        <f>VLOOKUP(J472,Entourage!A:N,14,FALSE)</f>
        <v>2</v>
      </c>
      <c r="L472" s="2" t="str">
        <f t="shared" si="68"/>
        <v>刺杀</v>
      </c>
      <c r="M472" s="51">
        <f>VLOOKUP(A472,filiation!A:D,4,FALSE)</f>
        <v>5</v>
      </c>
      <c r="N472" s="51">
        <f>VLOOKUP(M472,Entourage!A:N,14,FALSE)</f>
        <v>3</v>
      </c>
      <c r="O472" s="2" t="str">
        <f t="shared" si="69"/>
        <v>辅助</v>
      </c>
      <c r="P472" s="2">
        <f t="shared" si="70"/>
        <v>104</v>
      </c>
      <c r="Q472" s="51">
        <f>INT(VLOOKUP(M472,Entourage!A:AF,28+IF(N472=1,2,IF(N472=3,3,1)),FALSE)*0.6*POWER(B472,1.1))</f>
        <v>3221</v>
      </c>
      <c r="R472" s="55">
        <f>I472/(SUM(H$2:H472)*10)</f>
        <v>2.5438596491228069E-2</v>
      </c>
      <c r="S472" s="95">
        <f t="shared" si="71"/>
        <v>1.74</v>
      </c>
      <c r="T472" s="96">
        <f>SUMIFS(H$2:H472,A$2:A472,A472)*10*S472*(1.1+INDEX(Entourage!BD:BD,MATCH(J472,Entourage!A:A,0))/20)</f>
        <v>4002</v>
      </c>
      <c r="U472" s="96">
        <f t="shared" si="72"/>
        <v>458.25</v>
      </c>
      <c r="V472" s="96">
        <f>T472/VLOOKUP(C472,[4]CharPropertyConfig!$A:$G,7,FALSE)</f>
        <v>4002</v>
      </c>
      <c r="W472" s="96">
        <f t="shared" si="73"/>
        <v>19.5</v>
      </c>
      <c r="X472" s="54" t="str">
        <f>VLOOKUP(J472,Entourage!A:B,2,FALSE)</f>
        <v>c_b_0059</v>
      </c>
      <c r="Y472" s="51" t="str">
        <f>VLOOKUP(M472,Entourage!A:B,2,FALSE)</f>
        <v>c_b_0057</v>
      </c>
    </row>
    <row r="473" spans="1:25" x14ac:dyDescent="0.15">
      <c r="A473" s="51">
        <f t="shared" si="66"/>
        <v>24</v>
      </c>
      <c r="B473" s="2">
        <f>COUNTIF(A$1:A473,A473)</f>
        <v>12</v>
      </c>
      <c r="C473" s="2">
        <f t="shared" si="74"/>
        <v>104</v>
      </c>
      <c r="D473" s="100">
        <f t="shared" si="67"/>
        <v>4481</v>
      </c>
      <c r="E473" s="51">
        <v>1</v>
      </c>
      <c r="F473" s="43">
        <v>4</v>
      </c>
      <c r="G473" s="82">
        <v>13009</v>
      </c>
      <c r="H473" s="43">
        <v>38</v>
      </c>
      <c r="I473" s="43">
        <f>VLOOKUP(C473,[4]CharPropertyConfig!$A:$G,7,FALSE)*D473</f>
        <v>4481</v>
      </c>
      <c r="J473" s="51">
        <f>VLOOKUP(A473,filiation!A:C,3,FALSE)</f>
        <v>8</v>
      </c>
      <c r="K473" s="51">
        <f>VLOOKUP(J473,Entourage!A:N,14,FALSE)</f>
        <v>2</v>
      </c>
      <c r="L473" s="2" t="str">
        <f t="shared" si="68"/>
        <v>刺杀</v>
      </c>
      <c r="M473" s="51">
        <f>VLOOKUP(A473,filiation!A:D,4,FALSE)</f>
        <v>5</v>
      </c>
      <c r="N473" s="51">
        <f>VLOOKUP(M473,Entourage!A:N,14,FALSE)</f>
        <v>3</v>
      </c>
      <c r="O473" s="2" t="str">
        <f t="shared" si="69"/>
        <v>辅助</v>
      </c>
      <c r="P473" s="2">
        <f t="shared" si="70"/>
        <v>104</v>
      </c>
      <c r="Q473" s="51">
        <f>INT(VLOOKUP(M473,Entourage!A:AF,28+IF(N473=1,2,IF(N473=3,3,1)),FALSE)*0.6*POWER(B473,1.1))</f>
        <v>3544</v>
      </c>
      <c r="R473" s="55">
        <f>I473/(SUM(H$2:H473)*10)</f>
        <v>2.8414711477488901E-2</v>
      </c>
      <c r="S473" s="95">
        <f t="shared" si="71"/>
        <v>1.615</v>
      </c>
      <c r="T473" s="96">
        <f>SUMIFS(H$2:H473,A$2:A473,A473)*10*S473*(1.1+INDEX(Entourage!BD:BD,MATCH(J473,Entourage!A:A,0))/20)</f>
        <v>4481.625</v>
      </c>
      <c r="U473" s="96">
        <f t="shared" si="72"/>
        <v>479.625</v>
      </c>
      <c r="V473" s="96">
        <f>T473/VLOOKUP(C473,[4]CharPropertyConfig!$A:$G,7,FALSE)</f>
        <v>4481.625</v>
      </c>
      <c r="W473" s="96">
        <f t="shared" si="73"/>
        <v>21.375</v>
      </c>
      <c r="X473" s="54" t="str">
        <f>VLOOKUP(J473,Entourage!A:B,2,FALSE)</f>
        <v>c_b_0059</v>
      </c>
      <c r="Y473" s="51" t="str">
        <f>VLOOKUP(M473,Entourage!A:B,2,FALSE)</f>
        <v>c_b_0057</v>
      </c>
    </row>
    <row r="474" spans="1:25" x14ac:dyDescent="0.15">
      <c r="A474" s="51">
        <f t="shared" si="66"/>
        <v>24</v>
      </c>
      <c r="B474" s="2">
        <f>COUNTIF(A$1:A474,A474)</f>
        <v>13</v>
      </c>
      <c r="C474" s="2">
        <f t="shared" si="74"/>
        <v>104</v>
      </c>
      <c r="D474" s="100">
        <f t="shared" si="67"/>
        <v>4983</v>
      </c>
      <c r="E474" s="51">
        <v>1</v>
      </c>
      <c r="F474" s="43">
        <v>4</v>
      </c>
      <c r="G474" s="82">
        <v>13009</v>
      </c>
      <c r="H474" s="43">
        <v>42</v>
      </c>
      <c r="I474" s="43">
        <f>VLOOKUP(C474,[4]CharPropertyConfig!$A:$G,7,FALSE)*D474</f>
        <v>4983</v>
      </c>
      <c r="J474" s="51">
        <f>VLOOKUP(A474,filiation!A:C,3,FALSE)</f>
        <v>8</v>
      </c>
      <c r="K474" s="51">
        <f>VLOOKUP(J474,Entourage!A:N,14,FALSE)</f>
        <v>2</v>
      </c>
      <c r="L474" s="2" t="str">
        <f t="shared" si="68"/>
        <v>刺杀</v>
      </c>
      <c r="M474" s="51">
        <f>VLOOKUP(A474,filiation!A:D,4,FALSE)</f>
        <v>5</v>
      </c>
      <c r="N474" s="51">
        <f>VLOOKUP(M474,Entourage!A:N,14,FALSE)</f>
        <v>3</v>
      </c>
      <c r="O474" s="2" t="str">
        <f t="shared" si="69"/>
        <v>辅助</v>
      </c>
      <c r="P474" s="2">
        <f t="shared" si="70"/>
        <v>104</v>
      </c>
      <c r="Q474" s="51">
        <f>INT(VLOOKUP(M474,Entourage!A:AF,28+IF(N474=1,2,IF(N474=3,3,1)),FALSE)*0.6*POWER(B474,1.1))</f>
        <v>3870</v>
      </c>
      <c r="R474" s="55">
        <f>I474/(SUM(H$2:H474)*10)</f>
        <v>3.1514039969643311E-2</v>
      </c>
      <c r="S474" s="95">
        <f t="shared" si="71"/>
        <v>1.51</v>
      </c>
      <c r="T474" s="96">
        <f>SUMIFS(H$2:H474,A$2:A474,A474)*10*S474*(1.1+INDEX(Entourage!BD:BD,MATCH(J474,Entourage!A:A,0))/20)</f>
        <v>4983</v>
      </c>
      <c r="U474" s="96">
        <f t="shared" si="72"/>
        <v>501.375</v>
      </c>
      <c r="V474" s="96">
        <f>T474/VLOOKUP(C474,[4]CharPropertyConfig!$A:$G,7,FALSE)</f>
        <v>4983</v>
      </c>
      <c r="W474" s="96">
        <f t="shared" si="73"/>
        <v>21.75</v>
      </c>
      <c r="X474" s="54" t="str">
        <f>VLOOKUP(J474,Entourage!A:B,2,FALSE)</f>
        <v>c_b_0059</v>
      </c>
      <c r="Y474" s="51" t="str">
        <f>VLOOKUP(M474,Entourage!A:B,2,FALSE)</f>
        <v>c_b_0057</v>
      </c>
    </row>
    <row r="475" spans="1:25" x14ac:dyDescent="0.15">
      <c r="A475" s="51">
        <f t="shared" si="66"/>
        <v>24</v>
      </c>
      <c r="B475" s="2">
        <f>COUNTIF(A$1:A475,A475)</f>
        <v>14</v>
      </c>
      <c r="C475" s="2">
        <f t="shared" si="74"/>
        <v>104</v>
      </c>
      <c r="D475" s="100">
        <f t="shared" si="67"/>
        <v>5502</v>
      </c>
      <c r="E475" s="51">
        <v>1</v>
      </c>
      <c r="F475" s="43">
        <v>5</v>
      </c>
      <c r="G475" s="82">
        <v>13009</v>
      </c>
      <c r="H475" s="43">
        <v>46</v>
      </c>
      <c r="I475" s="43">
        <f>VLOOKUP(C475,[4]CharPropertyConfig!$A:$G,7,FALSE)*D475</f>
        <v>5502</v>
      </c>
      <c r="J475" s="51">
        <f>VLOOKUP(A475,filiation!A:C,3,FALSE)</f>
        <v>8</v>
      </c>
      <c r="K475" s="51">
        <f>VLOOKUP(J475,Entourage!A:N,14,FALSE)</f>
        <v>2</v>
      </c>
      <c r="L475" s="2" t="str">
        <f t="shared" si="68"/>
        <v>刺杀</v>
      </c>
      <c r="M475" s="51">
        <f>VLOOKUP(A475,filiation!A:D,4,FALSE)</f>
        <v>5</v>
      </c>
      <c r="N475" s="51">
        <f>VLOOKUP(M475,Entourage!A:N,14,FALSE)</f>
        <v>3</v>
      </c>
      <c r="O475" s="2" t="str">
        <f t="shared" si="69"/>
        <v>辅助</v>
      </c>
      <c r="P475" s="2">
        <f t="shared" si="70"/>
        <v>104</v>
      </c>
      <c r="Q475" s="51">
        <f>INT(VLOOKUP(M475,Entourage!A:AF,28+IF(N475=1,2,IF(N475=3,3,1)),FALSE)*0.6*POWER(B475,1.1))</f>
        <v>4199</v>
      </c>
      <c r="R475" s="55">
        <f>I475/(SUM(H$2:H475)*10)</f>
        <v>3.469542186908816E-2</v>
      </c>
      <c r="S475" s="95">
        <f t="shared" si="71"/>
        <v>1.42</v>
      </c>
      <c r="T475" s="96">
        <f>SUMIFS(H$2:H475,A$2:A475,A475)*10*S475*(1.1+INDEX(Entourage!BD:BD,MATCH(J475,Entourage!A:A,0))/20)</f>
        <v>5502.5</v>
      </c>
      <c r="U475" s="96">
        <f t="shared" si="72"/>
        <v>519.5</v>
      </c>
      <c r="V475" s="96">
        <f>T475/VLOOKUP(C475,[4]CharPropertyConfig!$A:$G,7,FALSE)</f>
        <v>5502.5</v>
      </c>
      <c r="W475" s="96">
        <f t="shared" si="73"/>
        <v>18.125</v>
      </c>
      <c r="X475" s="54" t="str">
        <f>VLOOKUP(J475,Entourage!A:B,2,FALSE)</f>
        <v>c_b_0059</v>
      </c>
      <c r="Y475" s="51" t="str">
        <f>VLOOKUP(M475,Entourage!A:B,2,FALSE)</f>
        <v>c_b_0057</v>
      </c>
    </row>
    <row r="476" spans="1:25" x14ac:dyDescent="0.15">
      <c r="A476" s="51">
        <f t="shared" si="66"/>
        <v>24</v>
      </c>
      <c r="B476" s="2">
        <f>COUNTIF(A$1:A476,A476)</f>
        <v>15</v>
      </c>
      <c r="C476" s="2">
        <f t="shared" si="74"/>
        <v>104</v>
      </c>
      <c r="D476" s="100">
        <f t="shared" si="67"/>
        <v>6038</v>
      </c>
      <c r="E476" s="51">
        <v>1</v>
      </c>
      <c r="F476" s="43">
        <v>5</v>
      </c>
      <c r="G476" s="82">
        <v>13009</v>
      </c>
      <c r="H476" s="43">
        <v>50</v>
      </c>
      <c r="I476" s="43">
        <f>VLOOKUP(C476,[4]CharPropertyConfig!$A:$G,7,FALSE)*D476</f>
        <v>6038</v>
      </c>
      <c r="J476" s="51">
        <f>VLOOKUP(A476,filiation!A:C,3,FALSE)</f>
        <v>8</v>
      </c>
      <c r="K476" s="51">
        <f>VLOOKUP(J476,Entourage!A:N,14,FALSE)</f>
        <v>2</v>
      </c>
      <c r="L476" s="2" t="str">
        <f t="shared" si="68"/>
        <v>刺杀</v>
      </c>
      <c r="M476" s="51">
        <f>VLOOKUP(A476,filiation!A:D,4,FALSE)</f>
        <v>5</v>
      </c>
      <c r="N476" s="51">
        <f>VLOOKUP(M476,Entourage!A:N,14,FALSE)</f>
        <v>3</v>
      </c>
      <c r="O476" s="2" t="str">
        <f t="shared" si="69"/>
        <v>辅助</v>
      </c>
      <c r="P476" s="2">
        <f t="shared" si="70"/>
        <v>104</v>
      </c>
      <c r="Q476" s="51">
        <f>INT(VLOOKUP(M476,Entourage!A:AF,28+IF(N476=1,2,IF(N476=3,3,1)),FALSE)*0.6*POWER(B476,1.1))</f>
        <v>4530</v>
      </c>
      <c r="R476" s="55">
        <f>I476/(SUM(H$2:H476)*10)</f>
        <v>3.795574553683681E-2</v>
      </c>
      <c r="S476" s="95">
        <f t="shared" si="71"/>
        <v>1.3418999999999999</v>
      </c>
      <c r="T476" s="96">
        <f>SUMIFS(H$2:H476,A$2:A476,A476)*10*S476*(1.1+INDEX(Entourage!BD:BD,MATCH(J476,Entourage!A:A,0))/20)</f>
        <v>6038.5499999999993</v>
      </c>
      <c r="U476" s="96">
        <f t="shared" si="72"/>
        <v>536.04999999999927</v>
      </c>
      <c r="V476" s="96">
        <f>T476/VLOOKUP(C476,[4]CharPropertyConfig!$A:$G,7,FALSE)</f>
        <v>6038.5499999999993</v>
      </c>
      <c r="W476" s="96">
        <f t="shared" si="73"/>
        <v>16.549999999999272</v>
      </c>
      <c r="X476" s="54" t="str">
        <f>VLOOKUP(J476,Entourage!A:B,2,FALSE)</f>
        <v>c_b_0059</v>
      </c>
      <c r="Y476" s="51" t="str">
        <f>VLOOKUP(M476,Entourage!A:B,2,FALSE)</f>
        <v>c_b_0057</v>
      </c>
    </row>
    <row r="477" spans="1:25" x14ac:dyDescent="0.15">
      <c r="A477" s="51">
        <f t="shared" si="66"/>
        <v>24</v>
      </c>
      <c r="B477" s="2">
        <f>COUNTIF(A$1:A477,A477)</f>
        <v>16</v>
      </c>
      <c r="C477" s="2">
        <f t="shared" si="74"/>
        <v>104</v>
      </c>
      <c r="D477" s="100">
        <f t="shared" si="67"/>
        <v>6597</v>
      </c>
      <c r="E477" s="51">
        <v>1</v>
      </c>
      <c r="F477" s="43">
        <v>5</v>
      </c>
      <c r="G477" s="82">
        <v>13009</v>
      </c>
      <c r="H477" s="43">
        <v>54</v>
      </c>
      <c r="I477" s="43">
        <f>VLOOKUP(C477,[4]CharPropertyConfig!$A:$G,7,FALSE)*D477</f>
        <v>6597</v>
      </c>
      <c r="J477" s="51">
        <f>VLOOKUP(A477,filiation!A:C,3,FALSE)</f>
        <v>8</v>
      </c>
      <c r="K477" s="51">
        <f>VLOOKUP(J477,Entourage!A:N,14,FALSE)</f>
        <v>2</v>
      </c>
      <c r="L477" s="2" t="str">
        <f t="shared" si="68"/>
        <v>刺杀</v>
      </c>
      <c r="M477" s="51">
        <f>VLOOKUP(A477,filiation!A:D,4,FALSE)</f>
        <v>5</v>
      </c>
      <c r="N477" s="51">
        <f>VLOOKUP(M477,Entourage!A:N,14,FALSE)</f>
        <v>3</v>
      </c>
      <c r="O477" s="2" t="str">
        <f t="shared" si="69"/>
        <v>辅助</v>
      </c>
      <c r="P477" s="2">
        <f t="shared" si="70"/>
        <v>104</v>
      </c>
      <c r="Q477" s="51">
        <f>INT(VLOOKUP(M477,Entourage!A:AF,28+IF(N477=1,2,IF(N477=3,3,1)),FALSE)*0.6*POWER(B477,1.1))</f>
        <v>4864</v>
      </c>
      <c r="R477" s="55">
        <f>I477/(SUM(H$2:H477)*10)</f>
        <v>4.1329407342438292E-2</v>
      </c>
      <c r="S477" s="95">
        <f t="shared" si="71"/>
        <v>1.2748049999999997</v>
      </c>
      <c r="T477" s="96">
        <f>SUMIFS(H$2:H477,A$2:A477,A477)*10*S477*(1.1+INDEX(Entourage!BD:BD,MATCH(J477,Entourage!A:A,0))/20)</f>
        <v>6597.1158749999986</v>
      </c>
      <c r="U477" s="96">
        <f t="shared" si="72"/>
        <v>558.56587499999932</v>
      </c>
      <c r="V477" s="96">
        <f>T477/VLOOKUP(C477,[4]CharPropertyConfig!$A:$G,7,FALSE)</f>
        <v>6597.1158749999986</v>
      </c>
      <c r="W477" s="96">
        <f t="shared" si="73"/>
        <v>22.515875000000051</v>
      </c>
      <c r="X477" s="54" t="str">
        <f>VLOOKUP(J477,Entourage!A:B,2,FALSE)</f>
        <v>c_b_0059</v>
      </c>
      <c r="Y477" s="51" t="str">
        <f>VLOOKUP(M477,Entourage!A:B,2,FALSE)</f>
        <v>c_b_0057</v>
      </c>
    </row>
    <row r="478" spans="1:25" x14ac:dyDescent="0.15">
      <c r="A478" s="51">
        <f t="shared" si="66"/>
        <v>24</v>
      </c>
      <c r="B478" s="2">
        <f>COUNTIF(A$1:A478,A478)</f>
        <v>17</v>
      </c>
      <c r="C478" s="2">
        <f t="shared" si="74"/>
        <v>104</v>
      </c>
      <c r="D478" s="100">
        <f t="shared" si="67"/>
        <v>7182</v>
      </c>
      <c r="E478" s="51">
        <v>1</v>
      </c>
      <c r="F478" s="43">
        <v>5</v>
      </c>
      <c r="G478" s="82">
        <v>13009</v>
      </c>
      <c r="H478" s="43">
        <v>58</v>
      </c>
      <c r="I478" s="43">
        <f>VLOOKUP(C478,[4]CharPropertyConfig!$A:$G,7,FALSE)*D478</f>
        <v>7182</v>
      </c>
      <c r="J478" s="51">
        <f>VLOOKUP(A478,filiation!A:C,3,FALSE)</f>
        <v>8</v>
      </c>
      <c r="K478" s="51">
        <f>VLOOKUP(J478,Entourage!A:N,14,FALSE)</f>
        <v>2</v>
      </c>
      <c r="L478" s="2" t="str">
        <f t="shared" si="68"/>
        <v>刺杀</v>
      </c>
      <c r="M478" s="51">
        <f>VLOOKUP(A478,filiation!A:D,4,FALSE)</f>
        <v>5</v>
      </c>
      <c r="N478" s="51">
        <f>VLOOKUP(M478,Entourage!A:N,14,FALSE)</f>
        <v>3</v>
      </c>
      <c r="O478" s="2" t="str">
        <f t="shared" si="69"/>
        <v>辅助</v>
      </c>
      <c r="P478" s="2">
        <f t="shared" si="70"/>
        <v>104</v>
      </c>
      <c r="Q478" s="51">
        <f>INT(VLOOKUP(M478,Entourage!A:AF,28+IF(N478=1,2,IF(N478=3,3,1)),FALSE)*0.6*POWER(B478,1.1))</f>
        <v>5199</v>
      </c>
      <c r="R478" s="55">
        <f>I478/(SUM(H$2:H478)*10)</f>
        <v>4.4831460674157303E-2</v>
      </c>
      <c r="S478" s="95">
        <f t="shared" si="71"/>
        <v>1.2174387749999998</v>
      </c>
      <c r="T478" s="96">
        <f>SUMIFS(H$2:H478,A$2:A478,A478)*10*S478*(1.1+INDEX(Entourage!BD:BD,MATCH(J478,Entourage!A:A,0))/20)</f>
        <v>7182.8887724999986</v>
      </c>
      <c r="U478" s="96">
        <f t="shared" si="72"/>
        <v>585.7728975</v>
      </c>
      <c r="V478" s="96">
        <f>T478/VLOOKUP(C478,[4]CharPropertyConfig!$A:$G,7,FALSE)</f>
        <v>7182.8887724999986</v>
      </c>
      <c r="W478" s="96">
        <f t="shared" si="73"/>
        <v>27.207022500000676</v>
      </c>
      <c r="X478" s="54" t="str">
        <f>VLOOKUP(J478,Entourage!A:B,2,FALSE)</f>
        <v>c_b_0059</v>
      </c>
      <c r="Y478" s="51" t="str">
        <f>VLOOKUP(M478,Entourage!A:B,2,FALSE)</f>
        <v>c_b_0057</v>
      </c>
    </row>
    <row r="479" spans="1:25" x14ac:dyDescent="0.15">
      <c r="A479" s="51">
        <f t="shared" si="66"/>
        <v>24</v>
      </c>
      <c r="B479" s="2">
        <f>COUNTIF(A$1:A479,A479)</f>
        <v>18</v>
      </c>
      <c r="C479" s="2">
        <f t="shared" si="74"/>
        <v>104</v>
      </c>
      <c r="D479" s="100">
        <f t="shared" si="67"/>
        <v>7830</v>
      </c>
      <c r="E479" s="51">
        <v>1</v>
      </c>
      <c r="F479" s="43">
        <v>6</v>
      </c>
      <c r="G479" s="82">
        <v>13009</v>
      </c>
      <c r="H479" s="43">
        <v>64</v>
      </c>
      <c r="I479" s="43">
        <f>VLOOKUP(C479,[4]CharPropertyConfig!$A:$G,7,FALSE)*D479</f>
        <v>7830</v>
      </c>
      <c r="J479" s="51">
        <f>VLOOKUP(A479,filiation!A:C,3,FALSE)</f>
        <v>8</v>
      </c>
      <c r="K479" s="51">
        <f>VLOOKUP(J479,Entourage!A:N,14,FALSE)</f>
        <v>2</v>
      </c>
      <c r="L479" s="2" t="str">
        <f t="shared" si="68"/>
        <v>刺杀</v>
      </c>
      <c r="M479" s="51">
        <f>VLOOKUP(A479,filiation!A:D,4,FALSE)</f>
        <v>5</v>
      </c>
      <c r="N479" s="51">
        <f>VLOOKUP(M479,Entourage!A:N,14,FALSE)</f>
        <v>3</v>
      </c>
      <c r="O479" s="2" t="str">
        <f t="shared" si="69"/>
        <v>辅助</v>
      </c>
      <c r="P479" s="2">
        <f t="shared" si="70"/>
        <v>104</v>
      </c>
      <c r="Q479" s="51">
        <f>INT(VLOOKUP(M479,Entourage!A:AF,28+IF(N479=1,2,IF(N479=3,3,1)),FALSE)*0.6*POWER(B479,1.1))</f>
        <v>5537</v>
      </c>
      <c r="R479" s="55">
        <f>I479/(SUM(H$2:H479)*10)</f>
        <v>4.8681919920417809E-2</v>
      </c>
      <c r="S479" s="95">
        <f t="shared" si="71"/>
        <v>1.1687412239999997</v>
      </c>
      <c r="T479" s="96">
        <f>SUMIFS(H$2:H479,A$2:A479,A479)*10*S479*(1.1+INDEX(Entourage!BD:BD,MATCH(J479,Entourage!A:A,0))/20)</f>
        <v>7830.5662007999981</v>
      </c>
      <c r="U479" s="96">
        <f t="shared" si="72"/>
        <v>647.67742829999952</v>
      </c>
      <c r="V479" s="96">
        <f>T479/VLOOKUP(C479,[4]CharPropertyConfig!$A:$G,7,FALSE)</f>
        <v>7830.5662007999981</v>
      </c>
      <c r="W479" s="96">
        <f t="shared" si="73"/>
        <v>61.90453079999952</v>
      </c>
      <c r="X479" s="54" t="str">
        <f>VLOOKUP(J479,Entourage!A:B,2,FALSE)</f>
        <v>c_b_0059</v>
      </c>
      <c r="Y479" s="51" t="str">
        <f>VLOOKUP(M479,Entourage!A:B,2,FALSE)</f>
        <v>c_b_0057</v>
      </c>
    </row>
    <row r="480" spans="1:25" x14ac:dyDescent="0.15">
      <c r="A480" s="51">
        <f t="shared" si="66"/>
        <v>24</v>
      </c>
      <c r="B480" s="2">
        <f>COUNTIF(A$1:A480,A480)</f>
        <v>19</v>
      </c>
      <c r="C480" s="2">
        <f t="shared" si="74"/>
        <v>104</v>
      </c>
      <c r="D480" s="100">
        <f t="shared" si="67"/>
        <v>8515</v>
      </c>
      <c r="E480" s="51">
        <v>1</v>
      </c>
      <c r="F480" s="43">
        <v>6</v>
      </c>
      <c r="G480" s="82">
        <v>13009</v>
      </c>
      <c r="H480" s="43">
        <v>68</v>
      </c>
      <c r="I480" s="43">
        <f>VLOOKUP(C480,[4]CharPropertyConfig!$A:$G,7,FALSE)*D480</f>
        <v>8515</v>
      </c>
      <c r="J480" s="51">
        <f>VLOOKUP(A480,filiation!A:C,3,FALSE)</f>
        <v>8</v>
      </c>
      <c r="K480" s="51">
        <f>VLOOKUP(J480,Entourage!A:N,14,FALSE)</f>
        <v>2</v>
      </c>
      <c r="L480" s="2" t="str">
        <f t="shared" si="68"/>
        <v>刺杀</v>
      </c>
      <c r="M480" s="51">
        <f>VLOOKUP(A480,filiation!A:D,4,FALSE)</f>
        <v>5</v>
      </c>
      <c r="N480" s="51">
        <f>VLOOKUP(M480,Entourage!A:N,14,FALSE)</f>
        <v>3</v>
      </c>
      <c r="O480" s="2" t="str">
        <f t="shared" si="69"/>
        <v>辅助</v>
      </c>
      <c r="P480" s="2">
        <f t="shared" si="70"/>
        <v>104</v>
      </c>
      <c r="Q480" s="51">
        <f>INT(VLOOKUP(M480,Entourage!A:AF,28+IF(N480=1,2,IF(N480=3,3,1)),FALSE)*0.6*POWER(B480,1.1))</f>
        <v>5876</v>
      </c>
      <c r="R480" s="55">
        <f>I480/(SUM(H$2:H480)*10)</f>
        <v>5.2717929668152551E-2</v>
      </c>
      <c r="S480" s="95">
        <f t="shared" si="71"/>
        <v>1.1278352811599996</v>
      </c>
      <c r="T480" s="96">
        <f>SUMIFS(H$2:H480,A$2:A480,A480)*10*S480*(1.1+INDEX(Entourage!BD:BD,MATCH(J480,Entourage!A:A,0))/20)</f>
        <v>8515.156372757996</v>
      </c>
      <c r="U480" s="96">
        <f t="shared" si="72"/>
        <v>684.59017195799788</v>
      </c>
      <c r="V480" s="96">
        <f>T480/VLOOKUP(C480,[4]CharPropertyConfig!$A:$G,7,FALSE)</f>
        <v>8515.156372757996</v>
      </c>
      <c r="W480" s="96">
        <f t="shared" si="73"/>
        <v>36.912743657998362</v>
      </c>
      <c r="X480" s="54" t="str">
        <f>VLOOKUP(J480,Entourage!A:B,2,FALSE)</f>
        <v>c_b_0059</v>
      </c>
      <c r="Y480" s="51" t="str">
        <f>VLOOKUP(M480,Entourage!A:B,2,FALSE)</f>
        <v>c_b_0057</v>
      </c>
    </row>
    <row r="481" spans="1:25" x14ac:dyDescent="0.15">
      <c r="A481" s="51">
        <f t="shared" si="66"/>
        <v>24</v>
      </c>
      <c r="B481" s="2">
        <f>COUNTIF(A$1:A481,A481)</f>
        <v>20</v>
      </c>
      <c r="C481" s="2">
        <f t="shared" si="74"/>
        <v>104</v>
      </c>
      <c r="D481" s="100">
        <f t="shared" si="67"/>
        <v>9244</v>
      </c>
      <c r="E481" s="51">
        <v>1</v>
      </c>
      <c r="F481" s="43">
        <v>6</v>
      </c>
      <c r="G481" s="82">
        <v>13009</v>
      </c>
      <c r="H481" s="43">
        <v>72</v>
      </c>
      <c r="I481" s="43">
        <f>VLOOKUP(C481,[4]CharPropertyConfig!$A:$G,7,FALSE)*D481</f>
        <v>9244</v>
      </c>
      <c r="J481" s="51">
        <f>VLOOKUP(A481,filiation!A:C,3,FALSE)</f>
        <v>8</v>
      </c>
      <c r="K481" s="51">
        <f>VLOOKUP(J481,Entourage!A:N,14,FALSE)</f>
        <v>2</v>
      </c>
      <c r="L481" s="2" t="str">
        <f t="shared" si="68"/>
        <v>刺杀</v>
      </c>
      <c r="M481" s="51">
        <f>VLOOKUP(A481,filiation!A:D,4,FALSE)</f>
        <v>5</v>
      </c>
      <c r="N481" s="51">
        <f>VLOOKUP(M481,Entourage!A:N,14,FALSE)</f>
        <v>3</v>
      </c>
      <c r="O481" s="2" t="str">
        <f t="shared" si="69"/>
        <v>辅助</v>
      </c>
      <c r="P481" s="2">
        <f t="shared" si="70"/>
        <v>104</v>
      </c>
      <c r="Q481" s="51">
        <f>INT(VLOOKUP(M481,Entourage!A:AF,28+IF(N481=1,2,IF(N481=3,3,1)),FALSE)*0.6*POWER(B481,1.1))</f>
        <v>6217</v>
      </c>
      <c r="R481" s="55">
        <f>I481/(SUM(H$2:H481)*10)</f>
        <v>5.6977317554240632E-2</v>
      </c>
      <c r="S481" s="95">
        <f t="shared" si="71"/>
        <v>1.0940002227251997</v>
      </c>
      <c r="T481" s="96">
        <f>SUMIFS(H$2:H481,A$2:A481,A481)*10*S481*(1.1+INDEX(Entourage!BD:BD,MATCH(J481,Entourage!A:A,0))/20)</f>
        <v>9244.3018820279376</v>
      </c>
      <c r="U481" s="96">
        <f t="shared" si="72"/>
        <v>729.14550926994161</v>
      </c>
      <c r="V481" s="96">
        <f>T481/VLOOKUP(C481,[4]CharPropertyConfig!$A:$G,7,FALSE)</f>
        <v>9244.3018820279376</v>
      </c>
      <c r="W481" s="96">
        <f t="shared" si="73"/>
        <v>44.555337311943731</v>
      </c>
      <c r="X481" s="54" t="str">
        <f>VLOOKUP(J481,Entourage!A:B,2,FALSE)</f>
        <v>c_b_0059</v>
      </c>
      <c r="Y481" s="51" t="str">
        <f>VLOOKUP(M481,Entourage!A:B,2,FALSE)</f>
        <v>c_b_0057</v>
      </c>
    </row>
    <row r="482" spans="1:25" x14ac:dyDescent="0.15">
      <c r="A482" s="51">
        <f t="shared" si="66"/>
        <v>25</v>
      </c>
      <c r="B482" s="2">
        <f>COUNTIF(A$1:A482,A482)</f>
        <v>1</v>
      </c>
      <c r="C482" s="2">
        <f t="shared" si="74"/>
        <v>102</v>
      </c>
      <c r="D482" s="100">
        <f t="shared" si="67"/>
        <v>10</v>
      </c>
      <c r="E482" s="51">
        <v>1</v>
      </c>
      <c r="F482" s="43">
        <v>1</v>
      </c>
      <c r="G482" s="82">
        <v>13009</v>
      </c>
      <c r="H482" s="43">
        <v>2</v>
      </c>
      <c r="I482" s="43">
        <f>VLOOKUP(C482,[4]CharPropertyConfig!$A:$G,7,FALSE)*D482</f>
        <v>250</v>
      </c>
      <c r="J482" s="51">
        <f>VLOOKUP(A482,filiation!A:C,3,FALSE)</f>
        <v>5</v>
      </c>
      <c r="K482" s="51">
        <f>VLOOKUP(J482,Entourage!A:N,14,FALSE)</f>
        <v>3</v>
      </c>
      <c r="L482" s="2" t="str">
        <f t="shared" si="68"/>
        <v>辅助</v>
      </c>
      <c r="M482" s="51">
        <f>VLOOKUP(A482,filiation!A:D,4,FALSE)</f>
        <v>19</v>
      </c>
      <c r="N482" s="51">
        <f>VLOOKUP(M482,Entourage!A:N,14,FALSE)</f>
        <v>1</v>
      </c>
      <c r="O482" s="2" t="str">
        <f t="shared" si="69"/>
        <v>战斗</v>
      </c>
      <c r="P482" s="2">
        <f t="shared" si="70"/>
        <v>102</v>
      </c>
      <c r="Q482" s="51">
        <f>INT(VLOOKUP(M482,Entourage!A:AF,28+IF(N482=1,2,IF(N482=3,3,1)),FALSE)*0.6*POWER(B482,1.1))</f>
        <v>8</v>
      </c>
      <c r="R482" s="55">
        <f>I482/(SUM(H$2:H482)*10)</f>
        <v>1.5407370886231972E-3</v>
      </c>
      <c r="S482" s="95">
        <f t="shared" si="71"/>
        <v>10</v>
      </c>
      <c r="T482" s="96">
        <f>SUMIFS(H$2:H482,A$2:A482,A482)*10*S482*(1.1+INDEX(Entourage!BD:BD,MATCH(J482,Entourage!A:A,0))/20)</f>
        <v>270</v>
      </c>
      <c r="U482" s="96">
        <f t="shared" si="72"/>
        <v>-8974.3018820279376</v>
      </c>
      <c r="V482" s="96">
        <f>T482/VLOOKUP(C482,[4]CharPropertyConfig!$A:$G,7,FALSE)</f>
        <v>10.8</v>
      </c>
      <c r="W482" s="96">
        <f t="shared" si="73"/>
        <v>-9703.4473912978792</v>
      </c>
      <c r="X482" s="54" t="str">
        <f>VLOOKUP(J482,Entourage!A:B,2,FALSE)</f>
        <v>c_b_0057</v>
      </c>
      <c r="Y482" s="51" t="str">
        <f>VLOOKUP(M482,Entourage!A:B,2,FALSE)</f>
        <v>c_b_0077</v>
      </c>
    </row>
    <row r="483" spans="1:25" x14ac:dyDescent="0.15">
      <c r="A483" s="51">
        <f t="shared" si="66"/>
        <v>25</v>
      </c>
      <c r="B483" s="2">
        <f>COUNTIF(A$1:A483,A483)</f>
        <v>2</v>
      </c>
      <c r="C483" s="2">
        <f t="shared" si="74"/>
        <v>102</v>
      </c>
      <c r="D483" s="100">
        <f t="shared" si="67"/>
        <v>22</v>
      </c>
      <c r="E483" s="51">
        <v>1</v>
      </c>
      <c r="F483" s="43">
        <v>1</v>
      </c>
      <c r="G483" s="82">
        <v>13009</v>
      </c>
      <c r="H483" s="43">
        <v>4</v>
      </c>
      <c r="I483" s="43">
        <f>VLOOKUP(C483,[4]CharPropertyConfig!$A:$G,7,FALSE)*D483</f>
        <v>550</v>
      </c>
      <c r="J483" s="51">
        <f>VLOOKUP(A483,filiation!A:C,3,FALSE)</f>
        <v>5</v>
      </c>
      <c r="K483" s="51">
        <f>VLOOKUP(J483,Entourage!A:N,14,FALSE)</f>
        <v>3</v>
      </c>
      <c r="L483" s="2" t="str">
        <f t="shared" si="68"/>
        <v>辅助</v>
      </c>
      <c r="M483" s="51">
        <f>VLOOKUP(A483,filiation!A:D,4,FALSE)</f>
        <v>19</v>
      </c>
      <c r="N483" s="51">
        <f>VLOOKUP(M483,Entourage!A:N,14,FALSE)</f>
        <v>1</v>
      </c>
      <c r="O483" s="2" t="str">
        <f t="shared" si="69"/>
        <v>战斗</v>
      </c>
      <c r="P483" s="2">
        <f t="shared" si="70"/>
        <v>102</v>
      </c>
      <c r="Q483" s="51">
        <f>INT(VLOOKUP(M483,Entourage!A:AF,28+IF(N483=1,2,IF(N483=3,3,1)),FALSE)*0.6*POWER(B483,1.1))</f>
        <v>18</v>
      </c>
      <c r="R483" s="55">
        <f>I483/(SUM(H$2:H483)*10)</f>
        <v>3.3887861983980284E-3</v>
      </c>
      <c r="S483" s="95">
        <f t="shared" si="71"/>
        <v>7</v>
      </c>
      <c r="T483" s="96">
        <f>SUMIFS(H$2:H483,A$2:A483,A483)*10*S483*(1.1+INDEX(Entourage!BD:BD,MATCH(J483,Entourage!A:A,0))/20)</f>
        <v>567</v>
      </c>
      <c r="U483" s="96">
        <f t="shared" si="72"/>
        <v>297</v>
      </c>
      <c r="V483" s="96">
        <f>T483/VLOOKUP(C483,[4]CharPropertyConfig!$A:$G,7,FALSE)</f>
        <v>22.68</v>
      </c>
      <c r="W483" s="96">
        <f t="shared" si="73"/>
        <v>9271.3018820279376</v>
      </c>
      <c r="X483" s="54" t="str">
        <f>VLOOKUP(J483,Entourage!A:B,2,FALSE)</f>
        <v>c_b_0057</v>
      </c>
      <c r="Y483" s="51" t="str">
        <f>VLOOKUP(M483,Entourage!A:B,2,FALSE)</f>
        <v>c_b_0077</v>
      </c>
    </row>
    <row r="484" spans="1:25" x14ac:dyDescent="0.15">
      <c r="A484" s="51">
        <f t="shared" si="66"/>
        <v>25</v>
      </c>
      <c r="B484" s="2">
        <f>COUNTIF(A$1:A484,A484)</f>
        <v>3</v>
      </c>
      <c r="C484" s="2">
        <f t="shared" si="74"/>
        <v>102</v>
      </c>
      <c r="D484" s="100">
        <f t="shared" si="67"/>
        <v>35</v>
      </c>
      <c r="E484" s="51">
        <v>1</v>
      </c>
      <c r="F484" s="43">
        <v>1</v>
      </c>
      <c r="G484" s="82">
        <v>13009</v>
      </c>
      <c r="H484" s="43">
        <v>6</v>
      </c>
      <c r="I484" s="43">
        <f>VLOOKUP(C484,[4]CharPropertyConfig!$A:$G,7,FALSE)*D484</f>
        <v>875</v>
      </c>
      <c r="J484" s="51">
        <f>VLOOKUP(A484,filiation!A:C,3,FALSE)</f>
        <v>5</v>
      </c>
      <c r="K484" s="51">
        <f>VLOOKUP(J484,Entourage!A:N,14,FALSE)</f>
        <v>3</v>
      </c>
      <c r="L484" s="2" t="str">
        <f t="shared" si="68"/>
        <v>辅助</v>
      </c>
      <c r="M484" s="51">
        <f>VLOOKUP(A484,filiation!A:D,4,FALSE)</f>
        <v>19</v>
      </c>
      <c r="N484" s="51">
        <f>VLOOKUP(M484,Entourage!A:N,14,FALSE)</f>
        <v>1</v>
      </c>
      <c r="O484" s="2" t="str">
        <f t="shared" si="69"/>
        <v>战斗</v>
      </c>
      <c r="P484" s="2">
        <f t="shared" si="70"/>
        <v>102</v>
      </c>
      <c r="Q484" s="51">
        <f>INT(VLOOKUP(M484,Entourage!A:AF,28+IF(N484=1,2,IF(N484=3,3,1)),FALSE)*0.6*POWER(B484,1.1))</f>
        <v>28</v>
      </c>
      <c r="R484" s="55">
        <f>I484/(SUM(H$2:H484)*10)</f>
        <v>5.3892584380389255E-3</v>
      </c>
      <c r="S484" s="95">
        <f t="shared" si="71"/>
        <v>5.5</v>
      </c>
      <c r="T484" s="96">
        <f>SUMIFS(H$2:H484,A$2:A484,A484)*10*S484*(1.1+INDEX(Entourage!BD:BD,MATCH(J484,Entourage!A:A,0))/20)</f>
        <v>891.00000000000011</v>
      </c>
      <c r="U484" s="96">
        <f t="shared" si="72"/>
        <v>324.00000000000011</v>
      </c>
      <c r="V484" s="96">
        <f>T484/VLOOKUP(C484,[4]CharPropertyConfig!$A:$G,7,FALSE)</f>
        <v>35.640000000000008</v>
      </c>
      <c r="W484" s="96">
        <f t="shared" si="73"/>
        <v>27.000000000000114</v>
      </c>
      <c r="X484" s="54" t="str">
        <f>VLOOKUP(J484,Entourage!A:B,2,FALSE)</f>
        <v>c_b_0057</v>
      </c>
      <c r="Y484" s="51" t="str">
        <f>VLOOKUP(M484,Entourage!A:B,2,FALSE)</f>
        <v>c_b_0077</v>
      </c>
    </row>
    <row r="485" spans="1:25" x14ac:dyDescent="0.15">
      <c r="A485" s="51">
        <f t="shared" si="66"/>
        <v>25</v>
      </c>
      <c r="B485" s="2">
        <f>COUNTIF(A$1:A485,A485)</f>
        <v>4</v>
      </c>
      <c r="C485" s="2">
        <f t="shared" si="74"/>
        <v>102</v>
      </c>
      <c r="D485" s="100">
        <f t="shared" si="67"/>
        <v>49</v>
      </c>
      <c r="E485" s="51">
        <v>1</v>
      </c>
      <c r="F485" s="43">
        <v>2</v>
      </c>
      <c r="G485" s="82">
        <v>13009</v>
      </c>
      <c r="H485" s="43">
        <v>10</v>
      </c>
      <c r="I485" s="43">
        <f>VLOOKUP(C485,[4]CharPropertyConfig!$A:$G,7,FALSE)*D485</f>
        <v>1225</v>
      </c>
      <c r="J485" s="51">
        <f>VLOOKUP(A485,filiation!A:C,3,FALSE)</f>
        <v>5</v>
      </c>
      <c r="K485" s="51">
        <f>VLOOKUP(J485,Entourage!A:N,14,FALSE)</f>
        <v>3</v>
      </c>
      <c r="L485" s="2" t="str">
        <f t="shared" si="68"/>
        <v>辅助</v>
      </c>
      <c r="M485" s="51">
        <f>VLOOKUP(A485,filiation!A:D,4,FALSE)</f>
        <v>19</v>
      </c>
      <c r="N485" s="51">
        <f>VLOOKUP(M485,Entourage!A:N,14,FALSE)</f>
        <v>1</v>
      </c>
      <c r="O485" s="2" t="str">
        <f t="shared" si="69"/>
        <v>战斗</v>
      </c>
      <c r="P485" s="2">
        <f t="shared" si="70"/>
        <v>102</v>
      </c>
      <c r="Q485" s="51">
        <f>INT(VLOOKUP(M485,Entourage!A:AF,28+IF(N485=1,2,IF(N485=3,3,1)),FALSE)*0.6*POWER(B485,1.1))</f>
        <v>38</v>
      </c>
      <c r="R485" s="55">
        <f>I485/(SUM(H$2:H485)*10)</f>
        <v>7.5403176166440973E-3</v>
      </c>
      <c r="S485" s="95">
        <f t="shared" si="71"/>
        <v>4.2</v>
      </c>
      <c r="T485" s="96">
        <f>SUMIFS(H$2:H485,A$2:A485,A485)*10*S485*(1.1+INDEX(Entourage!BD:BD,MATCH(J485,Entourage!A:A,0))/20)</f>
        <v>1247.4000000000001</v>
      </c>
      <c r="U485" s="96">
        <f t="shared" si="72"/>
        <v>356.4</v>
      </c>
      <c r="V485" s="96">
        <f>T485/VLOOKUP(C485,[4]CharPropertyConfig!$A:$G,7,FALSE)</f>
        <v>49.896000000000001</v>
      </c>
      <c r="W485" s="96">
        <f t="shared" si="73"/>
        <v>32.399999999999864</v>
      </c>
      <c r="X485" s="54" t="str">
        <f>VLOOKUP(J485,Entourage!A:B,2,FALSE)</f>
        <v>c_b_0057</v>
      </c>
      <c r="Y485" s="51" t="str">
        <f>VLOOKUP(M485,Entourage!A:B,2,FALSE)</f>
        <v>c_b_0077</v>
      </c>
    </row>
    <row r="486" spans="1:25" x14ac:dyDescent="0.15">
      <c r="A486" s="51">
        <f t="shared" si="66"/>
        <v>25</v>
      </c>
      <c r="B486" s="2">
        <f>COUNTIF(A$1:A486,A486)</f>
        <v>5</v>
      </c>
      <c r="C486" s="2">
        <f t="shared" si="74"/>
        <v>102</v>
      </c>
      <c r="D486" s="100">
        <f t="shared" si="67"/>
        <v>65</v>
      </c>
      <c r="E486" s="51">
        <v>1</v>
      </c>
      <c r="F486" s="43">
        <v>2</v>
      </c>
      <c r="G486" s="82">
        <v>13009</v>
      </c>
      <c r="H486" s="43">
        <v>12</v>
      </c>
      <c r="I486" s="43">
        <f>VLOOKUP(C486,[4]CharPropertyConfig!$A:$G,7,FALSE)*D486</f>
        <v>1625</v>
      </c>
      <c r="J486" s="51">
        <f>VLOOKUP(A486,filiation!A:C,3,FALSE)</f>
        <v>5</v>
      </c>
      <c r="K486" s="51">
        <f>VLOOKUP(J486,Entourage!A:N,14,FALSE)</f>
        <v>3</v>
      </c>
      <c r="L486" s="2" t="str">
        <f t="shared" si="68"/>
        <v>辅助</v>
      </c>
      <c r="M486" s="51">
        <f>VLOOKUP(A486,filiation!A:D,4,FALSE)</f>
        <v>19</v>
      </c>
      <c r="N486" s="51">
        <f>VLOOKUP(M486,Entourage!A:N,14,FALSE)</f>
        <v>1</v>
      </c>
      <c r="O486" s="2" t="str">
        <f t="shared" si="69"/>
        <v>战斗</v>
      </c>
      <c r="P486" s="2">
        <f t="shared" si="70"/>
        <v>102</v>
      </c>
      <c r="Q486" s="51">
        <f>INT(VLOOKUP(M486,Entourage!A:AF,28+IF(N486=1,2,IF(N486=3,3,1)),FALSE)*0.6*POWER(B486,1.1))</f>
        <v>49</v>
      </c>
      <c r="R486" s="55">
        <f>I486/(SUM(H$2:H486)*10)</f>
        <v>9.9950793455529582E-3</v>
      </c>
      <c r="S486" s="95">
        <f t="shared" si="71"/>
        <v>3.56</v>
      </c>
      <c r="T486" s="96">
        <f>SUMIFS(H$2:H486,A$2:A486,A486)*10*S486*(1.1+INDEX(Entourage!BD:BD,MATCH(J486,Entourage!A:A,0))/20)</f>
        <v>1634.0400000000002</v>
      </c>
      <c r="U486" s="96">
        <f t="shared" si="72"/>
        <v>386.6400000000001</v>
      </c>
      <c r="V486" s="96">
        <f>T486/VLOOKUP(C486,[4]CharPropertyConfig!$A:$G,7,FALSE)</f>
        <v>65.36160000000001</v>
      </c>
      <c r="W486" s="96">
        <f t="shared" si="73"/>
        <v>30.240000000000123</v>
      </c>
      <c r="X486" s="54" t="str">
        <f>VLOOKUP(J486,Entourage!A:B,2,FALSE)</f>
        <v>c_b_0057</v>
      </c>
      <c r="Y486" s="51" t="str">
        <f>VLOOKUP(M486,Entourage!A:B,2,FALSE)</f>
        <v>c_b_0077</v>
      </c>
    </row>
    <row r="487" spans="1:25" x14ac:dyDescent="0.15">
      <c r="A487" s="51">
        <f t="shared" si="66"/>
        <v>25</v>
      </c>
      <c r="B487" s="2">
        <f>COUNTIF(A$1:A487,A487)</f>
        <v>6</v>
      </c>
      <c r="C487" s="2">
        <f t="shared" si="74"/>
        <v>102</v>
      </c>
      <c r="D487" s="100">
        <f t="shared" si="67"/>
        <v>81</v>
      </c>
      <c r="E487" s="51">
        <v>1</v>
      </c>
      <c r="F487" s="43">
        <v>2</v>
      </c>
      <c r="G487" s="82">
        <v>13009</v>
      </c>
      <c r="H487" s="43">
        <v>16</v>
      </c>
      <c r="I487" s="43">
        <f>VLOOKUP(C487,[4]CharPropertyConfig!$A:$G,7,FALSE)*D487</f>
        <v>2025</v>
      </c>
      <c r="J487" s="51">
        <f>VLOOKUP(A487,filiation!A:C,3,FALSE)</f>
        <v>5</v>
      </c>
      <c r="K487" s="51">
        <f>VLOOKUP(J487,Entourage!A:N,14,FALSE)</f>
        <v>3</v>
      </c>
      <c r="L487" s="2" t="str">
        <f t="shared" si="68"/>
        <v>辅助</v>
      </c>
      <c r="M487" s="51">
        <f>VLOOKUP(A487,filiation!A:D,4,FALSE)</f>
        <v>19</v>
      </c>
      <c r="N487" s="51">
        <f>VLOOKUP(M487,Entourage!A:N,14,FALSE)</f>
        <v>1</v>
      </c>
      <c r="O487" s="2" t="str">
        <f t="shared" si="69"/>
        <v>战斗</v>
      </c>
      <c r="P487" s="2">
        <f t="shared" si="70"/>
        <v>102</v>
      </c>
      <c r="Q487" s="51">
        <f>INT(VLOOKUP(M487,Entourage!A:AF,28+IF(N487=1,2,IF(N487=3,3,1)),FALSE)*0.6*POWER(B487,1.1))</f>
        <v>60</v>
      </c>
      <c r="R487" s="55">
        <f>I487/(SUM(H$2:H487)*10)</f>
        <v>1.2443160870099544E-2</v>
      </c>
      <c r="S487" s="95">
        <f t="shared" si="71"/>
        <v>3.02</v>
      </c>
      <c r="T487" s="96">
        <f>SUMIFS(H$2:H487,A$2:A487,A487)*10*S487*(1.1+INDEX(Entourage!BD:BD,MATCH(J487,Entourage!A:A,0))/20)</f>
        <v>2038.5000000000002</v>
      </c>
      <c r="U487" s="96">
        <f t="shared" si="72"/>
        <v>404.46000000000004</v>
      </c>
      <c r="V487" s="96">
        <f>T487/VLOOKUP(C487,[4]CharPropertyConfig!$A:$G,7,FALSE)</f>
        <v>81.540000000000006</v>
      </c>
      <c r="W487" s="96">
        <f t="shared" si="73"/>
        <v>17.819999999999936</v>
      </c>
      <c r="X487" s="54" t="str">
        <f>VLOOKUP(J487,Entourage!A:B,2,FALSE)</f>
        <v>c_b_0057</v>
      </c>
      <c r="Y487" s="51" t="str">
        <f>VLOOKUP(M487,Entourage!A:B,2,FALSE)</f>
        <v>c_b_0077</v>
      </c>
    </row>
    <row r="488" spans="1:25" x14ac:dyDescent="0.15">
      <c r="A488" s="51">
        <f t="shared" si="66"/>
        <v>25</v>
      </c>
      <c r="B488" s="2">
        <f>COUNTIF(A$1:A488,A488)</f>
        <v>7</v>
      </c>
      <c r="C488" s="2">
        <f t="shared" si="74"/>
        <v>102</v>
      </c>
      <c r="D488" s="100">
        <f t="shared" si="67"/>
        <v>98</v>
      </c>
      <c r="E488" s="51">
        <v>1</v>
      </c>
      <c r="F488" s="43">
        <v>3</v>
      </c>
      <c r="G488" s="82">
        <v>13009</v>
      </c>
      <c r="H488" s="43">
        <v>20</v>
      </c>
      <c r="I488" s="43">
        <f>VLOOKUP(C488,[4]CharPropertyConfig!$A:$G,7,FALSE)*D488</f>
        <v>2450</v>
      </c>
      <c r="J488" s="51">
        <f>VLOOKUP(A488,filiation!A:C,3,FALSE)</f>
        <v>5</v>
      </c>
      <c r="K488" s="51">
        <f>VLOOKUP(J488,Entourage!A:N,14,FALSE)</f>
        <v>3</v>
      </c>
      <c r="L488" s="2" t="str">
        <f t="shared" si="68"/>
        <v>辅助</v>
      </c>
      <c r="M488" s="51">
        <f>VLOOKUP(A488,filiation!A:D,4,FALSE)</f>
        <v>19</v>
      </c>
      <c r="N488" s="51">
        <f>VLOOKUP(M488,Entourage!A:N,14,FALSE)</f>
        <v>1</v>
      </c>
      <c r="O488" s="2" t="str">
        <f t="shared" si="69"/>
        <v>战斗</v>
      </c>
      <c r="P488" s="2">
        <f t="shared" si="70"/>
        <v>102</v>
      </c>
      <c r="Q488" s="51">
        <f>INT(VLOOKUP(M488,Entourage!A:AF,28+IF(N488=1,2,IF(N488=3,3,1)),FALSE)*0.6*POWER(B488,1.1))</f>
        <v>71</v>
      </c>
      <c r="R488" s="55">
        <f>I488/(SUM(H$2:H488)*10)</f>
        <v>1.5036209647723089E-2</v>
      </c>
      <c r="S488" s="95">
        <f t="shared" si="71"/>
        <v>2.6</v>
      </c>
      <c r="T488" s="96">
        <f>SUMIFS(H$2:H488,A$2:A488,A488)*10*S488*(1.1+INDEX(Entourage!BD:BD,MATCH(J488,Entourage!A:A,0))/20)</f>
        <v>2457</v>
      </c>
      <c r="U488" s="96">
        <f t="shared" si="72"/>
        <v>418.49999999999977</v>
      </c>
      <c r="V488" s="96">
        <f>T488/VLOOKUP(C488,[4]CharPropertyConfig!$A:$G,7,FALSE)</f>
        <v>98.28</v>
      </c>
      <c r="W488" s="96">
        <f t="shared" si="73"/>
        <v>14.039999999999736</v>
      </c>
      <c r="X488" s="54" t="str">
        <f>VLOOKUP(J488,Entourage!A:B,2,FALSE)</f>
        <v>c_b_0057</v>
      </c>
      <c r="Y488" s="51" t="str">
        <f>VLOOKUP(M488,Entourage!A:B,2,FALSE)</f>
        <v>c_b_0077</v>
      </c>
    </row>
    <row r="489" spans="1:25" x14ac:dyDescent="0.15">
      <c r="A489" s="51">
        <f t="shared" si="66"/>
        <v>25</v>
      </c>
      <c r="B489" s="2">
        <f>COUNTIF(A$1:A489,A489)</f>
        <v>8</v>
      </c>
      <c r="C489" s="2">
        <f t="shared" si="74"/>
        <v>102</v>
      </c>
      <c r="D489" s="100">
        <f t="shared" si="67"/>
        <v>115</v>
      </c>
      <c r="E489" s="51">
        <v>1</v>
      </c>
      <c r="F489" s="43">
        <v>3</v>
      </c>
      <c r="G489" s="82">
        <v>13009</v>
      </c>
      <c r="H489" s="43">
        <v>24</v>
      </c>
      <c r="I489" s="43">
        <f>VLOOKUP(C489,[4]CharPropertyConfig!$A:$G,7,FALSE)*D489</f>
        <v>2875</v>
      </c>
      <c r="J489" s="51">
        <f>VLOOKUP(A489,filiation!A:C,3,FALSE)</f>
        <v>5</v>
      </c>
      <c r="K489" s="51">
        <f>VLOOKUP(J489,Entourage!A:N,14,FALSE)</f>
        <v>3</v>
      </c>
      <c r="L489" s="2" t="str">
        <f t="shared" si="68"/>
        <v>辅助</v>
      </c>
      <c r="M489" s="51">
        <f>VLOOKUP(A489,filiation!A:D,4,FALSE)</f>
        <v>19</v>
      </c>
      <c r="N489" s="51">
        <f>VLOOKUP(M489,Entourage!A:N,14,FALSE)</f>
        <v>1</v>
      </c>
      <c r="O489" s="2" t="str">
        <f t="shared" si="69"/>
        <v>战斗</v>
      </c>
      <c r="P489" s="2">
        <f t="shared" si="70"/>
        <v>102</v>
      </c>
      <c r="Q489" s="51">
        <f>INT(VLOOKUP(M489,Entourage!A:AF,28+IF(N489=1,2,IF(N489=3,3,1)),FALSE)*0.6*POWER(B489,1.1))</f>
        <v>82</v>
      </c>
      <c r="R489" s="55">
        <f>I489/(SUM(H$2:H489)*10)</f>
        <v>1.7618580708420151E-2</v>
      </c>
      <c r="S489" s="95">
        <f t="shared" si="71"/>
        <v>2.2799999999999998</v>
      </c>
      <c r="T489" s="96">
        <f>SUMIFS(H$2:H489,A$2:A489,A489)*10*S489*(1.1+INDEX(Entourage!BD:BD,MATCH(J489,Entourage!A:A,0))/20)</f>
        <v>2893.32</v>
      </c>
      <c r="U489" s="96">
        <f t="shared" si="72"/>
        <v>436.32000000000016</v>
      </c>
      <c r="V489" s="96">
        <f>T489/VLOOKUP(C489,[4]CharPropertyConfig!$A:$G,7,FALSE)</f>
        <v>115.73280000000001</v>
      </c>
      <c r="W489" s="96">
        <f t="shared" si="73"/>
        <v>17.820000000000391</v>
      </c>
      <c r="X489" s="54" t="str">
        <f>VLOOKUP(J489,Entourage!A:B,2,FALSE)</f>
        <v>c_b_0057</v>
      </c>
      <c r="Y489" s="51" t="str">
        <f>VLOOKUP(M489,Entourage!A:B,2,FALSE)</f>
        <v>c_b_0077</v>
      </c>
    </row>
    <row r="490" spans="1:25" x14ac:dyDescent="0.15">
      <c r="A490" s="51">
        <f t="shared" si="66"/>
        <v>25</v>
      </c>
      <c r="B490" s="2">
        <f>COUNTIF(A$1:A490,A490)</f>
        <v>9</v>
      </c>
      <c r="C490" s="2">
        <f t="shared" si="74"/>
        <v>102</v>
      </c>
      <c r="D490" s="100">
        <f t="shared" si="67"/>
        <v>134</v>
      </c>
      <c r="E490" s="51">
        <v>1</v>
      </c>
      <c r="F490" s="43">
        <v>3</v>
      </c>
      <c r="G490" s="82">
        <v>13009</v>
      </c>
      <c r="H490" s="43">
        <v>26</v>
      </c>
      <c r="I490" s="43">
        <f>VLOOKUP(C490,[4]CharPropertyConfig!$A:$G,7,FALSE)*D490</f>
        <v>3350</v>
      </c>
      <c r="J490" s="51">
        <f>VLOOKUP(A490,filiation!A:C,3,FALSE)</f>
        <v>5</v>
      </c>
      <c r="K490" s="51">
        <f>VLOOKUP(J490,Entourage!A:N,14,FALSE)</f>
        <v>3</v>
      </c>
      <c r="L490" s="2" t="str">
        <f t="shared" si="68"/>
        <v>辅助</v>
      </c>
      <c r="M490" s="51">
        <f>VLOOKUP(A490,filiation!A:D,4,FALSE)</f>
        <v>19</v>
      </c>
      <c r="N490" s="51">
        <f>VLOOKUP(M490,Entourage!A:N,14,FALSE)</f>
        <v>1</v>
      </c>
      <c r="O490" s="2" t="str">
        <f t="shared" si="69"/>
        <v>战斗</v>
      </c>
      <c r="P490" s="2">
        <f t="shared" si="70"/>
        <v>102</v>
      </c>
      <c r="Q490" s="51">
        <f>INT(VLOOKUP(M490,Entourage!A:AF,28+IF(N490=1,2,IF(N490=3,3,1)),FALSE)*0.6*POWER(B490,1.1))</f>
        <v>94</v>
      </c>
      <c r="R490" s="55">
        <f>I490/(SUM(H$2:H490)*10)</f>
        <v>2.049681840430739E-2</v>
      </c>
      <c r="S490" s="95">
        <f t="shared" si="71"/>
        <v>2.0699999999999998</v>
      </c>
      <c r="T490" s="96">
        <f>SUMIFS(H$2:H490,A$2:A490,A490)*10*S490*(1.1+INDEX(Entourage!BD:BD,MATCH(J490,Entourage!A:A,0))/20)</f>
        <v>3353.4</v>
      </c>
      <c r="U490" s="96">
        <f t="shared" si="72"/>
        <v>460.07999999999993</v>
      </c>
      <c r="V490" s="96">
        <f>T490/VLOOKUP(C490,[4]CharPropertyConfig!$A:$G,7,FALSE)</f>
        <v>134.136</v>
      </c>
      <c r="W490" s="96">
        <f t="shared" si="73"/>
        <v>23.759999999999764</v>
      </c>
      <c r="X490" s="54" t="str">
        <f>VLOOKUP(J490,Entourage!A:B,2,FALSE)</f>
        <v>c_b_0057</v>
      </c>
      <c r="Y490" s="51" t="str">
        <f>VLOOKUP(M490,Entourage!A:B,2,FALSE)</f>
        <v>c_b_0077</v>
      </c>
    </row>
    <row r="491" spans="1:25" x14ac:dyDescent="0.15">
      <c r="A491" s="51">
        <f t="shared" si="66"/>
        <v>25</v>
      </c>
      <c r="B491" s="2">
        <f>COUNTIF(A$1:A491,A491)</f>
        <v>10</v>
      </c>
      <c r="C491" s="2">
        <f t="shared" si="74"/>
        <v>102</v>
      </c>
      <c r="D491" s="100">
        <f t="shared" si="67"/>
        <v>153</v>
      </c>
      <c r="E491" s="51">
        <v>1</v>
      </c>
      <c r="F491" s="43">
        <v>3</v>
      </c>
      <c r="G491" s="82">
        <v>13009</v>
      </c>
      <c r="H491" s="43">
        <v>30</v>
      </c>
      <c r="I491" s="43">
        <f>VLOOKUP(C491,[4]CharPropertyConfig!$A:$G,7,FALSE)*D491</f>
        <v>3825</v>
      </c>
      <c r="J491" s="51">
        <f>VLOOKUP(A491,filiation!A:C,3,FALSE)</f>
        <v>5</v>
      </c>
      <c r="K491" s="51">
        <f>VLOOKUP(J491,Entourage!A:N,14,FALSE)</f>
        <v>3</v>
      </c>
      <c r="L491" s="2" t="str">
        <f t="shared" si="68"/>
        <v>辅助</v>
      </c>
      <c r="M491" s="51">
        <f>VLOOKUP(A491,filiation!A:D,4,FALSE)</f>
        <v>19</v>
      </c>
      <c r="N491" s="51">
        <f>VLOOKUP(M491,Entourage!A:N,14,FALSE)</f>
        <v>1</v>
      </c>
      <c r="O491" s="2" t="str">
        <f t="shared" si="69"/>
        <v>战斗</v>
      </c>
      <c r="P491" s="2">
        <f t="shared" si="70"/>
        <v>102</v>
      </c>
      <c r="Q491" s="51">
        <f>INT(VLOOKUP(M491,Entourage!A:AF,28+IF(N491=1,2,IF(N491=3,3,1)),FALSE)*0.6*POWER(B491,1.1))</f>
        <v>105</v>
      </c>
      <c r="R491" s="55">
        <f>I491/(SUM(H$2:H491)*10)</f>
        <v>2.3360205203371197E-2</v>
      </c>
      <c r="S491" s="95">
        <f t="shared" si="71"/>
        <v>1.89</v>
      </c>
      <c r="T491" s="96">
        <f>SUMIFS(H$2:H491,A$2:A491,A491)*10*S491*(1.1+INDEX(Entourage!BD:BD,MATCH(J491,Entourage!A:A,0))/20)</f>
        <v>3827.2500000000005</v>
      </c>
      <c r="U491" s="96">
        <f t="shared" si="72"/>
        <v>473.85000000000036</v>
      </c>
      <c r="V491" s="96">
        <f>T491/VLOOKUP(C491,[4]CharPropertyConfig!$A:$G,7,FALSE)</f>
        <v>153.09000000000003</v>
      </c>
      <c r="W491" s="96">
        <f t="shared" si="73"/>
        <v>13.770000000000437</v>
      </c>
      <c r="X491" s="54" t="str">
        <f>VLOOKUP(J491,Entourage!A:B,2,FALSE)</f>
        <v>c_b_0057</v>
      </c>
      <c r="Y491" s="51" t="str">
        <f>VLOOKUP(M491,Entourage!A:B,2,FALSE)</f>
        <v>c_b_0077</v>
      </c>
    </row>
    <row r="492" spans="1:25" x14ac:dyDescent="0.15">
      <c r="A492" s="51">
        <f t="shared" si="66"/>
        <v>25</v>
      </c>
      <c r="B492" s="2">
        <f>COUNTIF(A$1:A492,A492)</f>
        <v>11</v>
      </c>
      <c r="C492" s="2">
        <f t="shared" si="74"/>
        <v>102</v>
      </c>
      <c r="D492" s="100">
        <f t="shared" si="67"/>
        <v>172</v>
      </c>
      <c r="E492" s="51">
        <v>1</v>
      </c>
      <c r="F492" s="43">
        <v>4</v>
      </c>
      <c r="G492" s="82">
        <v>13009</v>
      </c>
      <c r="H492" s="43">
        <v>34</v>
      </c>
      <c r="I492" s="43">
        <f>VLOOKUP(C492,[4]CharPropertyConfig!$A:$G,7,FALSE)*D492</f>
        <v>4300</v>
      </c>
      <c r="J492" s="51">
        <f>VLOOKUP(A492,filiation!A:C,3,FALSE)</f>
        <v>5</v>
      </c>
      <c r="K492" s="51">
        <f>VLOOKUP(J492,Entourage!A:N,14,FALSE)</f>
        <v>3</v>
      </c>
      <c r="L492" s="2" t="str">
        <f t="shared" si="68"/>
        <v>辅助</v>
      </c>
      <c r="M492" s="51">
        <f>VLOOKUP(A492,filiation!A:D,4,FALSE)</f>
        <v>19</v>
      </c>
      <c r="N492" s="51">
        <f>VLOOKUP(M492,Entourage!A:N,14,FALSE)</f>
        <v>1</v>
      </c>
      <c r="O492" s="2" t="str">
        <f t="shared" si="69"/>
        <v>战斗</v>
      </c>
      <c r="P492" s="2">
        <f t="shared" si="70"/>
        <v>102</v>
      </c>
      <c r="Q492" s="51">
        <f>INT(VLOOKUP(M492,Entourage!A:AF,28+IF(N492=1,2,IF(N492=3,3,1)),FALSE)*0.6*POWER(B492,1.1))</f>
        <v>117</v>
      </c>
      <c r="R492" s="55">
        <f>I492/(SUM(H$2:H492)*10)</f>
        <v>2.6206728425158459E-2</v>
      </c>
      <c r="S492" s="95">
        <f t="shared" si="71"/>
        <v>1.74</v>
      </c>
      <c r="T492" s="96">
        <f>SUMIFS(H$2:H492,A$2:A492,A492)*10*S492*(1.1+INDEX(Entourage!BD:BD,MATCH(J492,Entourage!A:A,0))/20)</f>
        <v>4322.16</v>
      </c>
      <c r="U492" s="96">
        <f t="shared" si="72"/>
        <v>494.9099999999994</v>
      </c>
      <c r="V492" s="96">
        <f>T492/VLOOKUP(C492,[4]CharPropertyConfig!$A:$G,7,FALSE)</f>
        <v>172.88639999999998</v>
      </c>
      <c r="W492" s="96">
        <f t="shared" si="73"/>
        <v>21.059999999999036</v>
      </c>
      <c r="X492" s="54" t="str">
        <f>VLOOKUP(J492,Entourage!A:B,2,FALSE)</f>
        <v>c_b_0057</v>
      </c>
      <c r="Y492" s="51" t="str">
        <f>VLOOKUP(M492,Entourage!A:B,2,FALSE)</f>
        <v>c_b_0077</v>
      </c>
    </row>
    <row r="493" spans="1:25" x14ac:dyDescent="0.15">
      <c r="A493" s="51">
        <f t="shared" si="66"/>
        <v>25</v>
      </c>
      <c r="B493" s="2">
        <f>COUNTIF(A$1:A493,A493)</f>
        <v>12</v>
      </c>
      <c r="C493" s="2">
        <f t="shared" si="74"/>
        <v>102</v>
      </c>
      <c r="D493" s="100">
        <f t="shared" si="67"/>
        <v>193</v>
      </c>
      <c r="E493" s="51">
        <v>1</v>
      </c>
      <c r="F493" s="43">
        <v>4</v>
      </c>
      <c r="G493" s="82">
        <v>13009</v>
      </c>
      <c r="H493" s="43">
        <v>38</v>
      </c>
      <c r="I493" s="43">
        <f>VLOOKUP(C493,[4]CharPropertyConfig!$A:$G,7,FALSE)*D493</f>
        <v>4825</v>
      </c>
      <c r="J493" s="51">
        <f>VLOOKUP(A493,filiation!A:C,3,FALSE)</f>
        <v>5</v>
      </c>
      <c r="K493" s="51">
        <f>VLOOKUP(J493,Entourage!A:N,14,FALSE)</f>
        <v>3</v>
      </c>
      <c r="L493" s="2" t="str">
        <f t="shared" si="68"/>
        <v>辅助</v>
      </c>
      <c r="M493" s="51">
        <f>VLOOKUP(A493,filiation!A:D,4,FALSE)</f>
        <v>19</v>
      </c>
      <c r="N493" s="51">
        <f>VLOOKUP(M493,Entourage!A:N,14,FALSE)</f>
        <v>1</v>
      </c>
      <c r="O493" s="2" t="str">
        <f t="shared" si="69"/>
        <v>战斗</v>
      </c>
      <c r="P493" s="2">
        <f t="shared" si="70"/>
        <v>102</v>
      </c>
      <c r="Q493" s="51">
        <f>INT(VLOOKUP(M493,Entourage!A:AF,28+IF(N493=1,2,IF(N493=3,3,1)),FALSE)*0.6*POWER(B493,1.1))</f>
        <v>129</v>
      </c>
      <c r="R493" s="55">
        <f>I493/(SUM(H$2:H493)*10)</f>
        <v>2.9338440958287731E-2</v>
      </c>
      <c r="S493" s="95">
        <f t="shared" si="71"/>
        <v>1.615</v>
      </c>
      <c r="T493" s="96">
        <f>SUMIFS(H$2:H493,A$2:A493,A493)*10*S493*(1.1+INDEX(Entourage!BD:BD,MATCH(J493,Entourage!A:A,0))/20)</f>
        <v>4840.1550000000007</v>
      </c>
      <c r="U493" s="96">
        <f t="shared" si="72"/>
        <v>517.9950000000008</v>
      </c>
      <c r="V493" s="96">
        <f>T493/VLOOKUP(C493,[4]CharPropertyConfig!$A:$G,7,FALSE)</f>
        <v>193.60620000000003</v>
      </c>
      <c r="W493" s="96">
        <f t="shared" si="73"/>
        <v>23.085000000001401</v>
      </c>
      <c r="X493" s="54" t="str">
        <f>VLOOKUP(J493,Entourage!A:B,2,FALSE)</f>
        <v>c_b_0057</v>
      </c>
      <c r="Y493" s="51" t="str">
        <f>VLOOKUP(M493,Entourage!A:B,2,FALSE)</f>
        <v>c_b_0077</v>
      </c>
    </row>
    <row r="494" spans="1:25" x14ac:dyDescent="0.15">
      <c r="A494" s="51">
        <f t="shared" si="66"/>
        <v>25</v>
      </c>
      <c r="B494" s="2">
        <f>COUNTIF(A$1:A494,A494)</f>
        <v>13</v>
      </c>
      <c r="C494" s="2">
        <f t="shared" si="74"/>
        <v>102</v>
      </c>
      <c r="D494" s="100">
        <f t="shared" si="67"/>
        <v>215</v>
      </c>
      <c r="E494" s="51">
        <v>1</v>
      </c>
      <c r="F494" s="43">
        <v>4</v>
      </c>
      <c r="G494" s="82">
        <v>13009</v>
      </c>
      <c r="H494" s="43">
        <v>42</v>
      </c>
      <c r="I494" s="43">
        <f>VLOOKUP(C494,[4]CharPropertyConfig!$A:$G,7,FALSE)*D494</f>
        <v>5375</v>
      </c>
      <c r="J494" s="51">
        <f>VLOOKUP(A494,filiation!A:C,3,FALSE)</f>
        <v>5</v>
      </c>
      <c r="K494" s="51">
        <f>VLOOKUP(J494,Entourage!A:N,14,FALSE)</f>
        <v>3</v>
      </c>
      <c r="L494" s="2" t="str">
        <f t="shared" si="68"/>
        <v>辅助</v>
      </c>
      <c r="M494" s="51">
        <f>VLOOKUP(A494,filiation!A:D,4,FALSE)</f>
        <v>19</v>
      </c>
      <c r="N494" s="51">
        <f>VLOOKUP(M494,Entourage!A:N,14,FALSE)</f>
        <v>1</v>
      </c>
      <c r="O494" s="2" t="str">
        <f t="shared" si="69"/>
        <v>战斗</v>
      </c>
      <c r="P494" s="2">
        <f t="shared" si="70"/>
        <v>102</v>
      </c>
      <c r="Q494" s="51">
        <f>INT(VLOOKUP(M494,Entourage!A:AF,28+IF(N494=1,2,IF(N494=3,3,1)),FALSE)*0.6*POWER(B494,1.1))</f>
        <v>141</v>
      </c>
      <c r="R494" s="55">
        <f>I494/(SUM(H$2:H494)*10)</f>
        <v>3.259946627850558E-2</v>
      </c>
      <c r="S494" s="95">
        <f t="shared" si="71"/>
        <v>1.51</v>
      </c>
      <c r="T494" s="96">
        <f>SUMIFS(H$2:H494,A$2:A494,A494)*10*S494*(1.1+INDEX(Entourage!BD:BD,MATCH(J494,Entourage!A:A,0))/20)</f>
        <v>5381.64</v>
      </c>
      <c r="U494" s="96">
        <f t="shared" si="72"/>
        <v>541.48499999999967</v>
      </c>
      <c r="V494" s="96">
        <f>T494/VLOOKUP(C494,[4]CharPropertyConfig!$A:$G,7,FALSE)</f>
        <v>215.26560000000001</v>
      </c>
      <c r="W494" s="96">
        <f t="shared" si="73"/>
        <v>23.489999999998872</v>
      </c>
      <c r="X494" s="54" t="str">
        <f>VLOOKUP(J494,Entourage!A:B,2,FALSE)</f>
        <v>c_b_0057</v>
      </c>
      <c r="Y494" s="51" t="str">
        <f>VLOOKUP(M494,Entourage!A:B,2,FALSE)</f>
        <v>c_b_0077</v>
      </c>
    </row>
    <row r="495" spans="1:25" x14ac:dyDescent="0.15">
      <c r="A495" s="51">
        <f t="shared" si="66"/>
        <v>25</v>
      </c>
      <c r="B495" s="2">
        <f>COUNTIF(A$1:A495,A495)</f>
        <v>14</v>
      </c>
      <c r="C495" s="2">
        <f t="shared" si="74"/>
        <v>102</v>
      </c>
      <c r="D495" s="100">
        <f t="shared" si="67"/>
        <v>237</v>
      </c>
      <c r="E495" s="51">
        <v>1</v>
      </c>
      <c r="F495" s="43">
        <v>5</v>
      </c>
      <c r="G495" s="82">
        <v>13009</v>
      </c>
      <c r="H495" s="43">
        <v>46</v>
      </c>
      <c r="I495" s="43">
        <f>VLOOKUP(C495,[4]CharPropertyConfig!$A:$G,7,FALSE)*D495</f>
        <v>5925</v>
      </c>
      <c r="J495" s="51">
        <f>VLOOKUP(A495,filiation!A:C,3,FALSE)</f>
        <v>5</v>
      </c>
      <c r="K495" s="51">
        <f>VLOOKUP(J495,Entourage!A:N,14,FALSE)</f>
        <v>3</v>
      </c>
      <c r="L495" s="2" t="str">
        <f t="shared" si="68"/>
        <v>辅助</v>
      </c>
      <c r="M495" s="51">
        <f>VLOOKUP(A495,filiation!A:D,4,FALSE)</f>
        <v>19</v>
      </c>
      <c r="N495" s="51">
        <f>VLOOKUP(M495,Entourage!A:N,14,FALSE)</f>
        <v>1</v>
      </c>
      <c r="O495" s="2" t="str">
        <f t="shared" si="69"/>
        <v>战斗</v>
      </c>
      <c r="P495" s="2">
        <f t="shared" si="70"/>
        <v>102</v>
      </c>
      <c r="Q495" s="51">
        <f>INT(VLOOKUP(M495,Entourage!A:AF,28+IF(N495=1,2,IF(N495=3,3,1)),FALSE)*0.6*POWER(B495,1.1))</f>
        <v>153</v>
      </c>
      <c r="R495" s="55">
        <f>I495/(SUM(H$2:H495)*10)</f>
        <v>3.5835248578686342E-2</v>
      </c>
      <c r="S495" s="95">
        <f t="shared" si="71"/>
        <v>1.42</v>
      </c>
      <c r="T495" s="96">
        <f>SUMIFS(H$2:H495,A$2:A495,A495)*10*S495*(1.1+INDEX(Entourage!BD:BD,MATCH(J495,Entourage!A:A,0))/20)</f>
        <v>5942.7000000000007</v>
      </c>
      <c r="U495" s="96">
        <f t="shared" si="72"/>
        <v>561.0600000000004</v>
      </c>
      <c r="V495" s="96">
        <f>T495/VLOOKUP(C495,[4]CharPropertyConfig!$A:$G,7,FALSE)</f>
        <v>237.70800000000003</v>
      </c>
      <c r="W495" s="96">
        <f t="shared" si="73"/>
        <v>19.575000000000728</v>
      </c>
      <c r="X495" s="54" t="str">
        <f>VLOOKUP(J495,Entourage!A:B,2,FALSE)</f>
        <v>c_b_0057</v>
      </c>
      <c r="Y495" s="51" t="str">
        <f>VLOOKUP(M495,Entourage!A:B,2,FALSE)</f>
        <v>c_b_0077</v>
      </c>
    </row>
    <row r="496" spans="1:25" x14ac:dyDescent="0.15">
      <c r="A496" s="51">
        <f t="shared" si="66"/>
        <v>25</v>
      </c>
      <c r="B496" s="2">
        <f>COUNTIF(A$1:A496,A496)</f>
        <v>15</v>
      </c>
      <c r="C496" s="2">
        <f t="shared" si="74"/>
        <v>102</v>
      </c>
      <c r="D496" s="100">
        <f t="shared" si="67"/>
        <v>260</v>
      </c>
      <c r="E496" s="51">
        <v>1</v>
      </c>
      <c r="F496" s="43">
        <v>5</v>
      </c>
      <c r="G496" s="82">
        <v>13009</v>
      </c>
      <c r="H496" s="43">
        <v>50</v>
      </c>
      <c r="I496" s="43">
        <f>VLOOKUP(C496,[4]CharPropertyConfig!$A:$G,7,FALSE)*D496</f>
        <v>6500</v>
      </c>
      <c r="J496" s="51">
        <f>VLOOKUP(A496,filiation!A:C,3,FALSE)</f>
        <v>5</v>
      </c>
      <c r="K496" s="51">
        <f>VLOOKUP(J496,Entourage!A:N,14,FALSE)</f>
        <v>3</v>
      </c>
      <c r="L496" s="2" t="str">
        <f t="shared" si="68"/>
        <v>辅助</v>
      </c>
      <c r="M496" s="51">
        <f>VLOOKUP(A496,filiation!A:D,4,FALSE)</f>
        <v>19</v>
      </c>
      <c r="N496" s="51">
        <f>VLOOKUP(M496,Entourage!A:N,14,FALSE)</f>
        <v>1</v>
      </c>
      <c r="O496" s="2" t="str">
        <f t="shared" si="69"/>
        <v>战斗</v>
      </c>
      <c r="P496" s="2">
        <f t="shared" si="70"/>
        <v>102</v>
      </c>
      <c r="Q496" s="51">
        <f>INT(VLOOKUP(M496,Entourage!A:AF,28+IF(N496=1,2,IF(N496=3,3,1)),FALSE)*0.6*POWER(B496,1.1))</f>
        <v>165</v>
      </c>
      <c r="R496" s="55">
        <f>I496/(SUM(H$2:H496)*10)</f>
        <v>3.9194404245055478E-2</v>
      </c>
      <c r="S496" s="95">
        <f t="shared" si="71"/>
        <v>1.3418999999999999</v>
      </c>
      <c r="T496" s="96">
        <f>SUMIFS(H$2:H496,A$2:A496,A496)*10*S496*(1.1+INDEX(Entourage!BD:BD,MATCH(J496,Entourage!A:A,0))/20)</f>
        <v>6521.6339999999991</v>
      </c>
      <c r="U496" s="96">
        <f t="shared" si="72"/>
        <v>578.93399999999838</v>
      </c>
      <c r="V496" s="96">
        <f>T496/VLOOKUP(C496,[4]CharPropertyConfig!$A:$G,7,FALSE)</f>
        <v>260.86535999999995</v>
      </c>
      <c r="W496" s="96">
        <f t="shared" si="73"/>
        <v>17.873999999997977</v>
      </c>
      <c r="X496" s="54" t="str">
        <f>VLOOKUP(J496,Entourage!A:B,2,FALSE)</f>
        <v>c_b_0057</v>
      </c>
      <c r="Y496" s="51" t="str">
        <f>VLOOKUP(M496,Entourage!A:B,2,FALSE)</f>
        <v>c_b_0077</v>
      </c>
    </row>
    <row r="497" spans="1:25" x14ac:dyDescent="0.15">
      <c r="A497" s="51">
        <f t="shared" si="66"/>
        <v>25</v>
      </c>
      <c r="B497" s="2">
        <f>COUNTIF(A$1:A497,A497)</f>
        <v>16</v>
      </c>
      <c r="C497" s="2">
        <f t="shared" si="74"/>
        <v>102</v>
      </c>
      <c r="D497" s="100">
        <f t="shared" si="67"/>
        <v>284</v>
      </c>
      <c r="E497" s="51">
        <v>1</v>
      </c>
      <c r="F497" s="43">
        <v>5</v>
      </c>
      <c r="G497" s="82">
        <v>13009</v>
      </c>
      <c r="H497" s="43">
        <v>54</v>
      </c>
      <c r="I497" s="43">
        <f>VLOOKUP(C497,[4]CharPropertyConfig!$A:$G,7,FALSE)*D497</f>
        <v>7100</v>
      </c>
      <c r="J497" s="51">
        <f>VLOOKUP(A497,filiation!A:C,3,FALSE)</f>
        <v>5</v>
      </c>
      <c r="K497" s="51">
        <f>VLOOKUP(J497,Entourage!A:N,14,FALSE)</f>
        <v>3</v>
      </c>
      <c r="L497" s="2" t="str">
        <f t="shared" si="68"/>
        <v>辅助</v>
      </c>
      <c r="M497" s="51">
        <f>VLOOKUP(A497,filiation!A:D,4,FALSE)</f>
        <v>19</v>
      </c>
      <c r="N497" s="51">
        <f>VLOOKUP(M497,Entourage!A:N,14,FALSE)</f>
        <v>1</v>
      </c>
      <c r="O497" s="2" t="str">
        <f t="shared" si="69"/>
        <v>战斗</v>
      </c>
      <c r="P497" s="2">
        <f t="shared" si="70"/>
        <v>102</v>
      </c>
      <c r="Q497" s="51">
        <f>INT(VLOOKUP(M497,Entourage!A:AF,28+IF(N497=1,2,IF(N497=3,3,1)),FALSE)*0.6*POWER(B497,1.1))</f>
        <v>177</v>
      </c>
      <c r="R497" s="55">
        <f>I497/(SUM(H$2:H497)*10)</f>
        <v>4.267339824498137E-2</v>
      </c>
      <c r="S497" s="95">
        <f t="shared" si="71"/>
        <v>1.2748049999999997</v>
      </c>
      <c r="T497" s="96">
        <f>SUMIFS(H$2:H497,A$2:A497,A497)*10*S497*(1.1+INDEX(Entourage!BD:BD,MATCH(J497,Entourage!A:A,0))/20)</f>
        <v>7124.8851449999984</v>
      </c>
      <c r="U497" s="96">
        <f t="shared" si="72"/>
        <v>603.25114499999927</v>
      </c>
      <c r="V497" s="96">
        <f>T497/VLOOKUP(C497,[4]CharPropertyConfig!$A:$G,7,FALSE)</f>
        <v>284.99540579999996</v>
      </c>
      <c r="W497" s="96">
        <f t="shared" si="73"/>
        <v>24.317145000000892</v>
      </c>
      <c r="X497" s="54" t="str">
        <f>VLOOKUP(J497,Entourage!A:B,2,FALSE)</f>
        <v>c_b_0057</v>
      </c>
      <c r="Y497" s="51" t="str">
        <f>VLOOKUP(M497,Entourage!A:B,2,FALSE)</f>
        <v>c_b_0077</v>
      </c>
    </row>
    <row r="498" spans="1:25" x14ac:dyDescent="0.15">
      <c r="A498" s="51">
        <f t="shared" si="66"/>
        <v>25</v>
      </c>
      <c r="B498" s="2">
        <f>COUNTIF(A$1:A498,A498)</f>
        <v>17</v>
      </c>
      <c r="C498" s="2">
        <f t="shared" si="74"/>
        <v>102</v>
      </c>
      <c r="D498" s="100">
        <f t="shared" si="67"/>
        <v>310</v>
      </c>
      <c r="E498" s="51">
        <v>1</v>
      </c>
      <c r="F498" s="43">
        <v>5</v>
      </c>
      <c r="G498" s="82">
        <v>13009</v>
      </c>
      <c r="H498" s="43">
        <v>58</v>
      </c>
      <c r="I498" s="43">
        <f>VLOOKUP(C498,[4]CharPropertyConfig!$A:$G,7,FALSE)*D498</f>
        <v>7750</v>
      </c>
      <c r="J498" s="51">
        <f>VLOOKUP(A498,filiation!A:C,3,FALSE)</f>
        <v>5</v>
      </c>
      <c r="K498" s="51">
        <f>VLOOKUP(J498,Entourage!A:N,14,FALSE)</f>
        <v>3</v>
      </c>
      <c r="L498" s="2" t="str">
        <f t="shared" si="68"/>
        <v>辅助</v>
      </c>
      <c r="M498" s="51">
        <f>VLOOKUP(A498,filiation!A:D,4,FALSE)</f>
        <v>19</v>
      </c>
      <c r="N498" s="51">
        <f>VLOOKUP(M498,Entourage!A:N,14,FALSE)</f>
        <v>1</v>
      </c>
      <c r="O498" s="2" t="str">
        <f t="shared" si="69"/>
        <v>战斗</v>
      </c>
      <c r="P498" s="2">
        <f t="shared" si="70"/>
        <v>102</v>
      </c>
      <c r="Q498" s="51">
        <f>INT(VLOOKUP(M498,Entourage!A:AF,28+IF(N498=1,2,IF(N498=3,3,1)),FALSE)*0.6*POWER(B498,1.1))</f>
        <v>189</v>
      </c>
      <c r="R498" s="55">
        <f>I498/(SUM(H$2:H498)*10)</f>
        <v>4.6418303785337803E-2</v>
      </c>
      <c r="S498" s="95">
        <f t="shared" si="71"/>
        <v>1.2174387749999998</v>
      </c>
      <c r="T498" s="96">
        <f>SUMIFS(H$2:H498,A$2:A498,A498)*10*S498*(1.1+INDEX(Entourage!BD:BD,MATCH(J498,Entourage!A:A,0))/20)</f>
        <v>7757.5198742999983</v>
      </c>
      <c r="U498" s="96">
        <f t="shared" si="72"/>
        <v>632.63472929999989</v>
      </c>
      <c r="V498" s="96">
        <f>T498/VLOOKUP(C498,[4]CharPropertyConfig!$A:$G,7,FALSE)</f>
        <v>310.30079497199995</v>
      </c>
      <c r="W498" s="96">
        <f t="shared" si="73"/>
        <v>29.383584300000621</v>
      </c>
      <c r="X498" s="54" t="str">
        <f>VLOOKUP(J498,Entourage!A:B,2,FALSE)</f>
        <v>c_b_0057</v>
      </c>
      <c r="Y498" s="51" t="str">
        <f>VLOOKUP(M498,Entourage!A:B,2,FALSE)</f>
        <v>c_b_0077</v>
      </c>
    </row>
    <row r="499" spans="1:25" x14ac:dyDescent="0.15">
      <c r="A499" s="51">
        <f t="shared" si="66"/>
        <v>25</v>
      </c>
      <c r="B499" s="2">
        <f>COUNTIF(A$1:A499,A499)</f>
        <v>18</v>
      </c>
      <c r="C499" s="2">
        <f t="shared" si="74"/>
        <v>102</v>
      </c>
      <c r="D499" s="100">
        <f t="shared" si="67"/>
        <v>338</v>
      </c>
      <c r="E499" s="51">
        <v>1</v>
      </c>
      <c r="F499" s="43">
        <v>6</v>
      </c>
      <c r="G499" s="82">
        <v>13009</v>
      </c>
      <c r="H499" s="43">
        <v>64</v>
      </c>
      <c r="I499" s="43">
        <f>VLOOKUP(C499,[4]CharPropertyConfig!$A:$G,7,FALSE)*D499</f>
        <v>8450</v>
      </c>
      <c r="J499" s="51">
        <f>VLOOKUP(A499,filiation!A:C,3,FALSE)</f>
        <v>5</v>
      </c>
      <c r="K499" s="51">
        <f>VLOOKUP(J499,Entourage!A:N,14,FALSE)</f>
        <v>3</v>
      </c>
      <c r="L499" s="2" t="str">
        <f t="shared" si="68"/>
        <v>辅助</v>
      </c>
      <c r="M499" s="51">
        <f>VLOOKUP(A499,filiation!A:D,4,FALSE)</f>
        <v>19</v>
      </c>
      <c r="N499" s="51">
        <f>VLOOKUP(M499,Entourage!A:N,14,FALSE)</f>
        <v>1</v>
      </c>
      <c r="O499" s="2" t="str">
        <f t="shared" si="69"/>
        <v>战斗</v>
      </c>
      <c r="P499" s="2">
        <f t="shared" si="70"/>
        <v>102</v>
      </c>
      <c r="Q499" s="51">
        <f>INT(VLOOKUP(M499,Entourage!A:AF,28+IF(N499=1,2,IF(N499=3,3,1)),FALSE)*0.6*POWER(B499,1.1))</f>
        <v>201</v>
      </c>
      <c r="R499" s="55">
        <f>I499/(SUM(H$2:H499)*10)</f>
        <v>5.0417661097852028E-2</v>
      </c>
      <c r="S499" s="95">
        <f t="shared" si="71"/>
        <v>1.1687412239999997</v>
      </c>
      <c r="T499" s="96">
        <f>SUMIFS(H$2:H499,A$2:A499,A499)*10*S499*(1.1+INDEX(Entourage!BD:BD,MATCH(J499,Entourage!A:A,0))/20)</f>
        <v>8457.0114968639991</v>
      </c>
      <c r="U499" s="96">
        <f t="shared" si="72"/>
        <v>699.49162256400086</v>
      </c>
      <c r="V499" s="96">
        <f>T499/VLOOKUP(C499,[4]CharPropertyConfig!$A:$G,7,FALSE)</f>
        <v>338.28045987455994</v>
      </c>
      <c r="W499" s="96">
        <f t="shared" si="73"/>
        <v>66.856893264000973</v>
      </c>
      <c r="X499" s="54" t="str">
        <f>VLOOKUP(J499,Entourage!A:B,2,FALSE)</f>
        <v>c_b_0057</v>
      </c>
      <c r="Y499" s="51" t="str">
        <f>VLOOKUP(M499,Entourage!A:B,2,FALSE)</f>
        <v>c_b_0077</v>
      </c>
    </row>
    <row r="500" spans="1:25" x14ac:dyDescent="0.15">
      <c r="A500" s="51">
        <f t="shared" si="66"/>
        <v>25</v>
      </c>
      <c r="B500" s="2">
        <f>COUNTIF(A$1:A500,A500)</f>
        <v>19</v>
      </c>
      <c r="C500" s="2">
        <f t="shared" si="74"/>
        <v>102</v>
      </c>
      <c r="D500" s="100">
        <f t="shared" si="67"/>
        <v>367</v>
      </c>
      <c r="E500" s="51">
        <v>1</v>
      </c>
      <c r="F500" s="43">
        <v>6</v>
      </c>
      <c r="G500" s="82">
        <v>13009</v>
      </c>
      <c r="H500" s="43">
        <v>68</v>
      </c>
      <c r="I500" s="43">
        <f>VLOOKUP(C500,[4]CharPropertyConfig!$A:$G,7,FALSE)*D500</f>
        <v>9175</v>
      </c>
      <c r="J500" s="51">
        <f>VLOOKUP(A500,filiation!A:C,3,FALSE)</f>
        <v>5</v>
      </c>
      <c r="K500" s="51">
        <f>VLOOKUP(J500,Entourage!A:N,14,FALSE)</f>
        <v>3</v>
      </c>
      <c r="L500" s="2" t="str">
        <f t="shared" si="68"/>
        <v>辅助</v>
      </c>
      <c r="M500" s="51">
        <f>VLOOKUP(A500,filiation!A:D,4,FALSE)</f>
        <v>19</v>
      </c>
      <c r="N500" s="51">
        <f>VLOOKUP(M500,Entourage!A:N,14,FALSE)</f>
        <v>1</v>
      </c>
      <c r="O500" s="2" t="str">
        <f t="shared" si="69"/>
        <v>战斗</v>
      </c>
      <c r="P500" s="2">
        <f t="shared" si="70"/>
        <v>102</v>
      </c>
      <c r="Q500" s="51">
        <f>INT(VLOOKUP(M500,Entourage!A:AF,28+IF(N500=1,2,IF(N500=3,3,1)),FALSE)*0.6*POWER(B500,1.1))</f>
        <v>214</v>
      </c>
      <c r="R500" s="55">
        <f>I500/(SUM(H$2:H500)*10)</f>
        <v>5.4522224863323032E-2</v>
      </c>
      <c r="S500" s="95">
        <f t="shared" si="71"/>
        <v>1.1278352811599996</v>
      </c>
      <c r="T500" s="96">
        <f>SUMIFS(H$2:H500,A$2:A500,A500)*10*S500*(1.1+INDEX(Entourage!BD:BD,MATCH(J500,Entourage!A:A,0))/20)</f>
        <v>9196.3688825786376</v>
      </c>
      <c r="U500" s="96">
        <f t="shared" si="72"/>
        <v>739.35738571463844</v>
      </c>
      <c r="V500" s="96">
        <f>T500/VLOOKUP(C500,[4]CharPropertyConfig!$A:$G,7,FALSE)</f>
        <v>367.85475530314551</v>
      </c>
      <c r="W500" s="96">
        <f t="shared" si="73"/>
        <v>39.865763150637576</v>
      </c>
      <c r="X500" s="54" t="str">
        <f>VLOOKUP(J500,Entourage!A:B,2,FALSE)</f>
        <v>c_b_0057</v>
      </c>
      <c r="Y500" s="51" t="str">
        <f>VLOOKUP(M500,Entourage!A:B,2,FALSE)</f>
        <v>c_b_0077</v>
      </c>
    </row>
    <row r="501" spans="1:25" x14ac:dyDescent="0.15">
      <c r="A501" s="51">
        <f t="shared" si="66"/>
        <v>25</v>
      </c>
      <c r="B501" s="2">
        <f>COUNTIF(A$1:A501,A501)</f>
        <v>20</v>
      </c>
      <c r="C501" s="2">
        <f t="shared" si="74"/>
        <v>102</v>
      </c>
      <c r="D501" s="100">
        <f t="shared" si="67"/>
        <v>399</v>
      </c>
      <c r="E501" s="51">
        <v>1</v>
      </c>
      <c r="F501" s="43">
        <v>6</v>
      </c>
      <c r="G501" s="82">
        <v>13009</v>
      </c>
      <c r="H501" s="43">
        <v>72</v>
      </c>
      <c r="I501" s="43">
        <f>VLOOKUP(C501,[4]CharPropertyConfig!$A:$G,7,FALSE)*D501</f>
        <v>9975</v>
      </c>
      <c r="J501" s="51">
        <f>VLOOKUP(A501,filiation!A:C,3,FALSE)</f>
        <v>5</v>
      </c>
      <c r="K501" s="51">
        <f>VLOOKUP(J501,Entourage!A:N,14,FALSE)</f>
        <v>3</v>
      </c>
      <c r="L501" s="2" t="str">
        <f t="shared" si="68"/>
        <v>辅助</v>
      </c>
      <c r="M501" s="51">
        <f>VLOOKUP(A501,filiation!A:D,4,FALSE)</f>
        <v>19</v>
      </c>
      <c r="N501" s="51">
        <f>VLOOKUP(M501,Entourage!A:N,14,FALSE)</f>
        <v>1</v>
      </c>
      <c r="O501" s="2" t="str">
        <f t="shared" si="69"/>
        <v>战斗</v>
      </c>
      <c r="P501" s="2">
        <f t="shared" si="70"/>
        <v>102</v>
      </c>
      <c r="Q501" s="51">
        <f>INT(VLOOKUP(M501,Entourage!A:AF,28+IF(N501=1,2,IF(N501=3,3,1)),FALSE)*0.6*POWER(B501,1.1))</f>
        <v>226</v>
      </c>
      <c r="R501" s="55">
        <f>I501/(SUM(H$2:H501)*10)</f>
        <v>5.9023668639053256E-2</v>
      </c>
      <c r="S501" s="95">
        <f t="shared" si="71"/>
        <v>1.0940002227251997</v>
      </c>
      <c r="T501" s="96">
        <f>SUMIFS(H$2:H501,A$2:A501,A501)*10*S501*(1.1+INDEX(Entourage!BD:BD,MATCH(J501,Entourage!A:A,0))/20)</f>
        <v>9983.8460325901724</v>
      </c>
      <c r="U501" s="96">
        <f t="shared" si="72"/>
        <v>787.47715001153483</v>
      </c>
      <c r="V501" s="96">
        <f>T501/VLOOKUP(C501,[4]CharPropertyConfig!$A:$G,7,FALSE)</f>
        <v>399.35384130360688</v>
      </c>
      <c r="W501" s="96">
        <f t="shared" si="73"/>
        <v>48.119764296896392</v>
      </c>
      <c r="X501" s="54" t="str">
        <f>VLOOKUP(J501,Entourage!A:B,2,FALSE)</f>
        <v>c_b_0057</v>
      </c>
      <c r="Y501" s="51" t="str">
        <f>VLOOKUP(M501,Entourage!A:B,2,FALSE)</f>
        <v>c_b_0077</v>
      </c>
    </row>
    <row r="502" spans="1:25" x14ac:dyDescent="0.15">
      <c r="A502" s="51">
        <f t="shared" si="66"/>
        <v>26</v>
      </c>
      <c r="B502" s="2">
        <f>COUNTIF(A$1:A502,A502)</f>
        <v>1</v>
      </c>
      <c r="C502" s="2">
        <f t="shared" si="74"/>
        <v>104</v>
      </c>
      <c r="D502" s="100">
        <f t="shared" si="67"/>
        <v>270</v>
      </c>
      <c r="E502" s="51">
        <v>1</v>
      </c>
      <c r="F502" s="43">
        <v>1</v>
      </c>
      <c r="G502" s="82">
        <v>13009</v>
      </c>
      <c r="H502" s="43">
        <v>2</v>
      </c>
      <c r="I502" s="43">
        <f>VLOOKUP(C502,[4]CharPropertyConfig!$A:$G,7,FALSE)*D502</f>
        <v>270</v>
      </c>
      <c r="J502" s="51">
        <f>VLOOKUP(A502,filiation!A:C,3,FALSE)</f>
        <v>19</v>
      </c>
      <c r="K502" s="51">
        <f>VLOOKUP(J502,Entourage!A:N,14,FALSE)</f>
        <v>1</v>
      </c>
      <c r="L502" s="2" t="str">
        <f t="shared" si="68"/>
        <v>战斗</v>
      </c>
      <c r="M502" s="51">
        <f>VLOOKUP(A502,filiation!A:D,4,FALSE)</f>
        <v>5</v>
      </c>
      <c r="N502" s="51">
        <f>VLOOKUP(M502,Entourage!A:N,14,FALSE)</f>
        <v>3</v>
      </c>
      <c r="O502" s="2" t="str">
        <f t="shared" si="69"/>
        <v>辅助</v>
      </c>
      <c r="P502" s="2">
        <f t="shared" si="70"/>
        <v>104</v>
      </c>
      <c r="Q502" s="51">
        <f>INT(VLOOKUP(M502,Entourage!A:AF,28+IF(N502=1,2,IF(N502=3,3,1)),FALSE)*0.6*POWER(B502,1.1))</f>
        <v>230</v>
      </c>
      <c r="R502" s="55">
        <f>I502/(SUM(H$2:H502)*10)</f>
        <v>1.5974440894568689E-3</v>
      </c>
      <c r="S502" s="95">
        <f t="shared" si="71"/>
        <v>10</v>
      </c>
      <c r="T502" s="96">
        <f>SUMIFS(H$2:H502,A$2:A502,A502)*10*S502*(1.1+INDEX(Entourage!BD:BD,MATCH(J502,Entourage!A:A,0))/20)</f>
        <v>270</v>
      </c>
      <c r="U502" s="96">
        <f t="shared" si="72"/>
        <v>-9713.8460325901724</v>
      </c>
      <c r="V502" s="96">
        <f>T502/VLOOKUP(C502,[4]CharPropertyConfig!$A:$G,7,FALSE)</f>
        <v>270</v>
      </c>
      <c r="W502" s="96">
        <f t="shared" si="73"/>
        <v>-10501.323182601707</v>
      </c>
      <c r="X502" s="54" t="str">
        <f>VLOOKUP(J502,Entourage!A:B,2,FALSE)</f>
        <v>c_b_0077</v>
      </c>
      <c r="Y502" s="51" t="str">
        <f>VLOOKUP(M502,Entourage!A:B,2,FALSE)</f>
        <v>c_b_0057</v>
      </c>
    </row>
    <row r="503" spans="1:25" x14ac:dyDescent="0.15">
      <c r="A503" s="51">
        <f t="shared" si="66"/>
        <v>26</v>
      </c>
      <c r="B503" s="2">
        <f>COUNTIF(A$1:A503,A503)</f>
        <v>2</v>
      </c>
      <c r="C503" s="2">
        <f t="shared" si="74"/>
        <v>104</v>
      </c>
      <c r="D503" s="100">
        <f t="shared" si="67"/>
        <v>567</v>
      </c>
      <c r="E503" s="51">
        <v>1</v>
      </c>
      <c r="F503" s="43">
        <v>1</v>
      </c>
      <c r="G503" s="82">
        <v>13009</v>
      </c>
      <c r="H503" s="43">
        <v>4</v>
      </c>
      <c r="I503" s="43">
        <f>VLOOKUP(C503,[4]CharPropertyConfig!$A:$G,7,FALSE)*D503</f>
        <v>567</v>
      </c>
      <c r="J503" s="51">
        <f>VLOOKUP(A503,filiation!A:C,3,FALSE)</f>
        <v>19</v>
      </c>
      <c r="K503" s="51">
        <f>VLOOKUP(J503,Entourage!A:N,14,FALSE)</f>
        <v>1</v>
      </c>
      <c r="L503" s="2" t="str">
        <f t="shared" si="68"/>
        <v>战斗</v>
      </c>
      <c r="M503" s="51">
        <f>VLOOKUP(A503,filiation!A:D,4,FALSE)</f>
        <v>5</v>
      </c>
      <c r="N503" s="51">
        <f>VLOOKUP(M503,Entourage!A:N,14,FALSE)</f>
        <v>3</v>
      </c>
      <c r="O503" s="2" t="str">
        <f t="shared" si="69"/>
        <v>辅助</v>
      </c>
      <c r="P503" s="2">
        <f t="shared" si="70"/>
        <v>104</v>
      </c>
      <c r="Q503" s="51">
        <f>INT(VLOOKUP(M503,Entourage!A:AF,28+IF(N503=1,2,IF(N503=3,3,1)),FALSE)*0.6*POWER(B503,1.1))</f>
        <v>493</v>
      </c>
      <c r="R503" s="55">
        <f>I503/(SUM(H$2:H503)*10)</f>
        <v>3.353838873772625E-3</v>
      </c>
      <c r="S503" s="95">
        <f t="shared" si="71"/>
        <v>7</v>
      </c>
      <c r="T503" s="96">
        <f>SUMIFS(H$2:H503,A$2:A503,A503)*10*S503*(1.1+INDEX(Entourage!BD:BD,MATCH(J503,Entourage!A:A,0))/20)</f>
        <v>567</v>
      </c>
      <c r="U503" s="96">
        <f t="shared" si="72"/>
        <v>297</v>
      </c>
      <c r="V503" s="96">
        <f>T503/VLOOKUP(C503,[4]CharPropertyConfig!$A:$G,7,FALSE)</f>
        <v>567</v>
      </c>
      <c r="W503" s="96">
        <f t="shared" si="73"/>
        <v>10010.846032590172</v>
      </c>
      <c r="X503" s="54" t="str">
        <f>VLOOKUP(J503,Entourage!A:B,2,FALSE)</f>
        <v>c_b_0077</v>
      </c>
      <c r="Y503" s="51" t="str">
        <f>VLOOKUP(M503,Entourage!A:B,2,FALSE)</f>
        <v>c_b_0057</v>
      </c>
    </row>
    <row r="504" spans="1:25" x14ac:dyDescent="0.15">
      <c r="A504" s="51">
        <f t="shared" si="66"/>
        <v>26</v>
      </c>
      <c r="B504" s="2">
        <f>COUNTIF(A$1:A504,A504)</f>
        <v>3</v>
      </c>
      <c r="C504" s="2">
        <f t="shared" si="74"/>
        <v>104</v>
      </c>
      <c r="D504" s="100">
        <f t="shared" si="67"/>
        <v>891</v>
      </c>
      <c r="E504" s="51">
        <v>1</v>
      </c>
      <c r="F504" s="43">
        <v>1</v>
      </c>
      <c r="G504" s="82">
        <v>13009</v>
      </c>
      <c r="H504" s="43">
        <v>6</v>
      </c>
      <c r="I504" s="43">
        <f>VLOOKUP(C504,[4]CharPropertyConfig!$A:$G,7,FALSE)*D504</f>
        <v>891</v>
      </c>
      <c r="J504" s="51">
        <f>VLOOKUP(A504,filiation!A:C,3,FALSE)</f>
        <v>19</v>
      </c>
      <c r="K504" s="51">
        <f>VLOOKUP(J504,Entourage!A:N,14,FALSE)</f>
        <v>1</v>
      </c>
      <c r="L504" s="2" t="str">
        <f t="shared" si="68"/>
        <v>战斗</v>
      </c>
      <c r="M504" s="51">
        <f>VLOOKUP(A504,filiation!A:D,4,FALSE)</f>
        <v>5</v>
      </c>
      <c r="N504" s="51">
        <f>VLOOKUP(M504,Entourage!A:N,14,FALSE)</f>
        <v>3</v>
      </c>
      <c r="O504" s="2" t="str">
        <f t="shared" si="69"/>
        <v>辅助</v>
      </c>
      <c r="P504" s="2">
        <f t="shared" si="70"/>
        <v>104</v>
      </c>
      <c r="Q504" s="51">
        <f>INT(VLOOKUP(M504,Entourage!A:AF,28+IF(N504=1,2,IF(N504=3,3,1)),FALSE)*0.6*POWER(B504,1.1))</f>
        <v>771</v>
      </c>
      <c r="R504" s="55">
        <f>I504/(SUM(H$2:H504)*10)</f>
        <v>5.2684484389782403E-3</v>
      </c>
      <c r="S504" s="95">
        <f t="shared" si="71"/>
        <v>5.5</v>
      </c>
      <c r="T504" s="96">
        <f>SUMIFS(H$2:H504,A$2:A504,A504)*10*S504*(1.1+INDEX(Entourage!BD:BD,MATCH(J504,Entourage!A:A,0))/20)</f>
        <v>891.00000000000011</v>
      </c>
      <c r="U504" s="96">
        <f t="shared" si="72"/>
        <v>324.00000000000011</v>
      </c>
      <c r="V504" s="96">
        <f>T504/VLOOKUP(C504,[4]CharPropertyConfig!$A:$G,7,FALSE)</f>
        <v>891.00000000000011</v>
      </c>
      <c r="W504" s="96">
        <f t="shared" si="73"/>
        <v>27.000000000000114</v>
      </c>
      <c r="X504" s="54" t="str">
        <f>VLOOKUP(J504,Entourage!A:B,2,FALSE)</f>
        <v>c_b_0077</v>
      </c>
      <c r="Y504" s="51" t="str">
        <f>VLOOKUP(M504,Entourage!A:B,2,FALSE)</f>
        <v>c_b_0057</v>
      </c>
    </row>
    <row r="505" spans="1:25" x14ac:dyDescent="0.15">
      <c r="A505" s="51">
        <f t="shared" si="66"/>
        <v>26</v>
      </c>
      <c r="B505" s="2">
        <f>COUNTIF(A$1:A505,A505)</f>
        <v>4</v>
      </c>
      <c r="C505" s="2">
        <f t="shared" si="74"/>
        <v>104</v>
      </c>
      <c r="D505" s="100">
        <f t="shared" si="67"/>
        <v>1247</v>
      </c>
      <c r="E505" s="51">
        <v>1</v>
      </c>
      <c r="F505" s="43">
        <v>2</v>
      </c>
      <c r="G505" s="82">
        <v>13009</v>
      </c>
      <c r="H505" s="43">
        <v>10</v>
      </c>
      <c r="I505" s="43">
        <f>VLOOKUP(C505,[4]CharPropertyConfig!$A:$G,7,FALSE)*D505</f>
        <v>1247</v>
      </c>
      <c r="J505" s="51">
        <f>VLOOKUP(A505,filiation!A:C,3,FALSE)</f>
        <v>19</v>
      </c>
      <c r="K505" s="51">
        <f>VLOOKUP(J505,Entourage!A:N,14,FALSE)</f>
        <v>1</v>
      </c>
      <c r="L505" s="2" t="str">
        <f t="shared" si="68"/>
        <v>战斗</v>
      </c>
      <c r="M505" s="51">
        <f>VLOOKUP(A505,filiation!A:D,4,FALSE)</f>
        <v>5</v>
      </c>
      <c r="N505" s="51">
        <f>VLOOKUP(M505,Entourage!A:N,14,FALSE)</f>
        <v>3</v>
      </c>
      <c r="O505" s="2" t="str">
        <f t="shared" si="69"/>
        <v>辅助</v>
      </c>
      <c r="P505" s="2">
        <f t="shared" si="70"/>
        <v>104</v>
      </c>
      <c r="Q505" s="51">
        <f>INT(VLOOKUP(M505,Entourage!A:AF,28+IF(N505=1,2,IF(N505=3,3,1)),FALSE)*0.6*POWER(B505,1.1))</f>
        <v>1058</v>
      </c>
      <c r="R505" s="55">
        <f>I505/(SUM(H$2:H505)*10)</f>
        <v>7.3691053067013353E-3</v>
      </c>
      <c r="S505" s="95">
        <f t="shared" si="71"/>
        <v>4.2</v>
      </c>
      <c r="T505" s="96">
        <f>SUMIFS(H$2:H505,A$2:A505,A505)*10*S505*(1.1+INDEX(Entourage!BD:BD,MATCH(J505,Entourage!A:A,0))/20)</f>
        <v>1247.4000000000001</v>
      </c>
      <c r="U505" s="96">
        <f t="shared" si="72"/>
        <v>356.4</v>
      </c>
      <c r="V505" s="96">
        <f>T505/VLOOKUP(C505,[4]CharPropertyConfig!$A:$G,7,FALSE)</f>
        <v>1247.4000000000001</v>
      </c>
      <c r="W505" s="96">
        <f t="shared" si="73"/>
        <v>32.399999999999864</v>
      </c>
      <c r="X505" s="54" t="str">
        <f>VLOOKUP(J505,Entourage!A:B,2,FALSE)</f>
        <v>c_b_0077</v>
      </c>
      <c r="Y505" s="51" t="str">
        <f>VLOOKUP(M505,Entourage!A:B,2,FALSE)</f>
        <v>c_b_0057</v>
      </c>
    </row>
    <row r="506" spans="1:25" x14ac:dyDescent="0.15">
      <c r="A506" s="51">
        <f t="shared" si="66"/>
        <v>26</v>
      </c>
      <c r="B506" s="2">
        <f>COUNTIF(A$1:A506,A506)</f>
        <v>5</v>
      </c>
      <c r="C506" s="2">
        <f t="shared" si="74"/>
        <v>104</v>
      </c>
      <c r="D506" s="100">
        <f t="shared" si="67"/>
        <v>1634</v>
      </c>
      <c r="E506" s="51">
        <v>1</v>
      </c>
      <c r="F506" s="43">
        <v>2</v>
      </c>
      <c r="G506" s="82">
        <v>13009</v>
      </c>
      <c r="H506" s="43">
        <v>12</v>
      </c>
      <c r="I506" s="43">
        <f>VLOOKUP(C506,[4]CharPropertyConfig!$A:$G,7,FALSE)*D506</f>
        <v>1634</v>
      </c>
      <c r="J506" s="51">
        <f>VLOOKUP(A506,filiation!A:C,3,FALSE)</f>
        <v>19</v>
      </c>
      <c r="K506" s="51">
        <f>VLOOKUP(J506,Entourage!A:N,14,FALSE)</f>
        <v>1</v>
      </c>
      <c r="L506" s="2" t="str">
        <f t="shared" si="68"/>
        <v>战斗</v>
      </c>
      <c r="M506" s="51">
        <f>VLOOKUP(A506,filiation!A:D,4,FALSE)</f>
        <v>5</v>
      </c>
      <c r="N506" s="51">
        <f>VLOOKUP(M506,Entourage!A:N,14,FALSE)</f>
        <v>3</v>
      </c>
      <c r="O506" s="2" t="str">
        <f t="shared" si="69"/>
        <v>辅助</v>
      </c>
      <c r="P506" s="2">
        <f t="shared" si="70"/>
        <v>104</v>
      </c>
      <c r="Q506" s="51">
        <f>INT(VLOOKUP(M506,Entourage!A:AF,28+IF(N506=1,2,IF(N506=3,3,1)),FALSE)*0.6*POWER(B506,1.1))</f>
        <v>1353</v>
      </c>
      <c r="R506" s="55">
        <f>I506/(SUM(H$2:H506)*10)</f>
        <v>9.6492264084091176E-3</v>
      </c>
      <c r="S506" s="95">
        <f t="shared" si="71"/>
        <v>3.56</v>
      </c>
      <c r="T506" s="96">
        <f>SUMIFS(H$2:H506,A$2:A506,A506)*10*S506*(1.1+INDEX(Entourage!BD:BD,MATCH(J506,Entourage!A:A,0))/20)</f>
        <v>1634.0400000000002</v>
      </c>
      <c r="U506" s="96">
        <f t="shared" si="72"/>
        <v>386.6400000000001</v>
      </c>
      <c r="V506" s="96">
        <f>T506/VLOOKUP(C506,[4]CharPropertyConfig!$A:$G,7,FALSE)</f>
        <v>1634.0400000000002</v>
      </c>
      <c r="W506" s="96">
        <f t="shared" si="73"/>
        <v>30.240000000000123</v>
      </c>
      <c r="X506" s="54" t="str">
        <f>VLOOKUP(J506,Entourage!A:B,2,FALSE)</f>
        <v>c_b_0077</v>
      </c>
      <c r="Y506" s="51" t="str">
        <f>VLOOKUP(M506,Entourage!A:B,2,FALSE)</f>
        <v>c_b_0057</v>
      </c>
    </row>
    <row r="507" spans="1:25" x14ac:dyDescent="0.15">
      <c r="A507" s="51">
        <f t="shared" si="66"/>
        <v>26</v>
      </c>
      <c r="B507" s="2">
        <f>COUNTIF(A$1:A507,A507)</f>
        <v>6</v>
      </c>
      <c r="C507" s="2">
        <f t="shared" si="74"/>
        <v>104</v>
      </c>
      <c r="D507" s="100">
        <f t="shared" si="67"/>
        <v>2038</v>
      </c>
      <c r="E507" s="51">
        <v>1</v>
      </c>
      <c r="F507" s="43">
        <v>2</v>
      </c>
      <c r="G507" s="82">
        <v>13009</v>
      </c>
      <c r="H507" s="43">
        <v>16</v>
      </c>
      <c r="I507" s="43">
        <f>VLOOKUP(C507,[4]CharPropertyConfig!$A:$G,7,FALSE)*D507</f>
        <v>2038</v>
      </c>
      <c r="J507" s="51">
        <f>VLOOKUP(A507,filiation!A:C,3,FALSE)</f>
        <v>19</v>
      </c>
      <c r="K507" s="51">
        <f>VLOOKUP(J507,Entourage!A:N,14,FALSE)</f>
        <v>1</v>
      </c>
      <c r="L507" s="2" t="str">
        <f t="shared" si="68"/>
        <v>战斗</v>
      </c>
      <c r="M507" s="51">
        <f>VLOOKUP(A507,filiation!A:D,4,FALSE)</f>
        <v>5</v>
      </c>
      <c r="N507" s="51">
        <f>VLOOKUP(M507,Entourage!A:N,14,FALSE)</f>
        <v>3</v>
      </c>
      <c r="O507" s="2" t="str">
        <f t="shared" si="69"/>
        <v>辅助</v>
      </c>
      <c r="P507" s="2">
        <f t="shared" si="70"/>
        <v>104</v>
      </c>
      <c r="Q507" s="51">
        <f>INT(VLOOKUP(M507,Entourage!A:AF,28+IF(N507=1,2,IF(N507=3,3,1)),FALSE)*0.6*POWER(B507,1.1))</f>
        <v>1653</v>
      </c>
      <c r="R507" s="55">
        <f>I507/(SUM(H$2:H507)*10)</f>
        <v>1.2023598820058996E-2</v>
      </c>
      <c r="S507" s="95">
        <f t="shared" si="71"/>
        <v>3.02</v>
      </c>
      <c r="T507" s="96">
        <f>SUMIFS(H$2:H507,A$2:A507,A507)*10*S507*(1.1+INDEX(Entourage!BD:BD,MATCH(J507,Entourage!A:A,0))/20)</f>
        <v>2038.5000000000002</v>
      </c>
      <c r="U507" s="96">
        <f t="shared" si="72"/>
        <v>404.46000000000004</v>
      </c>
      <c r="V507" s="96">
        <f>T507/VLOOKUP(C507,[4]CharPropertyConfig!$A:$G,7,FALSE)</f>
        <v>2038.5000000000002</v>
      </c>
      <c r="W507" s="96">
        <f t="shared" si="73"/>
        <v>17.819999999999936</v>
      </c>
      <c r="X507" s="54" t="str">
        <f>VLOOKUP(J507,Entourage!A:B,2,FALSE)</f>
        <v>c_b_0077</v>
      </c>
      <c r="Y507" s="51" t="str">
        <f>VLOOKUP(M507,Entourage!A:B,2,FALSE)</f>
        <v>c_b_0057</v>
      </c>
    </row>
    <row r="508" spans="1:25" x14ac:dyDescent="0.15">
      <c r="A508" s="51">
        <f t="shared" si="66"/>
        <v>26</v>
      </c>
      <c r="B508" s="2">
        <f>COUNTIF(A$1:A508,A508)</f>
        <v>7</v>
      </c>
      <c r="C508" s="2">
        <f t="shared" si="74"/>
        <v>104</v>
      </c>
      <c r="D508" s="100">
        <f t="shared" si="67"/>
        <v>2457</v>
      </c>
      <c r="E508" s="51">
        <v>1</v>
      </c>
      <c r="F508" s="43">
        <v>3</v>
      </c>
      <c r="G508" s="82">
        <v>13009</v>
      </c>
      <c r="H508" s="43">
        <v>20</v>
      </c>
      <c r="I508" s="43">
        <f>VLOOKUP(C508,[4]CharPropertyConfig!$A:$G,7,FALSE)*D508</f>
        <v>2457</v>
      </c>
      <c r="J508" s="51">
        <f>VLOOKUP(A508,filiation!A:C,3,FALSE)</f>
        <v>19</v>
      </c>
      <c r="K508" s="51">
        <f>VLOOKUP(J508,Entourage!A:N,14,FALSE)</f>
        <v>1</v>
      </c>
      <c r="L508" s="2" t="str">
        <f t="shared" si="68"/>
        <v>战斗</v>
      </c>
      <c r="M508" s="51">
        <f>VLOOKUP(A508,filiation!A:D,4,FALSE)</f>
        <v>5</v>
      </c>
      <c r="N508" s="51">
        <f>VLOOKUP(M508,Entourage!A:N,14,FALSE)</f>
        <v>3</v>
      </c>
      <c r="O508" s="2" t="str">
        <f t="shared" si="69"/>
        <v>辅助</v>
      </c>
      <c r="P508" s="2">
        <f t="shared" si="70"/>
        <v>104</v>
      </c>
      <c r="Q508" s="51">
        <f>INT(VLOOKUP(M508,Entourage!A:AF,28+IF(N508=1,2,IF(N508=3,3,1)),FALSE)*0.6*POWER(B508,1.1))</f>
        <v>1959</v>
      </c>
      <c r="R508" s="55">
        <f>I508/(SUM(H$2:H508)*10)</f>
        <v>1.4478491455509723E-2</v>
      </c>
      <c r="S508" s="95">
        <f t="shared" si="71"/>
        <v>2.6</v>
      </c>
      <c r="T508" s="96">
        <f>SUMIFS(H$2:H508,A$2:A508,A508)*10*S508*(1.1+INDEX(Entourage!BD:BD,MATCH(J508,Entourage!A:A,0))/20)</f>
        <v>2457</v>
      </c>
      <c r="U508" s="96">
        <f t="shared" si="72"/>
        <v>418.49999999999977</v>
      </c>
      <c r="V508" s="96">
        <f>T508/VLOOKUP(C508,[4]CharPropertyConfig!$A:$G,7,FALSE)</f>
        <v>2457</v>
      </c>
      <c r="W508" s="96">
        <f t="shared" si="73"/>
        <v>14.039999999999736</v>
      </c>
      <c r="X508" s="54" t="str">
        <f>VLOOKUP(J508,Entourage!A:B,2,FALSE)</f>
        <v>c_b_0077</v>
      </c>
      <c r="Y508" s="51" t="str">
        <f>VLOOKUP(M508,Entourage!A:B,2,FALSE)</f>
        <v>c_b_0057</v>
      </c>
    </row>
    <row r="509" spans="1:25" x14ac:dyDescent="0.15">
      <c r="A509" s="51">
        <f t="shared" si="66"/>
        <v>26</v>
      </c>
      <c r="B509" s="2">
        <f>COUNTIF(A$1:A509,A509)</f>
        <v>8</v>
      </c>
      <c r="C509" s="2">
        <f t="shared" si="74"/>
        <v>104</v>
      </c>
      <c r="D509" s="100">
        <f t="shared" si="67"/>
        <v>2893</v>
      </c>
      <c r="E509" s="51">
        <v>1</v>
      </c>
      <c r="F509" s="43">
        <v>3</v>
      </c>
      <c r="G509" s="82">
        <v>13009</v>
      </c>
      <c r="H509" s="43">
        <v>24</v>
      </c>
      <c r="I509" s="43">
        <f>VLOOKUP(C509,[4]CharPropertyConfig!$A:$G,7,FALSE)*D509</f>
        <v>2893</v>
      </c>
      <c r="J509" s="51">
        <f>VLOOKUP(A509,filiation!A:C,3,FALSE)</f>
        <v>19</v>
      </c>
      <c r="K509" s="51">
        <f>VLOOKUP(J509,Entourage!A:N,14,FALSE)</f>
        <v>1</v>
      </c>
      <c r="L509" s="2" t="str">
        <f t="shared" si="68"/>
        <v>战斗</v>
      </c>
      <c r="M509" s="51">
        <f>VLOOKUP(A509,filiation!A:D,4,FALSE)</f>
        <v>5</v>
      </c>
      <c r="N509" s="51">
        <f>VLOOKUP(M509,Entourage!A:N,14,FALSE)</f>
        <v>3</v>
      </c>
      <c r="O509" s="2" t="str">
        <f t="shared" si="69"/>
        <v>辅助</v>
      </c>
      <c r="P509" s="2">
        <f t="shared" si="70"/>
        <v>104</v>
      </c>
      <c r="Q509" s="51">
        <f>INT(VLOOKUP(M509,Entourage!A:AF,28+IF(N509=1,2,IF(N509=3,3,1)),FALSE)*0.6*POWER(B509,1.1))</f>
        <v>2269</v>
      </c>
      <c r="R509" s="55">
        <f>I509/(SUM(H$2:H509)*10)</f>
        <v>1.7023655407790984E-2</v>
      </c>
      <c r="S509" s="95">
        <f t="shared" si="71"/>
        <v>2.2799999999999998</v>
      </c>
      <c r="T509" s="96">
        <f>SUMIFS(H$2:H509,A$2:A509,A509)*10*S509*(1.1+INDEX(Entourage!BD:BD,MATCH(J509,Entourage!A:A,0))/20)</f>
        <v>2893.32</v>
      </c>
      <c r="U509" s="96">
        <f t="shared" si="72"/>
        <v>436.32000000000016</v>
      </c>
      <c r="V509" s="96">
        <f>T509/VLOOKUP(C509,[4]CharPropertyConfig!$A:$G,7,FALSE)</f>
        <v>2893.32</v>
      </c>
      <c r="W509" s="96">
        <f t="shared" si="73"/>
        <v>17.820000000000391</v>
      </c>
      <c r="X509" s="54" t="str">
        <f>VLOOKUP(J509,Entourage!A:B,2,FALSE)</f>
        <v>c_b_0077</v>
      </c>
      <c r="Y509" s="51" t="str">
        <f>VLOOKUP(M509,Entourage!A:B,2,FALSE)</f>
        <v>c_b_0057</v>
      </c>
    </row>
    <row r="510" spans="1:25" x14ac:dyDescent="0.15">
      <c r="A510" s="51">
        <f t="shared" si="66"/>
        <v>26</v>
      </c>
      <c r="B510" s="2">
        <f>COUNTIF(A$1:A510,A510)</f>
        <v>9</v>
      </c>
      <c r="C510" s="2">
        <f t="shared" si="74"/>
        <v>104</v>
      </c>
      <c r="D510" s="100">
        <f t="shared" si="67"/>
        <v>3353</v>
      </c>
      <c r="E510" s="51">
        <v>1</v>
      </c>
      <c r="F510" s="43">
        <v>3</v>
      </c>
      <c r="G510" s="82">
        <v>13009</v>
      </c>
      <c r="H510" s="43">
        <v>26</v>
      </c>
      <c r="I510" s="43">
        <f>VLOOKUP(C510,[4]CharPropertyConfig!$A:$G,7,FALSE)*D510</f>
        <v>3353</v>
      </c>
      <c r="J510" s="51">
        <f>VLOOKUP(A510,filiation!A:C,3,FALSE)</f>
        <v>19</v>
      </c>
      <c r="K510" s="51">
        <f>VLOOKUP(J510,Entourage!A:N,14,FALSE)</f>
        <v>1</v>
      </c>
      <c r="L510" s="2" t="str">
        <f t="shared" si="68"/>
        <v>战斗</v>
      </c>
      <c r="M510" s="51">
        <f>VLOOKUP(A510,filiation!A:D,4,FALSE)</f>
        <v>5</v>
      </c>
      <c r="N510" s="51">
        <f>VLOOKUP(M510,Entourage!A:N,14,FALSE)</f>
        <v>3</v>
      </c>
      <c r="O510" s="2" t="str">
        <f t="shared" si="69"/>
        <v>辅助</v>
      </c>
      <c r="P510" s="2">
        <f t="shared" si="70"/>
        <v>104</v>
      </c>
      <c r="Q510" s="51">
        <f>INT(VLOOKUP(M510,Entourage!A:AF,28+IF(N510=1,2,IF(N510=3,3,1)),FALSE)*0.6*POWER(B510,1.1))</f>
        <v>2583</v>
      </c>
      <c r="R510" s="55">
        <f>I510/(SUM(H$2:H510)*10)</f>
        <v>1.9700352526439483E-2</v>
      </c>
      <c r="S510" s="95">
        <f t="shared" si="71"/>
        <v>2.0699999999999998</v>
      </c>
      <c r="T510" s="96">
        <f>SUMIFS(H$2:H510,A$2:A510,A510)*10*S510*(1.1+INDEX(Entourage!BD:BD,MATCH(J510,Entourage!A:A,0))/20)</f>
        <v>3353.4</v>
      </c>
      <c r="U510" s="96">
        <f t="shared" si="72"/>
        <v>460.07999999999993</v>
      </c>
      <c r="V510" s="96">
        <f>T510/VLOOKUP(C510,[4]CharPropertyConfig!$A:$G,7,FALSE)</f>
        <v>3353.4</v>
      </c>
      <c r="W510" s="96">
        <f t="shared" si="73"/>
        <v>23.759999999999764</v>
      </c>
      <c r="X510" s="54" t="str">
        <f>VLOOKUP(J510,Entourage!A:B,2,FALSE)</f>
        <v>c_b_0077</v>
      </c>
      <c r="Y510" s="51" t="str">
        <f>VLOOKUP(M510,Entourage!A:B,2,FALSE)</f>
        <v>c_b_0057</v>
      </c>
    </row>
    <row r="511" spans="1:25" x14ac:dyDescent="0.15">
      <c r="A511" s="51">
        <f t="shared" si="66"/>
        <v>26</v>
      </c>
      <c r="B511" s="2">
        <f>COUNTIF(A$1:A511,A511)</f>
        <v>10</v>
      </c>
      <c r="C511" s="2">
        <f t="shared" si="74"/>
        <v>104</v>
      </c>
      <c r="D511" s="100">
        <f t="shared" si="67"/>
        <v>3827</v>
      </c>
      <c r="E511" s="51">
        <v>1</v>
      </c>
      <c r="F511" s="43">
        <v>3</v>
      </c>
      <c r="G511" s="82">
        <v>13009</v>
      </c>
      <c r="H511" s="43">
        <v>30</v>
      </c>
      <c r="I511" s="43">
        <f>VLOOKUP(C511,[4]CharPropertyConfig!$A:$G,7,FALSE)*D511</f>
        <v>3827</v>
      </c>
      <c r="J511" s="51">
        <f>VLOOKUP(A511,filiation!A:C,3,FALSE)</f>
        <v>19</v>
      </c>
      <c r="K511" s="51">
        <f>VLOOKUP(J511,Entourage!A:N,14,FALSE)</f>
        <v>1</v>
      </c>
      <c r="L511" s="2" t="str">
        <f t="shared" si="68"/>
        <v>战斗</v>
      </c>
      <c r="M511" s="51">
        <f>VLOOKUP(A511,filiation!A:D,4,FALSE)</f>
        <v>5</v>
      </c>
      <c r="N511" s="51">
        <f>VLOOKUP(M511,Entourage!A:N,14,FALSE)</f>
        <v>3</v>
      </c>
      <c r="O511" s="2" t="str">
        <f t="shared" si="69"/>
        <v>辅助</v>
      </c>
      <c r="P511" s="2">
        <f t="shared" si="70"/>
        <v>104</v>
      </c>
      <c r="Q511" s="51">
        <f>INT(VLOOKUP(M511,Entourage!A:AF,28+IF(N511=1,2,IF(N511=3,3,1)),FALSE)*0.6*POWER(B511,1.1))</f>
        <v>2900</v>
      </c>
      <c r="R511" s="55">
        <f>I511/(SUM(H$2:H511)*10)</f>
        <v>2.2445747800586509E-2</v>
      </c>
      <c r="S511" s="95">
        <f t="shared" si="71"/>
        <v>1.89</v>
      </c>
      <c r="T511" s="96">
        <f>SUMIFS(H$2:H511,A$2:A511,A511)*10*S511*(1.1+INDEX(Entourage!BD:BD,MATCH(J511,Entourage!A:A,0))/20)</f>
        <v>3827.2500000000005</v>
      </c>
      <c r="U511" s="96">
        <f t="shared" si="72"/>
        <v>473.85000000000036</v>
      </c>
      <c r="V511" s="96">
        <f>T511/VLOOKUP(C511,[4]CharPropertyConfig!$A:$G,7,FALSE)</f>
        <v>3827.2500000000005</v>
      </c>
      <c r="W511" s="96">
        <f t="shared" si="73"/>
        <v>13.770000000000437</v>
      </c>
      <c r="X511" s="54" t="str">
        <f>VLOOKUP(J511,Entourage!A:B,2,FALSE)</f>
        <v>c_b_0077</v>
      </c>
      <c r="Y511" s="51" t="str">
        <f>VLOOKUP(M511,Entourage!A:B,2,FALSE)</f>
        <v>c_b_0057</v>
      </c>
    </row>
    <row r="512" spans="1:25" x14ac:dyDescent="0.15">
      <c r="A512" s="51">
        <f t="shared" si="66"/>
        <v>26</v>
      </c>
      <c r="B512" s="2">
        <f>COUNTIF(A$1:A512,A512)</f>
        <v>11</v>
      </c>
      <c r="C512" s="2">
        <f t="shared" si="74"/>
        <v>104</v>
      </c>
      <c r="D512" s="100">
        <f t="shared" si="67"/>
        <v>4322</v>
      </c>
      <c r="E512" s="51">
        <v>1</v>
      </c>
      <c r="F512" s="43">
        <v>4</v>
      </c>
      <c r="G512" s="82">
        <v>13009</v>
      </c>
      <c r="H512" s="43">
        <v>34</v>
      </c>
      <c r="I512" s="43">
        <f>VLOOKUP(C512,[4]CharPropertyConfig!$A:$G,7,FALSE)*D512</f>
        <v>4322</v>
      </c>
      <c r="J512" s="51">
        <f>VLOOKUP(A512,filiation!A:C,3,FALSE)</f>
        <v>19</v>
      </c>
      <c r="K512" s="51">
        <f>VLOOKUP(J512,Entourage!A:N,14,FALSE)</f>
        <v>1</v>
      </c>
      <c r="L512" s="2" t="str">
        <f t="shared" si="68"/>
        <v>战斗</v>
      </c>
      <c r="M512" s="51">
        <f>VLOOKUP(A512,filiation!A:D,4,FALSE)</f>
        <v>5</v>
      </c>
      <c r="N512" s="51">
        <f>VLOOKUP(M512,Entourage!A:N,14,FALSE)</f>
        <v>3</v>
      </c>
      <c r="O512" s="2" t="str">
        <f t="shared" si="69"/>
        <v>辅助</v>
      </c>
      <c r="P512" s="2">
        <f t="shared" si="70"/>
        <v>104</v>
      </c>
      <c r="Q512" s="51">
        <f>INT(VLOOKUP(M512,Entourage!A:AF,28+IF(N512=1,2,IF(N512=3,3,1)),FALSE)*0.6*POWER(B512,1.1))</f>
        <v>3221</v>
      </c>
      <c r="R512" s="55">
        <f>I512/(SUM(H$2:H512)*10)</f>
        <v>2.5298524935612268E-2</v>
      </c>
      <c r="S512" s="95">
        <f t="shared" si="71"/>
        <v>1.74</v>
      </c>
      <c r="T512" s="96">
        <f>SUMIFS(H$2:H512,A$2:A512,A512)*10*S512*(1.1+INDEX(Entourage!BD:BD,MATCH(J512,Entourage!A:A,0))/20)</f>
        <v>4322.16</v>
      </c>
      <c r="U512" s="96">
        <f t="shared" si="72"/>
        <v>494.9099999999994</v>
      </c>
      <c r="V512" s="96">
        <f>T512/VLOOKUP(C512,[4]CharPropertyConfig!$A:$G,7,FALSE)</f>
        <v>4322.16</v>
      </c>
      <c r="W512" s="96">
        <f t="shared" si="73"/>
        <v>21.059999999999036</v>
      </c>
      <c r="X512" s="54" t="str">
        <f>VLOOKUP(J512,Entourage!A:B,2,FALSE)</f>
        <v>c_b_0077</v>
      </c>
      <c r="Y512" s="51" t="str">
        <f>VLOOKUP(M512,Entourage!A:B,2,FALSE)</f>
        <v>c_b_0057</v>
      </c>
    </row>
    <row r="513" spans="1:25" x14ac:dyDescent="0.15">
      <c r="A513" s="51">
        <f t="shared" si="66"/>
        <v>26</v>
      </c>
      <c r="B513" s="2">
        <f>COUNTIF(A$1:A513,A513)</f>
        <v>12</v>
      </c>
      <c r="C513" s="2">
        <f t="shared" si="74"/>
        <v>104</v>
      </c>
      <c r="D513" s="100">
        <f t="shared" si="67"/>
        <v>4840</v>
      </c>
      <c r="E513" s="51">
        <v>1</v>
      </c>
      <c r="F513" s="43">
        <v>4</v>
      </c>
      <c r="G513" s="82">
        <v>13009</v>
      </c>
      <c r="H513" s="43">
        <v>38</v>
      </c>
      <c r="I513" s="43">
        <f>VLOOKUP(C513,[4]CharPropertyConfig!$A:$G,7,FALSE)*D513</f>
        <v>4840</v>
      </c>
      <c r="J513" s="51">
        <f>VLOOKUP(A513,filiation!A:C,3,FALSE)</f>
        <v>19</v>
      </c>
      <c r="K513" s="51">
        <f>VLOOKUP(J513,Entourage!A:N,14,FALSE)</f>
        <v>1</v>
      </c>
      <c r="L513" s="2" t="str">
        <f t="shared" si="68"/>
        <v>战斗</v>
      </c>
      <c r="M513" s="51">
        <f>VLOOKUP(A513,filiation!A:D,4,FALSE)</f>
        <v>5</v>
      </c>
      <c r="N513" s="51">
        <f>VLOOKUP(M513,Entourage!A:N,14,FALSE)</f>
        <v>3</v>
      </c>
      <c r="O513" s="2" t="str">
        <f t="shared" si="69"/>
        <v>辅助</v>
      </c>
      <c r="P513" s="2">
        <f t="shared" si="70"/>
        <v>104</v>
      </c>
      <c r="Q513" s="51">
        <f>INT(VLOOKUP(M513,Entourage!A:AF,28+IF(N513=1,2,IF(N513=3,3,1)),FALSE)*0.6*POWER(B513,1.1))</f>
        <v>3544</v>
      </c>
      <c r="R513" s="55">
        <f>I513/(SUM(H$2:H513)*10)</f>
        <v>2.8267725732975119E-2</v>
      </c>
      <c r="S513" s="95">
        <f t="shared" si="71"/>
        <v>1.615</v>
      </c>
      <c r="T513" s="96">
        <f>SUMIFS(H$2:H513,A$2:A513,A513)*10*S513*(1.1+INDEX(Entourage!BD:BD,MATCH(J513,Entourage!A:A,0))/20)</f>
        <v>4840.1550000000007</v>
      </c>
      <c r="U513" s="96">
        <f t="shared" si="72"/>
        <v>517.9950000000008</v>
      </c>
      <c r="V513" s="96">
        <f>T513/VLOOKUP(C513,[4]CharPropertyConfig!$A:$G,7,FALSE)</f>
        <v>4840.1550000000007</v>
      </c>
      <c r="W513" s="96">
        <f t="shared" si="73"/>
        <v>23.085000000001401</v>
      </c>
      <c r="X513" s="54" t="str">
        <f>VLOOKUP(J513,Entourage!A:B,2,FALSE)</f>
        <v>c_b_0077</v>
      </c>
      <c r="Y513" s="51" t="str">
        <f>VLOOKUP(M513,Entourage!A:B,2,FALSE)</f>
        <v>c_b_0057</v>
      </c>
    </row>
    <row r="514" spans="1:25" x14ac:dyDescent="0.15">
      <c r="A514" s="51">
        <f t="shared" si="66"/>
        <v>26</v>
      </c>
      <c r="B514" s="2">
        <f>COUNTIF(A$1:A514,A514)</f>
        <v>13</v>
      </c>
      <c r="C514" s="2">
        <f t="shared" si="74"/>
        <v>104</v>
      </c>
      <c r="D514" s="100">
        <f t="shared" si="67"/>
        <v>5381</v>
      </c>
      <c r="E514" s="51">
        <v>1</v>
      </c>
      <c r="F514" s="43">
        <v>4</v>
      </c>
      <c r="G514" s="82">
        <v>13009</v>
      </c>
      <c r="H514" s="43">
        <v>42</v>
      </c>
      <c r="I514" s="43">
        <f>VLOOKUP(C514,[4]CharPropertyConfig!$A:$G,7,FALSE)*D514</f>
        <v>5381</v>
      </c>
      <c r="J514" s="51">
        <f>VLOOKUP(A514,filiation!A:C,3,FALSE)</f>
        <v>19</v>
      </c>
      <c r="K514" s="51">
        <f>VLOOKUP(J514,Entourage!A:N,14,FALSE)</f>
        <v>1</v>
      </c>
      <c r="L514" s="2" t="str">
        <f t="shared" si="68"/>
        <v>战斗</v>
      </c>
      <c r="M514" s="51">
        <f>VLOOKUP(A514,filiation!A:D,4,FALSE)</f>
        <v>5</v>
      </c>
      <c r="N514" s="51">
        <f>VLOOKUP(M514,Entourage!A:N,14,FALSE)</f>
        <v>3</v>
      </c>
      <c r="O514" s="2" t="str">
        <f t="shared" si="69"/>
        <v>辅助</v>
      </c>
      <c r="P514" s="2">
        <f t="shared" si="70"/>
        <v>104</v>
      </c>
      <c r="Q514" s="51">
        <f>INT(VLOOKUP(M514,Entourage!A:AF,28+IF(N514=1,2,IF(N514=3,3,1)),FALSE)*0.6*POWER(B514,1.1))</f>
        <v>3870</v>
      </c>
      <c r="R514" s="55">
        <f>I514/(SUM(H$2:H514)*10)</f>
        <v>3.1350501048706597E-2</v>
      </c>
      <c r="S514" s="95">
        <f t="shared" si="71"/>
        <v>1.51</v>
      </c>
      <c r="T514" s="96">
        <f>SUMIFS(H$2:H514,A$2:A514,A514)*10*S514*(1.1+INDEX(Entourage!BD:BD,MATCH(J514,Entourage!A:A,0))/20)</f>
        <v>5381.64</v>
      </c>
      <c r="U514" s="96">
        <f t="shared" si="72"/>
        <v>541.48499999999967</v>
      </c>
      <c r="V514" s="96">
        <f>T514/VLOOKUP(C514,[4]CharPropertyConfig!$A:$G,7,FALSE)</f>
        <v>5381.64</v>
      </c>
      <c r="W514" s="96">
        <f t="shared" si="73"/>
        <v>23.489999999998872</v>
      </c>
      <c r="X514" s="54" t="str">
        <f>VLOOKUP(J514,Entourage!A:B,2,FALSE)</f>
        <v>c_b_0077</v>
      </c>
      <c r="Y514" s="51" t="str">
        <f>VLOOKUP(M514,Entourage!A:B,2,FALSE)</f>
        <v>c_b_0057</v>
      </c>
    </row>
    <row r="515" spans="1:25" x14ac:dyDescent="0.15">
      <c r="A515" s="51">
        <f t="shared" ref="A515:A578" si="75">INT((ROW(A515)+18)/20)</f>
        <v>26</v>
      </c>
      <c r="B515" s="2">
        <f>COUNTIF(A$1:A515,A515)</f>
        <v>14</v>
      </c>
      <c r="C515" s="2">
        <f t="shared" si="74"/>
        <v>104</v>
      </c>
      <c r="D515" s="100">
        <f t="shared" ref="D515:D578" si="76">INT(V515)</f>
        <v>5942</v>
      </c>
      <c r="E515" s="51">
        <v>1</v>
      </c>
      <c r="F515" s="43">
        <v>5</v>
      </c>
      <c r="G515" s="82">
        <v>13009</v>
      </c>
      <c r="H515" s="43">
        <v>46</v>
      </c>
      <c r="I515" s="43">
        <f>VLOOKUP(C515,[4]CharPropertyConfig!$A:$G,7,FALSE)*D515</f>
        <v>5942</v>
      </c>
      <c r="J515" s="51">
        <f>VLOOKUP(A515,filiation!A:C,3,FALSE)</f>
        <v>19</v>
      </c>
      <c r="K515" s="51">
        <f>VLOOKUP(J515,Entourage!A:N,14,FALSE)</f>
        <v>1</v>
      </c>
      <c r="L515" s="2" t="str">
        <f t="shared" ref="L515:L578" si="77">VLOOKUP(K515,$AC$2:$AD$4,2,FALSE)</f>
        <v>战斗</v>
      </c>
      <c r="M515" s="51">
        <f>VLOOKUP(A515,filiation!A:D,4,FALSE)</f>
        <v>5</v>
      </c>
      <c r="N515" s="51">
        <f>VLOOKUP(M515,Entourage!A:N,14,FALSE)</f>
        <v>3</v>
      </c>
      <c r="O515" s="2" t="str">
        <f t="shared" ref="O515:O578" si="78">VLOOKUP(N515,$AC$2:$AD$4,2,FALSE)</f>
        <v>辅助</v>
      </c>
      <c r="P515" s="2">
        <f t="shared" ref="P515:P578" si="79">VLOOKUP(N515,$AC$2:$AE$4,3,FALSE)</f>
        <v>104</v>
      </c>
      <c r="Q515" s="51">
        <f>INT(VLOOKUP(M515,Entourage!A:AF,28+IF(N515=1,2,IF(N515=3,3,1)),FALSE)*0.6*POWER(B515,1.1))</f>
        <v>4199</v>
      </c>
      <c r="R515" s="55">
        <f>I515/(SUM(H$2:H515)*10)</f>
        <v>3.4526438117373617E-2</v>
      </c>
      <c r="S515" s="95">
        <f t="shared" ref="S515:S578" si="80">VLOOKUP(B515,AG$2:AH$22,2,FALSE)</f>
        <v>1.42</v>
      </c>
      <c r="T515" s="96">
        <f>SUMIFS(H$2:H515,A$2:A515,A515)*10*S515*(1.1+INDEX(Entourage!BD:BD,MATCH(J515,Entourage!A:A,0))/20)</f>
        <v>5942.7000000000007</v>
      </c>
      <c r="U515" s="96">
        <f t="shared" ref="U515:U578" si="81">IFERROR(T515-T514,0)</f>
        <v>561.0600000000004</v>
      </c>
      <c r="V515" s="96">
        <f>T515/VLOOKUP(C515,[4]CharPropertyConfig!$A:$G,7,FALSE)</f>
        <v>5942.7000000000007</v>
      </c>
      <c r="W515" s="96">
        <f t="shared" si="73"/>
        <v>19.575000000000728</v>
      </c>
      <c r="X515" s="54" t="str">
        <f>VLOOKUP(J515,Entourage!A:B,2,FALSE)</f>
        <v>c_b_0077</v>
      </c>
      <c r="Y515" s="51" t="str">
        <f>VLOOKUP(M515,Entourage!A:B,2,FALSE)</f>
        <v>c_b_0057</v>
      </c>
    </row>
    <row r="516" spans="1:25" x14ac:dyDescent="0.15">
      <c r="A516" s="51">
        <f t="shared" si="75"/>
        <v>26</v>
      </c>
      <c r="B516" s="2">
        <f>COUNTIF(A$1:A516,A516)</f>
        <v>15</v>
      </c>
      <c r="C516" s="2">
        <f t="shared" si="74"/>
        <v>104</v>
      </c>
      <c r="D516" s="100">
        <f t="shared" si="76"/>
        <v>6521</v>
      </c>
      <c r="E516" s="51">
        <v>1</v>
      </c>
      <c r="F516" s="43">
        <v>5</v>
      </c>
      <c r="G516" s="82">
        <v>13009</v>
      </c>
      <c r="H516" s="43">
        <v>50</v>
      </c>
      <c r="I516" s="43">
        <f>VLOOKUP(C516,[4]CharPropertyConfig!$A:$G,7,FALSE)*D516</f>
        <v>6521</v>
      </c>
      <c r="J516" s="51">
        <f>VLOOKUP(A516,filiation!A:C,3,FALSE)</f>
        <v>19</v>
      </c>
      <c r="K516" s="51">
        <f>VLOOKUP(J516,Entourage!A:N,14,FALSE)</f>
        <v>1</v>
      </c>
      <c r="L516" s="2" t="str">
        <f t="shared" si="77"/>
        <v>战斗</v>
      </c>
      <c r="M516" s="51">
        <f>VLOOKUP(A516,filiation!A:D,4,FALSE)</f>
        <v>5</v>
      </c>
      <c r="N516" s="51">
        <f>VLOOKUP(M516,Entourage!A:N,14,FALSE)</f>
        <v>3</v>
      </c>
      <c r="O516" s="2" t="str">
        <f t="shared" si="78"/>
        <v>辅助</v>
      </c>
      <c r="P516" s="2">
        <f t="shared" si="79"/>
        <v>104</v>
      </c>
      <c r="Q516" s="51">
        <f>INT(VLOOKUP(M516,Entourage!A:AF,28+IF(N516=1,2,IF(N516=3,3,1)),FALSE)*0.6*POWER(B516,1.1))</f>
        <v>4530</v>
      </c>
      <c r="R516" s="55">
        <f>I516/(SUM(H$2:H516)*10)</f>
        <v>3.7780996523754343E-2</v>
      </c>
      <c r="S516" s="95">
        <f t="shared" si="80"/>
        <v>1.3418999999999999</v>
      </c>
      <c r="T516" s="96">
        <f>SUMIFS(H$2:H516,A$2:A516,A516)*10*S516*(1.1+INDEX(Entourage!BD:BD,MATCH(J516,Entourage!A:A,0))/20)</f>
        <v>6521.6339999999991</v>
      </c>
      <c r="U516" s="96">
        <f t="shared" si="81"/>
        <v>578.93399999999838</v>
      </c>
      <c r="V516" s="96">
        <f>T516/VLOOKUP(C516,[4]CharPropertyConfig!$A:$G,7,FALSE)</f>
        <v>6521.6339999999991</v>
      </c>
      <c r="W516" s="96">
        <f t="shared" ref="W516:W579" si="82">U516-U515</f>
        <v>17.873999999997977</v>
      </c>
      <c r="X516" s="54" t="str">
        <f>VLOOKUP(J516,Entourage!A:B,2,FALSE)</f>
        <v>c_b_0077</v>
      </c>
      <c r="Y516" s="51" t="str">
        <f>VLOOKUP(M516,Entourage!A:B,2,FALSE)</f>
        <v>c_b_0057</v>
      </c>
    </row>
    <row r="517" spans="1:25" x14ac:dyDescent="0.15">
      <c r="A517" s="51">
        <f t="shared" si="75"/>
        <v>26</v>
      </c>
      <c r="B517" s="2">
        <f>COUNTIF(A$1:A517,A517)</f>
        <v>16</v>
      </c>
      <c r="C517" s="2">
        <f t="shared" si="74"/>
        <v>104</v>
      </c>
      <c r="D517" s="100">
        <f t="shared" si="76"/>
        <v>7124</v>
      </c>
      <c r="E517" s="51">
        <v>1</v>
      </c>
      <c r="F517" s="43">
        <v>5</v>
      </c>
      <c r="G517" s="82">
        <v>13009</v>
      </c>
      <c r="H517" s="43">
        <v>54</v>
      </c>
      <c r="I517" s="43">
        <f>VLOOKUP(C517,[4]CharPropertyConfig!$A:$G,7,FALSE)*D517</f>
        <v>7124</v>
      </c>
      <c r="J517" s="51">
        <f>VLOOKUP(A517,filiation!A:C,3,FALSE)</f>
        <v>19</v>
      </c>
      <c r="K517" s="51">
        <f>VLOOKUP(J517,Entourage!A:N,14,FALSE)</f>
        <v>1</v>
      </c>
      <c r="L517" s="2" t="str">
        <f t="shared" si="77"/>
        <v>战斗</v>
      </c>
      <c r="M517" s="51">
        <f>VLOOKUP(A517,filiation!A:D,4,FALSE)</f>
        <v>5</v>
      </c>
      <c r="N517" s="51">
        <f>VLOOKUP(M517,Entourage!A:N,14,FALSE)</f>
        <v>3</v>
      </c>
      <c r="O517" s="2" t="str">
        <f t="shared" si="78"/>
        <v>辅助</v>
      </c>
      <c r="P517" s="2">
        <f t="shared" si="79"/>
        <v>104</v>
      </c>
      <c r="Q517" s="51">
        <f>INT(VLOOKUP(M517,Entourage!A:AF,28+IF(N517=1,2,IF(N517=3,3,1)),FALSE)*0.6*POWER(B517,1.1))</f>
        <v>4864</v>
      </c>
      <c r="R517" s="55">
        <f>I517/(SUM(H$2:H517)*10)</f>
        <v>4.1145893496592353E-2</v>
      </c>
      <c r="S517" s="95">
        <f t="shared" si="80"/>
        <v>1.2748049999999997</v>
      </c>
      <c r="T517" s="96">
        <f>SUMIFS(H$2:H517,A$2:A517,A517)*10*S517*(1.1+INDEX(Entourage!BD:BD,MATCH(J517,Entourage!A:A,0))/20)</f>
        <v>7124.8851449999984</v>
      </c>
      <c r="U517" s="96">
        <f t="shared" si="81"/>
        <v>603.25114499999927</v>
      </c>
      <c r="V517" s="96">
        <f>T517/VLOOKUP(C517,[4]CharPropertyConfig!$A:$G,7,FALSE)</f>
        <v>7124.8851449999984</v>
      </c>
      <c r="W517" s="96">
        <f t="shared" si="82"/>
        <v>24.317145000000892</v>
      </c>
      <c r="X517" s="54" t="str">
        <f>VLOOKUP(J517,Entourage!A:B,2,FALSE)</f>
        <v>c_b_0077</v>
      </c>
      <c r="Y517" s="51" t="str">
        <f>VLOOKUP(M517,Entourage!A:B,2,FALSE)</f>
        <v>c_b_0057</v>
      </c>
    </row>
    <row r="518" spans="1:25" x14ac:dyDescent="0.15">
      <c r="A518" s="51">
        <f t="shared" si="75"/>
        <v>26</v>
      </c>
      <c r="B518" s="2">
        <f>COUNTIF(A$1:A518,A518)</f>
        <v>17</v>
      </c>
      <c r="C518" s="2">
        <f t="shared" si="74"/>
        <v>104</v>
      </c>
      <c r="D518" s="100">
        <f t="shared" si="76"/>
        <v>7757</v>
      </c>
      <c r="E518" s="51">
        <v>1</v>
      </c>
      <c r="F518" s="43">
        <v>5</v>
      </c>
      <c r="G518" s="82">
        <v>13009</v>
      </c>
      <c r="H518" s="43">
        <v>58</v>
      </c>
      <c r="I518" s="43">
        <f>VLOOKUP(C518,[4]CharPropertyConfig!$A:$G,7,FALSE)*D518</f>
        <v>7757</v>
      </c>
      <c r="J518" s="51">
        <f>VLOOKUP(A518,filiation!A:C,3,FALSE)</f>
        <v>19</v>
      </c>
      <c r="K518" s="51">
        <f>VLOOKUP(J518,Entourage!A:N,14,FALSE)</f>
        <v>1</v>
      </c>
      <c r="L518" s="2" t="str">
        <f t="shared" si="77"/>
        <v>战斗</v>
      </c>
      <c r="M518" s="51">
        <f>VLOOKUP(A518,filiation!A:D,4,FALSE)</f>
        <v>5</v>
      </c>
      <c r="N518" s="51">
        <f>VLOOKUP(M518,Entourage!A:N,14,FALSE)</f>
        <v>3</v>
      </c>
      <c r="O518" s="2" t="str">
        <f t="shared" si="78"/>
        <v>辅助</v>
      </c>
      <c r="P518" s="2">
        <f t="shared" si="79"/>
        <v>104</v>
      </c>
      <c r="Q518" s="51">
        <f>INT(VLOOKUP(M518,Entourage!A:AF,28+IF(N518=1,2,IF(N518=3,3,1)),FALSE)*0.6*POWER(B518,1.1))</f>
        <v>5199</v>
      </c>
      <c r="R518" s="55">
        <f>I518/(SUM(H$2:H518)*10)</f>
        <v>4.4652314068616167E-2</v>
      </c>
      <c r="S518" s="95">
        <f t="shared" si="80"/>
        <v>1.2174387749999998</v>
      </c>
      <c r="T518" s="96">
        <f>SUMIFS(H$2:H518,A$2:A518,A518)*10*S518*(1.1+INDEX(Entourage!BD:BD,MATCH(J518,Entourage!A:A,0))/20)</f>
        <v>7757.5198742999983</v>
      </c>
      <c r="U518" s="96">
        <f t="shared" si="81"/>
        <v>632.63472929999989</v>
      </c>
      <c r="V518" s="96">
        <f>T518/VLOOKUP(C518,[4]CharPropertyConfig!$A:$G,7,FALSE)</f>
        <v>7757.5198742999983</v>
      </c>
      <c r="W518" s="96">
        <f t="shared" si="82"/>
        <v>29.383584300000621</v>
      </c>
      <c r="X518" s="54" t="str">
        <f>VLOOKUP(J518,Entourage!A:B,2,FALSE)</f>
        <v>c_b_0077</v>
      </c>
      <c r="Y518" s="51" t="str">
        <f>VLOOKUP(M518,Entourage!A:B,2,FALSE)</f>
        <v>c_b_0057</v>
      </c>
    </row>
    <row r="519" spans="1:25" x14ac:dyDescent="0.15">
      <c r="A519" s="51">
        <f t="shared" si="75"/>
        <v>26</v>
      </c>
      <c r="B519" s="2">
        <f>COUNTIF(A$1:A519,A519)</f>
        <v>18</v>
      </c>
      <c r="C519" s="2">
        <f t="shared" si="74"/>
        <v>104</v>
      </c>
      <c r="D519" s="100">
        <f t="shared" si="76"/>
        <v>8457</v>
      </c>
      <c r="E519" s="51">
        <v>1</v>
      </c>
      <c r="F519" s="43">
        <v>6</v>
      </c>
      <c r="G519" s="82">
        <v>13009</v>
      </c>
      <c r="H519" s="43">
        <v>64</v>
      </c>
      <c r="I519" s="43">
        <f>VLOOKUP(C519,[4]CharPropertyConfig!$A:$G,7,FALSE)*D519</f>
        <v>8457</v>
      </c>
      <c r="J519" s="51">
        <f>VLOOKUP(A519,filiation!A:C,3,FALSE)</f>
        <v>19</v>
      </c>
      <c r="K519" s="51">
        <f>VLOOKUP(J519,Entourage!A:N,14,FALSE)</f>
        <v>1</v>
      </c>
      <c r="L519" s="2" t="str">
        <f t="shared" si="77"/>
        <v>战斗</v>
      </c>
      <c r="M519" s="51">
        <f>VLOOKUP(A519,filiation!A:D,4,FALSE)</f>
        <v>5</v>
      </c>
      <c r="N519" s="51">
        <f>VLOOKUP(M519,Entourage!A:N,14,FALSE)</f>
        <v>3</v>
      </c>
      <c r="O519" s="2" t="str">
        <f t="shared" si="78"/>
        <v>辅助</v>
      </c>
      <c r="P519" s="2">
        <f t="shared" si="79"/>
        <v>104</v>
      </c>
      <c r="Q519" s="51">
        <f>INT(VLOOKUP(M519,Entourage!A:AF,28+IF(N519=1,2,IF(N519=3,3,1)),FALSE)*0.6*POWER(B519,1.1))</f>
        <v>5537</v>
      </c>
      <c r="R519" s="55">
        <f>I519/(SUM(H$2:H519)*10)</f>
        <v>4.8503097040605646E-2</v>
      </c>
      <c r="S519" s="95">
        <f t="shared" si="80"/>
        <v>1.1687412239999997</v>
      </c>
      <c r="T519" s="96">
        <f>SUMIFS(H$2:H519,A$2:A519,A519)*10*S519*(1.1+INDEX(Entourage!BD:BD,MATCH(J519,Entourage!A:A,0))/20)</f>
        <v>8457.0114968639991</v>
      </c>
      <c r="U519" s="96">
        <f t="shared" si="81"/>
        <v>699.49162256400086</v>
      </c>
      <c r="V519" s="96">
        <f>T519/VLOOKUP(C519,[4]CharPropertyConfig!$A:$G,7,FALSE)</f>
        <v>8457.0114968639991</v>
      </c>
      <c r="W519" s="96">
        <f t="shared" si="82"/>
        <v>66.856893264000973</v>
      </c>
      <c r="X519" s="54" t="str">
        <f>VLOOKUP(J519,Entourage!A:B,2,FALSE)</f>
        <v>c_b_0077</v>
      </c>
      <c r="Y519" s="51" t="str">
        <f>VLOOKUP(M519,Entourage!A:B,2,FALSE)</f>
        <v>c_b_0057</v>
      </c>
    </row>
    <row r="520" spans="1:25" x14ac:dyDescent="0.15">
      <c r="A520" s="51">
        <f t="shared" si="75"/>
        <v>26</v>
      </c>
      <c r="B520" s="2">
        <f>COUNTIF(A$1:A520,A520)</f>
        <v>19</v>
      </c>
      <c r="C520" s="2">
        <f t="shared" si="74"/>
        <v>104</v>
      </c>
      <c r="D520" s="100">
        <f t="shared" si="76"/>
        <v>9196</v>
      </c>
      <c r="E520" s="51">
        <v>1</v>
      </c>
      <c r="F520" s="43">
        <v>6</v>
      </c>
      <c r="G520" s="82">
        <v>13009</v>
      </c>
      <c r="H520" s="43">
        <v>68</v>
      </c>
      <c r="I520" s="43">
        <f>VLOOKUP(C520,[4]CharPropertyConfig!$A:$G,7,FALSE)*D520</f>
        <v>9196</v>
      </c>
      <c r="J520" s="51">
        <f>VLOOKUP(A520,filiation!A:C,3,FALSE)</f>
        <v>19</v>
      </c>
      <c r="K520" s="51">
        <f>VLOOKUP(J520,Entourage!A:N,14,FALSE)</f>
        <v>1</v>
      </c>
      <c r="L520" s="2" t="str">
        <f t="shared" si="77"/>
        <v>战斗</v>
      </c>
      <c r="M520" s="51">
        <f>VLOOKUP(A520,filiation!A:D,4,FALSE)</f>
        <v>5</v>
      </c>
      <c r="N520" s="51">
        <f>VLOOKUP(M520,Entourage!A:N,14,FALSE)</f>
        <v>3</v>
      </c>
      <c r="O520" s="2" t="str">
        <f t="shared" si="78"/>
        <v>辅助</v>
      </c>
      <c r="P520" s="2">
        <f t="shared" si="79"/>
        <v>104</v>
      </c>
      <c r="Q520" s="51">
        <f>INT(VLOOKUP(M520,Entourage!A:AF,28+IF(N520=1,2,IF(N520=3,3,1)),FALSE)*0.6*POWER(B520,1.1))</f>
        <v>5876</v>
      </c>
      <c r="R520" s="55">
        <f>I520/(SUM(H$2:H520)*10)</f>
        <v>5.253656307129799E-2</v>
      </c>
      <c r="S520" s="95">
        <f t="shared" si="80"/>
        <v>1.1278352811599996</v>
      </c>
      <c r="T520" s="96">
        <f>SUMIFS(H$2:H520,A$2:A520,A520)*10*S520*(1.1+INDEX(Entourage!BD:BD,MATCH(J520,Entourage!A:A,0))/20)</f>
        <v>9196.3688825786376</v>
      </c>
      <c r="U520" s="96">
        <f t="shared" si="81"/>
        <v>739.35738571463844</v>
      </c>
      <c r="V520" s="96">
        <f>T520/VLOOKUP(C520,[4]CharPropertyConfig!$A:$G,7,FALSE)</f>
        <v>9196.3688825786376</v>
      </c>
      <c r="W520" s="96">
        <f t="shared" si="82"/>
        <v>39.865763150637576</v>
      </c>
      <c r="X520" s="54" t="str">
        <f>VLOOKUP(J520,Entourage!A:B,2,FALSE)</f>
        <v>c_b_0077</v>
      </c>
      <c r="Y520" s="51" t="str">
        <f>VLOOKUP(M520,Entourage!A:B,2,FALSE)</f>
        <v>c_b_0057</v>
      </c>
    </row>
    <row r="521" spans="1:25" x14ac:dyDescent="0.15">
      <c r="A521" s="51">
        <f t="shared" si="75"/>
        <v>26</v>
      </c>
      <c r="B521" s="2">
        <f>COUNTIF(A$1:A521,A521)</f>
        <v>20</v>
      </c>
      <c r="C521" s="2">
        <f t="shared" si="74"/>
        <v>104</v>
      </c>
      <c r="D521" s="100">
        <f t="shared" si="76"/>
        <v>9983</v>
      </c>
      <c r="E521" s="51">
        <v>1</v>
      </c>
      <c r="F521" s="43">
        <v>6</v>
      </c>
      <c r="G521" s="82">
        <v>13009</v>
      </c>
      <c r="H521" s="43">
        <v>72</v>
      </c>
      <c r="I521" s="43">
        <f>VLOOKUP(C521,[4]CharPropertyConfig!$A:$G,7,FALSE)*D521</f>
        <v>9983</v>
      </c>
      <c r="J521" s="51">
        <f>VLOOKUP(A521,filiation!A:C,3,FALSE)</f>
        <v>19</v>
      </c>
      <c r="K521" s="51">
        <f>VLOOKUP(J521,Entourage!A:N,14,FALSE)</f>
        <v>1</v>
      </c>
      <c r="L521" s="2" t="str">
        <f t="shared" si="77"/>
        <v>战斗</v>
      </c>
      <c r="M521" s="51">
        <f>VLOOKUP(A521,filiation!A:D,4,FALSE)</f>
        <v>5</v>
      </c>
      <c r="N521" s="51">
        <f>VLOOKUP(M521,Entourage!A:N,14,FALSE)</f>
        <v>3</v>
      </c>
      <c r="O521" s="2" t="str">
        <f t="shared" si="78"/>
        <v>辅助</v>
      </c>
      <c r="P521" s="2">
        <f t="shared" si="79"/>
        <v>104</v>
      </c>
      <c r="Q521" s="51">
        <f>INT(VLOOKUP(M521,Entourage!A:AF,28+IF(N521=1,2,IF(N521=3,3,1)),FALSE)*0.6*POWER(B521,1.1))</f>
        <v>6217</v>
      </c>
      <c r="R521" s="55">
        <f>I521/(SUM(H$2:H521)*10)</f>
        <v>5.6799044151115155E-2</v>
      </c>
      <c r="S521" s="95">
        <f t="shared" si="80"/>
        <v>1.0940002227251997</v>
      </c>
      <c r="T521" s="96">
        <f>SUMIFS(H$2:H521,A$2:A521,A521)*10*S521*(1.1+INDEX(Entourage!BD:BD,MATCH(J521,Entourage!A:A,0))/20)</f>
        <v>9983.8460325901724</v>
      </c>
      <c r="U521" s="96">
        <f t="shared" si="81"/>
        <v>787.47715001153483</v>
      </c>
      <c r="V521" s="96">
        <f>T521/VLOOKUP(C521,[4]CharPropertyConfig!$A:$G,7,FALSE)</f>
        <v>9983.8460325901724</v>
      </c>
      <c r="W521" s="96">
        <f t="shared" si="82"/>
        <v>48.119764296896392</v>
      </c>
      <c r="X521" s="54" t="str">
        <f>VLOOKUP(J521,Entourage!A:B,2,FALSE)</f>
        <v>c_b_0077</v>
      </c>
      <c r="Y521" s="51" t="str">
        <f>VLOOKUP(M521,Entourage!A:B,2,FALSE)</f>
        <v>c_b_0057</v>
      </c>
    </row>
    <row r="522" spans="1:25" x14ac:dyDescent="0.15">
      <c r="A522" s="51">
        <f t="shared" si="75"/>
        <v>27</v>
      </c>
      <c r="B522" s="2">
        <f>COUNTIF(A$1:A522,A522)</f>
        <v>1</v>
      </c>
      <c r="C522" s="2">
        <f t="shared" si="74"/>
        <v>101</v>
      </c>
      <c r="D522" s="100">
        <f t="shared" si="76"/>
        <v>10</v>
      </c>
      <c r="E522" s="51">
        <v>1</v>
      </c>
      <c r="F522" s="43">
        <v>1</v>
      </c>
      <c r="G522" s="82">
        <v>13009</v>
      </c>
      <c r="H522" s="43">
        <v>2</v>
      </c>
      <c r="I522" s="43">
        <f>VLOOKUP(C522,[4]CharPropertyConfig!$A:$G,7,FALSE)*D522</f>
        <v>250</v>
      </c>
      <c r="J522" s="51">
        <f>VLOOKUP(A522,filiation!A:C,3,FALSE)</f>
        <v>5</v>
      </c>
      <c r="K522" s="51">
        <f>VLOOKUP(J522,Entourage!A:N,14,FALSE)</f>
        <v>3</v>
      </c>
      <c r="L522" s="2" t="str">
        <f t="shared" si="77"/>
        <v>辅助</v>
      </c>
      <c r="M522" s="51">
        <f>VLOOKUP(A522,filiation!A:D,4,FALSE)</f>
        <v>18</v>
      </c>
      <c r="N522" s="51">
        <f>VLOOKUP(M522,Entourage!A:N,14,FALSE)</f>
        <v>2</v>
      </c>
      <c r="O522" s="2" t="str">
        <f t="shared" si="78"/>
        <v>刺杀</v>
      </c>
      <c r="P522" s="2">
        <f t="shared" si="79"/>
        <v>101</v>
      </c>
      <c r="Q522" s="51">
        <f>INT(VLOOKUP(M522,Entourage!A:AF,28+IF(N522=1,2,IF(N522=3,3,1)),FALSE)*0.6*POWER(B522,1.1))</f>
        <v>22</v>
      </c>
      <c r="R522" s="55">
        <f>I522/(SUM(H$2:H522)*10)</f>
        <v>1.4222323358743885E-3</v>
      </c>
      <c r="S522" s="95">
        <f t="shared" si="80"/>
        <v>10</v>
      </c>
      <c r="T522" s="96">
        <f>SUMIFS(H$2:H522,A$2:A522,A522)*10*S522*(1.1+INDEX(Entourage!BD:BD,MATCH(J522,Entourage!A:A,0))/20)</f>
        <v>270</v>
      </c>
      <c r="U522" s="96">
        <f t="shared" si="81"/>
        <v>-9713.8460325901724</v>
      </c>
      <c r="V522" s="96">
        <f>T522/VLOOKUP(C522,[4]CharPropertyConfig!$A:$G,7,FALSE)</f>
        <v>10.8</v>
      </c>
      <c r="W522" s="96">
        <f t="shared" si="82"/>
        <v>-10501.323182601707</v>
      </c>
      <c r="X522" s="54" t="str">
        <f>VLOOKUP(J522,Entourage!A:B,2,FALSE)</f>
        <v>c_b_0057</v>
      </c>
      <c r="Y522" s="51" t="str">
        <f>VLOOKUP(M522,Entourage!A:B,2,FALSE)</f>
        <v>c_b_0076</v>
      </c>
    </row>
    <row r="523" spans="1:25" x14ac:dyDescent="0.15">
      <c r="A523" s="51">
        <f t="shared" si="75"/>
        <v>27</v>
      </c>
      <c r="B523" s="2">
        <f>COUNTIF(A$1:A523,A523)</f>
        <v>2</v>
      </c>
      <c r="C523" s="2">
        <f t="shared" si="74"/>
        <v>101</v>
      </c>
      <c r="D523" s="100">
        <f t="shared" si="76"/>
        <v>22</v>
      </c>
      <c r="E523" s="51">
        <v>1</v>
      </c>
      <c r="F523" s="43">
        <v>1</v>
      </c>
      <c r="G523" s="82">
        <v>13009</v>
      </c>
      <c r="H523" s="43">
        <v>4</v>
      </c>
      <c r="I523" s="43">
        <f>VLOOKUP(C523,[4]CharPropertyConfig!$A:$G,7,FALSE)*D523</f>
        <v>550</v>
      </c>
      <c r="J523" s="51">
        <f>VLOOKUP(A523,filiation!A:C,3,FALSE)</f>
        <v>5</v>
      </c>
      <c r="K523" s="51">
        <f>VLOOKUP(J523,Entourage!A:N,14,FALSE)</f>
        <v>3</v>
      </c>
      <c r="L523" s="2" t="str">
        <f t="shared" si="77"/>
        <v>辅助</v>
      </c>
      <c r="M523" s="51">
        <f>VLOOKUP(A523,filiation!A:D,4,FALSE)</f>
        <v>18</v>
      </c>
      <c r="N523" s="51">
        <f>VLOOKUP(M523,Entourage!A:N,14,FALSE)</f>
        <v>2</v>
      </c>
      <c r="O523" s="2" t="str">
        <f t="shared" si="78"/>
        <v>刺杀</v>
      </c>
      <c r="P523" s="2">
        <f t="shared" si="79"/>
        <v>101</v>
      </c>
      <c r="Q523" s="51">
        <f>INT(VLOOKUP(M523,Entourage!A:AF,28+IF(N523=1,2,IF(N523=3,3,1)),FALSE)*0.6*POWER(B523,1.1))</f>
        <v>47</v>
      </c>
      <c r="R523" s="55">
        <f>I523/(SUM(H$2:H523)*10)</f>
        <v>3.1281992947332499E-3</v>
      </c>
      <c r="S523" s="95">
        <f t="shared" si="80"/>
        <v>7</v>
      </c>
      <c r="T523" s="96">
        <f>SUMIFS(H$2:H523,A$2:A523,A523)*10*S523*(1.1+INDEX(Entourage!BD:BD,MATCH(J523,Entourage!A:A,0))/20)</f>
        <v>567</v>
      </c>
      <c r="U523" s="96">
        <f t="shared" si="81"/>
        <v>297</v>
      </c>
      <c r="V523" s="96">
        <f>T523/VLOOKUP(C523,[4]CharPropertyConfig!$A:$G,7,FALSE)</f>
        <v>22.68</v>
      </c>
      <c r="W523" s="96">
        <f t="shared" si="82"/>
        <v>10010.846032590172</v>
      </c>
      <c r="X523" s="54" t="str">
        <f>VLOOKUP(J523,Entourage!A:B,2,FALSE)</f>
        <v>c_b_0057</v>
      </c>
      <c r="Y523" s="51" t="str">
        <f>VLOOKUP(M523,Entourage!A:B,2,FALSE)</f>
        <v>c_b_0076</v>
      </c>
    </row>
    <row r="524" spans="1:25" x14ac:dyDescent="0.15">
      <c r="A524" s="51">
        <f t="shared" si="75"/>
        <v>27</v>
      </c>
      <c r="B524" s="2">
        <f>COUNTIF(A$1:A524,A524)</f>
        <v>3</v>
      </c>
      <c r="C524" s="2">
        <f t="shared" si="74"/>
        <v>101</v>
      </c>
      <c r="D524" s="100">
        <f t="shared" si="76"/>
        <v>35</v>
      </c>
      <c r="E524" s="51">
        <v>1</v>
      </c>
      <c r="F524" s="43">
        <v>1</v>
      </c>
      <c r="G524" s="82">
        <v>13009</v>
      </c>
      <c r="H524" s="43">
        <v>6</v>
      </c>
      <c r="I524" s="43">
        <f>VLOOKUP(C524,[4]CharPropertyConfig!$A:$G,7,FALSE)*D524</f>
        <v>875</v>
      </c>
      <c r="J524" s="51">
        <f>VLOOKUP(A524,filiation!A:C,3,FALSE)</f>
        <v>5</v>
      </c>
      <c r="K524" s="51">
        <f>VLOOKUP(J524,Entourage!A:N,14,FALSE)</f>
        <v>3</v>
      </c>
      <c r="L524" s="2" t="str">
        <f t="shared" si="77"/>
        <v>辅助</v>
      </c>
      <c r="M524" s="51">
        <f>VLOOKUP(A524,filiation!A:D,4,FALSE)</f>
        <v>18</v>
      </c>
      <c r="N524" s="51">
        <f>VLOOKUP(M524,Entourage!A:N,14,FALSE)</f>
        <v>2</v>
      </c>
      <c r="O524" s="2" t="str">
        <f t="shared" si="78"/>
        <v>刺杀</v>
      </c>
      <c r="P524" s="2">
        <f t="shared" si="79"/>
        <v>101</v>
      </c>
      <c r="Q524" s="51">
        <f>INT(VLOOKUP(M524,Entourage!A:AF,28+IF(N524=1,2,IF(N524=3,3,1)),FALSE)*0.6*POWER(B524,1.1))</f>
        <v>74</v>
      </c>
      <c r="R524" s="55">
        <f>I524/(SUM(H$2:H524)*10)</f>
        <v>4.9749829429156242E-3</v>
      </c>
      <c r="S524" s="95">
        <f t="shared" si="80"/>
        <v>5.5</v>
      </c>
      <c r="T524" s="96">
        <f>SUMIFS(H$2:H524,A$2:A524,A524)*10*S524*(1.1+INDEX(Entourage!BD:BD,MATCH(J524,Entourage!A:A,0))/20)</f>
        <v>891.00000000000011</v>
      </c>
      <c r="U524" s="96">
        <f t="shared" si="81"/>
        <v>324.00000000000011</v>
      </c>
      <c r="V524" s="96">
        <f>T524/VLOOKUP(C524,[4]CharPropertyConfig!$A:$G,7,FALSE)</f>
        <v>35.640000000000008</v>
      </c>
      <c r="W524" s="96">
        <f t="shared" si="82"/>
        <v>27.000000000000114</v>
      </c>
      <c r="X524" s="54" t="str">
        <f>VLOOKUP(J524,Entourage!A:B,2,FALSE)</f>
        <v>c_b_0057</v>
      </c>
      <c r="Y524" s="51" t="str">
        <f>VLOOKUP(M524,Entourage!A:B,2,FALSE)</f>
        <v>c_b_0076</v>
      </c>
    </row>
    <row r="525" spans="1:25" x14ac:dyDescent="0.15">
      <c r="A525" s="51">
        <f t="shared" si="75"/>
        <v>27</v>
      </c>
      <c r="B525" s="2">
        <f>COUNTIF(A$1:A525,A525)</f>
        <v>4</v>
      </c>
      <c r="C525" s="2">
        <f t="shared" si="74"/>
        <v>101</v>
      </c>
      <c r="D525" s="100">
        <f t="shared" si="76"/>
        <v>49</v>
      </c>
      <c r="E525" s="51">
        <v>1</v>
      </c>
      <c r="F525" s="43">
        <v>2</v>
      </c>
      <c r="G525" s="82">
        <v>13009</v>
      </c>
      <c r="H525" s="43">
        <v>10</v>
      </c>
      <c r="I525" s="43">
        <f>VLOOKUP(C525,[4]CharPropertyConfig!$A:$G,7,FALSE)*D525</f>
        <v>1225</v>
      </c>
      <c r="J525" s="51">
        <f>VLOOKUP(A525,filiation!A:C,3,FALSE)</f>
        <v>5</v>
      </c>
      <c r="K525" s="51">
        <f>VLOOKUP(J525,Entourage!A:N,14,FALSE)</f>
        <v>3</v>
      </c>
      <c r="L525" s="2" t="str">
        <f t="shared" si="77"/>
        <v>辅助</v>
      </c>
      <c r="M525" s="51">
        <f>VLOOKUP(A525,filiation!A:D,4,FALSE)</f>
        <v>18</v>
      </c>
      <c r="N525" s="51">
        <f>VLOOKUP(M525,Entourage!A:N,14,FALSE)</f>
        <v>2</v>
      </c>
      <c r="O525" s="2" t="str">
        <f t="shared" si="78"/>
        <v>刺杀</v>
      </c>
      <c r="P525" s="2">
        <f t="shared" si="79"/>
        <v>101</v>
      </c>
      <c r="Q525" s="51">
        <f>INT(VLOOKUP(M525,Entourage!A:AF,28+IF(N525=1,2,IF(N525=3,3,1)),FALSE)*0.6*POWER(B525,1.1))</f>
        <v>102</v>
      </c>
      <c r="R525" s="55">
        <f>I525/(SUM(H$2:H525)*10)</f>
        <v>6.9610182975338103E-3</v>
      </c>
      <c r="S525" s="95">
        <f t="shared" si="80"/>
        <v>4.2</v>
      </c>
      <c r="T525" s="96">
        <f>SUMIFS(H$2:H525,A$2:A525,A525)*10*S525*(1.1+INDEX(Entourage!BD:BD,MATCH(J525,Entourage!A:A,0))/20)</f>
        <v>1247.4000000000001</v>
      </c>
      <c r="U525" s="96">
        <f t="shared" si="81"/>
        <v>356.4</v>
      </c>
      <c r="V525" s="96">
        <f>T525/VLOOKUP(C525,[4]CharPropertyConfig!$A:$G,7,FALSE)</f>
        <v>49.896000000000001</v>
      </c>
      <c r="W525" s="96">
        <f t="shared" si="82"/>
        <v>32.399999999999864</v>
      </c>
      <c r="X525" s="54" t="str">
        <f>VLOOKUP(J525,Entourage!A:B,2,FALSE)</f>
        <v>c_b_0057</v>
      </c>
      <c r="Y525" s="51" t="str">
        <f>VLOOKUP(M525,Entourage!A:B,2,FALSE)</f>
        <v>c_b_0076</v>
      </c>
    </row>
    <row r="526" spans="1:25" x14ac:dyDescent="0.15">
      <c r="A526" s="51">
        <f t="shared" si="75"/>
        <v>27</v>
      </c>
      <c r="B526" s="2">
        <f>COUNTIF(A$1:A526,A526)</f>
        <v>5</v>
      </c>
      <c r="C526" s="2">
        <f t="shared" si="74"/>
        <v>101</v>
      </c>
      <c r="D526" s="100">
        <f t="shared" si="76"/>
        <v>65</v>
      </c>
      <c r="E526" s="51">
        <v>1</v>
      </c>
      <c r="F526" s="43">
        <v>2</v>
      </c>
      <c r="G526" s="82">
        <v>13009</v>
      </c>
      <c r="H526" s="43">
        <v>12</v>
      </c>
      <c r="I526" s="43">
        <f>VLOOKUP(C526,[4]CharPropertyConfig!$A:$G,7,FALSE)*D526</f>
        <v>1625</v>
      </c>
      <c r="J526" s="51">
        <f>VLOOKUP(A526,filiation!A:C,3,FALSE)</f>
        <v>5</v>
      </c>
      <c r="K526" s="51">
        <f>VLOOKUP(J526,Entourage!A:N,14,FALSE)</f>
        <v>3</v>
      </c>
      <c r="L526" s="2" t="str">
        <f t="shared" si="77"/>
        <v>辅助</v>
      </c>
      <c r="M526" s="51">
        <f>VLOOKUP(A526,filiation!A:D,4,FALSE)</f>
        <v>18</v>
      </c>
      <c r="N526" s="51">
        <f>VLOOKUP(M526,Entourage!A:N,14,FALSE)</f>
        <v>2</v>
      </c>
      <c r="O526" s="2" t="str">
        <f t="shared" si="78"/>
        <v>刺杀</v>
      </c>
      <c r="P526" s="2">
        <f t="shared" si="79"/>
        <v>101</v>
      </c>
      <c r="Q526" s="51">
        <f>INT(VLOOKUP(M526,Entourage!A:AF,28+IF(N526=1,2,IF(N526=3,3,1)),FALSE)*0.6*POWER(B526,1.1))</f>
        <v>130</v>
      </c>
      <c r="R526" s="55">
        <f>I526/(SUM(H$2:H526)*10)</f>
        <v>9.22771152754117E-3</v>
      </c>
      <c r="S526" s="95">
        <f t="shared" si="80"/>
        <v>3.56</v>
      </c>
      <c r="T526" s="96">
        <f>SUMIFS(H$2:H526,A$2:A526,A526)*10*S526*(1.1+INDEX(Entourage!BD:BD,MATCH(J526,Entourage!A:A,0))/20)</f>
        <v>1634.0400000000002</v>
      </c>
      <c r="U526" s="96">
        <f t="shared" si="81"/>
        <v>386.6400000000001</v>
      </c>
      <c r="V526" s="96">
        <f>T526/VLOOKUP(C526,[4]CharPropertyConfig!$A:$G,7,FALSE)</f>
        <v>65.36160000000001</v>
      </c>
      <c r="W526" s="96">
        <f t="shared" si="82"/>
        <v>30.240000000000123</v>
      </c>
      <c r="X526" s="54" t="str">
        <f>VLOOKUP(J526,Entourage!A:B,2,FALSE)</f>
        <v>c_b_0057</v>
      </c>
      <c r="Y526" s="51" t="str">
        <f>VLOOKUP(M526,Entourage!A:B,2,FALSE)</f>
        <v>c_b_0076</v>
      </c>
    </row>
    <row r="527" spans="1:25" x14ac:dyDescent="0.15">
      <c r="A527" s="51">
        <f t="shared" si="75"/>
        <v>27</v>
      </c>
      <c r="B527" s="2">
        <f>COUNTIF(A$1:A527,A527)</f>
        <v>6</v>
      </c>
      <c r="C527" s="2">
        <f t="shared" si="74"/>
        <v>101</v>
      </c>
      <c r="D527" s="100">
        <f t="shared" si="76"/>
        <v>81</v>
      </c>
      <c r="E527" s="51">
        <v>1</v>
      </c>
      <c r="F527" s="43">
        <v>2</v>
      </c>
      <c r="G527" s="82">
        <v>13009</v>
      </c>
      <c r="H527" s="43">
        <v>16</v>
      </c>
      <c r="I527" s="43">
        <f>VLOOKUP(C527,[4]CharPropertyConfig!$A:$G,7,FALSE)*D527</f>
        <v>2025</v>
      </c>
      <c r="J527" s="51">
        <f>VLOOKUP(A527,filiation!A:C,3,FALSE)</f>
        <v>5</v>
      </c>
      <c r="K527" s="51">
        <f>VLOOKUP(J527,Entourage!A:N,14,FALSE)</f>
        <v>3</v>
      </c>
      <c r="L527" s="2" t="str">
        <f t="shared" si="77"/>
        <v>辅助</v>
      </c>
      <c r="M527" s="51">
        <f>VLOOKUP(A527,filiation!A:D,4,FALSE)</f>
        <v>18</v>
      </c>
      <c r="N527" s="51">
        <f>VLOOKUP(M527,Entourage!A:N,14,FALSE)</f>
        <v>2</v>
      </c>
      <c r="O527" s="2" t="str">
        <f t="shared" si="78"/>
        <v>刺杀</v>
      </c>
      <c r="P527" s="2">
        <f t="shared" si="79"/>
        <v>101</v>
      </c>
      <c r="Q527" s="51">
        <f>INT(VLOOKUP(M527,Entourage!A:AF,28+IF(N527=1,2,IF(N527=3,3,1)),FALSE)*0.6*POWER(B527,1.1))</f>
        <v>159</v>
      </c>
      <c r="R527" s="55">
        <f>I527/(SUM(H$2:H527)*10)</f>
        <v>1.148870986043345E-2</v>
      </c>
      <c r="S527" s="95">
        <f t="shared" si="80"/>
        <v>3.02</v>
      </c>
      <c r="T527" s="96">
        <f>SUMIFS(H$2:H527,A$2:A527,A527)*10*S527*(1.1+INDEX(Entourage!BD:BD,MATCH(J527,Entourage!A:A,0))/20)</f>
        <v>2038.5000000000002</v>
      </c>
      <c r="U527" s="96">
        <f t="shared" si="81"/>
        <v>404.46000000000004</v>
      </c>
      <c r="V527" s="96">
        <f>T527/VLOOKUP(C527,[4]CharPropertyConfig!$A:$G,7,FALSE)</f>
        <v>81.540000000000006</v>
      </c>
      <c r="W527" s="96">
        <f t="shared" si="82"/>
        <v>17.819999999999936</v>
      </c>
      <c r="X527" s="54" t="str">
        <f>VLOOKUP(J527,Entourage!A:B,2,FALSE)</f>
        <v>c_b_0057</v>
      </c>
      <c r="Y527" s="51" t="str">
        <f>VLOOKUP(M527,Entourage!A:B,2,FALSE)</f>
        <v>c_b_0076</v>
      </c>
    </row>
    <row r="528" spans="1:25" x14ac:dyDescent="0.15">
      <c r="A528" s="51">
        <f t="shared" si="75"/>
        <v>27</v>
      </c>
      <c r="B528" s="2">
        <f>COUNTIF(A$1:A528,A528)</f>
        <v>7</v>
      </c>
      <c r="C528" s="2">
        <f t="shared" si="74"/>
        <v>101</v>
      </c>
      <c r="D528" s="100">
        <f t="shared" si="76"/>
        <v>98</v>
      </c>
      <c r="E528" s="51">
        <v>1</v>
      </c>
      <c r="F528" s="43">
        <v>3</v>
      </c>
      <c r="G528" s="82">
        <v>13009</v>
      </c>
      <c r="H528" s="43">
        <v>20</v>
      </c>
      <c r="I528" s="43">
        <f>VLOOKUP(C528,[4]CharPropertyConfig!$A:$G,7,FALSE)*D528</f>
        <v>2450</v>
      </c>
      <c r="J528" s="51">
        <f>VLOOKUP(A528,filiation!A:C,3,FALSE)</f>
        <v>5</v>
      </c>
      <c r="K528" s="51">
        <f>VLOOKUP(J528,Entourage!A:N,14,FALSE)</f>
        <v>3</v>
      </c>
      <c r="L528" s="2" t="str">
        <f t="shared" si="77"/>
        <v>辅助</v>
      </c>
      <c r="M528" s="51">
        <f>VLOOKUP(A528,filiation!A:D,4,FALSE)</f>
        <v>18</v>
      </c>
      <c r="N528" s="51">
        <f>VLOOKUP(M528,Entourage!A:N,14,FALSE)</f>
        <v>2</v>
      </c>
      <c r="O528" s="2" t="str">
        <f t="shared" si="78"/>
        <v>刺杀</v>
      </c>
      <c r="P528" s="2">
        <f t="shared" si="79"/>
        <v>101</v>
      </c>
      <c r="Q528" s="51">
        <f>INT(VLOOKUP(M528,Entourage!A:AF,28+IF(N528=1,2,IF(N528=3,3,1)),FALSE)*0.6*POWER(B528,1.1))</f>
        <v>188</v>
      </c>
      <c r="R528" s="55">
        <f>I528/(SUM(H$2:H528)*10)</f>
        <v>1.3884166383316332E-2</v>
      </c>
      <c r="S528" s="95">
        <f t="shared" si="80"/>
        <v>2.6</v>
      </c>
      <c r="T528" s="96">
        <f>SUMIFS(H$2:H528,A$2:A528,A528)*10*S528*(1.1+INDEX(Entourage!BD:BD,MATCH(J528,Entourage!A:A,0))/20)</f>
        <v>2457</v>
      </c>
      <c r="U528" s="96">
        <f t="shared" si="81"/>
        <v>418.49999999999977</v>
      </c>
      <c r="V528" s="96">
        <f>T528/VLOOKUP(C528,[4]CharPropertyConfig!$A:$G,7,FALSE)</f>
        <v>98.28</v>
      </c>
      <c r="W528" s="96">
        <f t="shared" si="82"/>
        <v>14.039999999999736</v>
      </c>
      <c r="X528" s="54" t="str">
        <f>VLOOKUP(J528,Entourage!A:B,2,FALSE)</f>
        <v>c_b_0057</v>
      </c>
      <c r="Y528" s="51" t="str">
        <f>VLOOKUP(M528,Entourage!A:B,2,FALSE)</f>
        <v>c_b_0076</v>
      </c>
    </row>
    <row r="529" spans="1:25" x14ac:dyDescent="0.15">
      <c r="A529" s="51">
        <f t="shared" si="75"/>
        <v>27</v>
      </c>
      <c r="B529" s="2">
        <f>COUNTIF(A$1:A529,A529)</f>
        <v>8</v>
      </c>
      <c r="C529" s="2">
        <f t="shared" si="74"/>
        <v>101</v>
      </c>
      <c r="D529" s="100">
        <f t="shared" si="76"/>
        <v>115</v>
      </c>
      <c r="E529" s="51">
        <v>1</v>
      </c>
      <c r="F529" s="43">
        <v>3</v>
      </c>
      <c r="G529" s="82">
        <v>13009</v>
      </c>
      <c r="H529" s="43">
        <v>24</v>
      </c>
      <c r="I529" s="43">
        <f>VLOOKUP(C529,[4]CharPropertyConfig!$A:$G,7,FALSE)*D529</f>
        <v>2875</v>
      </c>
      <c r="J529" s="51">
        <f>VLOOKUP(A529,filiation!A:C,3,FALSE)</f>
        <v>5</v>
      </c>
      <c r="K529" s="51">
        <f>VLOOKUP(J529,Entourage!A:N,14,FALSE)</f>
        <v>3</v>
      </c>
      <c r="L529" s="2" t="str">
        <f t="shared" si="77"/>
        <v>辅助</v>
      </c>
      <c r="M529" s="51">
        <f>VLOOKUP(A529,filiation!A:D,4,FALSE)</f>
        <v>18</v>
      </c>
      <c r="N529" s="51">
        <f>VLOOKUP(M529,Entourage!A:N,14,FALSE)</f>
        <v>2</v>
      </c>
      <c r="O529" s="2" t="str">
        <f t="shared" si="78"/>
        <v>刺杀</v>
      </c>
      <c r="P529" s="2">
        <f t="shared" si="79"/>
        <v>101</v>
      </c>
      <c r="Q529" s="51">
        <f>INT(VLOOKUP(M529,Entourage!A:AF,28+IF(N529=1,2,IF(N529=3,3,1)),FALSE)*0.6*POWER(B529,1.1))</f>
        <v>218</v>
      </c>
      <c r="R529" s="55">
        <f>I529/(SUM(H$2:H529)*10)</f>
        <v>1.6270514997170346E-2</v>
      </c>
      <c r="S529" s="95">
        <f t="shared" si="80"/>
        <v>2.2799999999999998</v>
      </c>
      <c r="T529" s="96">
        <f>SUMIFS(H$2:H529,A$2:A529,A529)*10*S529*(1.1+INDEX(Entourage!BD:BD,MATCH(J529,Entourage!A:A,0))/20)</f>
        <v>2893.32</v>
      </c>
      <c r="U529" s="96">
        <f t="shared" si="81"/>
        <v>436.32000000000016</v>
      </c>
      <c r="V529" s="96">
        <f>T529/VLOOKUP(C529,[4]CharPropertyConfig!$A:$G,7,FALSE)</f>
        <v>115.73280000000001</v>
      </c>
      <c r="W529" s="96">
        <f t="shared" si="82"/>
        <v>17.820000000000391</v>
      </c>
      <c r="X529" s="54" t="str">
        <f>VLOOKUP(J529,Entourage!A:B,2,FALSE)</f>
        <v>c_b_0057</v>
      </c>
      <c r="Y529" s="51" t="str">
        <f>VLOOKUP(M529,Entourage!A:B,2,FALSE)</f>
        <v>c_b_0076</v>
      </c>
    </row>
    <row r="530" spans="1:25" x14ac:dyDescent="0.15">
      <c r="A530" s="51">
        <f t="shared" si="75"/>
        <v>27</v>
      </c>
      <c r="B530" s="2">
        <f>COUNTIF(A$1:A530,A530)</f>
        <v>9</v>
      </c>
      <c r="C530" s="2">
        <f t="shared" ref="C530:C593" si="83">P530</f>
        <v>101</v>
      </c>
      <c r="D530" s="100">
        <f t="shared" si="76"/>
        <v>134</v>
      </c>
      <c r="E530" s="51">
        <v>1</v>
      </c>
      <c r="F530" s="43">
        <v>3</v>
      </c>
      <c r="G530" s="82">
        <v>13009</v>
      </c>
      <c r="H530" s="43">
        <v>26</v>
      </c>
      <c r="I530" s="43">
        <f>VLOOKUP(C530,[4]CharPropertyConfig!$A:$G,7,FALSE)*D530</f>
        <v>3350</v>
      </c>
      <c r="J530" s="51">
        <f>VLOOKUP(A530,filiation!A:C,3,FALSE)</f>
        <v>5</v>
      </c>
      <c r="K530" s="51">
        <f>VLOOKUP(J530,Entourage!A:N,14,FALSE)</f>
        <v>3</v>
      </c>
      <c r="L530" s="2" t="str">
        <f t="shared" si="77"/>
        <v>辅助</v>
      </c>
      <c r="M530" s="51">
        <f>VLOOKUP(A530,filiation!A:D,4,FALSE)</f>
        <v>18</v>
      </c>
      <c r="N530" s="51">
        <f>VLOOKUP(M530,Entourage!A:N,14,FALSE)</f>
        <v>2</v>
      </c>
      <c r="O530" s="2" t="str">
        <f t="shared" si="78"/>
        <v>刺杀</v>
      </c>
      <c r="P530" s="2">
        <f t="shared" si="79"/>
        <v>101</v>
      </c>
      <c r="Q530" s="51">
        <f>INT(VLOOKUP(M530,Entourage!A:AF,28+IF(N530=1,2,IF(N530=3,3,1)),FALSE)*0.6*POWER(B530,1.1))</f>
        <v>248</v>
      </c>
      <c r="R530" s="55">
        <f>I530/(SUM(H$2:H530)*10)</f>
        <v>1.8930831826401446E-2</v>
      </c>
      <c r="S530" s="95">
        <f t="shared" si="80"/>
        <v>2.0699999999999998</v>
      </c>
      <c r="T530" s="96">
        <f>SUMIFS(H$2:H530,A$2:A530,A530)*10*S530*(1.1+INDEX(Entourage!BD:BD,MATCH(J530,Entourage!A:A,0))/20)</f>
        <v>3353.4</v>
      </c>
      <c r="U530" s="96">
        <f t="shared" si="81"/>
        <v>460.07999999999993</v>
      </c>
      <c r="V530" s="96">
        <f>T530/VLOOKUP(C530,[4]CharPropertyConfig!$A:$G,7,FALSE)</f>
        <v>134.136</v>
      </c>
      <c r="W530" s="96">
        <f t="shared" si="82"/>
        <v>23.759999999999764</v>
      </c>
      <c r="X530" s="54" t="str">
        <f>VLOOKUP(J530,Entourage!A:B,2,FALSE)</f>
        <v>c_b_0057</v>
      </c>
      <c r="Y530" s="51" t="str">
        <f>VLOOKUP(M530,Entourage!A:B,2,FALSE)</f>
        <v>c_b_0076</v>
      </c>
    </row>
    <row r="531" spans="1:25" x14ac:dyDescent="0.15">
      <c r="A531" s="51">
        <f t="shared" si="75"/>
        <v>27</v>
      </c>
      <c r="B531" s="2">
        <f>COUNTIF(A$1:A531,A531)</f>
        <v>10</v>
      </c>
      <c r="C531" s="2">
        <f t="shared" si="83"/>
        <v>101</v>
      </c>
      <c r="D531" s="100">
        <f t="shared" si="76"/>
        <v>153</v>
      </c>
      <c r="E531" s="51">
        <v>1</v>
      </c>
      <c r="F531" s="43">
        <v>3</v>
      </c>
      <c r="G531" s="82">
        <v>13009</v>
      </c>
      <c r="H531" s="43">
        <v>30</v>
      </c>
      <c r="I531" s="43">
        <f>VLOOKUP(C531,[4]CharPropertyConfig!$A:$G,7,FALSE)*D531</f>
        <v>3825</v>
      </c>
      <c r="J531" s="51">
        <f>VLOOKUP(A531,filiation!A:C,3,FALSE)</f>
        <v>5</v>
      </c>
      <c r="K531" s="51">
        <f>VLOOKUP(J531,Entourage!A:N,14,FALSE)</f>
        <v>3</v>
      </c>
      <c r="L531" s="2" t="str">
        <f t="shared" si="77"/>
        <v>辅助</v>
      </c>
      <c r="M531" s="51">
        <f>VLOOKUP(A531,filiation!A:D,4,FALSE)</f>
        <v>18</v>
      </c>
      <c r="N531" s="51">
        <f>VLOOKUP(M531,Entourage!A:N,14,FALSE)</f>
        <v>2</v>
      </c>
      <c r="O531" s="2" t="str">
        <f t="shared" si="78"/>
        <v>刺杀</v>
      </c>
      <c r="P531" s="2">
        <f t="shared" si="79"/>
        <v>101</v>
      </c>
      <c r="Q531" s="51">
        <f>INT(VLOOKUP(M531,Entourage!A:AF,28+IF(N531=1,2,IF(N531=3,3,1)),FALSE)*0.6*POWER(B531,1.1))</f>
        <v>279</v>
      </c>
      <c r="R531" s="55">
        <f>I531/(SUM(H$2:H531)*10)</f>
        <v>2.1578472300575427E-2</v>
      </c>
      <c r="S531" s="95">
        <f t="shared" si="80"/>
        <v>1.89</v>
      </c>
      <c r="T531" s="96">
        <f>SUMIFS(H$2:H531,A$2:A531,A531)*10*S531*(1.1+INDEX(Entourage!BD:BD,MATCH(J531,Entourage!A:A,0))/20)</f>
        <v>3827.2500000000005</v>
      </c>
      <c r="U531" s="96">
        <f t="shared" si="81"/>
        <v>473.85000000000036</v>
      </c>
      <c r="V531" s="96">
        <f>T531/VLOOKUP(C531,[4]CharPropertyConfig!$A:$G,7,FALSE)</f>
        <v>153.09000000000003</v>
      </c>
      <c r="W531" s="96">
        <f t="shared" si="82"/>
        <v>13.770000000000437</v>
      </c>
      <c r="X531" s="54" t="str">
        <f>VLOOKUP(J531,Entourage!A:B,2,FALSE)</f>
        <v>c_b_0057</v>
      </c>
      <c r="Y531" s="51" t="str">
        <f>VLOOKUP(M531,Entourage!A:B,2,FALSE)</f>
        <v>c_b_0076</v>
      </c>
    </row>
    <row r="532" spans="1:25" x14ac:dyDescent="0.15">
      <c r="A532" s="51">
        <f t="shared" si="75"/>
        <v>27</v>
      </c>
      <c r="B532" s="2">
        <f>COUNTIF(A$1:A532,A532)</f>
        <v>11</v>
      </c>
      <c r="C532" s="2">
        <f t="shared" si="83"/>
        <v>101</v>
      </c>
      <c r="D532" s="100">
        <f t="shared" si="76"/>
        <v>172</v>
      </c>
      <c r="E532" s="51">
        <v>1</v>
      </c>
      <c r="F532" s="43">
        <v>4</v>
      </c>
      <c r="G532" s="82">
        <v>13009</v>
      </c>
      <c r="H532" s="43">
        <v>34</v>
      </c>
      <c r="I532" s="43">
        <f>VLOOKUP(C532,[4]CharPropertyConfig!$A:$G,7,FALSE)*D532</f>
        <v>4300</v>
      </c>
      <c r="J532" s="51">
        <f>VLOOKUP(A532,filiation!A:C,3,FALSE)</f>
        <v>5</v>
      </c>
      <c r="K532" s="51">
        <f>VLOOKUP(J532,Entourage!A:N,14,FALSE)</f>
        <v>3</v>
      </c>
      <c r="L532" s="2" t="str">
        <f t="shared" si="77"/>
        <v>辅助</v>
      </c>
      <c r="M532" s="51">
        <f>VLOOKUP(A532,filiation!A:D,4,FALSE)</f>
        <v>18</v>
      </c>
      <c r="N532" s="51">
        <f>VLOOKUP(M532,Entourage!A:N,14,FALSE)</f>
        <v>2</v>
      </c>
      <c r="O532" s="2" t="str">
        <f t="shared" si="78"/>
        <v>刺杀</v>
      </c>
      <c r="P532" s="2">
        <f t="shared" si="79"/>
        <v>101</v>
      </c>
      <c r="Q532" s="51">
        <f>INT(VLOOKUP(M532,Entourage!A:AF,28+IF(N532=1,2,IF(N532=3,3,1)),FALSE)*0.6*POWER(B532,1.1))</f>
        <v>310</v>
      </c>
      <c r="R532" s="55">
        <f>I532/(SUM(H$2:H532)*10)</f>
        <v>2.4211711711711711E-2</v>
      </c>
      <c r="S532" s="95">
        <f t="shared" si="80"/>
        <v>1.74</v>
      </c>
      <c r="T532" s="96">
        <f>SUMIFS(H$2:H532,A$2:A532,A532)*10*S532*(1.1+INDEX(Entourage!BD:BD,MATCH(J532,Entourage!A:A,0))/20)</f>
        <v>4322.16</v>
      </c>
      <c r="U532" s="96">
        <f t="shared" si="81"/>
        <v>494.9099999999994</v>
      </c>
      <c r="V532" s="96">
        <f>T532/VLOOKUP(C532,[4]CharPropertyConfig!$A:$G,7,FALSE)</f>
        <v>172.88639999999998</v>
      </c>
      <c r="W532" s="96">
        <f t="shared" si="82"/>
        <v>21.059999999999036</v>
      </c>
      <c r="X532" s="54" t="str">
        <f>VLOOKUP(J532,Entourage!A:B,2,FALSE)</f>
        <v>c_b_0057</v>
      </c>
      <c r="Y532" s="51" t="str">
        <f>VLOOKUP(M532,Entourage!A:B,2,FALSE)</f>
        <v>c_b_0076</v>
      </c>
    </row>
    <row r="533" spans="1:25" x14ac:dyDescent="0.15">
      <c r="A533" s="51">
        <f t="shared" si="75"/>
        <v>27</v>
      </c>
      <c r="B533" s="2">
        <f>COUNTIF(A$1:A533,A533)</f>
        <v>12</v>
      </c>
      <c r="C533" s="2">
        <f t="shared" si="83"/>
        <v>101</v>
      </c>
      <c r="D533" s="100">
        <f t="shared" si="76"/>
        <v>193</v>
      </c>
      <c r="E533" s="51">
        <v>1</v>
      </c>
      <c r="F533" s="43">
        <v>4</v>
      </c>
      <c r="G533" s="82">
        <v>13009</v>
      </c>
      <c r="H533" s="43">
        <v>38</v>
      </c>
      <c r="I533" s="43">
        <f>VLOOKUP(C533,[4]CharPropertyConfig!$A:$G,7,FALSE)*D533</f>
        <v>4825</v>
      </c>
      <c r="J533" s="51">
        <f>VLOOKUP(A533,filiation!A:C,3,FALSE)</f>
        <v>5</v>
      </c>
      <c r="K533" s="51">
        <f>VLOOKUP(J533,Entourage!A:N,14,FALSE)</f>
        <v>3</v>
      </c>
      <c r="L533" s="2" t="str">
        <f t="shared" si="77"/>
        <v>辅助</v>
      </c>
      <c r="M533" s="51">
        <f>VLOOKUP(A533,filiation!A:D,4,FALSE)</f>
        <v>18</v>
      </c>
      <c r="N533" s="51">
        <f>VLOOKUP(M533,Entourage!A:N,14,FALSE)</f>
        <v>2</v>
      </c>
      <c r="O533" s="2" t="str">
        <f t="shared" si="78"/>
        <v>刺杀</v>
      </c>
      <c r="P533" s="2">
        <f t="shared" si="79"/>
        <v>101</v>
      </c>
      <c r="Q533" s="51">
        <f>INT(VLOOKUP(M533,Entourage!A:AF,28+IF(N533=1,2,IF(N533=3,3,1)),FALSE)*0.6*POWER(B533,1.1))</f>
        <v>341</v>
      </c>
      <c r="R533" s="55">
        <f>I533/(SUM(H$2:H533)*10)</f>
        <v>2.7109787616586133E-2</v>
      </c>
      <c r="S533" s="95">
        <f t="shared" si="80"/>
        <v>1.615</v>
      </c>
      <c r="T533" s="96">
        <f>SUMIFS(H$2:H533,A$2:A533,A533)*10*S533*(1.1+INDEX(Entourage!BD:BD,MATCH(J533,Entourage!A:A,0))/20)</f>
        <v>4840.1550000000007</v>
      </c>
      <c r="U533" s="96">
        <f t="shared" si="81"/>
        <v>517.9950000000008</v>
      </c>
      <c r="V533" s="96">
        <f>T533/VLOOKUP(C533,[4]CharPropertyConfig!$A:$G,7,FALSE)</f>
        <v>193.60620000000003</v>
      </c>
      <c r="W533" s="96">
        <f t="shared" si="82"/>
        <v>23.085000000001401</v>
      </c>
      <c r="X533" s="54" t="str">
        <f>VLOOKUP(J533,Entourage!A:B,2,FALSE)</f>
        <v>c_b_0057</v>
      </c>
      <c r="Y533" s="51" t="str">
        <f>VLOOKUP(M533,Entourage!A:B,2,FALSE)</f>
        <v>c_b_0076</v>
      </c>
    </row>
    <row r="534" spans="1:25" x14ac:dyDescent="0.15">
      <c r="A534" s="51">
        <f t="shared" si="75"/>
        <v>27</v>
      </c>
      <c r="B534" s="2">
        <f>COUNTIF(A$1:A534,A534)</f>
        <v>13</v>
      </c>
      <c r="C534" s="2">
        <f t="shared" si="83"/>
        <v>101</v>
      </c>
      <c r="D534" s="100">
        <f t="shared" si="76"/>
        <v>215</v>
      </c>
      <c r="E534" s="51">
        <v>1</v>
      </c>
      <c r="F534" s="43">
        <v>4</v>
      </c>
      <c r="G534" s="82">
        <v>13009</v>
      </c>
      <c r="H534" s="43">
        <v>42</v>
      </c>
      <c r="I534" s="43">
        <f>VLOOKUP(C534,[4]CharPropertyConfig!$A:$G,7,FALSE)*D534</f>
        <v>5375</v>
      </c>
      <c r="J534" s="51">
        <f>VLOOKUP(A534,filiation!A:C,3,FALSE)</f>
        <v>5</v>
      </c>
      <c r="K534" s="51">
        <f>VLOOKUP(J534,Entourage!A:N,14,FALSE)</f>
        <v>3</v>
      </c>
      <c r="L534" s="2" t="str">
        <f t="shared" si="77"/>
        <v>辅助</v>
      </c>
      <c r="M534" s="51">
        <f>VLOOKUP(A534,filiation!A:D,4,FALSE)</f>
        <v>18</v>
      </c>
      <c r="N534" s="51">
        <f>VLOOKUP(M534,Entourage!A:N,14,FALSE)</f>
        <v>2</v>
      </c>
      <c r="O534" s="2" t="str">
        <f t="shared" si="78"/>
        <v>刺杀</v>
      </c>
      <c r="P534" s="2">
        <f t="shared" si="79"/>
        <v>101</v>
      </c>
      <c r="Q534" s="51">
        <f>INT(VLOOKUP(M534,Entourage!A:AF,28+IF(N534=1,2,IF(N534=3,3,1)),FALSE)*0.6*POWER(B534,1.1))</f>
        <v>372</v>
      </c>
      <c r="R534" s="55">
        <f>I534/(SUM(H$2:H534)*10)</f>
        <v>3.0128923766816144E-2</v>
      </c>
      <c r="S534" s="95">
        <f t="shared" si="80"/>
        <v>1.51</v>
      </c>
      <c r="T534" s="96">
        <f>SUMIFS(H$2:H534,A$2:A534,A534)*10*S534*(1.1+INDEX(Entourage!BD:BD,MATCH(J534,Entourage!A:A,0))/20)</f>
        <v>5381.64</v>
      </c>
      <c r="U534" s="96">
        <f t="shared" si="81"/>
        <v>541.48499999999967</v>
      </c>
      <c r="V534" s="96">
        <f>T534/VLOOKUP(C534,[4]CharPropertyConfig!$A:$G,7,FALSE)</f>
        <v>215.26560000000001</v>
      </c>
      <c r="W534" s="96">
        <f t="shared" si="82"/>
        <v>23.489999999998872</v>
      </c>
      <c r="X534" s="54" t="str">
        <f>VLOOKUP(J534,Entourage!A:B,2,FALSE)</f>
        <v>c_b_0057</v>
      </c>
      <c r="Y534" s="51" t="str">
        <f>VLOOKUP(M534,Entourage!A:B,2,FALSE)</f>
        <v>c_b_0076</v>
      </c>
    </row>
    <row r="535" spans="1:25" x14ac:dyDescent="0.15">
      <c r="A535" s="51">
        <f t="shared" si="75"/>
        <v>27</v>
      </c>
      <c r="B535" s="2">
        <f>COUNTIF(A$1:A535,A535)</f>
        <v>14</v>
      </c>
      <c r="C535" s="2">
        <f t="shared" si="83"/>
        <v>101</v>
      </c>
      <c r="D535" s="100">
        <f t="shared" si="76"/>
        <v>237</v>
      </c>
      <c r="E535" s="51">
        <v>1</v>
      </c>
      <c r="F535" s="43">
        <v>5</v>
      </c>
      <c r="G535" s="82">
        <v>13009</v>
      </c>
      <c r="H535" s="43">
        <v>46</v>
      </c>
      <c r="I535" s="43">
        <f>VLOOKUP(C535,[4]CharPropertyConfig!$A:$G,7,FALSE)*D535</f>
        <v>5925</v>
      </c>
      <c r="J535" s="51">
        <f>VLOOKUP(A535,filiation!A:C,3,FALSE)</f>
        <v>5</v>
      </c>
      <c r="K535" s="51">
        <f>VLOOKUP(J535,Entourage!A:N,14,FALSE)</f>
        <v>3</v>
      </c>
      <c r="L535" s="2" t="str">
        <f t="shared" si="77"/>
        <v>辅助</v>
      </c>
      <c r="M535" s="51">
        <f>VLOOKUP(A535,filiation!A:D,4,FALSE)</f>
        <v>18</v>
      </c>
      <c r="N535" s="51">
        <f>VLOOKUP(M535,Entourage!A:N,14,FALSE)</f>
        <v>2</v>
      </c>
      <c r="O535" s="2" t="str">
        <f t="shared" si="78"/>
        <v>刺杀</v>
      </c>
      <c r="P535" s="2">
        <f t="shared" si="79"/>
        <v>101</v>
      </c>
      <c r="Q535" s="51">
        <f>INT(VLOOKUP(M535,Entourage!A:AF,28+IF(N535=1,2,IF(N535=3,3,1)),FALSE)*0.6*POWER(B535,1.1))</f>
        <v>404</v>
      </c>
      <c r="R535" s="55">
        <f>I535/(SUM(H$2:H535)*10)</f>
        <v>3.3126467628312645E-2</v>
      </c>
      <c r="S535" s="95">
        <f t="shared" si="80"/>
        <v>1.42</v>
      </c>
      <c r="T535" s="96">
        <f>SUMIFS(H$2:H535,A$2:A535,A535)*10*S535*(1.1+INDEX(Entourage!BD:BD,MATCH(J535,Entourage!A:A,0))/20)</f>
        <v>5942.7000000000007</v>
      </c>
      <c r="U535" s="96">
        <f t="shared" si="81"/>
        <v>561.0600000000004</v>
      </c>
      <c r="V535" s="96">
        <f>T535/VLOOKUP(C535,[4]CharPropertyConfig!$A:$G,7,FALSE)</f>
        <v>237.70800000000003</v>
      </c>
      <c r="W535" s="96">
        <f t="shared" si="82"/>
        <v>19.575000000000728</v>
      </c>
      <c r="X535" s="54" t="str">
        <f>VLOOKUP(J535,Entourage!A:B,2,FALSE)</f>
        <v>c_b_0057</v>
      </c>
      <c r="Y535" s="51" t="str">
        <f>VLOOKUP(M535,Entourage!A:B,2,FALSE)</f>
        <v>c_b_0076</v>
      </c>
    </row>
    <row r="536" spans="1:25" x14ac:dyDescent="0.15">
      <c r="A536" s="51">
        <f t="shared" si="75"/>
        <v>27</v>
      </c>
      <c r="B536" s="2">
        <f>COUNTIF(A$1:A536,A536)</f>
        <v>15</v>
      </c>
      <c r="C536" s="2">
        <f t="shared" si="83"/>
        <v>101</v>
      </c>
      <c r="D536" s="100">
        <f t="shared" si="76"/>
        <v>260</v>
      </c>
      <c r="E536" s="51">
        <v>1</v>
      </c>
      <c r="F536" s="43">
        <v>5</v>
      </c>
      <c r="G536" s="82">
        <v>13009</v>
      </c>
      <c r="H536" s="43">
        <v>50</v>
      </c>
      <c r="I536" s="43">
        <f>VLOOKUP(C536,[4]CharPropertyConfig!$A:$G,7,FALSE)*D536</f>
        <v>6500</v>
      </c>
      <c r="J536" s="51">
        <f>VLOOKUP(A536,filiation!A:C,3,FALSE)</f>
        <v>5</v>
      </c>
      <c r="K536" s="51">
        <f>VLOOKUP(J536,Entourage!A:N,14,FALSE)</f>
        <v>3</v>
      </c>
      <c r="L536" s="2" t="str">
        <f t="shared" si="77"/>
        <v>辅助</v>
      </c>
      <c r="M536" s="51">
        <f>VLOOKUP(A536,filiation!A:D,4,FALSE)</f>
        <v>18</v>
      </c>
      <c r="N536" s="51">
        <f>VLOOKUP(M536,Entourage!A:N,14,FALSE)</f>
        <v>2</v>
      </c>
      <c r="O536" s="2" t="str">
        <f t="shared" si="78"/>
        <v>刺杀</v>
      </c>
      <c r="P536" s="2">
        <f t="shared" si="79"/>
        <v>101</v>
      </c>
      <c r="Q536" s="51">
        <f>INT(VLOOKUP(M536,Entourage!A:AF,28+IF(N536=1,2,IF(N536=3,3,1)),FALSE)*0.6*POWER(B536,1.1))</f>
        <v>436</v>
      </c>
      <c r="R536" s="55">
        <f>I536/(SUM(H$2:H536)*10)</f>
        <v>3.6239964317573592E-2</v>
      </c>
      <c r="S536" s="95">
        <f t="shared" si="80"/>
        <v>1.3418999999999999</v>
      </c>
      <c r="T536" s="96">
        <f>SUMIFS(H$2:H536,A$2:A536,A536)*10*S536*(1.1+INDEX(Entourage!BD:BD,MATCH(J536,Entourage!A:A,0))/20)</f>
        <v>6521.6339999999991</v>
      </c>
      <c r="U536" s="96">
        <f t="shared" si="81"/>
        <v>578.93399999999838</v>
      </c>
      <c r="V536" s="96">
        <f>T536/VLOOKUP(C536,[4]CharPropertyConfig!$A:$G,7,FALSE)</f>
        <v>260.86535999999995</v>
      </c>
      <c r="W536" s="96">
        <f t="shared" si="82"/>
        <v>17.873999999997977</v>
      </c>
      <c r="X536" s="54" t="str">
        <f>VLOOKUP(J536,Entourage!A:B,2,FALSE)</f>
        <v>c_b_0057</v>
      </c>
      <c r="Y536" s="51" t="str">
        <f>VLOOKUP(M536,Entourage!A:B,2,FALSE)</f>
        <v>c_b_0076</v>
      </c>
    </row>
    <row r="537" spans="1:25" x14ac:dyDescent="0.15">
      <c r="A537" s="51">
        <f t="shared" si="75"/>
        <v>27</v>
      </c>
      <c r="B537" s="2">
        <f>COUNTIF(A$1:A537,A537)</f>
        <v>16</v>
      </c>
      <c r="C537" s="2">
        <f t="shared" si="83"/>
        <v>101</v>
      </c>
      <c r="D537" s="100">
        <f t="shared" si="76"/>
        <v>284</v>
      </c>
      <c r="E537" s="51">
        <v>1</v>
      </c>
      <c r="F537" s="43">
        <v>5</v>
      </c>
      <c r="G537" s="82">
        <v>13009</v>
      </c>
      <c r="H537" s="43">
        <v>54</v>
      </c>
      <c r="I537" s="43">
        <f>VLOOKUP(C537,[4]CharPropertyConfig!$A:$G,7,FALSE)*D537</f>
        <v>7100</v>
      </c>
      <c r="J537" s="51">
        <f>VLOOKUP(A537,filiation!A:C,3,FALSE)</f>
        <v>5</v>
      </c>
      <c r="K537" s="51">
        <f>VLOOKUP(J537,Entourage!A:N,14,FALSE)</f>
        <v>3</v>
      </c>
      <c r="L537" s="2" t="str">
        <f t="shared" si="77"/>
        <v>辅助</v>
      </c>
      <c r="M537" s="51">
        <f>VLOOKUP(A537,filiation!A:D,4,FALSE)</f>
        <v>18</v>
      </c>
      <c r="N537" s="51">
        <f>VLOOKUP(M537,Entourage!A:N,14,FALSE)</f>
        <v>2</v>
      </c>
      <c r="O537" s="2" t="str">
        <f t="shared" si="78"/>
        <v>刺杀</v>
      </c>
      <c r="P537" s="2">
        <f t="shared" si="79"/>
        <v>101</v>
      </c>
      <c r="Q537" s="51">
        <f>INT(VLOOKUP(M537,Entourage!A:AF,28+IF(N537=1,2,IF(N537=3,3,1)),FALSE)*0.6*POWER(B537,1.1))</f>
        <v>468</v>
      </c>
      <c r="R537" s="55">
        <f>I537/(SUM(H$2:H537)*10)</f>
        <v>3.9466370205669815E-2</v>
      </c>
      <c r="S537" s="95">
        <f t="shared" si="80"/>
        <v>1.2748049999999997</v>
      </c>
      <c r="T537" s="96">
        <f>SUMIFS(H$2:H537,A$2:A537,A537)*10*S537*(1.1+INDEX(Entourage!BD:BD,MATCH(J537,Entourage!A:A,0))/20)</f>
        <v>7124.8851449999984</v>
      </c>
      <c r="U537" s="96">
        <f t="shared" si="81"/>
        <v>603.25114499999927</v>
      </c>
      <c r="V537" s="96">
        <f>T537/VLOOKUP(C537,[4]CharPropertyConfig!$A:$G,7,FALSE)</f>
        <v>284.99540579999996</v>
      </c>
      <c r="W537" s="96">
        <f t="shared" si="82"/>
        <v>24.317145000000892</v>
      </c>
      <c r="X537" s="54" t="str">
        <f>VLOOKUP(J537,Entourage!A:B,2,FALSE)</f>
        <v>c_b_0057</v>
      </c>
      <c r="Y537" s="51" t="str">
        <f>VLOOKUP(M537,Entourage!A:B,2,FALSE)</f>
        <v>c_b_0076</v>
      </c>
    </row>
    <row r="538" spans="1:25" x14ac:dyDescent="0.15">
      <c r="A538" s="51">
        <f t="shared" si="75"/>
        <v>27</v>
      </c>
      <c r="B538" s="2">
        <f>COUNTIF(A$1:A538,A538)</f>
        <v>17</v>
      </c>
      <c r="C538" s="2">
        <f t="shared" si="83"/>
        <v>101</v>
      </c>
      <c r="D538" s="100">
        <f t="shared" si="76"/>
        <v>310</v>
      </c>
      <c r="E538" s="51">
        <v>1</v>
      </c>
      <c r="F538" s="43">
        <v>5</v>
      </c>
      <c r="G538" s="82">
        <v>13009</v>
      </c>
      <c r="H538" s="43">
        <v>58</v>
      </c>
      <c r="I538" s="43">
        <f>VLOOKUP(C538,[4]CharPropertyConfig!$A:$G,7,FALSE)*D538</f>
        <v>7750</v>
      </c>
      <c r="J538" s="51">
        <f>VLOOKUP(A538,filiation!A:C,3,FALSE)</f>
        <v>5</v>
      </c>
      <c r="K538" s="51">
        <f>VLOOKUP(J538,Entourage!A:N,14,FALSE)</f>
        <v>3</v>
      </c>
      <c r="L538" s="2" t="str">
        <f t="shared" si="77"/>
        <v>辅助</v>
      </c>
      <c r="M538" s="51">
        <f>VLOOKUP(A538,filiation!A:D,4,FALSE)</f>
        <v>18</v>
      </c>
      <c r="N538" s="51">
        <f>VLOOKUP(M538,Entourage!A:N,14,FALSE)</f>
        <v>2</v>
      </c>
      <c r="O538" s="2" t="str">
        <f t="shared" si="78"/>
        <v>刺杀</v>
      </c>
      <c r="P538" s="2">
        <f t="shared" si="79"/>
        <v>101</v>
      </c>
      <c r="Q538" s="51">
        <f>INT(VLOOKUP(M538,Entourage!A:AF,28+IF(N538=1,2,IF(N538=3,3,1)),FALSE)*0.6*POWER(B538,1.1))</f>
        <v>501</v>
      </c>
      <c r="R538" s="55">
        <f>I538/(SUM(H$2:H538)*10)</f>
        <v>4.2941046099290781E-2</v>
      </c>
      <c r="S538" s="95">
        <f t="shared" si="80"/>
        <v>1.2174387749999998</v>
      </c>
      <c r="T538" s="96">
        <f>SUMIFS(H$2:H538,A$2:A538,A538)*10*S538*(1.1+INDEX(Entourage!BD:BD,MATCH(J538,Entourage!A:A,0))/20)</f>
        <v>7757.5198742999983</v>
      </c>
      <c r="U538" s="96">
        <f t="shared" si="81"/>
        <v>632.63472929999989</v>
      </c>
      <c r="V538" s="96">
        <f>T538/VLOOKUP(C538,[4]CharPropertyConfig!$A:$G,7,FALSE)</f>
        <v>310.30079497199995</v>
      </c>
      <c r="W538" s="96">
        <f t="shared" si="82"/>
        <v>29.383584300000621</v>
      </c>
      <c r="X538" s="54" t="str">
        <f>VLOOKUP(J538,Entourage!A:B,2,FALSE)</f>
        <v>c_b_0057</v>
      </c>
      <c r="Y538" s="51" t="str">
        <f>VLOOKUP(M538,Entourage!A:B,2,FALSE)</f>
        <v>c_b_0076</v>
      </c>
    </row>
    <row r="539" spans="1:25" x14ac:dyDescent="0.15">
      <c r="A539" s="51">
        <f t="shared" si="75"/>
        <v>27</v>
      </c>
      <c r="B539" s="2">
        <f>COUNTIF(A$1:A539,A539)</f>
        <v>18</v>
      </c>
      <c r="C539" s="2">
        <f t="shared" si="83"/>
        <v>101</v>
      </c>
      <c r="D539" s="100">
        <f t="shared" si="76"/>
        <v>338</v>
      </c>
      <c r="E539" s="51">
        <v>1</v>
      </c>
      <c r="F539" s="43">
        <v>6</v>
      </c>
      <c r="G539" s="82">
        <v>13009</v>
      </c>
      <c r="H539" s="43">
        <v>64</v>
      </c>
      <c r="I539" s="43">
        <f>VLOOKUP(C539,[4]CharPropertyConfig!$A:$G,7,FALSE)*D539</f>
        <v>8450</v>
      </c>
      <c r="J539" s="51">
        <f>VLOOKUP(A539,filiation!A:C,3,FALSE)</f>
        <v>5</v>
      </c>
      <c r="K539" s="51">
        <f>VLOOKUP(J539,Entourage!A:N,14,FALSE)</f>
        <v>3</v>
      </c>
      <c r="L539" s="2" t="str">
        <f t="shared" si="77"/>
        <v>辅助</v>
      </c>
      <c r="M539" s="51">
        <f>VLOOKUP(A539,filiation!A:D,4,FALSE)</f>
        <v>18</v>
      </c>
      <c r="N539" s="51">
        <f>VLOOKUP(M539,Entourage!A:N,14,FALSE)</f>
        <v>2</v>
      </c>
      <c r="O539" s="2" t="str">
        <f t="shared" si="78"/>
        <v>刺杀</v>
      </c>
      <c r="P539" s="2">
        <f t="shared" si="79"/>
        <v>101</v>
      </c>
      <c r="Q539" s="51">
        <f>INT(VLOOKUP(M539,Entourage!A:AF,28+IF(N539=1,2,IF(N539=3,3,1)),FALSE)*0.6*POWER(B539,1.1))</f>
        <v>533</v>
      </c>
      <c r="R539" s="55">
        <f>I539/(SUM(H$2:H539)*10)</f>
        <v>4.6654151943462896E-2</v>
      </c>
      <c r="S539" s="95">
        <f t="shared" si="80"/>
        <v>1.1687412239999997</v>
      </c>
      <c r="T539" s="96">
        <f>SUMIFS(H$2:H539,A$2:A539,A539)*10*S539*(1.1+INDEX(Entourage!BD:BD,MATCH(J539,Entourage!A:A,0))/20)</f>
        <v>8457.0114968639991</v>
      </c>
      <c r="U539" s="96">
        <f t="shared" si="81"/>
        <v>699.49162256400086</v>
      </c>
      <c r="V539" s="96">
        <f>T539/VLOOKUP(C539,[4]CharPropertyConfig!$A:$G,7,FALSE)</f>
        <v>338.28045987455994</v>
      </c>
      <c r="W539" s="96">
        <f t="shared" si="82"/>
        <v>66.856893264000973</v>
      </c>
      <c r="X539" s="54" t="str">
        <f>VLOOKUP(J539,Entourage!A:B,2,FALSE)</f>
        <v>c_b_0057</v>
      </c>
      <c r="Y539" s="51" t="str">
        <f>VLOOKUP(M539,Entourage!A:B,2,FALSE)</f>
        <v>c_b_0076</v>
      </c>
    </row>
    <row r="540" spans="1:25" x14ac:dyDescent="0.15">
      <c r="A540" s="51">
        <f t="shared" si="75"/>
        <v>27</v>
      </c>
      <c r="B540" s="2">
        <f>COUNTIF(A$1:A540,A540)</f>
        <v>19</v>
      </c>
      <c r="C540" s="2">
        <f t="shared" si="83"/>
        <v>101</v>
      </c>
      <c r="D540" s="100">
        <f t="shared" si="76"/>
        <v>367</v>
      </c>
      <c r="E540" s="51">
        <v>1</v>
      </c>
      <c r="F540" s="43">
        <v>6</v>
      </c>
      <c r="G540" s="82">
        <v>13009</v>
      </c>
      <c r="H540" s="43">
        <v>68</v>
      </c>
      <c r="I540" s="43">
        <f>VLOOKUP(C540,[4]CharPropertyConfig!$A:$G,7,FALSE)*D540</f>
        <v>9175</v>
      </c>
      <c r="J540" s="51">
        <f>VLOOKUP(A540,filiation!A:C,3,FALSE)</f>
        <v>5</v>
      </c>
      <c r="K540" s="51">
        <f>VLOOKUP(J540,Entourage!A:N,14,FALSE)</f>
        <v>3</v>
      </c>
      <c r="L540" s="2" t="str">
        <f t="shared" si="77"/>
        <v>辅助</v>
      </c>
      <c r="M540" s="51">
        <f>VLOOKUP(A540,filiation!A:D,4,FALSE)</f>
        <v>18</v>
      </c>
      <c r="N540" s="51">
        <f>VLOOKUP(M540,Entourage!A:N,14,FALSE)</f>
        <v>2</v>
      </c>
      <c r="O540" s="2" t="str">
        <f t="shared" si="78"/>
        <v>刺杀</v>
      </c>
      <c r="P540" s="2">
        <f t="shared" si="79"/>
        <v>101</v>
      </c>
      <c r="Q540" s="51">
        <f>INT(VLOOKUP(M540,Entourage!A:AF,28+IF(N540=1,2,IF(N540=3,3,1)),FALSE)*0.6*POWER(B540,1.1))</f>
        <v>566</v>
      </c>
      <c r="R540" s="55">
        <f>I540/(SUM(H$2:H540)*10)</f>
        <v>5.046754675467547E-2</v>
      </c>
      <c r="S540" s="95">
        <f t="shared" si="80"/>
        <v>1.1278352811599996</v>
      </c>
      <c r="T540" s="96">
        <f>SUMIFS(H$2:H540,A$2:A540,A540)*10*S540*(1.1+INDEX(Entourage!BD:BD,MATCH(J540,Entourage!A:A,0))/20)</f>
        <v>9196.3688825786376</v>
      </c>
      <c r="U540" s="96">
        <f t="shared" si="81"/>
        <v>739.35738571463844</v>
      </c>
      <c r="V540" s="96">
        <f>T540/VLOOKUP(C540,[4]CharPropertyConfig!$A:$G,7,FALSE)</f>
        <v>367.85475530314551</v>
      </c>
      <c r="W540" s="96">
        <f t="shared" si="82"/>
        <v>39.865763150637576</v>
      </c>
      <c r="X540" s="54" t="str">
        <f>VLOOKUP(J540,Entourage!A:B,2,FALSE)</f>
        <v>c_b_0057</v>
      </c>
      <c r="Y540" s="51" t="str">
        <f>VLOOKUP(M540,Entourage!A:B,2,FALSE)</f>
        <v>c_b_0076</v>
      </c>
    </row>
    <row r="541" spans="1:25" x14ac:dyDescent="0.15">
      <c r="A541" s="51">
        <f t="shared" si="75"/>
        <v>27</v>
      </c>
      <c r="B541" s="2">
        <f>COUNTIF(A$1:A541,A541)</f>
        <v>20</v>
      </c>
      <c r="C541" s="2">
        <f t="shared" si="83"/>
        <v>101</v>
      </c>
      <c r="D541" s="100">
        <f t="shared" si="76"/>
        <v>399</v>
      </c>
      <c r="E541" s="51">
        <v>1</v>
      </c>
      <c r="F541" s="43">
        <v>6</v>
      </c>
      <c r="G541" s="82">
        <v>13009</v>
      </c>
      <c r="H541" s="43">
        <v>72</v>
      </c>
      <c r="I541" s="43">
        <f>VLOOKUP(C541,[4]CharPropertyConfig!$A:$G,7,FALSE)*D541</f>
        <v>9975</v>
      </c>
      <c r="J541" s="51">
        <f>VLOOKUP(A541,filiation!A:C,3,FALSE)</f>
        <v>5</v>
      </c>
      <c r="K541" s="51">
        <f>VLOOKUP(J541,Entourage!A:N,14,FALSE)</f>
        <v>3</v>
      </c>
      <c r="L541" s="2" t="str">
        <f t="shared" si="77"/>
        <v>辅助</v>
      </c>
      <c r="M541" s="51">
        <f>VLOOKUP(A541,filiation!A:D,4,FALSE)</f>
        <v>18</v>
      </c>
      <c r="N541" s="51">
        <f>VLOOKUP(M541,Entourage!A:N,14,FALSE)</f>
        <v>2</v>
      </c>
      <c r="O541" s="2" t="str">
        <f t="shared" si="78"/>
        <v>刺杀</v>
      </c>
      <c r="P541" s="2">
        <f t="shared" si="79"/>
        <v>101</v>
      </c>
      <c r="Q541" s="51">
        <f>INT(VLOOKUP(M541,Entourage!A:AF,28+IF(N541=1,2,IF(N541=3,3,1)),FALSE)*0.6*POWER(B541,1.1))</f>
        <v>599</v>
      </c>
      <c r="R541" s="55">
        <f>I541/(SUM(H$2:H541)*10)</f>
        <v>5.4651545036160418E-2</v>
      </c>
      <c r="S541" s="95">
        <f t="shared" si="80"/>
        <v>1.0940002227251997</v>
      </c>
      <c r="T541" s="96">
        <f>SUMIFS(H$2:H541,A$2:A541,A541)*10*S541*(1.1+INDEX(Entourage!BD:BD,MATCH(J541,Entourage!A:A,0))/20)</f>
        <v>9983.8460325901724</v>
      </c>
      <c r="U541" s="96">
        <f t="shared" si="81"/>
        <v>787.47715001153483</v>
      </c>
      <c r="V541" s="96">
        <f>T541/VLOOKUP(C541,[4]CharPropertyConfig!$A:$G,7,FALSE)</f>
        <v>399.35384130360688</v>
      </c>
      <c r="W541" s="96">
        <f t="shared" si="82"/>
        <v>48.119764296896392</v>
      </c>
      <c r="X541" s="54" t="str">
        <f>VLOOKUP(J541,Entourage!A:B,2,FALSE)</f>
        <v>c_b_0057</v>
      </c>
      <c r="Y541" s="51" t="str">
        <f>VLOOKUP(M541,Entourage!A:B,2,FALSE)</f>
        <v>c_b_0076</v>
      </c>
    </row>
    <row r="542" spans="1:25" x14ac:dyDescent="0.15">
      <c r="A542" s="51">
        <f t="shared" si="75"/>
        <v>28</v>
      </c>
      <c r="B542" s="2">
        <f>COUNTIF(A$1:A542,A542)</f>
        <v>1</v>
      </c>
      <c r="C542" s="2">
        <f t="shared" si="83"/>
        <v>104</v>
      </c>
      <c r="D542" s="100">
        <f t="shared" si="76"/>
        <v>280</v>
      </c>
      <c r="E542" s="51">
        <v>1</v>
      </c>
      <c r="F542" s="43">
        <v>1</v>
      </c>
      <c r="G542" s="82">
        <v>13009</v>
      </c>
      <c r="H542" s="43">
        <v>2</v>
      </c>
      <c r="I542" s="43">
        <f>VLOOKUP(C542,[4]CharPropertyConfig!$A:$G,7,FALSE)*D542</f>
        <v>280</v>
      </c>
      <c r="J542" s="51">
        <f>VLOOKUP(A542,filiation!A:C,3,FALSE)</f>
        <v>18</v>
      </c>
      <c r="K542" s="51">
        <f>VLOOKUP(J542,Entourage!A:N,14,FALSE)</f>
        <v>2</v>
      </c>
      <c r="L542" s="2" t="str">
        <f t="shared" si="77"/>
        <v>刺杀</v>
      </c>
      <c r="M542" s="51">
        <f>VLOOKUP(A542,filiation!A:D,4,FALSE)</f>
        <v>5</v>
      </c>
      <c r="N542" s="51">
        <f>VLOOKUP(M542,Entourage!A:N,14,FALSE)</f>
        <v>3</v>
      </c>
      <c r="O542" s="2" t="str">
        <f t="shared" si="78"/>
        <v>辅助</v>
      </c>
      <c r="P542" s="2">
        <f t="shared" si="79"/>
        <v>104</v>
      </c>
      <c r="Q542" s="51">
        <f>INT(VLOOKUP(M542,Entourage!A:AF,28+IF(N542=1,2,IF(N542=3,3,1)),FALSE)*0.6*POWER(B542,1.1))</f>
        <v>230</v>
      </c>
      <c r="R542" s="55">
        <f>I542/(SUM(H$2:H542)*10)</f>
        <v>1.5339103758080421E-3</v>
      </c>
      <c r="S542" s="95">
        <f t="shared" si="80"/>
        <v>10</v>
      </c>
      <c r="T542" s="96">
        <f>SUMIFS(H$2:H542,A$2:A542,A542)*10*S542*(1.1+INDEX(Entourage!BD:BD,MATCH(J542,Entourage!A:A,0))/20)</f>
        <v>280</v>
      </c>
      <c r="U542" s="96">
        <f t="shared" si="81"/>
        <v>-9703.8460325901724</v>
      </c>
      <c r="V542" s="96">
        <f>T542/VLOOKUP(C542,[4]CharPropertyConfig!$A:$G,7,FALSE)</f>
        <v>280</v>
      </c>
      <c r="W542" s="96">
        <f t="shared" si="82"/>
        <v>-10491.323182601707</v>
      </c>
      <c r="X542" s="54" t="str">
        <f>VLOOKUP(J542,Entourage!A:B,2,FALSE)</f>
        <v>c_b_0076</v>
      </c>
      <c r="Y542" s="51" t="str">
        <f>VLOOKUP(M542,Entourage!A:B,2,FALSE)</f>
        <v>c_b_0057</v>
      </c>
    </row>
    <row r="543" spans="1:25" x14ac:dyDescent="0.15">
      <c r="A543" s="51">
        <f t="shared" si="75"/>
        <v>28</v>
      </c>
      <c r="B543" s="2">
        <f>COUNTIF(A$1:A543,A543)</f>
        <v>2</v>
      </c>
      <c r="C543" s="2">
        <f t="shared" si="83"/>
        <v>104</v>
      </c>
      <c r="D543" s="100">
        <f t="shared" si="76"/>
        <v>588</v>
      </c>
      <c r="E543" s="51">
        <v>1</v>
      </c>
      <c r="F543" s="43">
        <v>1</v>
      </c>
      <c r="G543" s="82">
        <v>13009</v>
      </c>
      <c r="H543" s="43">
        <v>4</v>
      </c>
      <c r="I543" s="43">
        <f>VLOOKUP(C543,[4]CharPropertyConfig!$A:$G,7,FALSE)*D543</f>
        <v>588</v>
      </c>
      <c r="J543" s="51">
        <f>VLOOKUP(A543,filiation!A:C,3,FALSE)</f>
        <v>18</v>
      </c>
      <c r="K543" s="51">
        <f>VLOOKUP(J543,Entourage!A:N,14,FALSE)</f>
        <v>2</v>
      </c>
      <c r="L543" s="2" t="str">
        <f t="shared" si="77"/>
        <v>刺杀</v>
      </c>
      <c r="M543" s="51">
        <f>VLOOKUP(A543,filiation!A:D,4,FALSE)</f>
        <v>5</v>
      </c>
      <c r="N543" s="51">
        <f>VLOOKUP(M543,Entourage!A:N,14,FALSE)</f>
        <v>3</v>
      </c>
      <c r="O543" s="2" t="str">
        <f t="shared" si="78"/>
        <v>辅助</v>
      </c>
      <c r="P543" s="2">
        <f t="shared" si="79"/>
        <v>104</v>
      </c>
      <c r="Q543" s="51">
        <f>INT(VLOOKUP(M543,Entourage!A:AF,28+IF(N543=1,2,IF(N543=3,3,1)),FALSE)*0.6*POWER(B543,1.1))</f>
        <v>493</v>
      </c>
      <c r="R543" s="55">
        <f>I543/(SUM(H$2:H543)*10)</f>
        <v>3.2205060795267829E-3</v>
      </c>
      <c r="S543" s="95">
        <f t="shared" si="80"/>
        <v>7</v>
      </c>
      <c r="T543" s="96">
        <f>SUMIFS(H$2:H543,A$2:A543,A543)*10*S543*(1.1+INDEX(Entourage!BD:BD,MATCH(J543,Entourage!A:A,0))/20)</f>
        <v>588</v>
      </c>
      <c r="U543" s="96">
        <f t="shared" si="81"/>
        <v>308</v>
      </c>
      <c r="V543" s="96">
        <f>T543/VLOOKUP(C543,[4]CharPropertyConfig!$A:$G,7,FALSE)</f>
        <v>588</v>
      </c>
      <c r="W543" s="96">
        <f t="shared" si="82"/>
        <v>10011.846032590172</v>
      </c>
      <c r="X543" s="54" t="str">
        <f>VLOOKUP(J543,Entourage!A:B,2,FALSE)</f>
        <v>c_b_0076</v>
      </c>
      <c r="Y543" s="51" t="str">
        <f>VLOOKUP(M543,Entourage!A:B,2,FALSE)</f>
        <v>c_b_0057</v>
      </c>
    </row>
    <row r="544" spans="1:25" x14ac:dyDescent="0.15">
      <c r="A544" s="51">
        <f t="shared" si="75"/>
        <v>28</v>
      </c>
      <c r="B544" s="2">
        <f>COUNTIF(A$1:A544,A544)</f>
        <v>3</v>
      </c>
      <c r="C544" s="2">
        <f t="shared" si="83"/>
        <v>104</v>
      </c>
      <c r="D544" s="100">
        <f t="shared" si="76"/>
        <v>924</v>
      </c>
      <c r="E544" s="51">
        <v>1</v>
      </c>
      <c r="F544" s="43">
        <v>1</v>
      </c>
      <c r="G544" s="82">
        <v>13009</v>
      </c>
      <c r="H544" s="43">
        <v>6</v>
      </c>
      <c r="I544" s="43">
        <f>VLOOKUP(C544,[4]CharPropertyConfig!$A:$G,7,FALSE)*D544</f>
        <v>924</v>
      </c>
      <c r="J544" s="51">
        <f>VLOOKUP(A544,filiation!A:C,3,FALSE)</f>
        <v>18</v>
      </c>
      <c r="K544" s="51">
        <f>VLOOKUP(J544,Entourage!A:N,14,FALSE)</f>
        <v>2</v>
      </c>
      <c r="L544" s="2" t="str">
        <f t="shared" si="77"/>
        <v>刺杀</v>
      </c>
      <c r="M544" s="51">
        <f>VLOOKUP(A544,filiation!A:D,4,FALSE)</f>
        <v>5</v>
      </c>
      <c r="N544" s="51">
        <f>VLOOKUP(M544,Entourage!A:N,14,FALSE)</f>
        <v>3</v>
      </c>
      <c r="O544" s="2" t="str">
        <f t="shared" si="78"/>
        <v>辅助</v>
      </c>
      <c r="P544" s="2">
        <f t="shared" si="79"/>
        <v>104</v>
      </c>
      <c r="Q544" s="51">
        <f>INT(VLOOKUP(M544,Entourage!A:AF,28+IF(N544=1,2,IF(N544=3,3,1)),FALSE)*0.6*POWER(B544,1.1))</f>
        <v>771</v>
      </c>
      <c r="R544" s="55">
        <f>I544/(SUM(H$2:H544)*10)</f>
        <v>5.0591327201051249E-3</v>
      </c>
      <c r="S544" s="95">
        <f t="shared" si="80"/>
        <v>5.5</v>
      </c>
      <c r="T544" s="96">
        <f>SUMIFS(H$2:H544,A$2:A544,A544)*10*S544*(1.1+INDEX(Entourage!BD:BD,MATCH(J544,Entourage!A:A,0))/20)</f>
        <v>924.00000000000011</v>
      </c>
      <c r="U544" s="96">
        <f t="shared" si="81"/>
        <v>336.00000000000011</v>
      </c>
      <c r="V544" s="96">
        <f>T544/VLOOKUP(C544,[4]CharPropertyConfig!$A:$G,7,FALSE)</f>
        <v>924.00000000000011</v>
      </c>
      <c r="W544" s="96">
        <f t="shared" si="82"/>
        <v>28.000000000000114</v>
      </c>
      <c r="X544" s="54" t="str">
        <f>VLOOKUP(J544,Entourage!A:B,2,FALSE)</f>
        <v>c_b_0076</v>
      </c>
      <c r="Y544" s="51" t="str">
        <f>VLOOKUP(M544,Entourage!A:B,2,FALSE)</f>
        <v>c_b_0057</v>
      </c>
    </row>
    <row r="545" spans="1:25" x14ac:dyDescent="0.15">
      <c r="A545" s="51">
        <f t="shared" si="75"/>
        <v>28</v>
      </c>
      <c r="B545" s="2">
        <f>COUNTIF(A$1:A545,A545)</f>
        <v>4</v>
      </c>
      <c r="C545" s="2">
        <f t="shared" si="83"/>
        <v>104</v>
      </c>
      <c r="D545" s="100">
        <f t="shared" si="76"/>
        <v>1293</v>
      </c>
      <c r="E545" s="51">
        <v>1</v>
      </c>
      <c r="F545" s="43">
        <v>2</v>
      </c>
      <c r="G545" s="82">
        <v>13009</v>
      </c>
      <c r="H545" s="43">
        <v>10</v>
      </c>
      <c r="I545" s="43">
        <f>VLOOKUP(C545,[4]CharPropertyConfig!$A:$G,7,FALSE)*D545</f>
        <v>1293</v>
      </c>
      <c r="J545" s="51">
        <f>VLOOKUP(A545,filiation!A:C,3,FALSE)</f>
        <v>18</v>
      </c>
      <c r="K545" s="51">
        <f>VLOOKUP(J545,Entourage!A:N,14,FALSE)</f>
        <v>2</v>
      </c>
      <c r="L545" s="2" t="str">
        <f t="shared" si="77"/>
        <v>刺杀</v>
      </c>
      <c r="M545" s="51">
        <f>VLOOKUP(A545,filiation!A:D,4,FALSE)</f>
        <v>5</v>
      </c>
      <c r="N545" s="51">
        <f>VLOOKUP(M545,Entourage!A:N,14,FALSE)</f>
        <v>3</v>
      </c>
      <c r="O545" s="2" t="str">
        <f t="shared" si="78"/>
        <v>辅助</v>
      </c>
      <c r="P545" s="2">
        <f t="shared" si="79"/>
        <v>104</v>
      </c>
      <c r="Q545" s="51">
        <f>INT(VLOOKUP(M545,Entourage!A:AF,28+IF(N545=1,2,IF(N545=3,3,1)),FALSE)*0.6*POWER(B545,1.1))</f>
        <v>1058</v>
      </c>
      <c r="R545" s="55">
        <f>I545/(SUM(H$2:H545)*10)</f>
        <v>7.0756265732735031E-3</v>
      </c>
      <c r="S545" s="95">
        <f t="shared" si="80"/>
        <v>4.2</v>
      </c>
      <c r="T545" s="96">
        <f>SUMIFS(H$2:H545,A$2:A545,A545)*10*S545*(1.1+INDEX(Entourage!BD:BD,MATCH(J545,Entourage!A:A,0))/20)</f>
        <v>1293.6000000000001</v>
      </c>
      <c r="U545" s="96">
        <f t="shared" si="81"/>
        <v>369.6</v>
      </c>
      <c r="V545" s="96">
        <f>T545/VLOOKUP(C545,[4]CharPropertyConfig!$A:$G,7,FALSE)</f>
        <v>1293.6000000000001</v>
      </c>
      <c r="W545" s="96">
        <f t="shared" si="82"/>
        <v>33.599999999999909</v>
      </c>
      <c r="X545" s="54" t="str">
        <f>VLOOKUP(J545,Entourage!A:B,2,FALSE)</f>
        <v>c_b_0076</v>
      </c>
      <c r="Y545" s="51" t="str">
        <f>VLOOKUP(M545,Entourage!A:B,2,FALSE)</f>
        <v>c_b_0057</v>
      </c>
    </row>
    <row r="546" spans="1:25" x14ac:dyDescent="0.15">
      <c r="A546" s="51">
        <f t="shared" si="75"/>
        <v>28</v>
      </c>
      <c r="B546" s="2">
        <f>COUNTIF(A$1:A546,A546)</f>
        <v>5</v>
      </c>
      <c r="C546" s="2">
        <f t="shared" si="83"/>
        <v>104</v>
      </c>
      <c r="D546" s="100">
        <f t="shared" si="76"/>
        <v>1694</v>
      </c>
      <c r="E546" s="51">
        <v>1</v>
      </c>
      <c r="F546" s="43">
        <v>2</v>
      </c>
      <c r="G546" s="82">
        <v>13009</v>
      </c>
      <c r="H546" s="43">
        <v>12</v>
      </c>
      <c r="I546" s="43">
        <f>VLOOKUP(C546,[4]CharPropertyConfig!$A:$G,7,FALSE)*D546</f>
        <v>1694</v>
      </c>
      <c r="J546" s="51">
        <f>VLOOKUP(A546,filiation!A:C,3,FALSE)</f>
        <v>18</v>
      </c>
      <c r="K546" s="51">
        <f>VLOOKUP(J546,Entourage!A:N,14,FALSE)</f>
        <v>2</v>
      </c>
      <c r="L546" s="2" t="str">
        <f t="shared" si="77"/>
        <v>刺杀</v>
      </c>
      <c r="M546" s="51">
        <f>VLOOKUP(A546,filiation!A:D,4,FALSE)</f>
        <v>5</v>
      </c>
      <c r="N546" s="51">
        <f>VLOOKUP(M546,Entourage!A:N,14,FALSE)</f>
        <v>3</v>
      </c>
      <c r="O546" s="2" t="str">
        <f t="shared" si="78"/>
        <v>辅助</v>
      </c>
      <c r="P546" s="2">
        <f t="shared" si="79"/>
        <v>104</v>
      </c>
      <c r="Q546" s="51">
        <f>INT(VLOOKUP(M546,Entourage!A:AF,28+IF(N546=1,2,IF(N546=3,3,1)),FALSE)*0.6*POWER(B546,1.1))</f>
        <v>1353</v>
      </c>
      <c r="R546" s="55">
        <f>I546/(SUM(H$2:H546)*10)</f>
        <v>9.2639177512851365E-3</v>
      </c>
      <c r="S546" s="95">
        <f t="shared" si="80"/>
        <v>3.56</v>
      </c>
      <c r="T546" s="96">
        <f>SUMIFS(H$2:H546,A$2:A546,A546)*10*S546*(1.1+INDEX(Entourage!BD:BD,MATCH(J546,Entourage!A:A,0))/20)</f>
        <v>1694.5600000000004</v>
      </c>
      <c r="U546" s="96">
        <f t="shared" si="81"/>
        <v>400.96000000000026</v>
      </c>
      <c r="V546" s="96">
        <f>T546/VLOOKUP(C546,[4]CharPropertyConfig!$A:$G,7,FALSE)</f>
        <v>1694.5600000000004</v>
      </c>
      <c r="W546" s="96">
        <f t="shared" si="82"/>
        <v>31.360000000000241</v>
      </c>
      <c r="X546" s="54" t="str">
        <f>VLOOKUP(J546,Entourage!A:B,2,FALSE)</f>
        <v>c_b_0076</v>
      </c>
      <c r="Y546" s="51" t="str">
        <f>VLOOKUP(M546,Entourage!A:B,2,FALSE)</f>
        <v>c_b_0057</v>
      </c>
    </row>
    <row r="547" spans="1:25" x14ac:dyDescent="0.15">
      <c r="A547" s="51">
        <f t="shared" si="75"/>
        <v>28</v>
      </c>
      <c r="B547" s="2">
        <f>COUNTIF(A$1:A547,A547)</f>
        <v>6</v>
      </c>
      <c r="C547" s="2">
        <f t="shared" si="83"/>
        <v>104</v>
      </c>
      <c r="D547" s="100">
        <f t="shared" si="76"/>
        <v>2114</v>
      </c>
      <c r="E547" s="51">
        <v>1</v>
      </c>
      <c r="F547" s="43">
        <v>2</v>
      </c>
      <c r="G547" s="82">
        <v>13009</v>
      </c>
      <c r="H547" s="43">
        <v>16</v>
      </c>
      <c r="I547" s="43">
        <f>VLOOKUP(C547,[4]CharPropertyConfig!$A:$G,7,FALSE)*D547</f>
        <v>2114</v>
      </c>
      <c r="J547" s="51">
        <f>VLOOKUP(A547,filiation!A:C,3,FALSE)</f>
        <v>18</v>
      </c>
      <c r="K547" s="51">
        <f>VLOOKUP(J547,Entourage!A:N,14,FALSE)</f>
        <v>2</v>
      </c>
      <c r="L547" s="2" t="str">
        <f t="shared" si="77"/>
        <v>刺杀</v>
      </c>
      <c r="M547" s="51">
        <f>VLOOKUP(A547,filiation!A:D,4,FALSE)</f>
        <v>5</v>
      </c>
      <c r="N547" s="51">
        <f>VLOOKUP(M547,Entourage!A:N,14,FALSE)</f>
        <v>3</v>
      </c>
      <c r="O547" s="2" t="str">
        <f t="shared" si="78"/>
        <v>辅助</v>
      </c>
      <c r="P547" s="2">
        <f t="shared" si="79"/>
        <v>104</v>
      </c>
      <c r="Q547" s="51">
        <f>INT(VLOOKUP(M547,Entourage!A:AF,28+IF(N547=1,2,IF(N547=3,3,1)),FALSE)*0.6*POWER(B547,1.1))</f>
        <v>1653</v>
      </c>
      <c r="R547" s="55">
        <f>I547/(SUM(H$2:H547)*10)</f>
        <v>1.1550650202163698E-2</v>
      </c>
      <c r="S547" s="95">
        <f t="shared" si="80"/>
        <v>3.02</v>
      </c>
      <c r="T547" s="96">
        <f>SUMIFS(H$2:H547,A$2:A547,A547)*10*S547*(1.1+INDEX(Entourage!BD:BD,MATCH(J547,Entourage!A:A,0))/20)</f>
        <v>2114</v>
      </c>
      <c r="U547" s="96">
        <f t="shared" si="81"/>
        <v>419.4399999999996</v>
      </c>
      <c r="V547" s="96">
        <f>T547/VLOOKUP(C547,[4]CharPropertyConfig!$A:$G,7,FALSE)</f>
        <v>2114</v>
      </c>
      <c r="W547" s="96">
        <f t="shared" si="82"/>
        <v>18.479999999999336</v>
      </c>
      <c r="X547" s="54" t="str">
        <f>VLOOKUP(J547,Entourage!A:B,2,FALSE)</f>
        <v>c_b_0076</v>
      </c>
      <c r="Y547" s="51" t="str">
        <f>VLOOKUP(M547,Entourage!A:B,2,FALSE)</f>
        <v>c_b_0057</v>
      </c>
    </row>
    <row r="548" spans="1:25" x14ac:dyDescent="0.15">
      <c r="A548" s="51">
        <f t="shared" si="75"/>
        <v>28</v>
      </c>
      <c r="B548" s="2">
        <f>COUNTIF(A$1:A548,A548)</f>
        <v>7</v>
      </c>
      <c r="C548" s="2">
        <f t="shared" si="83"/>
        <v>104</v>
      </c>
      <c r="D548" s="100">
        <f t="shared" si="76"/>
        <v>2548</v>
      </c>
      <c r="E548" s="51">
        <v>1</v>
      </c>
      <c r="F548" s="43">
        <v>3</v>
      </c>
      <c r="G548" s="82">
        <v>13009</v>
      </c>
      <c r="H548" s="43">
        <v>20</v>
      </c>
      <c r="I548" s="43">
        <f>VLOOKUP(C548,[4]CharPropertyConfig!$A:$G,7,FALSE)*D548</f>
        <v>2548</v>
      </c>
      <c r="J548" s="51">
        <f>VLOOKUP(A548,filiation!A:C,3,FALSE)</f>
        <v>18</v>
      </c>
      <c r="K548" s="51">
        <f>VLOOKUP(J548,Entourage!A:N,14,FALSE)</f>
        <v>2</v>
      </c>
      <c r="L548" s="2" t="str">
        <f t="shared" si="77"/>
        <v>刺杀</v>
      </c>
      <c r="M548" s="51">
        <f>VLOOKUP(A548,filiation!A:D,4,FALSE)</f>
        <v>5</v>
      </c>
      <c r="N548" s="51">
        <f>VLOOKUP(M548,Entourage!A:N,14,FALSE)</f>
        <v>3</v>
      </c>
      <c r="O548" s="2" t="str">
        <f t="shared" si="78"/>
        <v>辅助</v>
      </c>
      <c r="P548" s="2">
        <f t="shared" si="79"/>
        <v>104</v>
      </c>
      <c r="Q548" s="51">
        <f>INT(VLOOKUP(M548,Entourage!A:AF,28+IF(N548=1,2,IF(N548=3,3,1)),FALSE)*0.6*POWER(B548,1.1))</f>
        <v>1959</v>
      </c>
      <c r="R548" s="55">
        <f>I548/(SUM(H$2:H548)*10)</f>
        <v>1.3906778735945858E-2</v>
      </c>
      <c r="S548" s="95">
        <f t="shared" si="80"/>
        <v>2.6</v>
      </c>
      <c r="T548" s="96">
        <f>SUMIFS(H$2:H548,A$2:A548,A548)*10*S548*(1.1+INDEX(Entourage!BD:BD,MATCH(J548,Entourage!A:A,0))/20)</f>
        <v>2548.0000000000005</v>
      </c>
      <c r="U548" s="96">
        <f t="shared" si="81"/>
        <v>434.00000000000045</v>
      </c>
      <c r="V548" s="96">
        <f>T548/VLOOKUP(C548,[4]CharPropertyConfig!$A:$G,7,FALSE)</f>
        <v>2548.0000000000005</v>
      </c>
      <c r="W548" s="96">
        <f t="shared" si="82"/>
        <v>14.560000000000855</v>
      </c>
      <c r="X548" s="54" t="str">
        <f>VLOOKUP(J548,Entourage!A:B,2,FALSE)</f>
        <v>c_b_0076</v>
      </c>
      <c r="Y548" s="51" t="str">
        <f>VLOOKUP(M548,Entourage!A:B,2,FALSE)</f>
        <v>c_b_0057</v>
      </c>
    </row>
    <row r="549" spans="1:25" x14ac:dyDescent="0.15">
      <c r="A549" s="51">
        <f t="shared" si="75"/>
        <v>28</v>
      </c>
      <c r="B549" s="2">
        <f>COUNTIF(A$1:A549,A549)</f>
        <v>8</v>
      </c>
      <c r="C549" s="2">
        <f t="shared" si="83"/>
        <v>104</v>
      </c>
      <c r="D549" s="100">
        <f t="shared" si="76"/>
        <v>3000</v>
      </c>
      <c r="E549" s="51">
        <v>1</v>
      </c>
      <c r="F549" s="43">
        <v>3</v>
      </c>
      <c r="G549" s="82">
        <v>13009</v>
      </c>
      <c r="H549" s="43">
        <v>24</v>
      </c>
      <c r="I549" s="43">
        <f>VLOOKUP(C549,[4]CharPropertyConfig!$A:$G,7,FALSE)*D549</f>
        <v>3000</v>
      </c>
      <c r="J549" s="51">
        <f>VLOOKUP(A549,filiation!A:C,3,FALSE)</f>
        <v>18</v>
      </c>
      <c r="K549" s="51">
        <f>VLOOKUP(J549,Entourage!A:N,14,FALSE)</f>
        <v>2</v>
      </c>
      <c r="L549" s="2" t="str">
        <f t="shared" si="77"/>
        <v>刺杀</v>
      </c>
      <c r="M549" s="51">
        <f>VLOOKUP(A549,filiation!A:D,4,FALSE)</f>
        <v>5</v>
      </c>
      <c r="N549" s="51">
        <f>VLOOKUP(M549,Entourage!A:N,14,FALSE)</f>
        <v>3</v>
      </c>
      <c r="O549" s="2" t="str">
        <f t="shared" si="78"/>
        <v>辅助</v>
      </c>
      <c r="P549" s="2">
        <f t="shared" si="79"/>
        <v>104</v>
      </c>
      <c r="Q549" s="51">
        <f>INT(VLOOKUP(M549,Entourage!A:AF,28+IF(N549=1,2,IF(N549=3,3,1)),FALSE)*0.6*POWER(B549,1.1))</f>
        <v>2269</v>
      </c>
      <c r="R549" s="55">
        <f>I549/(SUM(H$2:H549)*10)</f>
        <v>1.6352338384388966E-2</v>
      </c>
      <c r="S549" s="95">
        <f t="shared" si="80"/>
        <v>2.2799999999999998</v>
      </c>
      <c r="T549" s="96">
        <f>SUMIFS(H$2:H549,A$2:A549,A549)*10*S549*(1.1+INDEX(Entourage!BD:BD,MATCH(J549,Entourage!A:A,0))/20)</f>
        <v>3000.48</v>
      </c>
      <c r="U549" s="96">
        <f t="shared" si="81"/>
        <v>452.47999999999956</v>
      </c>
      <c r="V549" s="96">
        <f>T549/VLOOKUP(C549,[4]CharPropertyConfig!$A:$G,7,FALSE)</f>
        <v>3000.48</v>
      </c>
      <c r="W549" s="96">
        <f t="shared" si="82"/>
        <v>18.479999999999109</v>
      </c>
      <c r="X549" s="54" t="str">
        <f>VLOOKUP(J549,Entourage!A:B,2,FALSE)</f>
        <v>c_b_0076</v>
      </c>
      <c r="Y549" s="51" t="str">
        <f>VLOOKUP(M549,Entourage!A:B,2,FALSE)</f>
        <v>c_b_0057</v>
      </c>
    </row>
    <row r="550" spans="1:25" x14ac:dyDescent="0.15">
      <c r="A550" s="51">
        <f t="shared" si="75"/>
        <v>28</v>
      </c>
      <c r="B550" s="2">
        <f>COUNTIF(A$1:A550,A550)</f>
        <v>9</v>
      </c>
      <c r="C550" s="2">
        <f t="shared" si="83"/>
        <v>104</v>
      </c>
      <c r="D550" s="100">
        <f t="shared" si="76"/>
        <v>3477</v>
      </c>
      <c r="E550" s="51">
        <v>1</v>
      </c>
      <c r="F550" s="43">
        <v>3</v>
      </c>
      <c r="G550" s="82">
        <v>13009</v>
      </c>
      <c r="H550" s="43">
        <v>26</v>
      </c>
      <c r="I550" s="43">
        <f>VLOOKUP(C550,[4]CharPropertyConfig!$A:$G,7,FALSE)*D550</f>
        <v>3477</v>
      </c>
      <c r="J550" s="51">
        <f>VLOOKUP(A550,filiation!A:C,3,FALSE)</f>
        <v>18</v>
      </c>
      <c r="K550" s="51">
        <f>VLOOKUP(J550,Entourage!A:N,14,FALSE)</f>
        <v>2</v>
      </c>
      <c r="L550" s="2" t="str">
        <f t="shared" si="77"/>
        <v>刺杀</v>
      </c>
      <c r="M550" s="51">
        <f>VLOOKUP(A550,filiation!A:D,4,FALSE)</f>
        <v>5</v>
      </c>
      <c r="N550" s="51">
        <f>VLOOKUP(M550,Entourage!A:N,14,FALSE)</f>
        <v>3</v>
      </c>
      <c r="O550" s="2" t="str">
        <f t="shared" si="78"/>
        <v>辅助</v>
      </c>
      <c r="P550" s="2">
        <f t="shared" si="79"/>
        <v>104</v>
      </c>
      <c r="Q550" s="51">
        <f>INT(VLOOKUP(M550,Entourage!A:AF,28+IF(N550=1,2,IF(N550=3,3,1)),FALSE)*0.6*POWER(B550,1.1))</f>
        <v>2583</v>
      </c>
      <c r="R550" s="55">
        <f>I550/(SUM(H$2:H550)*10)</f>
        <v>1.8925538863487915E-2</v>
      </c>
      <c r="S550" s="95">
        <f t="shared" si="80"/>
        <v>2.0699999999999998</v>
      </c>
      <c r="T550" s="96">
        <f>SUMIFS(H$2:H550,A$2:A550,A550)*10*S550*(1.1+INDEX(Entourage!BD:BD,MATCH(J550,Entourage!A:A,0))/20)</f>
        <v>3477.6000000000004</v>
      </c>
      <c r="U550" s="96">
        <f t="shared" si="81"/>
        <v>477.12000000000035</v>
      </c>
      <c r="V550" s="96">
        <f>T550/VLOOKUP(C550,[4]CharPropertyConfig!$A:$G,7,FALSE)</f>
        <v>3477.6000000000004</v>
      </c>
      <c r="W550" s="96">
        <f t="shared" si="82"/>
        <v>24.640000000000782</v>
      </c>
      <c r="X550" s="54" t="str">
        <f>VLOOKUP(J550,Entourage!A:B,2,FALSE)</f>
        <v>c_b_0076</v>
      </c>
      <c r="Y550" s="51" t="str">
        <f>VLOOKUP(M550,Entourage!A:B,2,FALSE)</f>
        <v>c_b_0057</v>
      </c>
    </row>
    <row r="551" spans="1:25" x14ac:dyDescent="0.15">
      <c r="A551" s="51">
        <f t="shared" si="75"/>
        <v>28</v>
      </c>
      <c r="B551" s="2">
        <f>COUNTIF(A$1:A551,A551)</f>
        <v>10</v>
      </c>
      <c r="C551" s="2">
        <f t="shared" si="83"/>
        <v>104</v>
      </c>
      <c r="D551" s="100">
        <f t="shared" si="76"/>
        <v>3969</v>
      </c>
      <c r="E551" s="51">
        <v>1</v>
      </c>
      <c r="F551" s="43">
        <v>3</v>
      </c>
      <c r="G551" s="82">
        <v>13009</v>
      </c>
      <c r="H551" s="43">
        <v>30</v>
      </c>
      <c r="I551" s="43">
        <f>VLOOKUP(C551,[4]CharPropertyConfig!$A:$G,7,FALSE)*D551</f>
        <v>3969</v>
      </c>
      <c r="J551" s="51">
        <f>VLOOKUP(A551,filiation!A:C,3,FALSE)</f>
        <v>18</v>
      </c>
      <c r="K551" s="51">
        <f>VLOOKUP(J551,Entourage!A:N,14,FALSE)</f>
        <v>2</v>
      </c>
      <c r="L551" s="2" t="str">
        <f t="shared" si="77"/>
        <v>刺杀</v>
      </c>
      <c r="M551" s="51">
        <f>VLOOKUP(A551,filiation!A:D,4,FALSE)</f>
        <v>5</v>
      </c>
      <c r="N551" s="51">
        <f>VLOOKUP(M551,Entourage!A:N,14,FALSE)</f>
        <v>3</v>
      </c>
      <c r="O551" s="2" t="str">
        <f t="shared" si="78"/>
        <v>辅助</v>
      </c>
      <c r="P551" s="2">
        <f t="shared" si="79"/>
        <v>104</v>
      </c>
      <c r="Q551" s="51">
        <f>INT(VLOOKUP(M551,Entourage!A:AF,28+IF(N551=1,2,IF(N551=3,3,1)),FALSE)*0.6*POWER(B551,1.1))</f>
        <v>2900</v>
      </c>
      <c r="R551" s="55">
        <f>I551/(SUM(H$2:H551)*10)</f>
        <v>2.1568307792631237E-2</v>
      </c>
      <c r="S551" s="95">
        <f t="shared" si="80"/>
        <v>1.89</v>
      </c>
      <c r="T551" s="96">
        <f>SUMIFS(H$2:H551,A$2:A551,A551)*10*S551*(1.1+INDEX(Entourage!BD:BD,MATCH(J551,Entourage!A:A,0))/20)</f>
        <v>3969.0000000000005</v>
      </c>
      <c r="U551" s="96">
        <f t="shared" si="81"/>
        <v>491.40000000000009</v>
      </c>
      <c r="V551" s="96">
        <f>T551/VLOOKUP(C551,[4]CharPropertyConfig!$A:$G,7,FALSE)</f>
        <v>3969.0000000000005</v>
      </c>
      <c r="W551" s="96">
        <f t="shared" si="82"/>
        <v>14.279999999999745</v>
      </c>
      <c r="X551" s="54" t="str">
        <f>VLOOKUP(J551,Entourage!A:B,2,FALSE)</f>
        <v>c_b_0076</v>
      </c>
      <c r="Y551" s="51" t="str">
        <f>VLOOKUP(M551,Entourage!A:B,2,FALSE)</f>
        <v>c_b_0057</v>
      </c>
    </row>
    <row r="552" spans="1:25" x14ac:dyDescent="0.15">
      <c r="A552" s="51">
        <f t="shared" si="75"/>
        <v>28</v>
      </c>
      <c r="B552" s="2">
        <f>COUNTIF(A$1:A552,A552)</f>
        <v>11</v>
      </c>
      <c r="C552" s="2">
        <f t="shared" si="83"/>
        <v>104</v>
      </c>
      <c r="D552" s="100">
        <f t="shared" si="76"/>
        <v>4482</v>
      </c>
      <c r="E552" s="51">
        <v>1</v>
      </c>
      <c r="F552" s="43">
        <v>4</v>
      </c>
      <c r="G552" s="82">
        <v>13009</v>
      </c>
      <c r="H552" s="43">
        <v>34</v>
      </c>
      <c r="I552" s="43">
        <f>VLOOKUP(C552,[4]CharPropertyConfig!$A:$G,7,FALSE)*D552</f>
        <v>4482</v>
      </c>
      <c r="J552" s="51">
        <f>VLOOKUP(A552,filiation!A:C,3,FALSE)</f>
        <v>18</v>
      </c>
      <c r="K552" s="51">
        <f>VLOOKUP(J552,Entourage!A:N,14,FALSE)</f>
        <v>2</v>
      </c>
      <c r="L552" s="2" t="str">
        <f t="shared" si="77"/>
        <v>刺杀</v>
      </c>
      <c r="M552" s="51">
        <f>VLOOKUP(A552,filiation!A:D,4,FALSE)</f>
        <v>5</v>
      </c>
      <c r="N552" s="51">
        <f>VLOOKUP(M552,Entourage!A:N,14,FALSE)</f>
        <v>3</v>
      </c>
      <c r="O552" s="2" t="str">
        <f t="shared" si="78"/>
        <v>辅助</v>
      </c>
      <c r="P552" s="2">
        <f t="shared" si="79"/>
        <v>104</v>
      </c>
      <c r="Q552" s="51">
        <f>INT(VLOOKUP(M552,Entourage!A:AF,28+IF(N552=1,2,IF(N552=3,3,1)),FALSE)*0.6*POWER(B552,1.1))</f>
        <v>3221</v>
      </c>
      <c r="R552" s="55">
        <f>I552/(SUM(H$2:H552)*10)</f>
        <v>2.4311130397049251E-2</v>
      </c>
      <c r="S552" s="95">
        <f t="shared" si="80"/>
        <v>1.74</v>
      </c>
      <c r="T552" s="96">
        <f>SUMIFS(H$2:H552,A$2:A552,A552)*10*S552*(1.1+INDEX(Entourage!BD:BD,MATCH(J552,Entourage!A:A,0))/20)</f>
        <v>4482.2400000000007</v>
      </c>
      <c r="U552" s="96">
        <f t="shared" si="81"/>
        <v>513.24000000000024</v>
      </c>
      <c r="V552" s="96">
        <f>T552/VLOOKUP(C552,[4]CharPropertyConfig!$A:$G,7,FALSE)</f>
        <v>4482.2400000000007</v>
      </c>
      <c r="W552" s="96">
        <f t="shared" si="82"/>
        <v>21.840000000000146</v>
      </c>
      <c r="X552" s="54" t="str">
        <f>VLOOKUP(J552,Entourage!A:B,2,FALSE)</f>
        <v>c_b_0076</v>
      </c>
      <c r="Y552" s="51" t="str">
        <f>VLOOKUP(M552,Entourage!A:B,2,FALSE)</f>
        <v>c_b_0057</v>
      </c>
    </row>
    <row r="553" spans="1:25" x14ac:dyDescent="0.15">
      <c r="A553" s="51">
        <f t="shared" si="75"/>
        <v>28</v>
      </c>
      <c r="B553" s="2">
        <f>COUNTIF(A$1:A553,A553)</f>
        <v>12</v>
      </c>
      <c r="C553" s="2">
        <f t="shared" si="83"/>
        <v>104</v>
      </c>
      <c r="D553" s="100">
        <f t="shared" si="76"/>
        <v>5019</v>
      </c>
      <c r="E553" s="51">
        <v>1</v>
      </c>
      <c r="F553" s="43">
        <v>4</v>
      </c>
      <c r="G553" s="82">
        <v>13009</v>
      </c>
      <c r="H553" s="43">
        <v>38</v>
      </c>
      <c r="I553" s="43">
        <f>VLOOKUP(C553,[4]CharPropertyConfig!$A:$G,7,FALSE)*D553</f>
        <v>5019</v>
      </c>
      <c r="J553" s="51">
        <f>VLOOKUP(A553,filiation!A:C,3,FALSE)</f>
        <v>18</v>
      </c>
      <c r="K553" s="51">
        <f>VLOOKUP(J553,Entourage!A:N,14,FALSE)</f>
        <v>2</v>
      </c>
      <c r="L553" s="2" t="str">
        <f t="shared" si="77"/>
        <v>刺杀</v>
      </c>
      <c r="M553" s="51">
        <f>VLOOKUP(A553,filiation!A:D,4,FALSE)</f>
        <v>5</v>
      </c>
      <c r="N553" s="51">
        <f>VLOOKUP(M553,Entourage!A:N,14,FALSE)</f>
        <v>3</v>
      </c>
      <c r="O553" s="2" t="str">
        <f t="shared" si="78"/>
        <v>辅助</v>
      </c>
      <c r="P553" s="2">
        <f t="shared" si="79"/>
        <v>104</v>
      </c>
      <c r="Q553" s="51">
        <f>INT(VLOOKUP(M553,Entourage!A:AF,28+IF(N553=1,2,IF(N553=3,3,1)),FALSE)*0.6*POWER(B553,1.1))</f>
        <v>3544</v>
      </c>
      <c r="R553" s="55">
        <f>I553/(SUM(H$2:H553)*10)</f>
        <v>2.716791165962975E-2</v>
      </c>
      <c r="S553" s="95">
        <f t="shared" si="80"/>
        <v>1.615</v>
      </c>
      <c r="T553" s="96">
        <f>SUMIFS(H$2:H553,A$2:A553,A553)*10*S553*(1.1+INDEX(Entourage!BD:BD,MATCH(J553,Entourage!A:A,0))/20)</f>
        <v>5019.420000000001</v>
      </c>
      <c r="U553" s="96">
        <f t="shared" si="81"/>
        <v>537.18000000000029</v>
      </c>
      <c r="V553" s="96">
        <f>T553/VLOOKUP(C553,[4]CharPropertyConfig!$A:$G,7,FALSE)</f>
        <v>5019.420000000001</v>
      </c>
      <c r="W553" s="96">
        <f t="shared" si="82"/>
        <v>23.940000000000055</v>
      </c>
      <c r="X553" s="54" t="str">
        <f>VLOOKUP(J553,Entourage!A:B,2,FALSE)</f>
        <v>c_b_0076</v>
      </c>
      <c r="Y553" s="51" t="str">
        <f>VLOOKUP(M553,Entourage!A:B,2,FALSE)</f>
        <v>c_b_0057</v>
      </c>
    </row>
    <row r="554" spans="1:25" x14ac:dyDescent="0.15">
      <c r="A554" s="51">
        <f t="shared" si="75"/>
        <v>28</v>
      </c>
      <c r="B554" s="2">
        <f>COUNTIF(A$1:A554,A554)</f>
        <v>13</v>
      </c>
      <c r="C554" s="2">
        <f t="shared" si="83"/>
        <v>104</v>
      </c>
      <c r="D554" s="100">
        <f t="shared" si="76"/>
        <v>5580</v>
      </c>
      <c r="E554" s="51">
        <v>1</v>
      </c>
      <c r="F554" s="43">
        <v>4</v>
      </c>
      <c r="G554" s="82">
        <v>13009</v>
      </c>
      <c r="H554" s="43">
        <v>42</v>
      </c>
      <c r="I554" s="43">
        <f>VLOOKUP(C554,[4]CharPropertyConfig!$A:$G,7,FALSE)*D554</f>
        <v>5580</v>
      </c>
      <c r="J554" s="51">
        <f>VLOOKUP(A554,filiation!A:C,3,FALSE)</f>
        <v>18</v>
      </c>
      <c r="K554" s="51">
        <f>VLOOKUP(J554,Entourage!A:N,14,FALSE)</f>
        <v>2</v>
      </c>
      <c r="L554" s="2" t="str">
        <f t="shared" si="77"/>
        <v>刺杀</v>
      </c>
      <c r="M554" s="51">
        <f>VLOOKUP(A554,filiation!A:D,4,FALSE)</f>
        <v>5</v>
      </c>
      <c r="N554" s="51">
        <f>VLOOKUP(M554,Entourage!A:N,14,FALSE)</f>
        <v>3</v>
      </c>
      <c r="O554" s="2" t="str">
        <f t="shared" si="78"/>
        <v>辅助</v>
      </c>
      <c r="P554" s="2">
        <f t="shared" si="79"/>
        <v>104</v>
      </c>
      <c r="Q554" s="51">
        <f>INT(VLOOKUP(M554,Entourage!A:AF,28+IF(N554=1,2,IF(N554=3,3,1)),FALSE)*0.6*POWER(B554,1.1))</f>
        <v>3870</v>
      </c>
      <c r="R554" s="55">
        <f>I554/(SUM(H$2:H554)*10)</f>
        <v>3.0136098509397278E-2</v>
      </c>
      <c r="S554" s="95">
        <f t="shared" si="80"/>
        <v>1.51</v>
      </c>
      <c r="T554" s="96">
        <f>SUMIFS(H$2:H554,A$2:A554,A554)*10*S554*(1.1+INDEX(Entourage!BD:BD,MATCH(J554,Entourage!A:A,0))/20)</f>
        <v>5580.9600000000009</v>
      </c>
      <c r="U554" s="96">
        <f t="shared" si="81"/>
        <v>561.54</v>
      </c>
      <c r="V554" s="96">
        <f>T554/VLOOKUP(C554,[4]CharPropertyConfig!$A:$G,7,FALSE)</f>
        <v>5580.9600000000009</v>
      </c>
      <c r="W554" s="96">
        <f t="shared" si="82"/>
        <v>24.359999999999673</v>
      </c>
      <c r="X554" s="54" t="str">
        <f>VLOOKUP(J554,Entourage!A:B,2,FALSE)</f>
        <v>c_b_0076</v>
      </c>
      <c r="Y554" s="51" t="str">
        <f>VLOOKUP(M554,Entourage!A:B,2,FALSE)</f>
        <v>c_b_0057</v>
      </c>
    </row>
    <row r="555" spans="1:25" x14ac:dyDescent="0.15">
      <c r="A555" s="51">
        <f t="shared" si="75"/>
        <v>28</v>
      </c>
      <c r="B555" s="2">
        <f>COUNTIF(A$1:A555,A555)</f>
        <v>14</v>
      </c>
      <c r="C555" s="2">
        <f t="shared" si="83"/>
        <v>104</v>
      </c>
      <c r="D555" s="100">
        <f t="shared" si="76"/>
        <v>6162</v>
      </c>
      <c r="E555" s="51">
        <v>1</v>
      </c>
      <c r="F555" s="43">
        <v>5</v>
      </c>
      <c r="G555" s="82">
        <v>13009</v>
      </c>
      <c r="H555" s="43">
        <v>46</v>
      </c>
      <c r="I555" s="43">
        <f>VLOOKUP(C555,[4]CharPropertyConfig!$A:$G,7,FALSE)*D555</f>
        <v>6162</v>
      </c>
      <c r="J555" s="51">
        <f>VLOOKUP(A555,filiation!A:C,3,FALSE)</f>
        <v>18</v>
      </c>
      <c r="K555" s="51">
        <f>VLOOKUP(J555,Entourage!A:N,14,FALSE)</f>
        <v>2</v>
      </c>
      <c r="L555" s="2" t="str">
        <f t="shared" si="77"/>
        <v>刺杀</v>
      </c>
      <c r="M555" s="51">
        <f>VLOOKUP(A555,filiation!A:D,4,FALSE)</f>
        <v>5</v>
      </c>
      <c r="N555" s="51">
        <f>VLOOKUP(M555,Entourage!A:N,14,FALSE)</f>
        <v>3</v>
      </c>
      <c r="O555" s="2" t="str">
        <f t="shared" si="78"/>
        <v>辅助</v>
      </c>
      <c r="P555" s="2">
        <f t="shared" si="79"/>
        <v>104</v>
      </c>
      <c r="Q555" s="51">
        <f>INT(VLOOKUP(M555,Entourage!A:AF,28+IF(N555=1,2,IF(N555=3,3,1)),FALSE)*0.6*POWER(B555,1.1))</f>
        <v>4199</v>
      </c>
      <c r="R555" s="55">
        <f>I555/(SUM(H$2:H555)*10)</f>
        <v>3.3196853787307405E-2</v>
      </c>
      <c r="S555" s="95">
        <f t="shared" si="80"/>
        <v>1.42</v>
      </c>
      <c r="T555" s="96">
        <f>SUMIFS(H$2:H555,A$2:A555,A555)*10*S555*(1.1+INDEX(Entourage!BD:BD,MATCH(J555,Entourage!A:A,0))/20)</f>
        <v>6162.8</v>
      </c>
      <c r="U555" s="96">
        <f t="shared" si="81"/>
        <v>581.83999999999924</v>
      </c>
      <c r="V555" s="96">
        <f>T555/VLOOKUP(C555,[4]CharPropertyConfig!$A:$G,7,FALSE)</f>
        <v>6162.8</v>
      </c>
      <c r="W555" s="96">
        <f t="shared" si="82"/>
        <v>20.299999999999272</v>
      </c>
      <c r="X555" s="54" t="str">
        <f>VLOOKUP(J555,Entourage!A:B,2,FALSE)</f>
        <v>c_b_0076</v>
      </c>
      <c r="Y555" s="51" t="str">
        <f>VLOOKUP(M555,Entourage!A:B,2,FALSE)</f>
        <v>c_b_0057</v>
      </c>
    </row>
    <row r="556" spans="1:25" x14ac:dyDescent="0.15">
      <c r="A556" s="51">
        <f t="shared" si="75"/>
        <v>28</v>
      </c>
      <c r="B556" s="2">
        <f>COUNTIF(A$1:A556,A556)</f>
        <v>15</v>
      </c>
      <c r="C556" s="2">
        <f t="shared" si="83"/>
        <v>104</v>
      </c>
      <c r="D556" s="100">
        <f t="shared" si="76"/>
        <v>6763</v>
      </c>
      <c r="E556" s="51">
        <v>1</v>
      </c>
      <c r="F556" s="43">
        <v>5</v>
      </c>
      <c r="G556" s="82">
        <v>13009</v>
      </c>
      <c r="H556" s="43">
        <v>50</v>
      </c>
      <c r="I556" s="43">
        <f>VLOOKUP(C556,[4]CharPropertyConfig!$A:$G,7,FALSE)*D556</f>
        <v>6763</v>
      </c>
      <c r="J556" s="51">
        <f>VLOOKUP(A556,filiation!A:C,3,FALSE)</f>
        <v>18</v>
      </c>
      <c r="K556" s="51">
        <f>VLOOKUP(J556,Entourage!A:N,14,FALSE)</f>
        <v>2</v>
      </c>
      <c r="L556" s="2" t="str">
        <f t="shared" si="77"/>
        <v>刺杀</v>
      </c>
      <c r="M556" s="51">
        <f>VLOOKUP(A556,filiation!A:D,4,FALSE)</f>
        <v>5</v>
      </c>
      <c r="N556" s="51">
        <f>VLOOKUP(M556,Entourage!A:N,14,FALSE)</f>
        <v>3</v>
      </c>
      <c r="O556" s="2" t="str">
        <f t="shared" si="78"/>
        <v>辅助</v>
      </c>
      <c r="P556" s="2">
        <f t="shared" si="79"/>
        <v>104</v>
      </c>
      <c r="Q556" s="51">
        <f>INT(VLOOKUP(M556,Entourage!A:AF,28+IF(N556=1,2,IF(N556=3,3,1)),FALSE)*0.6*POWER(B556,1.1))</f>
        <v>4530</v>
      </c>
      <c r="R556" s="55">
        <f>I556/(SUM(H$2:H556)*10)</f>
        <v>3.6336771975069848E-2</v>
      </c>
      <c r="S556" s="95">
        <f t="shared" si="80"/>
        <v>1.3418999999999999</v>
      </c>
      <c r="T556" s="96">
        <f>SUMIFS(H$2:H556,A$2:A556,A556)*10*S556*(1.1+INDEX(Entourage!BD:BD,MATCH(J556,Entourage!A:A,0))/20)</f>
        <v>6763.1759999999995</v>
      </c>
      <c r="U556" s="96">
        <f t="shared" si="81"/>
        <v>600.37599999999929</v>
      </c>
      <c r="V556" s="96">
        <f>T556/VLOOKUP(C556,[4]CharPropertyConfig!$A:$G,7,FALSE)</f>
        <v>6763.1759999999995</v>
      </c>
      <c r="W556" s="96">
        <f t="shared" si="82"/>
        <v>18.536000000000058</v>
      </c>
      <c r="X556" s="54" t="str">
        <f>VLOOKUP(J556,Entourage!A:B,2,FALSE)</f>
        <v>c_b_0076</v>
      </c>
      <c r="Y556" s="51" t="str">
        <f>VLOOKUP(M556,Entourage!A:B,2,FALSE)</f>
        <v>c_b_0057</v>
      </c>
    </row>
    <row r="557" spans="1:25" x14ac:dyDescent="0.15">
      <c r="A557" s="51">
        <f t="shared" si="75"/>
        <v>28</v>
      </c>
      <c r="B557" s="2">
        <f>COUNTIF(A$1:A557,A557)</f>
        <v>16</v>
      </c>
      <c r="C557" s="2">
        <f t="shared" si="83"/>
        <v>104</v>
      </c>
      <c r="D557" s="100">
        <f t="shared" si="76"/>
        <v>7388</v>
      </c>
      <c r="E557" s="51">
        <v>1</v>
      </c>
      <c r="F557" s="43">
        <v>5</v>
      </c>
      <c r="G557" s="82">
        <v>13009</v>
      </c>
      <c r="H557" s="43">
        <v>54</v>
      </c>
      <c r="I557" s="43">
        <f>VLOOKUP(C557,[4]CharPropertyConfig!$A:$G,7,FALSE)*D557</f>
        <v>7388</v>
      </c>
      <c r="J557" s="51">
        <f>VLOOKUP(A557,filiation!A:C,3,FALSE)</f>
        <v>18</v>
      </c>
      <c r="K557" s="51">
        <f>VLOOKUP(J557,Entourage!A:N,14,FALSE)</f>
        <v>2</v>
      </c>
      <c r="L557" s="2" t="str">
        <f t="shared" si="77"/>
        <v>刺杀</v>
      </c>
      <c r="M557" s="51">
        <f>VLOOKUP(A557,filiation!A:D,4,FALSE)</f>
        <v>5</v>
      </c>
      <c r="N557" s="51">
        <f>VLOOKUP(M557,Entourage!A:N,14,FALSE)</f>
        <v>3</v>
      </c>
      <c r="O557" s="2" t="str">
        <f t="shared" si="78"/>
        <v>辅助</v>
      </c>
      <c r="P557" s="2">
        <f t="shared" si="79"/>
        <v>104</v>
      </c>
      <c r="Q557" s="51">
        <f>INT(VLOOKUP(M557,Entourage!A:AF,28+IF(N557=1,2,IF(N557=3,3,1)),FALSE)*0.6*POWER(B557,1.1))</f>
        <v>4864</v>
      </c>
      <c r="R557" s="55">
        <f>I557/(SUM(H$2:H557)*10)</f>
        <v>3.9579984999464267E-2</v>
      </c>
      <c r="S557" s="95">
        <f t="shared" si="80"/>
        <v>1.2748049999999997</v>
      </c>
      <c r="T557" s="96">
        <f>SUMIFS(H$2:H557,A$2:A557,A557)*10*S557*(1.1+INDEX(Entourage!BD:BD,MATCH(J557,Entourage!A:A,0))/20)</f>
        <v>7388.7697799999987</v>
      </c>
      <c r="U557" s="96">
        <f t="shared" si="81"/>
        <v>625.59377999999924</v>
      </c>
      <c r="V557" s="96">
        <f>T557/VLOOKUP(C557,[4]CharPropertyConfig!$A:$G,7,FALSE)</f>
        <v>7388.7697799999987</v>
      </c>
      <c r="W557" s="96">
        <f t="shared" si="82"/>
        <v>25.217779999999948</v>
      </c>
      <c r="X557" s="54" t="str">
        <f>VLOOKUP(J557,Entourage!A:B,2,FALSE)</f>
        <v>c_b_0076</v>
      </c>
      <c r="Y557" s="51" t="str">
        <f>VLOOKUP(M557,Entourage!A:B,2,FALSE)</f>
        <v>c_b_0057</v>
      </c>
    </row>
    <row r="558" spans="1:25" x14ac:dyDescent="0.15">
      <c r="A558" s="51">
        <f t="shared" si="75"/>
        <v>28</v>
      </c>
      <c r="B558" s="2">
        <f>COUNTIF(A$1:A558,A558)</f>
        <v>17</v>
      </c>
      <c r="C558" s="2">
        <f t="shared" si="83"/>
        <v>104</v>
      </c>
      <c r="D558" s="100">
        <f t="shared" si="76"/>
        <v>8044</v>
      </c>
      <c r="E558" s="51">
        <v>1</v>
      </c>
      <c r="F558" s="43">
        <v>5</v>
      </c>
      <c r="G558" s="82">
        <v>13009</v>
      </c>
      <c r="H558" s="43">
        <v>58</v>
      </c>
      <c r="I558" s="43">
        <f>VLOOKUP(C558,[4]CharPropertyConfig!$A:$G,7,FALSE)*D558</f>
        <v>8044</v>
      </c>
      <c r="J558" s="51">
        <f>VLOOKUP(A558,filiation!A:C,3,FALSE)</f>
        <v>18</v>
      </c>
      <c r="K558" s="51">
        <f>VLOOKUP(J558,Entourage!A:N,14,FALSE)</f>
        <v>2</v>
      </c>
      <c r="L558" s="2" t="str">
        <f t="shared" si="77"/>
        <v>刺杀</v>
      </c>
      <c r="M558" s="51">
        <f>VLOOKUP(A558,filiation!A:D,4,FALSE)</f>
        <v>5</v>
      </c>
      <c r="N558" s="51">
        <f>VLOOKUP(M558,Entourage!A:N,14,FALSE)</f>
        <v>3</v>
      </c>
      <c r="O558" s="2" t="str">
        <f t="shared" si="78"/>
        <v>辅助</v>
      </c>
      <c r="P558" s="2">
        <f t="shared" si="79"/>
        <v>104</v>
      </c>
      <c r="Q558" s="51">
        <f>INT(VLOOKUP(M558,Entourage!A:AF,28+IF(N558=1,2,IF(N558=3,3,1)),FALSE)*0.6*POWER(B558,1.1))</f>
        <v>5199</v>
      </c>
      <c r="R558" s="55">
        <f>I558/(SUM(H$2:H558)*10)</f>
        <v>4.2960905789361251E-2</v>
      </c>
      <c r="S558" s="95">
        <f t="shared" si="80"/>
        <v>1.2174387749999998</v>
      </c>
      <c r="T558" s="96">
        <f>SUMIFS(H$2:H558,A$2:A558,A558)*10*S558*(1.1+INDEX(Entourage!BD:BD,MATCH(J558,Entourage!A:A,0))/20)</f>
        <v>8044.835425199999</v>
      </c>
      <c r="U558" s="96">
        <f t="shared" si="81"/>
        <v>656.06564520000029</v>
      </c>
      <c r="V558" s="96">
        <f>T558/VLOOKUP(C558,[4]CharPropertyConfig!$A:$G,7,FALSE)</f>
        <v>8044.835425199999</v>
      </c>
      <c r="W558" s="96">
        <f t="shared" si="82"/>
        <v>30.471865200001048</v>
      </c>
      <c r="X558" s="54" t="str">
        <f>VLOOKUP(J558,Entourage!A:B,2,FALSE)</f>
        <v>c_b_0076</v>
      </c>
      <c r="Y558" s="51" t="str">
        <f>VLOOKUP(M558,Entourage!A:B,2,FALSE)</f>
        <v>c_b_0057</v>
      </c>
    </row>
    <row r="559" spans="1:25" x14ac:dyDescent="0.15">
      <c r="A559" s="51">
        <f t="shared" si="75"/>
        <v>28</v>
      </c>
      <c r="B559" s="2">
        <f>COUNTIF(A$1:A559,A559)</f>
        <v>18</v>
      </c>
      <c r="C559" s="2">
        <f t="shared" si="83"/>
        <v>104</v>
      </c>
      <c r="D559" s="100">
        <f t="shared" si="76"/>
        <v>8770</v>
      </c>
      <c r="E559" s="51">
        <v>1</v>
      </c>
      <c r="F559" s="43">
        <v>6</v>
      </c>
      <c r="G559" s="82">
        <v>13009</v>
      </c>
      <c r="H559" s="43">
        <v>64</v>
      </c>
      <c r="I559" s="43">
        <f>VLOOKUP(C559,[4]CharPropertyConfig!$A:$G,7,FALSE)*D559</f>
        <v>8770</v>
      </c>
      <c r="J559" s="51">
        <f>VLOOKUP(A559,filiation!A:C,3,FALSE)</f>
        <v>18</v>
      </c>
      <c r="K559" s="51">
        <f>VLOOKUP(J559,Entourage!A:N,14,FALSE)</f>
        <v>2</v>
      </c>
      <c r="L559" s="2" t="str">
        <f t="shared" si="77"/>
        <v>刺杀</v>
      </c>
      <c r="M559" s="51">
        <f>VLOOKUP(A559,filiation!A:D,4,FALSE)</f>
        <v>5</v>
      </c>
      <c r="N559" s="51">
        <f>VLOOKUP(M559,Entourage!A:N,14,FALSE)</f>
        <v>3</v>
      </c>
      <c r="O559" s="2" t="str">
        <f t="shared" si="78"/>
        <v>辅助</v>
      </c>
      <c r="P559" s="2">
        <f t="shared" si="79"/>
        <v>104</v>
      </c>
      <c r="Q559" s="51">
        <f>INT(VLOOKUP(M559,Entourage!A:AF,28+IF(N559=1,2,IF(N559=3,3,1)),FALSE)*0.6*POWER(B559,1.1))</f>
        <v>5537</v>
      </c>
      <c r="R559" s="55">
        <f>I559/(SUM(H$2:H559)*10)</f>
        <v>4.6678731104960611E-2</v>
      </c>
      <c r="S559" s="95">
        <f t="shared" si="80"/>
        <v>1.1687412239999997</v>
      </c>
      <c r="T559" s="96">
        <f>SUMIFS(H$2:H559,A$2:A559,A559)*10*S559*(1.1+INDEX(Entourage!BD:BD,MATCH(J559,Entourage!A:A,0))/20)</f>
        <v>8770.2341448959978</v>
      </c>
      <c r="U559" s="96">
        <f t="shared" si="81"/>
        <v>725.39871969599881</v>
      </c>
      <c r="V559" s="96">
        <f>T559/VLOOKUP(C559,[4]CharPropertyConfig!$A:$G,7,FALSE)</f>
        <v>8770.2341448959978</v>
      </c>
      <c r="W559" s="96">
        <f t="shared" si="82"/>
        <v>69.333074495998517</v>
      </c>
      <c r="X559" s="54" t="str">
        <f>VLOOKUP(J559,Entourage!A:B,2,FALSE)</f>
        <v>c_b_0076</v>
      </c>
      <c r="Y559" s="51" t="str">
        <f>VLOOKUP(M559,Entourage!A:B,2,FALSE)</f>
        <v>c_b_0057</v>
      </c>
    </row>
    <row r="560" spans="1:25" x14ac:dyDescent="0.15">
      <c r="A560" s="51">
        <f t="shared" si="75"/>
        <v>28</v>
      </c>
      <c r="B560" s="2">
        <f>COUNTIF(A$1:A560,A560)</f>
        <v>19</v>
      </c>
      <c r="C560" s="2">
        <f t="shared" si="83"/>
        <v>104</v>
      </c>
      <c r="D560" s="100">
        <f t="shared" si="76"/>
        <v>9536</v>
      </c>
      <c r="E560" s="51">
        <v>1</v>
      </c>
      <c r="F560" s="43">
        <v>6</v>
      </c>
      <c r="G560" s="82">
        <v>13009</v>
      </c>
      <c r="H560" s="43">
        <v>68</v>
      </c>
      <c r="I560" s="43">
        <f>VLOOKUP(C560,[4]CharPropertyConfig!$A:$G,7,FALSE)*D560</f>
        <v>9536</v>
      </c>
      <c r="J560" s="51">
        <f>VLOOKUP(A560,filiation!A:C,3,FALSE)</f>
        <v>18</v>
      </c>
      <c r="K560" s="51">
        <f>VLOOKUP(J560,Entourage!A:N,14,FALSE)</f>
        <v>2</v>
      </c>
      <c r="L560" s="2" t="str">
        <f t="shared" si="77"/>
        <v>刺杀</v>
      </c>
      <c r="M560" s="51">
        <f>VLOOKUP(A560,filiation!A:D,4,FALSE)</f>
        <v>5</v>
      </c>
      <c r="N560" s="51">
        <f>VLOOKUP(M560,Entourage!A:N,14,FALSE)</f>
        <v>3</v>
      </c>
      <c r="O560" s="2" t="str">
        <f t="shared" si="78"/>
        <v>辅助</v>
      </c>
      <c r="P560" s="2">
        <f t="shared" si="79"/>
        <v>104</v>
      </c>
      <c r="Q560" s="51">
        <f>INT(VLOOKUP(M560,Entourage!A:AF,28+IF(N560=1,2,IF(N560=3,3,1)),FALSE)*0.6*POWER(B560,1.1))</f>
        <v>5876</v>
      </c>
      <c r="R560" s="55">
        <f>I560/(SUM(H$2:H560)*10)</f>
        <v>5.0572761985574886E-2</v>
      </c>
      <c r="S560" s="95">
        <f t="shared" si="80"/>
        <v>1.1278352811599996</v>
      </c>
      <c r="T560" s="96">
        <f>SUMIFS(H$2:H560,A$2:A560,A560)*10*S560*(1.1+INDEX(Entourage!BD:BD,MATCH(J560,Entourage!A:A,0))/20)</f>
        <v>9536.9751374889565</v>
      </c>
      <c r="U560" s="96">
        <f t="shared" si="81"/>
        <v>766.74099259295872</v>
      </c>
      <c r="V560" s="96">
        <f>T560/VLOOKUP(C560,[4]CharPropertyConfig!$A:$G,7,FALSE)</f>
        <v>9536.9751374889565</v>
      </c>
      <c r="W560" s="96">
        <f t="shared" si="82"/>
        <v>41.342272896959912</v>
      </c>
      <c r="X560" s="54" t="str">
        <f>VLOOKUP(J560,Entourage!A:B,2,FALSE)</f>
        <v>c_b_0076</v>
      </c>
      <c r="Y560" s="51" t="str">
        <f>VLOOKUP(M560,Entourage!A:B,2,FALSE)</f>
        <v>c_b_0057</v>
      </c>
    </row>
    <row r="561" spans="1:25" x14ac:dyDescent="0.15">
      <c r="A561" s="51">
        <f t="shared" si="75"/>
        <v>28</v>
      </c>
      <c r="B561" s="2">
        <f>COUNTIF(A$1:A561,A561)</f>
        <v>20</v>
      </c>
      <c r="C561" s="2">
        <f t="shared" si="83"/>
        <v>104</v>
      </c>
      <c r="D561" s="100">
        <f t="shared" si="76"/>
        <v>10353</v>
      </c>
      <c r="E561" s="51">
        <v>1</v>
      </c>
      <c r="F561" s="43">
        <v>6</v>
      </c>
      <c r="G561" s="82">
        <v>13009</v>
      </c>
      <c r="H561" s="43">
        <v>72</v>
      </c>
      <c r="I561" s="43">
        <f>VLOOKUP(C561,[4]CharPropertyConfig!$A:$G,7,FALSE)*D561</f>
        <v>10353</v>
      </c>
      <c r="J561" s="51">
        <f>VLOOKUP(A561,filiation!A:C,3,FALSE)</f>
        <v>18</v>
      </c>
      <c r="K561" s="51">
        <f>VLOOKUP(J561,Entourage!A:N,14,FALSE)</f>
        <v>2</v>
      </c>
      <c r="L561" s="2" t="str">
        <f t="shared" si="77"/>
        <v>刺杀</v>
      </c>
      <c r="M561" s="51">
        <f>VLOOKUP(A561,filiation!A:D,4,FALSE)</f>
        <v>5</v>
      </c>
      <c r="N561" s="51">
        <f>VLOOKUP(M561,Entourage!A:N,14,FALSE)</f>
        <v>3</v>
      </c>
      <c r="O561" s="2" t="str">
        <f t="shared" si="78"/>
        <v>辅助</v>
      </c>
      <c r="P561" s="2">
        <f t="shared" si="79"/>
        <v>104</v>
      </c>
      <c r="Q561" s="51">
        <f>INT(VLOOKUP(M561,Entourage!A:AF,28+IF(N561=1,2,IF(N561=3,3,1)),FALSE)*0.6*POWER(B561,1.1))</f>
        <v>6217</v>
      </c>
      <c r="R561" s="55">
        <f>I561/(SUM(H$2:H561)*10)</f>
        <v>5.4696745562130181E-2</v>
      </c>
      <c r="S561" s="95">
        <f t="shared" si="80"/>
        <v>1.0940002227251997</v>
      </c>
      <c r="T561" s="96">
        <f>SUMIFS(H$2:H561,A$2:A561,A561)*10*S561*(1.1+INDEX(Entourage!BD:BD,MATCH(J561,Entourage!A:A,0))/20)</f>
        <v>10353.618107871291</v>
      </c>
      <c r="U561" s="96">
        <f t="shared" si="81"/>
        <v>816.64297038233417</v>
      </c>
      <c r="V561" s="96">
        <f>T561/VLOOKUP(C561,[4]CharPropertyConfig!$A:$G,7,FALSE)</f>
        <v>10353.618107871291</v>
      </c>
      <c r="W561" s="96">
        <f t="shared" si="82"/>
        <v>49.901977789375451</v>
      </c>
      <c r="X561" s="54" t="str">
        <f>VLOOKUP(J561,Entourage!A:B,2,FALSE)</f>
        <v>c_b_0076</v>
      </c>
      <c r="Y561" s="51" t="str">
        <f>VLOOKUP(M561,Entourage!A:B,2,FALSE)</f>
        <v>c_b_0057</v>
      </c>
    </row>
    <row r="562" spans="1:25" x14ac:dyDescent="0.15">
      <c r="A562" s="51">
        <f t="shared" si="75"/>
        <v>29</v>
      </c>
      <c r="B562" s="2">
        <f>COUNTIF(A$1:A562,A562)</f>
        <v>1</v>
      </c>
      <c r="C562" s="2">
        <f t="shared" si="83"/>
        <v>104</v>
      </c>
      <c r="D562" s="100">
        <f t="shared" si="76"/>
        <v>270</v>
      </c>
      <c r="E562" s="51">
        <v>1</v>
      </c>
      <c r="F562" s="43">
        <v>1</v>
      </c>
      <c r="G562" s="82">
        <v>13009</v>
      </c>
      <c r="H562" s="43">
        <v>2</v>
      </c>
      <c r="I562" s="43">
        <f>VLOOKUP(C562,[4]CharPropertyConfig!$A:$G,7,FALSE)*D562</f>
        <v>270</v>
      </c>
      <c r="J562" s="51">
        <f>VLOOKUP(A562,filiation!A:C,3,FALSE)</f>
        <v>6</v>
      </c>
      <c r="K562" s="51">
        <f>VLOOKUP(J562,Entourage!A:N,14,FALSE)</f>
        <v>2</v>
      </c>
      <c r="L562" s="2" t="str">
        <f t="shared" si="77"/>
        <v>刺杀</v>
      </c>
      <c r="M562" s="51">
        <f>VLOOKUP(A562,filiation!A:D,4,FALSE)</f>
        <v>21</v>
      </c>
      <c r="N562" s="51">
        <f>VLOOKUP(M562,Entourage!A:N,14,FALSE)</f>
        <v>3</v>
      </c>
      <c r="O562" s="2" t="str">
        <f t="shared" si="78"/>
        <v>辅助</v>
      </c>
      <c r="P562" s="2">
        <f t="shared" si="79"/>
        <v>104</v>
      </c>
      <c r="Q562" s="51">
        <f>INT(VLOOKUP(M562,Entourage!A:AF,28+IF(N562=1,2,IF(N562=3,3,1)),FALSE)*0.6*POWER(B562,1.1))</f>
        <v>263</v>
      </c>
      <c r="R562" s="55">
        <f>I562/(SUM(H$2:H562)*10)</f>
        <v>1.4263074484944533E-3</v>
      </c>
      <c r="S562" s="95">
        <f t="shared" si="80"/>
        <v>10</v>
      </c>
      <c r="T562" s="96">
        <f>SUMIFS(H$2:H562,A$2:A562,A562)*10*S562*(1.1+INDEX(Entourage!BD:BD,MATCH(J562,Entourage!A:A,0))/20)</f>
        <v>270</v>
      </c>
      <c r="U562" s="96">
        <f t="shared" si="81"/>
        <v>-10083.618107871291</v>
      </c>
      <c r="V562" s="96">
        <f>T562/VLOOKUP(C562,[4]CharPropertyConfig!$A:$G,7,FALSE)</f>
        <v>270</v>
      </c>
      <c r="W562" s="96">
        <f t="shared" si="82"/>
        <v>-10900.261078253625</v>
      </c>
      <c r="X562" s="54" t="str">
        <f>VLOOKUP(J562,Entourage!A:B,2,FALSE)</f>
        <v>c_b_0056</v>
      </c>
      <c r="Y562" s="51" t="str">
        <f>VLOOKUP(M562,Entourage!A:B,2,FALSE)</f>
        <v>c_b_0071</v>
      </c>
    </row>
    <row r="563" spans="1:25" x14ac:dyDescent="0.15">
      <c r="A563" s="51">
        <f t="shared" si="75"/>
        <v>29</v>
      </c>
      <c r="B563" s="2">
        <f>COUNTIF(A$1:A563,A563)</f>
        <v>2</v>
      </c>
      <c r="C563" s="2">
        <f t="shared" si="83"/>
        <v>104</v>
      </c>
      <c r="D563" s="100">
        <f t="shared" si="76"/>
        <v>567</v>
      </c>
      <c r="E563" s="51">
        <v>1</v>
      </c>
      <c r="F563" s="43">
        <v>1</v>
      </c>
      <c r="G563" s="82">
        <v>13009</v>
      </c>
      <c r="H563" s="43">
        <v>4</v>
      </c>
      <c r="I563" s="43">
        <f>VLOOKUP(C563,[4]CharPropertyConfig!$A:$G,7,FALSE)*D563</f>
        <v>567</v>
      </c>
      <c r="J563" s="51">
        <f>VLOOKUP(A563,filiation!A:C,3,FALSE)</f>
        <v>6</v>
      </c>
      <c r="K563" s="51">
        <f>VLOOKUP(J563,Entourage!A:N,14,FALSE)</f>
        <v>2</v>
      </c>
      <c r="L563" s="2" t="str">
        <f t="shared" si="77"/>
        <v>刺杀</v>
      </c>
      <c r="M563" s="51">
        <f>VLOOKUP(A563,filiation!A:D,4,FALSE)</f>
        <v>21</v>
      </c>
      <c r="N563" s="51">
        <f>VLOOKUP(M563,Entourage!A:N,14,FALSE)</f>
        <v>3</v>
      </c>
      <c r="O563" s="2" t="str">
        <f t="shared" si="78"/>
        <v>辅助</v>
      </c>
      <c r="P563" s="2">
        <f t="shared" si="79"/>
        <v>104</v>
      </c>
      <c r="Q563" s="51">
        <f>INT(VLOOKUP(M563,Entourage!A:AF,28+IF(N563=1,2,IF(N563=3,3,1)),FALSE)*0.6*POWER(B563,1.1))</f>
        <v>564</v>
      </c>
      <c r="R563" s="55">
        <f>I563/(SUM(H$2:H563)*10)</f>
        <v>2.9946128657441641E-3</v>
      </c>
      <c r="S563" s="95">
        <f t="shared" si="80"/>
        <v>7</v>
      </c>
      <c r="T563" s="96">
        <f>SUMIFS(H$2:H563,A$2:A563,A563)*10*S563*(1.1+INDEX(Entourage!BD:BD,MATCH(J563,Entourage!A:A,0))/20)</f>
        <v>567</v>
      </c>
      <c r="U563" s="96">
        <f t="shared" si="81"/>
        <v>297</v>
      </c>
      <c r="V563" s="96">
        <f>T563/VLOOKUP(C563,[4]CharPropertyConfig!$A:$G,7,FALSE)</f>
        <v>567</v>
      </c>
      <c r="W563" s="96">
        <f t="shared" si="82"/>
        <v>10380.618107871291</v>
      </c>
      <c r="X563" s="54" t="str">
        <f>VLOOKUP(J563,Entourage!A:B,2,FALSE)</f>
        <v>c_b_0056</v>
      </c>
      <c r="Y563" s="51" t="str">
        <f>VLOOKUP(M563,Entourage!A:B,2,FALSE)</f>
        <v>c_b_0071</v>
      </c>
    </row>
    <row r="564" spans="1:25" x14ac:dyDescent="0.15">
      <c r="A564" s="51">
        <f t="shared" si="75"/>
        <v>29</v>
      </c>
      <c r="B564" s="2">
        <f>COUNTIF(A$1:A564,A564)</f>
        <v>3</v>
      </c>
      <c r="C564" s="2">
        <f t="shared" si="83"/>
        <v>104</v>
      </c>
      <c r="D564" s="100">
        <f t="shared" si="76"/>
        <v>891</v>
      </c>
      <c r="E564" s="51">
        <v>1</v>
      </c>
      <c r="F564" s="43">
        <v>1</v>
      </c>
      <c r="G564" s="82">
        <v>13009</v>
      </c>
      <c r="H564" s="43">
        <v>6</v>
      </c>
      <c r="I564" s="43">
        <f>VLOOKUP(C564,[4]CharPropertyConfig!$A:$G,7,FALSE)*D564</f>
        <v>891</v>
      </c>
      <c r="J564" s="51">
        <f>VLOOKUP(A564,filiation!A:C,3,FALSE)</f>
        <v>6</v>
      </c>
      <c r="K564" s="51">
        <f>VLOOKUP(J564,Entourage!A:N,14,FALSE)</f>
        <v>2</v>
      </c>
      <c r="L564" s="2" t="str">
        <f t="shared" si="77"/>
        <v>刺杀</v>
      </c>
      <c r="M564" s="51">
        <f>VLOOKUP(A564,filiation!A:D,4,FALSE)</f>
        <v>21</v>
      </c>
      <c r="N564" s="51">
        <f>VLOOKUP(M564,Entourage!A:N,14,FALSE)</f>
        <v>3</v>
      </c>
      <c r="O564" s="2" t="str">
        <f t="shared" si="78"/>
        <v>辅助</v>
      </c>
      <c r="P564" s="2">
        <f t="shared" si="79"/>
        <v>104</v>
      </c>
      <c r="Q564" s="51">
        <f>INT(VLOOKUP(M564,Entourage!A:AF,28+IF(N564=1,2,IF(N564=3,3,1)),FALSE)*0.6*POWER(B564,1.1))</f>
        <v>881</v>
      </c>
      <c r="R564" s="55">
        <f>I564/(SUM(H$2:H564)*10)</f>
        <v>4.7043294614572337E-3</v>
      </c>
      <c r="S564" s="95">
        <f t="shared" si="80"/>
        <v>5.5</v>
      </c>
      <c r="T564" s="96">
        <f>SUMIFS(H$2:H564,A$2:A564,A564)*10*S564*(1.1+INDEX(Entourage!BD:BD,MATCH(J564,Entourage!A:A,0))/20)</f>
        <v>891.00000000000011</v>
      </c>
      <c r="U564" s="96">
        <f t="shared" si="81"/>
        <v>324.00000000000011</v>
      </c>
      <c r="V564" s="96">
        <f>T564/VLOOKUP(C564,[4]CharPropertyConfig!$A:$G,7,FALSE)</f>
        <v>891.00000000000011</v>
      </c>
      <c r="W564" s="96">
        <f t="shared" si="82"/>
        <v>27.000000000000114</v>
      </c>
      <c r="X564" s="54" t="str">
        <f>VLOOKUP(J564,Entourage!A:B,2,FALSE)</f>
        <v>c_b_0056</v>
      </c>
      <c r="Y564" s="51" t="str">
        <f>VLOOKUP(M564,Entourage!A:B,2,FALSE)</f>
        <v>c_b_0071</v>
      </c>
    </row>
    <row r="565" spans="1:25" x14ac:dyDescent="0.15">
      <c r="A565" s="51">
        <f t="shared" si="75"/>
        <v>29</v>
      </c>
      <c r="B565" s="2">
        <f>COUNTIF(A$1:A565,A565)</f>
        <v>4</v>
      </c>
      <c r="C565" s="2">
        <f t="shared" si="83"/>
        <v>104</v>
      </c>
      <c r="D565" s="100">
        <f t="shared" si="76"/>
        <v>1247</v>
      </c>
      <c r="E565" s="51">
        <v>1</v>
      </c>
      <c r="F565" s="43">
        <v>2</v>
      </c>
      <c r="G565" s="82">
        <v>13009</v>
      </c>
      <c r="H565" s="43">
        <v>10</v>
      </c>
      <c r="I565" s="43">
        <f>VLOOKUP(C565,[4]CharPropertyConfig!$A:$G,7,FALSE)*D565</f>
        <v>1247</v>
      </c>
      <c r="J565" s="51">
        <f>VLOOKUP(A565,filiation!A:C,3,FALSE)</f>
        <v>6</v>
      </c>
      <c r="K565" s="51">
        <f>VLOOKUP(J565,Entourage!A:N,14,FALSE)</f>
        <v>2</v>
      </c>
      <c r="L565" s="2" t="str">
        <f t="shared" si="77"/>
        <v>刺杀</v>
      </c>
      <c r="M565" s="51">
        <f>VLOOKUP(A565,filiation!A:D,4,FALSE)</f>
        <v>21</v>
      </c>
      <c r="N565" s="51">
        <f>VLOOKUP(M565,Entourage!A:N,14,FALSE)</f>
        <v>3</v>
      </c>
      <c r="O565" s="2" t="str">
        <f t="shared" si="78"/>
        <v>辅助</v>
      </c>
      <c r="P565" s="2">
        <f t="shared" si="79"/>
        <v>104</v>
      </c>
      <c r="Q565" s="51">
        <f>INT(VLOOKUP(M565,Entourage!A:AF,28+IF(N565=1,2,IF(N565=3,3,1)),FALSE)*0.6*POWER(B565,1.1))</f>
        <v>1210</v>
      </c>
      <c r="R565" s="55">
        <f>I565/(SUM(H$2:H565)*10)</f>
        <v>6.5804749340369392E-3</v>
      </c>
      <c r="S565" s="95">
        <f t="shared" si="80"/>
        <v>4.2</v>
      </c>
      <c r="T565" s="96">
        <f>SUMIFS(H$2:H565,A$2:A565,A565)*10*S565*(1.1+INDEX(Entourage!BD:BD,MATCH(J565,Entourage!A:A,0))/20)</f>
        <v>1247.4000000000001</v>
      </c>
      <c r="U565" s="96">
        <f t="shared" si="81"/>
        <v>356.4</v>
      </c>
      <c r="V565" s="96">
        <f>T565/VLOOKUP(C565,[4]CharPropertyConfig!$A:$G,7,FALSE)</f>
        <v>1247.4000000000001</v>
      </c>
      <c r="W565" s="96">
        <f t="shared" si="82"/>
        <v>32.399999999999864</v>
      </c>
      <c r="X565" s="54" t="str">
        <f>VLOOKUP(J565,Entourage!A:B,2,FALSE)</f>
        <v>c_b_0056</v>
      </c>
      <c r="Y565" s="51" t="str">
        <f>VLOOKUP(M565,Entourage!A:B,2,FALSE)</f>
        <v>c_b_0071</v>
      </c>
    </row>
    <row r="566" spans="1:25" x14ac:dyDescent="0.15">
      <c r="A566" s="51">
        <f t="shared" si="75"/>
        <v>29</v>
      </c>
      <c r="B566" s="2">
        <f>COUNTIF(A$1:A566,A566)</f>
        <v>5</v>
      </c>
      <c r="C566" s="2">
        <f t="shared" si="83"/>
        <v>104</v>
      </c>
      <c r="D566" s="100">
        <f t="shared" si="76"/>
        <v>1634</v>
      </c>
      <c r="E566" s="51">
        <v>1</v>
      </c>
      <c r="F566" s="43">
        <v>2</v>
      </c>
      <c r="G566" s="82">
        <v>13009</v>
      </c>
      <c r="H566" s="43">
        <v>12</v>
      </c>
      <c r="I566" s="43">
        <f>VLOOKUP(C566,[4]CharPropertyConfig!$A:$G,7,FALSE)*D566</f>
        <v>1634</v>
      </c>
      <c r="J566" s="51">
        <f>VLOOKUP(A566,filiation!A:C,3,FALSE)</f>
        <v>6</v>
      </c>
      <c r="K566" s="51">
        <f>VLOOKUP(J566,Entourage!A:N,14,FALSE)</f>
        <v>2</v>
      </c>
      <c r="L566" s="2" t="str">
        <f t="shared" si="77"/>
        <v>刺杀</v>
      </c>
      <c r="M566" s="51">
        <f>VLOOKUP(A566,filiation!A:D,4,FALSE)</f>
        <v>21</v>
      </c>
      <c r="N566" s="51">
        <f>VLOOKUP(M566,Entourage!A:N,14,FALSE)</f>
        <v>3</v>
      </c>
      <c r="O566" s="2" t="str">
        <f t="shared" si="78"/>
        <v>辅助</v>
      </c>
      <c r="P566" s="2">
        <f t="shared" si="79"/>
        <v>104</v>
      </c>
      <c r="Q566" s="51">
        <f>INT(VLOOKUP(M566,Entourage!A:AF,28+IF(N566=1,2,IF(N566=3,3,1)),FALSE)*0.6*POWER(B566,1.1))</f>
        <v>1546</v>
      </c>
      <c r="R566" s="55">
        <f>I566/(SUM(H$2:H566)*10)</f>
        <v>8.617234468937876E-3</v>
      </c>
      <c r="S566" s="95">
        <f t="shared" si="80"/>
        <v>3.56</v>
      </c>
      <c r="T566" s="96">
        <f>SUMIFS(H$2:H566,A$2:A566,A566)*10*S566*(1.1+INDEX(Entourage!BD:BD,MATCH(J566,Entourage!A:A,0))/20)</f>
        <v>1634.0400000000002</v>
      </c>
      <c r="U566" s="96">
        <f t="shared" si="81"/>
        <v>386.6400000000001</v>
      </c>
      <c r="V566" s="96">
        <f>T566/VLOOKUP(C566,[4]CharPropertyConfig!$A:$G,7,FALSE)</f>
        <v>1634.0400000000002</v>
      </c>
      <c r="W566" s="96">
        <f t="shared" si="82"/>
        <v>30.240000000000123</v>
      </c>
      <c r="X566" s="54" t="str">
        <f>VLOOKUP(J566,Entourage!A:B,2,FALSE)</f>
        <v>c_b_0056</v>
      </c>
      <c r="Y566" s="51" t="str">
        <f>VLOOKUP(M566,Entourage!A:B,2,FALSE)</f>
        <v>c_b_0071</v>
      </c>
    </row>
    <row r="567" spans="1:25" x14ac:dyDescent="0.15">
      <c r="A567" s="51">
        <f t="shared" si="75"/>
        <v>29</v>
      </c>
      <c r="B567" s="2">
        <f>COUNTIF(A$1:A567,A567)</f>
        <v>6</v>
      </c>
      <c r="C567" s="2">
        <f t="shared" si="83"/>
        <v>104</v>
      </c>
      <c r="D567" s="100">
        <f t="shared" si="76"/>
        <v>2038</v>
      </c>
      <c r="E567" s="51">
        <v>1</v>
      </c>
      <c r="F567" s="43">
        <v>2</v>
      </c>
      <c r="G567" s="82">
        <v>13009</v>
      </c>
      <c r="H567" s="43">
        <v>16</v>
      </c>
      <c r="I567" s="43">
        <f>VLOOKUP(C567,[4]CharPropertyConfig!$A:$G,7,FALSE)*D567</f>
        <v>2038</v>
      </c>
      <c r="J567" s="51">
        <f>VLOOKUP(A567,filiation!A:C,3,FALSE)</f>
        <v>6</v>
      </c>
      <c r="K567" s="51">
        <f>VLOOKUP(J567,Entourage!A:N,14,FALSE)</f>
        <v>2</v>
      </c>
      <c r="L567" s="2" t="str">
        <f t="shared" si="77"/>
        <v>刺杀</v>
      </c>
      <c r="M567" s="51">
        <f>VLOOKUP(A567,filiation!A:D,4,FALSE)</f>
        <v>21</v>
      </c>
      <c r="N567" s="51">
        <f>VLOOKUP(M567,Entourage!A:N,14,FALSE)</f>
        <v>3</v>
      </c>
      <c r="O567" s="2" t="str">
        <f t="shared" si="78"/>
        <v>辅助</v>
      </c>
      <c r="P567" s="2">
        <f t="shared" si="79"/>
        <v>104</v>
      </c>
      <c r="Q567" s="51">
        <f>INT(VLOOKUP(M567,Entourage!A:AF,28+IF(N567=1,2,IF(N567=3,3,1)),FALSE)*0.6*POWER(B567,1.1))</f>
        <v>1890</v>
      </c>
      <c r="R567" s="55">
        <f>I567/(SUM(H$2:H567)*10)</f>
        <v>1.0738750131731478E-2</v>
      </c>
      <c r="S567" s="95">
        <f t="shared" si="80"/>
        <v>3.02</v>
      </c>
      <c r="T567" s="96">
        <f>SUMIFS(H$2:H567,A$2:A567,A567)*10*S567*(1.1+INDEX(Entourage!BD:BD,MATCH(J567,Entourage!A:A,0))/20)</f>
        <v>2038.5000000000002</v>
      </c>
      <c r="U567" s="96">
        <f t="shared" si="81"/>
        <v>404.46000000000004</v>
      </c>
      <c r="V567" s="96">
        <f>T567/VLOOKUP(C567,[4]CharPropertyConfig!$A:$G,7,FALSE)</f>
        <v>2038.5000000000002</v>
      </c>
      <c r="W567" s="96">
        <f t="shared" si="82"/>
        <v>17.819999999999936</v>
      </c>
      <c r="X567" s="54" t="str">
        <f>VLOOKUP(J567,Entourage!A:B,2,FALSE)</f>
        <v>c_b_0056</v>
      </c>
      <c r="Y567" s="51" t="str">
        <f>VLOOKUP(M567,Entourage!A:B,2,FALSE)</f>
        <v>c_b_0071</v>
      </c>
    </row>
    <row r="568" spans="1:25" x14ac:dyDescent="0.15">
      <c r="A568" s="51">
        <f t="shared" si="75"/>
        <v>29</v>
      </c>
      <c r="B568" s="2">
        <f>COUNTIF(A$1:A568,A568)</f>
        <v>7</v>
      </c>
      <c r="C568" s="2">
        <f t="shared" si="83"/>
        <v>104</v>
      </c>
      <c r="D568" s="100">
        <f t="shared" si="76"/>
        <v>2457</v>
      </c>
      <c r="E568" s="51">
        <v>1</v>
      </c>
      <c r="F568" s="43">
        <v>3</v>
      </c>
      <c r="G568" s="82">
        <v>13009</v>
      </c>
      <c r="H568" s="43">
        <v>20</v>
      </c>
      <c r="I568" s="43">
        <f>VLOOKUP(C568,[4]CharPropertyConfig!$A:$G,7,FALSE)*D568</f>
        <v>2457</v>
      </c>
      <c r="J568" s="51">
        <f>VLOOKUP(A568,filiation!A:C,3,FALSE)</f>
        <v>6</v>
      </c>
      <c r="K568" s="51">
        <f>VLOOKUP(J568,Entourage!A:N,14,FALSE)</f>
        <v>2</v>
      </c>
      <c r="L568" s="2" t="str">
        <f t="shared" si="77"/>
        <v>刺杀</v>
      </c>
      <c r="M568" s="51">
        <f>VLOOKUP(A568,filiation!A:D,4,FALSE)</f>
        <v>21</v>
      </c>
      <c r="N568" s="51">
        <f>VLOOKUP(M568,Entourage!A:N,14,FALSE)</f>
        <v>3</v>
      </c>
      <c r="O568" s="2" t="str">
        <f t="shared" si="78"/>
        <v>辅助</v>
      </c>
      <c r="P568" s="2">
        <f t="shared" si="79"/>
        <v>104</v>
      </c>
      <c r="Q568" s="51">
        <f>INT(VLOOKUP(M568,Entourage!A:AF,28+IF(N568=1,2,IF(N568=3,3,1)),FALSE)*0.6*POWER(B568,1.1))</f>
        <v>2239</v>
      </c>
      <c r="R568" s="55">
        <f>I568/(SUM(H$2:H568)*10)</f>
        <v>1.2932940309506263E-2</v>
      </c>
      <c r="S568" s="95">
        <f t="shared" si="80"/>
        <v>2.6</v>
      </c>
      <c r="T568" s="96">
        <f>SUMIFS(H$2:H568,A$2:A568,A568)*10*S568*(1.1+INDEX(Entourage!BD:BD,MATCH(J568,Entourage!A:A,0))/20)</f>
        <v>2457</v>
      </c>
      <c r="U568" s="96">
        <f t="shared" si="81"/>
        <v>418.49999999999977</v>
      </c>
      <c r="V568" s="96">
        <f>T568/VLOOKUP(C568,[4]CharPropertyConfig!$A:$G,7,FALSE)</f>
        <v>2457</v>
      </c>
      <c r="W568" s="96">
        <f t="shared" si="82"/>
        <v>14.039999999999736</v>
      </c>
      <c r="X568" s="54" t="str">
        <f>VLOOKUP(J568,Entourage!A:B,2,FALSE)</f>
        <v>c_b_0056</v>
      </c>
      <c r="Y568" s="51" t="str">
        <f>VLOOKUP(M568,Entourage!A:B,2,FALSE)</f>
        <v>c_b_0071</v>
      </c>
    </row>
    <row r="569" spans="1:25" x14ac:dyDescent="0.15">
      <c r="A569" s="51">
        <f t="shared" si="75"/>
        <v>29</v>
      </c>
      <c r="B569" s="2">
        <f>COUNTIF(A$1:A569,A569)</f>
        <v>8</v>
      </c>
      <c r="C569" s="2">
        <f t="shared" si="83"/>
        <v>104</v>
      </c>
      <c r="D569" s="100">
        <f t="shared" si="76"/>
        <v>2893</v>
      </c>
      <c r="E569" s="51">
        <v>1</v>
      </c>
      <c r="F569" s="43">
        <v>3</v>
      </c>
      <c r="G569" s="82">
        <v>13009</v>
      </c>
      <c r="H569" s="43">
        <v>24</v>
      </c>
      <c r="I569" s="43">
        <f>VLOOKUP(C569,[4]CharPropertyConfig!$A:$G,7,FALSE)*D569</f>
        <v>2893</v>
      </c>
      <c r="J569" s="51">
        <f>VLOOKUP(A569,filiation!A:C,3,FALSE)</f>
        <v>6</v>
      </c>
      <c r="K569" s="51">
        <f>VLOOKUP(J569,Entourage!A:N,14,FALSE)</f>
        <v>2</v>
      </c>
      <c r="L569" s="2" t="str">
        <f t="shared" si="77"/>
        <v>刺杀</v>
      </c>
      <c r="M569" s="51">
        <f>VLOOKUP(A569,filiation!A:D,4,FALSE)</f>
        <v>21</v>
      </c>
      <c r="N569" s="51">
        <f>VLOOKUP(M569,Entourage!A:N,14,FALSE)</f>
        <v>3</v>
      </c>
      <c r="O569" s="2" t="str">
        <f t="shared" si="78"/>
        <v>辅助</v>
      </c>
      <c r="P569" s="2">
        <f t="shared" si="79"/>
        <v>104</v>
      </c>
      <c r="Q569" s="51">
        <f>INT(VLOOKUP(M569,Entourage!A:AF,28+IF(N569=1,2,IF(N569=3,3,1)),FALSE)*0.6*POWER(B569,1.1))</f>
        <v>2594</v>
      </c>
      <c r="R569" s="55">
        <f>I569/(SUM(H$2:H569)*10)</f>
        <v>1.5208705709178845E-2</v>
      </c>
      <c r="S569" s="95">
        <f t="shared" si="80"/>
        <v>2.2799999999999998</v>
      </c>
      <c r="T569" s="96">
        <f>SUMIFS(H$2:H569,A$2:A569,A569)*10*S569*(1.1+INDEX(Entourage!BD:BD,MATCH(J569,Entourage!A:A,0))/20)</f>
        <v>2893.32</v>
      </c>
      <c r="U569" s="96">
        <f t="shared" si="81"/>
        <v>436.32000000000016</v>
      </c>
      <c r="V569" s="96">
        <f>T569/VLOOKUP(C569,[4]CharPropertyConfig!$A:$G,7,FALSE)</f>
        <v>2893.32</v>
      </c>
      <c r="W569" s="96">
        <f t="shared" si="82"/>
        <v>17.820000000000391</v>
      </c>
      <c r="X569" s="54" t="str">
        <f>VLOOKUP(J569,Entourage!A:B,2,FALSE)</f>
        <v>c_b_0056</v>
      </c>
      <c r="Y569" s="51" t="str">
        <f>VLOOKUP(M569,Entourage!A:B,2,FALSE)</f>
        <v>c_b_0071</v>
      </c>
    </row>
    <row r="570" spans="1:25" x14ac:dyDescent="0.15">
      <c r="A570" s="51">
        <f t="shared" si="75"/>
        <v>29</v>
      </c>
      <c r="B570" s="2">
        <f>COUNTIF(A$1:A570,A570)</f>
        <v>9</v>
      </c>
      <c r="C570" s="2">
        <f t="shared" si="83"/>
        <v>104</v>
      </c>
      <c r="D570" s="100">
        <f t="shared" si="76"/>
        <v>3353</v>
      </c>
      <c r="E570" s="51">
        <v>1</v>
      </c>
      <c r="F570" s="43">
        <v>3</v>
      </c>
      <c r="G570" s="82">
        <v>13009</v>
      </c>
      <c r="H570" s="43">
        <v>26</v>
      </c>
      <c r="I570" s="43">
        <f>VLOOKUP(C570,[4]CharPropertyConfig!$A:$G,7,FALSE)*D570</f>
        <v>3353</v>
      </c>
      <c r="J570" s="51">
        <f>VLOOKUP(A570,filiation!A:C,3,FALSE)</f>
        <v>6</v>
      </c>
      <c r="K570" s="51">
        <f>VLOOKUP(J570,Entourage!A:N,14,FALSE)</f>
        <v>2</v>
      </c>
      <c r="L570" s="2" t="str">
        <f t="shared" si="77"/>
        <v>刺杀</v>
      </c>
      <c r="M570" s="51">
        <f>VLOOKUP(A570,filiation!A:D,4,FALSE)</f>
        <v>21</v>
      </c>
      <c r="N570" s="51">
        <f>VLOOKUP(M570,Entourage!A:N,14,FALSE)</f>
        <v>3</v>
      </c>
      <c r="O570" s="2" t="str">
        <f t="shared" si="78"/>
        <v>辅助</v>
      </c>
      <c r="P570" s="2">
        <f t="shared" si="79"/>
        <v>104</v>
      </c>
      <c r="Q570" s="51">
        <f>INT(VLOOKUP(M570,Entourage!A:AF,28+IF(N570=1,2,IF(N570=3,3,1)),FALSE)*0.6*POWER(B570,1.1))</f>
        <v>2953</v>
      </c>
      <c r="R570" s="55">
        <f>I570/(SUM(H$2:H570)*10)</f>
        <v>1.760289794204116E-2</v>
      </c>
      <c r="S570" s="95">
        <f t="shared" si="80"/>
        <v>2.0699999999999998</v>
      </c>
      <c r="T570" s="96">
        <f>SUMIFS(H$2:H570,A$2:A570,A570)*10*S570*(1.1+INDEX(Entourage!BD:BD,MATCH(J570,Entourage!A:A,0))/20)</f>
        <v>3353.4</v>
      </c>
      <c r="U570" s="96">
        <f t="shared" si="81"/>
        <v>460.07999999999993</v>
      </c>
      <c r="V570" s="96">
        <f>T570/VLOOKUP(C570,[4]CharPropertyConfig!$A:$G,7,FALSE)</f>
        <v>3353.4</v>
      </c>
      <c r="W570" s="96">
        <f t="shared" si="82"/>
        <v>23.759999999999764</v>
      </c>
      <c r="X570" s="54" t="str">
        <f>VLOOKUP(J570,Entourage!A:B,2,FALSE)</f>
        <v>c_b_0056</v>
      </c>
      <c r="Y570" s="51" t="str">
        <f>VLOOKUP(M570,Entourage!A:B,2,FALSE)</f>
        <v>c_b_0071</v>
      </c>
    </row>
    <row r="571" spans="1:25" x14ac:dyDescent="0.15">
      <c r="A571" s="51">
        <f t="shared" si="75"/>
        <v>29</v>
      </c>
      <c r="B571" s="2">
        <f>COUNTIF(A$1:A571,A571)</f>
        <v>10</v>
      </c>
      <c r="C571" s="2">
        <f t="shared" si="83"/>
        <v>104</v>
      </c>
      <c r="D571" s="100">
        <f t="shared" si="76"/>
        <v>3827</v>
      </c>
      <c r="E571" s="51">
        <v>1</v>
      </c>
      <c r="F571" s="43">
        <v>3</v>
      </c>
      <c r="G571" s="82">
        <v>13009</v>
      </c>
      <c r="H571" s="43">
        <v>30</v>
      </c>
      <c r="I571" s="43">
        <f>VLOOKUP(C571,[4]CharPropertyConfig!$A:$G,7,FALSE)*D571</f>
        <v>3827</v>
      </c>
      <c r="J571" s="51">
        <f>VLOOKUP(A571,filiation!A:C,3,FALSE)</f>
        <v>6</v>
      </c>
      <c r="K571" s="51">
        <f>VLOOKUP(J571,Entourage!A:N,14,FALSE)</f>
        <v>2</v>
      </c>
      <c r="L571" s="2" t="str">
        <f t="shared" si="77"/>
        <v>刺杀</v>
      </c>
      <c r="M571" s="51">
        <f>VLOOKUP(A571,filiation!A:D,4,FALSE)</f>
        <v>21</v>
      </c>
      <c r="N571" s="51">
        <f>VLOOKUP(M571,Entourage!A:N,14,FALSE)</f>
        <v>3</v>
      </c>
      <c r="O571" s="2" t="str">
        <f t="shared" si="78"/>
        <v>辅助</v>
      </c>
      <c r="P571" s="2">
        <f t="shared" si="79"/>
        <v>104</v>
      </c>
      <c r="Q571" s="51">
        <f>INT(VLOOKUP(M571,Entourage!A:AF,28+IF(N571=1,2,IF(N571=3,3,1)),FALSE)*0.6*POWER(B571,1.1))</f>
        <v>3316</v>
      </c>
      <c r="R571" s="55">
        <f>I571/(SUM(H$2:H571)*10)</f>
        <v>2.0059754691267428E-2</v>
      </c>
      <c r="S571" s="95">
        <f t="shared" si="80"/>
        <v>1.89</v>
      </c>
      <c r="T571" s="96">
        <f>SUMIFS(H$2:H571,A$2:A571,A571)*10*S571*(1.1+INDEX(Entourage!BD:BD,MATCH(J571,Entourage!A:A,0))/20)</f>
        <v>3827.2500000000005</v>
      </c>
      <c r="U571" s="96">
        <f t="shared" si="81"/>
        <v>473.85000000000036</v>
      </c>
      <c r="V571" s="96">
        <f>T571/VLOOKUP(C571,[4]CharPropertyConfig!$A:$G,7,FALSE)</f>
        <v>3827.2500000000005</v>
      </c>
      <c r="W571" s="96">
        <f t="shared" si="82"/>
        <v>13.770000000000437</v>
      </c>
      <c r="X571" s="54" t="str">
        <f>VLOOKUP(J571,Entourage!A:B,2,FALSE)</f>
        <v>c_b_0056</v>
      </c>
      <c r="Y571" s="51" t="str">
        <f>VLOOKUP(M571,Entourage!A:B,2,FALSE)</f>
        <v>c_b_0071</v>
      </c>
    </row>
    <row r="572" spans="1:25" x14ac:dyDescent="0.15">
      <c r="A572" s="51">
        <f t="shared" si="75"/>
        <v>29</v>
      </c>
      <c r="B572" s="2">
        <f>COUNTIF(A$1:A572,A572)</f>
        <v>11</v>
      </c>
      <c r="C572" s="2">
        <f t="shared" si="83"/>
        <v>104</v>
      </c>
      <c r="D572" s="100">
        <f t="shared" si="76"/>
        <v>4322</v>
      </c>
      <c r="E572" s="51">
        <v>1</v>
      </c>
      <c r="F572" s="43">
        <v>4</v>
      </c>
      <c r="G572" s="82">
        <v>13009</v>
      </c>
      <c r="H572" s="43">
        <v>34</v>
      </c>
      <c r="I572" s="43">
        <f>VLOOKUP(C572,[4]CharPropertyConfig!$A:$G,7,FALSE)*D572</f>
        <v>4322</v>
      </c>
      <c r="J572" s="51">
        <f>VLOOKUP(A572,filiation!A:C,3,FALSE)</f>
        <v>6</v>
      </c>
      <c r="K572" s="51">
        <f>VLOOKUP(J572,Entourage!A:N,14,FALSE)</f>
        <v>2</v>
      </c>
      <c r="L572" s="2" t="str">
        <f t="shared" si="77"/>
        <v>刺杀</v>
      </c>
      <c r="M572" s="51">
        <f>VLOOKUP(A572,filiation!A:D,4,FALSE)</f>
        <v>21</v>
      </c>
      <c r="N572" s="51">
        <f>VLOOKUP(M572,Entourage!A:N,14,FALSE)</f>
        <v>3</v>
      </c>
      <c r="O572" s="2" t="str">
        <f t="shared" si="78"/>
        <v>辅助</v>
      </c>
      <c r="P572" s="2">
        <f t="shared" si="79"/>
        <v>104</v>
      </c>
      <c r="Q572" s="51">
        <f>INT(VLOOKUP(M572,Entourage!A:AF,28+IF(N572=1,2,IF(N572=3,3,1)),FALSE)*0.6*POWER(B572,1.1))</f>
        <v>3682</v>
      </c>
      <c r="R572" s="55">
        <f>I572/(SUM(H$2:H572)*10)</f>
        <v>2.2614064462118041E-2</v>
      </c>
      <c r="S572" s="95">
        <f t="shared" si="80"/>
        <v>1.74</v>
      </c>
      <c r="T572" s="96">
        <f>SUMIFS(H$2:H572,A$2:A572,A572)*10*S572*(1.1+INDEX(Entourage!BD:BD,MATCH(J572,Entourage!A:A,0))/20)</f>
        <v>4322.16</v>
      </c>
      <c r="U572" s="96">
        <f t="shared" si="81"/>
        <v>494.9099999999994</v>
      </c>
      <c r="V572" s="96">
        <f>T572/VLOOKUP(C572,[4]CharPropertyConfig!$A:$G,7,FALSE)</f>
        <v>4322.16</v>
      </c>
      <c r="W572" s="96">
        <f t="shared" si="82"/>
        <v>21.059999999999036</v>
      </c>
      <c r="X572" s="54" t="str">
        <f>VLOOKUP(J572,Entourage!A:B,2,FALSE)</f>
        <v>c_b_0056</v>
      </c>
      <c r="Y572" s="51" t="str">
        <f>VLOOKUP(M572,Entourage!A:B,2,FALSE)</f>
        <v>c_b_0071</v>
      </c>
    </row>
    <row r="573" spans="1:25" x14ac:dyDescent="0.15">
      <c r="A573" s="51">
        <f t="shared" si="75"/>
        <v>29</v>
      </c>
      <c r="B573" s="2">
        <f>COUNTIF(A$1:A573,A573)</f>
        <v>12</v>
      </c>
      <c r="C573" s="2">
        <f t="shared" si="83"/>
        <v>104</v>
      </c>
      <c r="D573" s="100">
        <f t="shared" si="76"/>
        <v>4840</v>
      </c>
      <c r="E573" s="51">
        <v>1</v>
      </c>
      <c r="F573" s="43">
        <v>4</v>
      </c>
      <c r="G573" s="82">
        <v>13009</v>
      </c>
      <c r="H573" s="43">
        <v>38</v>
      </c>
      <c r="I573" s="43">
        <f>VLOOKUP(C573,[4]CharPropertyConfig!$A:$G,7,FALSE)*D573</f>
        <v>4840</v>
      </c>
      <c r="J573" s="51">
        <f>VLOOKUP(A573,filiation!A:C,3,FALSE)</f>
        <v>6</v>
      </c>
      <c r="K573" s="51">
        <f>VLOOKUP(J573,Entourage!A:N,14,FALSE)</f>
        <v>2</v>
      </c>
      <c r="L573" s="2" t="str">
        <f t="shared" si="77"/>
        <v>刺杀</v>
      </c>
      <c r="M573" s="51">
        <f>VLOOKUP(A573,filiation!A:D,4,FALSE)</f>
        <v>21</v>
      </c>
      <c r="N573" s="51">
        <f>VLOOKUP(M573,Entourage!A:N,14,FALSE)</f>
        <v>3</v>
      </c>
      <c r="O573" s="2" t="str">
        <f t="shared" si="78"/>
        <v>辅助</v>
      </c>
      <c r="P573" s="2">
        <f t="shared" si="79"/>
        <v>104</v>
      </c>
      <c r="Q573" s="51">
        <f>INT(VLOOKUP(M573,Entourage!A:AF,28+IF(N573=1,2,IF(N573=3,3,1)),FALSE)*0.6*POWER(B573,1.1))</f>
        <v>4052</v>
      </c>
      <c r="R573" s="55">
        <f>I573/(SUM(H$2:H573)*10)</f>
        <v>2.5274151436031331E-2</v>
      </c>
      <c r="S573" s="95">
        <f t="shared" si="80"/>
        <v>1.615</v>
      </c>
      <c r="T573" s="96">
        <f>SUMIFS(H$2:H573,A$2:A573,A573)*10*S573*(1.1+INDEX(Entourage!BD:BD,MATCH(J573,Entourage!A:A,0))/20)</f>
        <v>4840.1550000000007</v>
      </c>
      <c r="U573" s="96">
        <f t="shared" si="81"/>
        <v>517.9950000000008</v>
      </c>
      <c r="V573" s="96">
        <f>T573/VLOOKUP(C573,[4]CharPropertyConfig!$A:$G,7,FALSE)</f>
        <v>4840.1550000000007</v>
      </c>
      <c r="W573" s="96">
        <f t="shared" si="82"/>
        <v>23.085000000001401</v>
      </c>
      <c r="X573" s="54" t="str">
        <f>VLOOKUP(J573,Entourage!A:B,2,FALSE)</f>
        <v>c_b_0056</v>
      </c>
      <c r="Y573" s="51" t="str">
        <f>VLOOKUP(M573,Entourage!A:B,2,FALSE)</f>
        <v>c_b_0071</v>
      </c>
    </row>
    <row r="574" spans="1:25" x14ac:dyDescent="0.15">
      <c r="A574" s="51">
        <f t="shared" si="75"/>
        <v>29</v>
      </c>
      <c r="B574" s="2">
        <f>COUNTIF(A$1:A574,A574)</f>
        <v>13</v>
      </c>
      <c r="C574" s="2">
        <f t="shared" si="83"/>
        <v>104</v>
      </c>
      <c r="D574" s="100">
        <f t="shared" si="76"/>
        <v>5381</v>
      </c>
      <c r="E574" s="51">
        <v>1</v>
      </c>
      <c r="F574" s="43">
        <v>4</v>
      </c>
      <c r="G574" s="82">
        <v>13009</v>
      </c>
      <c r="H574" s="43">
        <v>42</v>
      </c>
      <c r="I574" s="43">
        <f>VLOOKUP(C574,[4]CharPropertyConfig!$A:$G,7,FALSE)*D574</f>
        <v>5381</v>
      </c>
      <c r="J574" s="51">
        <f>VLOOKUP(A574,filiation!A:C,3,FALSE)</f>
        <v>6</v>
      </c>
      <c r="K574" s="51">
        <f>VLOOKUP(J574,Entourage!A:N,14,FALSE)</f>
        <v>2</v>
      </c>
      <c r="L574" s="2" t="str">
        <f t="shared" si="77"/>
        <v>刺杀</v>
      </c>
      <c r="M574" s="51">
        <f>VLOOKUP(A574,filiation!A:D,4,FALSE)</f>
        <v>21</v>
      </c>
      <c r="N574" s="51">
        <f>VLOOKUP(M574,Entourage!A:N,14,FALSE)</f>
        <v>3</v>
      </c>
      <c r="O574" s="2" t="str">
        <f t="shared" si="78"/>
        <v>辅助</v>
      </c>
      <c r="P574" s="2">
        <f t="shared" si="79"/>
        <v>104</v>
      </c>
      <c r="Q574" s="51">
        <f>INT(VLOOKUP(M574,Entourage!A:AF,28+IF(N574=1,2,IF(N574=3,3,1)),FALSE)*0.6*POWER(B574,1.1))</f>
        <v>4425</v>
      </c>
      <c r="R574" s="55">
        <f>I574/(SUM(H$2:H574)*10)</f>
        <v>2.8037724051688202E-2</v>
      </c>
      <c r="S574" s="95">
        <f t="shared" si="80"/>
        <v>1.51</v>
      </c>
      <c r="T574" s="96">
        <f>SUMIFS(H$2:H574,A$2:A574,A574)*10*S574*(1.1+INDEX(Entourage!BD:BD,MATCH(J574,Entourage!A:A,0))/20)</f>
        <v>5381.64</v>
      </c>
      <c r="U574" s="96">
        <f t="shared" si="81"/>
        <v>541.48499999999967</v>
      </c>
      <c r="V574" s="96">
        <f>T574/VLOOKUP(C574,[4]CharPropertyConfig!$A:$G,7,FALSE)</f>
        <v>5381.64</v>
      </c>
      <c r="W574" s="96">
        <f t="shared" si="82"/>
        <v>23.489999999998872</v>
      </c>
      <c r="X574" s="54" t="str">
        <f>VLOOKUP(J574,Entourage!A:B,2,FALSE)</f>
        <v>c_b_0056</v>
      </c>
      <c r="Y574" s="51" t="str">
        <f>VLOOKUP(M574,Entourage!A:B,2,FALSE)</f>
        <v>c_b_0071</v>
      </c>
    </row>
    <row r="575" spans="1:25" x14ac:dyDescent="0.15">
      <c r="A575" s="51">
        <f t="shared" si="75"/>
        <v>29</v>
      </c>
      <c r="B575" s="2">
        <f>COUNTIF(A$1:A575,A575)</f>
        <v>14</v>
      </c>
      <c r="C575" s="2">
        <f t="shared" si="83"/>
        <v>104</v>
      </c>
      <c r="D575" s="100">
        <f t="shared" si="76"/>
        <v>5942</v>
      </c>
      <c r="E575" s="51">
        <v>1</v>
      </c>
      <c r="F575" s="43">
        <v>5</v>
      </c>
      <c r="G575" s="82">
        <v>13009</v>
      </c>
      <c r="H575" s="43">
        <v>46</v>
      </c>
      <c r="I575" s="43">
        <f>VLOOKUP(C575,[4]CharPropertyConfig!$A:$G,7,FALSE)*D575</f>
        <v>5942</v>
      </c>
      <c r="J575" s="51">
        <f>VLOOKUP(A575,filiation!A:C,3,FALSE)</f>
        <v>6</v>
      </c>
      <c r="K575" s="51">
        <f>VLOOKUP(J575,Entourage!A:N,14,FALSE)</f>
        <v>2</v>
      </c>
      <c r="L575" s="2" t="str">
        <f t="shared" si="77"/>
        <v>刺杀</v>
      </c>
      <c r="M575" s="51">
        <f>VLOOKUP(A575,filiation!A:D,4,FALSE)</f>
        <v>21</v>
      </c>
      <c r="N575" s="51">
        <f>VLOOKUP(M575,Entourage!A:N,14,FALSE)</f>
        <v>3</v>
      </c>
      <c r="O575" s="2" t="str">
        <f t="shared" si="78"/>
        <v>辅助</v>
      </c>
      <c r="P575" s="2">
        <f t="shared" si="79"/>
        <v>104</v>
      </c>
      <c r="Q575" s="51">
        <f>INT(VLOOKUP(M575,Entourage!A:AF,28+IF(N575=1,2,IF(N575=3,3,1)),FALSE)*0.6*POWER(B575,1.1))</f>
        <v>4801</v>
      </c>
      <c r="R575" s="55">
        <f>I575/(SUM(H$2:H575)*10)</f>
        <v>3.0886786568250339E-2</v>
      </c>
      <c r="S575" s="95">
        <f t="shared" si="80"/>
        <v>1.42</v>
      </c>
      <c r="T575" s="96">
        <f>SUMIFS(H$2:H575,A$2:A575,A575)*10*S575*(1.1+INDEX(Entourage!BD:BD,MATCH(J575,Entourage!A:A,0))/20)</f>
        <v>5942.7000000000007</v>
      </c>
      <c r="U575" s="96">
        <f t="shared" si="81"/>
        <v>561.0600000000004</v>
      </c>
      <c r="V575" s="96">
        <f>T575/VLOOKUP(C575,[4]CharPropertyConfig!$A:$G,7,FALSE)</f>
        <v>5942.7000000000007</v>
      </c>
      <c r="W575" s="96">
        <f t="shared" si="82"/>
        <v>19.575000000000728</v>
      </c>
      <c r="X575" s="54" t="str">
        <f>VLOOKUP(J575,Entourage!A:B,2,FALSE)</f>
        <v>c_b_0056</v>
      </c>
      <c r="Y575" s="51" t="str">
        <f>VLOOKUP(M575,Entourage!A:B,2,FALSE)</f>
        <v>c_b_0071</v>
      </c>
    </row>
    <row r="576" spans="1:25" x14ac:dyDescent="0.15">
      <c r="A576" s="51">
        <f t="shared" si="75"/>
        <v>29</v>
      </c>
      <c r="B576" s="2">
        <f>COUNTIF(A$1:A576,A576)</f>
        <v>15</v>
      </c>
      <c r="C576" s="2">
        <f t="shared" si="83"/>
        <v>104</v>
      </c>
      <c r="D576" s="100">
        <f t="shared" si="76"/>
        <v>6521</v>
      </c>
      <c r="E576" s="51">
        <v>1</v>
      </c>
      <c r="F576" s="43">
        <v>5</v>
      </c>
      <c r="G576" s="82">
        <v>13009</v>
      </c>
      <c r="H576" s="43">
        <v>50</v>
      </c>
      <c r="I576" s="43">
        <f>VLOOKUP(C576,[4]CharPropertyConfig!$A:$G,7,FALSE)*D576</f>
        <v>6521</v>
      </c>
      <c r="J576" s="51">
        <f>VLOOKUP(A576,filiation!A:C,3,FALSE)</f>
        <v>6</v>
      </c>
      <c r="K576" s="51">
        <f>VLOOKUP(J576,Entourage!A:N,14,FALSE)</f>
        <v>2</v>
      </c>
      <c r="L576" s="2" t="str">
        <f t="shared" si="77"/>
        <v>刺杀</v>
      </c>
      <c r="M576" s="51">
        <f>VLOOKUP(A576,filiation!A:D,4,FALSE)</f>
        <v>21</v>
      </c>
      <c r="N576" s="51">
        <f>VLOOKUP(M576,Entourage!A:N,14,FALSE)</f>
        <v>3</v>
      </c>
      <c r="O576" s="2" t="str">
        <f t="shared" si="78"/>
        <v>辅助</v>
      </c>
      <c r="P576" s="2">
        <f t="shared" si="79"/>
        <v>104</v>
      </c>
      <c r="Q576" s="51">
        <f>INT(VLOOKUP(M576,Entourage!A:AF,28+IF(N576=1,2,IF(N576=3,3,1)),FALSE)*0.6*POWER(B576,1.1))</f>
        <v>5179</v>
      </c>
      <c r="R576" s="55">
        <f>I576/(SUM(H$2:H576)*10)</f>
        <v>3.3808585649108255E-2</v>
      </c>
      <c r="S576" s="95">
        <f t="shared" si="80"/>
        <v>1.3418999999999999</v>
      </c>
      <c r="T576" s="96">
        <f>SUMIFS(H$2:H576,A$2:A576,A576)*10*S576*(1.1+INDEX(Entourage!BD:BD,MATCH(J576,Entourage!A:A,0))/20)</f>
        <v>6521.6339999999991</v>
      </c>
      <c r="U576" s="96">
        <f t="shared" si="81"/>
        <v>578.93399999999838</v>
      </c>
      <c r="V576" s="96">
        <f>T576/VLOOKUP(C576,[4]CharPropertyConfig!$A:$G,7,FALSE)</f>
        <v>6521.6339999999991</v>
      </c>
      <c r="W576" s="96">
        <f t="shared" si="82"/>
        <v>17.873999999997977</v>
      </c>
      <c r="X576" s="54" t="str">
        <f>VLOOKUP(J576,Entourage!A:B,2,FALSE)</f>
        <v>c_b_0056</v>
      </c>
      <c r="Y576" s="51" t="str">
        <f>VLOOKUP(M576,Entourage!A:B,2,FALSE)</f>
        <v>c_b_0071</v>
      </c>
    </row>
    <row r="577" spans="1:25" x14ac:dyDescent="0.15">
      <c r="A577" s="51">
        <f t="shared" si="75"/>
        <v>29</v>
      </c>
      <c r="B577" s="2">
        <f>COUNTIF(A$1:A577,A577)</f>
        <v>16</v>
      </c>
      <c r="C577" s="2">
        <f t="shared" si="83"/>
        <v>104</v>
      </c>
      <c r="D577" s="100">
        <f t="shared" si="76"/>
        <v>7124</v>
      </c>
      <c r="E577" s="51">
        <v>1</v>
      </c>
      <c r="F577" s="43">
        <v>5</v>
      </c>
      <c r="G577" s="82">
        <v>13009</v>
      </c>
      <c r="H577" s="43">
        <v>54</v>
      </c>
      <c r="I577" s="43">
        <f>VLOOKUP(C577,[4]CharPropertyConfig!$A:$G,7,FALSE)*D577</f>
        <v>7124</v>
      </c>
      <c r="J577" s="51">
        <f>VLOOKUP(A577,filiation!A:C,3,FALSE)</f>
        <v>6</v>
      </c>
      <c r="K577" s="51">
        <f>VLOOKUP(J577,Entourage!A:N,14,FALSE)</f>
        <v>2</v>
      </c>
      <c r="L577" s="2" t="str">
        <f t="shared" si="77"/>
        <v>刺杀</v>
      </c>
      <c r="M577" s="51">
        <f>VLOOKUP(A577,filiation!A:D,4,FALSE)</f>
        <v>21</v>
      </c>
      <c r="N577" s="51">
        <f>VLOOKUP(M577,Entourage!A:N,14,FALSE)</f>
        <v>3</v>
      </c>
      <c r="O577" s="2" t="str">
        <f t="shared" si="78"/>
        <v>辅助</v>
      </c>
      <c r="P577" s="2">
        <f t="shared" si="79"/>
        <v>104</v>
      </c>
      <c r="Q577" s="51">
        <f>INT(VLOOKUP(M577,Entourage!A:AF,28+IF(N577=1,2,IF(N577=3,3,1)),FALSE)*0.6*POWER(B577,1.1))</f>
        <v>5560</v>
      </c>
      <c r="R577" s="55">
        <f>I577/(SUM(H$2:H577)*10)</f>
        <v>3.6831765070830316E-2</v>
      </c>
      <c r="S577" s="95">
        <f t="shared" si="80"/>
        <v>1.2748049999999997</v>
      </c>
      <c r="T577" s="96">
        <f>SUMIFS(H$2:H577,A$2:A577,A577)*10*S577*(1.1+INDEX(Entourage!BD:BD,MATCH(J577,Entourage!A:A,0))/20)</f>
        <v>7124.8851449999984</v>
      </c>
      <c r="U577" s="96">
        <f t="shared" si="81"/>
        <v>603.25114499999927</v>
      </c>
      <c r="V577" s="96">
        <f>T577/VLOOKUP(C577,[4]CharPropertyConfig!$A:$G,7,FALSE)</f>
        <v>7124.8851449999984</v>
      </c>
      <c r="W577" s="96">
        <f t="shared" si="82"/>
        <v>24.317145000000892</v>
      </c>
      <c r="X577" s="54" t="str">
        <f>VLOOKUP(J577,Entourage!A:B,2,FALSE)</f>
        <v>c_b_0056</v>
      </c>
      <c r="Y577" s="51" t="str">
        <f>VLOOKUP(M577,Entourage!A:B,2,FALSE)</f>
        <v>c_b_0071</v>
      </c>
    </row>
    <row r="578" spans="1:25" x14ac:dyDescent="0.15">
      <c r="A578" s="51">
        <f t="shared" si="75"/>
        <v>29</v>
      </c>
      <c r="B578" s="2">
        <f>COUNTIF(A$1:A578,A578)</f>
        <v>17</v>
      </c>
      <c r="C578" s="2">
        <f t="shared" si="83"/>
        <v>104</v>
      </c>
      <c r="D578" s="100">
        <f t="shared" si="76"/>
        <v>7757</v>
      </c>
      <c r="E578" s="51">
        <v>1</v>
      </c>
      <c r="F578" s="43">
        <v>5</v>
      </c>
      <c r="G578" s="82">
        <v>13009</v>
      </c>
      <c r="H578" s="43">
        <v>58</v>
      </c>
      <c r="I578" s="43">
        <f>VLOOKUP(C578,[4]CharPropertyConfig!$A:$G,7,FALSE)*D578</f>
        <v>7757</v>
      </c>
      <c r="J578" s="51">
        <f>VLOOKUP(A578,filiation!A:C,3,FALSE)</f>
        <v>6</v>
      </c>
      <c r="K578" s="51">
        <f>VLOOKUP(J578,Entourage!A:N,14,FALSE)</f>
        <v>2</v>
      </c>
      <c r="L578" s="2" t="str">
        <f t="shared" si="77"/>
        <v>刺杀</v>
      </c>
      <c r="M578" s="51">
        <f>VLOOKUP(A578,filiation!A:D,4,FALSE)</f>
        <v>21</v>
      </c>
      <c r="N578" s="51">
        <f>VLOOKUP(M578,Entourage!A:N,14,FALSE)</f>
        <v>3</v>
      </c>
      <c r="O578" s="2" t="str">
        <f t="shared" si="78"/>
        <v>辅助</v>
      </c>
      <c r="P578" s="2">
        <f t="shared" si="79"/>
        <v>104</v>
      </c>
      <c r="Q578" s="51">
        <f>INT(VLOOKUP(M578,Entourage!A:AF,28+IF(N578=1,2,IF(N578=3,3,1)),FALSE)*0.6*POWER(B578,1.1))</f>
        <v>5944</v>
      </c>
      <c r="R578" s="55">
        <f>I578/(SUM(H$2:H578)*10)</f>
        <v>3.998453608247423E-2</v>
      </c>
      <c r="S578" s="95">
        <f t="shared" si="80"/>
        <v>1.2174387749999998</v>
      </c>
      <c r="T578" s="96">
        <f>SUMIFS(H$2:H578,A$2:A578,A578)*10*S578*(1.1+INDEX(Entourage!BD:BD,MATCH(J578,Entourage!A:A,0))/20)</f>
        <v>7757.5198742999983</v>
      </c>
      <c r="U578" s="96">
        <f t="shared" si="81"/>
        <v>632.63472929999989</v>
      </c>
      <c r="V578" s="96">
        <f>T578/VLOOKUP(C578,[4]CharPropertyConfig!$A:$G,7,FALSE)</f>
        <v>7757.5198742999983</v>
      </c>
      <c r="W578" s="96">
        <f t="shared" si="82"/>
        <v>29.383584300000621</v>
      </c>
      <c r="X578" s="54" t="str">
        <f>VLOOKUP(J578,Entourage!A:B,2,FALSE)</f>
        <v>c_b_0056</v>
      </c>
      <c r="Y578" s="51" t="str">
        <f>VLOOKUP(M578,Entourage!A:B,2,FALSE)</f>
        <v>c_b_0071</v>
      </c>
    </row>
    <row r="579" spans="1:25" x14ac:dyDescent="0.15">
      <c r="A579" s="51">
        <f t="shared" ref="A579:A642" si="84">INT((ROW(A579)+18)/20)</f>
        <v>29</v>
      </c>
      <c r="B579" s="2">
        <f>COUNTIF(A$1:A579,A579)</f>
        <v>18</v>
      </c>
      <c r="C579" s="2">
        <f t="shared" si="83"/>
        <v>104</v>
      </c>
      <c r="D579" s="100">
        <f t="shared" ref="D579:D642" si="85">INT(V579)</f>
        <v>8457</v>
      </c>
      <c r="E579" s="51">
        <v>1</v>
      </c>
      <c r="F579" s="43">
        <v>6</v>
      </c>
      <c r="G579" s="82">
        <v>13009</v>
      </c>
      <c r="H579" s="43">
        <v>64</v>
      </c>
      <c r="I579" s="43">
        <f>VLOOKUP(C579,[4]CharPropertyConfig!$A:$G,7,FALSE)*D579</f>
        <v>8457</v>
      </c>
      <c r="J579" s="51">
        <f>VLOOKUP(A579,filiation!A:C,3,FALSE)</f>
        <v>6</v>
      </c>
      <c r="K579" s="51">
        <f>VLOOKUP(J579,Entourage!A:N,14,FALSE)</f>
        <v>2</v>
      </c>
      <c r="L579" s="2" t="str">
        <f t="shared" ref="L579:L642" si="86">VLOOKUP(K579,$AC$2:$AD$4,2,FALSE)</f>
        <v>刺杀</v>
      </c>
      <c r="M579" s="51">
        <f>VLOOKUP(A579,filiation!A:D,4,FALSE)</f>
        <v>21</v>
      </c>
      <c r="N579" s="51">
        <f>VLOOKUP(M579,Entourage!A:N,14,FALSE)</f>
        <v>3</v>
      </c>
      <c r="O579" s="2" t="str">
        <f t="shared" ref="O579:O642" si="87">VLOOKUP(N579,$AC$2:$AD$4,2,FALSE)</f>
        <v>辅助</v>
      </c>
      <c r="P579" s="2">
        <f t="shared" ref="P579:P642" si="88">VLOOKUP(N579,$AC$2:$AE$4,3,FALSE)</f>
        <v>104</v>
      </c>
      <c r="Q579" s="51">
        <f>INT(VLOOKUP(M579,Entourage!A:AF,28+IF(N579=1,2,IF(N579=3,3,1)),FALSE)*0.6*POWER(B579,1.1))</f>
        <v>6330</v>
      </c>
      <c r="R579" s="55">
        <f>I579/(SUM(H$2:H579)*10)</f>
        <v>4.3449445129469792E-2</v>
      </c>
      <c r="S579" s="95">
        <f t="shared" ref="S579:S642" si="89">VLOOKUP(B579,AG$2:AH$22,2,FALSE)</f>
        <v>1.1687412239999997</v>
      </c>
      <c r="T579" s="96">
        <f>SUMIFS(H$2:H579,A$2:A579,A579)*10*S579*(1.1+INDEX(Entourage!BD:BD,MATCH(J579,Entourage!A:A,0))/20)</f>
        <v>8457.0114968639991</v>
      </c>
      <c r="U579" s="96">
        <f t="shared" ref="U579:U642" si="90">IFERROR(T579-T578,0)</f>
        <v>699.49162256400086</v>
      </c>
      <c r="V579" s="96">
        <f>T579/VLOOKUP(C579,[4]CharPropertyConfig!$A:$G,7,FALSE)</f>
        <v>8457.0114968639991</v>
      </c>
      <c r="W579" s="96">
        <f t="shared" si="82"/>
        <v>66.856893264000973</v>
      </c>
      <c r="X579" s="54" t="str">
        <f>VLOOKUP(J579,Entourage!A:B,2,FALSE)</f>
        <v>c_b_0056</v>
      </c>
      <c r="Y579" s="51" t="str">
        <f>VLOOKUP(M579,Entourage!A:B,2,FALSE)</f>
        <v>c_b_0071</v>
      </c>
    </row>
    <row r="580" spans="1:25" x14ac:dyDescent="0.15">
      <c r="A580" s="51">
        <f t="shared" si="84"/>
        <v>29</v>
      </c>
      <c r="B580" s="2">
        <f>COUNTIF(A$1:A580,A580)</f>
        <v>19</v>
      </c>
      <c r="C580" s="2">
        <f t="shared" si="83"/>
        <v>104</v>
      </c>
      <c r="D580" s="100">
        <f t="shared" si="85"/>
        <v>9196</v>
      </c>
      <c r="E580" s="51">
        <v>1</v>
      </c>
      <c r="F580" s="43">
        <v>6</v>
      </c>
      <c r="G580" s="82">
        <v>13009</v>
      </c>
      <c r="H580" s="43">
        <v>68</v>
      </c>
      <c r="I580" s="43">
        <f>VLOOKUP(C580,[4]CharPropertyConfig!$A:$G,7,FALSE)*D580</f>
        <v>9196</v>
      </c>
      <c r="J580" s="51">
        <f>VLOOKUP(A580,filiation!A:C,3,FALSE)</f>
        <v>6</v>
      </c>
      <c r="K580" s="51">
        <f>VLOOKUP(J580,Entourage!A:N,14,FALSE)</f>
        <v>2</v>
      </c>
      <c r="L580" s="2" t="str">
        <f t="shared" si="86"/>
        <v>刺杀</v>
      </c>
      <c r="M580" s="51">
        <f>VLOOKUP(A580,filiation!A:D,4,FALSE)</f>
        <v>21</v>
      </c>
      <c r="N580" s="51">
        <f>VLOOKUP(M580,Entourage!A:N,14,FALSE)</f>
        <v>3</v>
      </c>
      <c r="O580" s="2" t="str">
        <f t="shared" si="87"/>
        <v>辅助</v>
      </c>
      <c r="P580" s="2">
        <f t="shared" si="88"/>
        <v>104</v>
      </c>
      <c r="Q580" s="51">
        <f>INT(VLOOKUP(M580,Entourage!A:AF,28+IF(N580=1,2,IF(N580=3,3,1)),FALSE)*0.6*POWER(B580,1.1))</f>
        <v>6718</v>
      </c>
      <c r="R580" s="55">
        <f>I580/(SUM(H$2:H580)*10)</f>
        <v>4.7081712062256809E-2</v>
      </c>
      <c r="S580" s="95">
        <f t="shared" si="89"/>
        <v>1.1278352811599996</v>
      </c>
      <c r="T580" s="96">
        <f>SUMIFS(H$2:H580,A$2:A580,A580)*10*S580*(1.1+INDEX(Entourage!BD:BD,MATCH(J580,Entourage!A:A,0))/20)</f>
        <v>9196.3688825786376</v>
      </c>
      <c r="U580" s="96">
        <f t="shared" si="90"/>
        <v>739.35738571463844</v>
      </c>
      <c r="V580" s="96">
        <f>T580/VLOOKUP(C580,[4]CharPropertyConfig!$A:$G,7,FALSE)</f>
        <v>9196.3688825786376</v>
      </c>
      <c r="W580" s="96">
        <f t="shared" ref="W580:W643" si="91">U580-U579</f>
        <v>39.865763150637576</v>
      </c>
      <c r="X580" s="54" t="str">
        <f>VLOOKUP(J580,Entourage!A:B,2,FALSE)</f>
        <v>c_b_0056</v>
      </c>
      <c r="Y580" s="51" t="str">
        <f>VLOOKUP(M580,Entourage!A:B,2,FALSE)</f>
        <v>c_b_0071</v>
      </c>
    </row>
    <row r="581" spans="1:25" x14ac:dyDescent="0.15">
      <c r="A581" s="51">
        <f t="shared" si="84"/>
        <v>29</v>
      </c>
      <c r="B581" s="2">
        <f>COUNTIF(A$1:A581,A581)</f>
        <v>20</v>
      </c>
      <c r="C581" s="2">
        <f t="shared" si="83"/>
        <v>104</v>
      </c>
      <c r="D581" s="100">
        <f t="shared" si="85"/>
        <v>9983</v>
      </c>
      <c r="E581" s="51">
        <v>1</v>
      </c>
      <c r="F581" s="43">
        <v>6</v>
      </c>
      <c r="G581" s="82">
        <v>13009</v>
      </c>
      <c r="H581" s="43">
        <v>72</v>
      </c>
      <c r="I581" s="43">
        <f>VLOOKUP(C581,[4]CharPropertyConfig!$A:$G,7,FALSE)*D581</f>
        <v>9983</v>
      </c>
      <c r="J581" s="51">
        <f>VLOOKUP(A581,filiation!A:C,3,FALSE)</f>
        <v>6</v>
      </c>
      <c r="K581" s="51">
        <f>VLOOKUP(J581,Entourage!A:N,14,FALSE)</f>
        <v>2</v>
      </c>
      <c r="L581" s="2" t="str">
        <f t="shared" si="86"/>
        <v>刺杀</v>
      </c>
      <c r="M581" s="51">
        <f>VLOOKUP(A581,filiation!A:D,4,FALSE)</f>
        <v>21</v>
      </c>
      <c r="N581" s="51">
        <f>VLOOKUP(M581,Entourage!A:N,14,FALSE)</f>
        <v>3</v>
      </c>
      <c r="O581" s="2" t="str">
        <f t="shared" si="87"/>
        <v>辅助</v>
      </c>
      <c r="P581" s="2">
        <f t="shared" si="88"/>
        <v>104</v>
      </c>
      <c r="Q581" s="51">
        <f>INT(VLOOKUP(M581,Entourage!A:AF,28+IF(N581=1,2,IF(N581=3,3,1)),FALSE)*0.6*POWER(B581,1.1))</f>
        <v>7108</v>
      </c>
      <c r="R581" s="55">
        <f>I581/(SUM(H$2:H581)*10)</f>
        <v>5.0923280963068765E-2</v>
      </c>
      <c r="S581" s="95">
        <f t="shared" si="89"/>
        <v>1.0940002227251997</v>
      </c>
      <c r="T581" s="96">
        <f>SUMIFS(H$2:H581,A$2:A581,A581)*10*S581*(1.1+INDEX(Entourage!BD:BD,MATCH(J581,Entourage!A:A,0))/20)</f>
        <v>9983.8460325901724</v>
      </c>
      <c r="U581" s="96">
        <f t="shared" si="90"/>
        <v>787.47715001153483</v>
      </c>
      <c r="V581" s="96">
        <f>T581/VLOOKUP(C581,[4]CharPropertyConfig!$A:$G,7,FALSE)</f>
        <v>9983.8460325901724</v>
      </c>
      <c r="W581" s="96">
        <f t="shared" si="91"/>
        <v>48.119764296896392</v>
      </c>
      <c r="X581" s="54" t="str">
        <f>VLOOKUP(J581,Entourage!A:B,2,FALSE)</f>
        <v>c_b_0056</v>
      </c>
      <c r="Y581" s="51" t="str">
        <f>VLOOKUP(M581,Entourage!A:B,2,FALSE)</f>
        <v>c_b_0071</v>
      </c>
    </row>
    <row r="582" spans="1:25" x14ac:dyDescent="0.15">
      <c r="A582" s="51">
        <f t="shared" si="84"/>
        <v>30</v>
      </c>
      <c r="B582" s="2">
        <f>COUNTIF(A$1:A582,A582)</f>
        <v>1</v>
      </c>
      <c r="C582" s="2">
        <f t="shared" si="83"/>
        <v>101</v>
      </c>
      <c r="D582" s="100">
        <f t="shared" si="85"/>
        <v>11</v>
      </c>
      <c r="E582" s="51">
        <v>1</v>
      </c>
      <c r="F582" s="43">
        <v>1</v>
      </c>
      <c r="G582" s="82">
        <v>13009</v>
      </c>
      <c r="H582" s="43">
        <v>2</v>
      </c>
      <c r="I582" s="43">
        <f>VLOOKUP(C582,[4]CharPropertyConfig!$A:$G,7,FALSE)*D582</f>
        <v>275</v>
      </c>
      <c r="J582" s="51">
        <f>VLOOKUP(A582,filiation!A:C,3,FALSE)</f>
        <v>21</v>
      </c>
      <c r="K582" s="51">
        <f>VLOOKUP(J582,Entourage!A:N,14,FALSE)</f>
        <v>3</v>
      </c>
      <c r="L582" s="2" t="str">
        <f t="shared" si="86"/>
        <v>辅助</v>
      </c>
      <c r="M582" s="51">
        <f>VLOOKUP(A582,filiation!A:D,4,FALSE)</f>
        <v>6</v>
      </c>
      <c r="N582" s="51">
        <f>VLOOKUP(M582,Entourage!A:N,14,FALSE)</f>
        <v>2</v>
      </c>
      <c r="O582" s="2" t="str">
        <f t="shared" si="87"/>
        <v>刺杀</v>
      </c>
      <c r="P582" s="2">
        <f t="shared" si="88"/>
        <v>101</v>
      </c>
      <c r="Q582" s="51">
        <f>INT(VLOOKUP(M582,Entourage!A:AF,28+IF(N582=1,2,IF(N582=3,3,1)),FALSE)*0.6*POWER(B582,1.1))</f>
        <v>18</v>
      </c>
      <c r="R582" s="55">
        <f>I582/(SUM(H$2:H582)*10)</f>
        <v>1.4026318473936549E-3</v>
      </c>
      <c r="S582" s="95">
        <f t="shared" si="89"/>
        <v>10</v>
      </c>
      <c r="T582" s="96">
        <f>SUMIFS(H$2:H582,A$2:A582,A582)*10*S582*(1.1+INDEX(Entourage!BD:BD,MATCH(J582,Entourage!A:A,0))/20)</f>
        <v>280</v>
      </c>
      <c r="U582" s="96">
        <f t="shared" si="90"/>
        <v>-9703.8460325901724</v>
      </c>
      <c r="V582" s="96">
        <f>T582/VLOOKUP(C582,[4]CharPropertyConfig!$A:$G,7,FALSE)</f>
        <v>11.2</v>
      </c>
      <c r="W582" s="96">
        <f t="shared" si="91"/>
        <v>-10491.323182601707</v>
      </c>
      <c r="X582" s="54" t="str">
        <f>VLOOKUP(J582,Entourage!A:B,2,FALSE)</f>
        <v>c_b_0071</v>
      </c>
      <c r="Y582" s="51" t="str">
        <f>VLOOKUP(M582,Entourage!A:B,2,FALSE)</f>
        <v>c_b_0056</v>
      </c>
    </row>
    <row r="583" spans="1:25" x14ac:dyDescent="0.15">
      <c r="A583" s="51">
        <f t="shared" si="84"/>
        <v>30</v>
      </c>
      <c r="B583" s="2">
        <f>COUNTIF(A$1:A583,A583)</f>
        <v>2</v>
      </c>
      <c r="C583" s="2">
        <f t="shared" si="83"/>
        <v>101</v>
      </c>
      <c r="D583" s="100">
        <f t="shared" si="85"/>
        <v>23</v>
      </c>
      <c r="E583" s="51">
        <v>1</v>
      </c>
      <c r="F583" s="43">
        <v>1</v>
      </c>
      <c r="G583" s="82">
        <v>13009</v>
      </c>
      <c r="H583" s="43">
        <v>4</v>
      </c>
      <c r="I583" s="43">
        <f>VLOOKUP(C583,[4]CharPropertyConfig!$A:$G,7,FALSE)*D583</f>
        <v>575</v>
      </c>
      <c r="J583" s="51">
        <f>VLOOKUP(A583,filiation!A:C,3,FALSE)</f>
        <v>21</v>
      </c>
      <c r="K583" s="51">
        <f>VLOOKUP(J583,Entourage!A:N,14,FALSE)</f>
        <v>3</v>
      </c>
      <c r="L583" s="2" t="str">
        <f t="shared" si="86"/>
        <v>辅助</v>
      </c>
      <c r="M583" s="51">
        <f>VLOOKUP(A583,filiation!A:D,4,FALSE)</f>
        <v>6</v>
      </c>
      <c r="N583" s="51">
        <f>VLOOKUP(M583,Entourage!A:N,14,FALSE)</f>
        <v>2</v>
      </c>
      <c r="O583" s="2" t="str">
        <f t="shared" si="87"/>
        <v>刺杀</v>
      </c>
      <c r="P583" s="2">
        <f t="shared" si="88"/>
        <v>101</v>
      </c>
      <c r="Q583" s="51">
        <f>INT(VLOOKUP(M583,Entourage!A:AF,28+IF(N583=1,2,IF(N583=3,3,1)),FALSE)*0.6*POWER(B583,1.1))</f>
        <v>38</v>
      </c>
      <c r="R583" s="55">
        <f>I583/(SUM(H$2:H583)*10)</f>
        <v>2.9321774604793471E-3</v>
      </c>
      <c r="S583" s="95">
        <f t="shared" si="89"/>
        <v>7</v>
      </c>
      <c r="T583" s="96">
        <f>SUMIFS(H$2:H583,A$2:A583,A583)*10*S583*(1.1+INDEX(Entourage!BD:BD,MATCH(J583,Entourage!A:A,0))/20)</f>
        <v>588</v>
      </c>
      <c r="U583" s="96">
        <f t="shared" si="90"/>
        <v>308</v>
      </c>
      <c r="V583" s="96">
        <f>T583/VLOOKUP(C583,[4]CharPropertyConfig!$A:$G,7,FALSE)</f>
        <v>23.52</v>
      </c>
      <c r="W583" s="96">
        <f t="shared" si="91"/>
        <v>10011.846032590172</v>
      </c>
      <c r="X583" s="54" t="str">
        <f>VLOOKUP(J583,Entourage!A:B,2,FALSE)</f>
        <v>c_b_0071</v>
      </c>
      <c r="Y583" s="51" t="str">
        <f>VLOOKUP(M583,Entourage!A:B,2,FALSE)</f>
        <v>c_b_0056</v>
      </c>
    </row>
    <row r="584" spans="1:25" x14ac:dyDescent="0.15">
      <c r="A584" s="51">
        <f t="shared" si="84"/>
        <v>30</v>
      </c>
      <c r="B584" s="2">
        <f>COUNTIF(A$1:A584,A584)</f>
        <v>3</v>
      </c>
      <c r="C584" s="2">
        <f t="shared" si="83"/>
        <v>101</v>
      </c>
      <c r="D584" s="100">
        <f t="shared" si="85"/>
        <v>36</v>
      </c>
      <c r="E584" s="51">
        <v>1</v>
      </c>
      <c r="F584" s="43">
        <v>1</v>
      </c>
      <c r="G584" s="82">
        <v>13009</v>
      </c>
      <c r="H584" s="43">
        <v>6</v>
      </c>
      <c r="I584" s="43">
        <f>VLOOKUP(C584,[4]CharPropertyConfig!$A:$G,7,FALSE)*D584</f>
        <v>900</v>
      </c>
      <c r="J584" s="51">
        <f>VLOOKUP(A584,filiation!A:C,3,FALSE)</f>
        <v>21</v>
      </c>
      <c r="K584" s="51">
        <f>VLOOKUP(J584,Entourage!A:N,14,FALSE)</f>
        <v>3</v>
      </c>
      <c r="L584" s="2" t="str">
        <f t="shared" si="86"/>
        <v>辅助</v>
      </c>
      <c r="M584" s="51">
        <f>VLOOKUP(A584,filiation!A:D,4,FALSE)</f>
        <v>6</v>
      </c>
      <c r="N584" s="51">
        <f>VLOOKUP(M584,Entourage!A:N,14,FALSE)</f>
        <v>2</v>
      </c>
      <c r="O584" s="2" t="str">
        <f t="shared" si="87"/>
        <v>刺杀</v>
      </c>
      <c r="P584" s="2">
        <f t="shared" si="88"/>
        <v>101</v>
      </c>
      <c r="Q584" s="51">
        <f>INT(VLOOKUP(M584,Entourage!A:AF,28+IF(N584=1,2,IF(N584=3,3,1)),FALSE)*0.6*POWER(B584,1.1))</f>
        <v>60</v>
      </c>
      <c r="R584" s="55">
        <f>I584/(SUM(H$2:H584)*10)</f>
        <v>4.5880913539967372E-3</v>
      </c>
      <c r="S584" s="95">
        <f t="shared" si="89"/>
        <v>5.5</v>
      </c>
      <c r="T584" s="96">
        <f>SUMIFS(H$2:H584,A$2:A584,A584)*10*S584*(1.1+INDEX(Entourage!BD:BD,MATCH(J584,Entourage!A:A,0))/20)</f>
        <v>924.00000000000011</v>
      </c>
      <c r="U584" s="96">
        <f t="shared" si="90"/>
        <v>336.00000000000011</v>
      </c>
      <c r="V584" s="96">
        <f>T584/VLOOKUP(C584,[4]CharPropertyConfig!$A:$G,7,FALSE)</f>
        <v>36.960000000000008</v>
      </c>
      <c r="W584" s="96">
        <f t="shared" si="91"/>
        <v>28.000000000000114</v>
      </c>
      <c r="X584" s="54" t="str">
        <f>VLOOKUP(J584,Entourage!A:B,2,FALSE)</f>
        <v>c_b_0071</v>
      </c>
      <c r="Y584" s="51" t="str">
        <f>VLOOKUP(M584,Entourage!A:B,2,FALSE)</f>
        <v>c_b_0056</v>
      </c>
    </row>
    <row r="585" spans="1:25" x14ac:dyDescent="0.15">
      <c r="A585" s="51">
        <f t="shared" si="84"/>
        <v>30</v>
      </c>
      <c r="B585" s="2">
        <f>COUNTIF(A$1:A585,A585)</f>
        <v>4</v>
      </c>
      <c r="C585" s="2">
        <f t="shared" si="83"/>
        <v>101</v>
      </c>
      <c r="D585" s="100">
        <f t="shared" si="85"/>
        <v>51</v>
      </c>
      <c r="E585" s="51">
        <v>1</v>
      </c>
      <c r="F585" s="43">
        <v>2</v>
      </c>
      <c r="G585" s="82">
        <v>13009</v>
      </c>
      <c r="H585" s="43">
        <v>10</v>
      </c>
      <c r="I585" s="43">
        <f>VLOOKUP(C585,[4]CharPropertyConfig!$A:$G,7,FALSE)*D585</f>
        <v>1275</v>
      </c>
      <c r="J585" s="51">
        <f>VLOOKUP(A585,filiation!A:C,3,FALSE)</f>
        <v>21</v>
      </c>
      <c r="K585" s="51">
        <f>VLOOKUP(J585,Entourage!A:N,14,FALSE)</f>
        <v>3</v>
      </c>
      <c r="L585" s="2" t="str">
        <f t="shared" si="86"/>
        <v>辅助</v>
      </c>
      <c r="M585" s="51">
        <f>VLOOKUP(A585,filiation!A:D,4,FALSE)</f>
        <v>6</v>
      </c>
      <c r="N585" s="51">
        <f>VLOOKUP(M585,Entourage!A:N,14,FALSE)</f>
        <v>2</v>
      </c>
      <c r="O585" s="2" t="str">
        <f t="shared" si="87"/>
        <v>刺杀</v>
      </c>
      <c r="P585" s="2">
        <f t="shared" si="88"/>
        <v>101</v>
      </c>
      <c r="Q585" s="51">
        <f>INT(VLOOKUP(M585,Entourage!A:AF,28+IF(N585=1,2,IF(N585=3,3,1)),FALSE)*0.6*POWER(B585,1.1))</f>
        <v>82</v>
      </c>
      <c r="R585" s="55">
        <f>I585/(SUM(H$2:H585)*10)</f>
        <v>6.4964842555793332E-3</v>
      </c>
      <c r="S585" s="95">
        <f t="shared" si="89"/>
        <v>4.2</v>
      </c>
      <c r="T585" s="96">
        <f>SUMIFS(H$2:H585,A$2:A585,A585)*10*S585*(1.1+INDEX(Entourage!BD:BD,MATCH(J585,Entourage!A:A,0))/20)</f>
        <v>1293.6000000000001</v>
      </c>
      <c r="U585" s="96">
        <f t="shared" si="90"/>
        <v>369.6</v>
      </c>
      <c r="V585" s="96">
        <f>T585/VLOOKUP(C585,[4]CharPropertyConfig!$A:$G,7,FALSE)</f>
        <v>51.744000000000007</v>
      </c>
      <c r="W585" s="96">
        <f t="shared" si="91"/>
        <v>33.599999999999909</v>
      </c>
      <c r="X585" s="54" t="str">
        <f>VLOOKUP(J585,Entourage!A:B,2,FALSE)</f>
        <v>c_b_0071</v>
      </c>
      <c r="Y585" s="51" t="str">
        <f>VLOOKUP(M585,Entourage!A:B,2,FALSE)</f>
        <v>c_b_0056</v>
      </c>
    </row>
    <row r="586" spans="1:25" x14ac:dyDescent="0.15">
      <c r="A586" s="51">
        <f t="shared" si="84"/>
        <v>30</v>
      </c>
      <c r="B586" s="2">
        <f>COUNTIF(A$1:A586,A586)</f>
        <v>5</v>
      </c>
      <c r="C586" s="2">
        <f t="shared" si="83"/>
        <v>101</v>
      </c>
      <c r="D586" s="100">
        <f t="shared" si="85"/>
        <v>67</v>
      </c>
      <c r="E586" s="51">
        <v>1</v>
      </c>
      <c r="F586" s="43">
        <v>2</v>
      </c>
      <c r="G586" s="82">
        <v>13009</v>
      </c>
      <c r="H586" s="43">
        <v>12</v>
      </c>
      <c r="I586" s="43">
        <f>VLOOKUP(C586,[4]CharPropertyConfig!$A:$G,7,FALSE)*D586</f>
        <v>1675</v>
      </c>
      <c r="J586" s="51">
        <f>VLOOKUP(A586,filiation!A:C,3,FALSE)</f>
        <v>21</v>
      </c>
      <c r="K586" s="51">
        <f>VLOOKUP(J586,Entourage!A:N,14,FALSE)</f>
        <v>3</v>
      </c>
      <c r="L586" s="2" t="str">
        <f t="shared" si="86"/>
        <v>辅助</v>
      </c>
      <c r="M586" s="51">
        <f>VLOOKUP(A586,filiation!A:D,4,FALSE)</f>
        <v>6</v>
      </c>
      <c r="N586" s="51">
        <f>VLOOKUP(M586,Entourage!A:N,14,FALSE)</f>
        <v>2</v>
      </c>
      <c r="O586" s="2" t="str">
        <f t="shared" si="87"/>
        <v>刺杀</v>
      </c>
      <c r="P586" s="2">
        <f t="shared" si="88"/>
        <v>101</v>
      </c>
      <c r="Q586" s="51">
        <f>INT(VLOOKUP(M586,Entourage!A:AF,28+IF(N586=1,2,IF(N586=3,3,1)),FALSE)*0.6*POWER(B586,1.1))</f>
        <v>105</v>
      </c>
      <c r="R586" s="55">
        <f>I586/(SUM(H$2:H586)*10)</f>
        <v>8.5293818107750278E-3</v>
      </c>
      <c r="S586" s="95">
        <f t="shared" si="89"/>
        <v>3.56</v>
      </c>
      <c r="T586" s="96">
        <f>SUMIFS(H$2:H586,A$2:A586,A586)*10*S586*(1.1+INDEX(Entourage!BD:BD,MATCH(J586,Entourage!A:A,0))/20)</f>
        <v>1694.5600000000004</v>
      </c>
      <c r="U586" s="96">
        <f t="shared" si="90"/>
        <v>400.96000000000026</v>
      </c>
      <c r="V586" s="96">
        <f>T586/VLOOKUP(C586,[4]CharPropertyConfig!$A:$G,7,FALSE)</f>
        <v>67.78240000000001</v>
      </c>
      <c r="W586" s="96">
        <f t="shared" si="91"/>
        <v>31.360000000000241</v>
      </c>
      <c r="X586" s="54" t="str">
        <f>VLOOKUP(J586,Entourage!A:B,2,FALSE)</f>
        <v>c_b_0071</v>
      </c>
      <c r="Y586" s="51" t="str">
        <f>VLOOKUP(M586,Entourage!A:B,2,FALSE)</f>
        <v>c_b_0056</v>
      </c>
    </row>
    <row r="587" spans="1:25" x14ac:dyDescent="0.15">
      <c r="A587" s="51">
        <f t="shared" si="84"/>
        <v>30</v>
      </c>
      <c r="B587" s="2">
        <f>COUNTIF(A$1:A587,A587)</f>
        <v>6</v>
      </c>
      <c r="C587" s="2">
        <f t="shared" si="83"/>
        <v>101</v>
      </c>
      <c r="D587" s="100">
        <f t="shared" si="85"/>
        <v>84</v>
      </c>
      <c r="E587" s="51">
        <v>1</v>
      </c>
      <c r="F587" s="43">
        <v>2</v>
      </c>
      <c r="G587" s="82">
        <v>13009</v>
      </c>
      <c r="H587" s="43">
        <v>16</v>
      </c>
      <c r="I587" s="43">
        <f>VLOOKUP(C587,[4]CharPropertyConfig!$A:$G,7,FALSE)*D587</f>
        <v>2100</v>
      </c>
      <c r="J587" s="51">
        <f>VLOOKUP(A587,filiation!A:C,3,FALSE)</f>
        <v>21</v>
      </c>
      <c r="K587" s="51">
        <f>VLOOKUP(J587,Entourage!A:N,14,FALSE)</f>
        <v>3</v>
      </c>
      <c r="L587" s="2" t="str">
        <f t="shared" si="86"/>
        <v>辅助</v>
      </c>
      <c r="M587" s="51">
        <f>VLOOKUP(A587,filiation!A:D,4,FALSE)</f>
        <v>6</v>
      </c>
      <c r="N587" s="51">
        <f>VLOOKUP(M587,Entourage!A:N,14,FALSE)</f>
        <v>2</v>
      </c>
      <c r="O587" s="2" t="str">
        <f t="shared" si="87"/>
        <v>刺杀</v>
      </c>
      <c r="P587" s="2">
        <f t="shared" si="88"/>
        <v>101</v>
      </c>
      <c r="Q587" s="51">
        <f>INT(VLOOKUP(M587,Entourage!A:AF,28+IF(N587=1,2,IF(N587=3,3,1)),FALSE)*0.6*POWER(B587,1.1))</f>
        <v>129</v>
      </c>
      <c r="R587" s="55">
        <f>I587/(SUM(H$2:H587)*10)</f>
        <v>1.0684847868118449E-2</v>
      </c>
      <c r="S587" s="95">
        <f t="shared" si="89"/>
        <v>3.02</v>
      </c>
      <c r="T587" s="96">
        <f>SUMIFS(H$2:H587,A$2:A587,A587)*10*S587*(1.1+INDEX(Entourage!BD:BD,MATCH(J587,Entourage!A:A,0))/20)</f>
        <v>2114</v>
      </c>
      <c r="U587" s="96">
        <f t="shared" si="90"/>
        <v>419.4399999999996</v>
      </c>
      <c r="V587" s="96">
        <f>T587/VLOOKUP(C587,[4]CharPropertyConfig!$A:$G,7,FALSE)</f>
        <v>84.56</v>
      </c>
      <c r="W587" s="96">
        <f t="shared" si="91"/>
        <v>18.479999999999336</v>
      </c>
      <c r="X587" s="54" t="str">
        <f>VLOOKUP(J587,Entourage!A:B,2,FALSE)</f>
        <v>c_b_0071</v>
      </c>
      <c r="Y587" s="51" t="str">
        <f>VLOOKUP(M587,Entourage!A:B,2,FALSE)</f>
        <v>c_b_0056</v>
      </c>
    </row>
    <row r="588" spans="1:25" x14ac:dyDescent="0.15">
      <c r="A588" s="51">
        <f t="shared" si="84"/>
        <v>30</v>
      </c>
      <c r="B588" s="2">
        <f>COUNTIF(A$1:A588,A588)</f>
        <v>7</v>
      </c>
      <c r="C588" s="2">
        <f t="shared" si="83"/>
        <v>101</v>
      </c>
      <c r="D588" s="100">
        <f t="shared" si="85"/>
        <v>101</v>
      </c>
      <c r="E588" s="51">
        <v>1</v>
      </c>
      <c r="F588" s="43">
        <v>3</v>
      </c>
      <c r="G588" s="82">
        <v>13009</v>
      </c>
      <c r="H588" s="43">
        <v>20</v>
      </c>
      <c r="I588" s="43">
        <f>VLOOKUP(C588,[4]CharPropertyConfig!$A:$G,7,FALSE)*D588</f>
        <v>2525</v>
      </c>
      <c r="J588" s="51">
        <f>VLOOKUP(A588,filiation!A:C,3,FALSE)</f>
        <v>21</v>
      </c>
      <c r="K588" s="51">
        <f>VLOOKUP(J588,Entourage!A:N,14,FALSE)</f>
        <v>3</v>
      </c>
      <c r="L588" s="2" t="str">
        <f t="shared" si="86"/>
        <v>辅助</v>
      </c>
      <c r="M588" s="51">
        <f>VLOOKUP(A588,filiation!A:D,4,FALSE)</f>
        <v>6</v>
      </c>
      <c r="N588" s="51">
        <f>VLOOKUP(M588,Entourage!A:N,14,FALSE)</f>
        <v>2</v>
      </c>
      <c r="O588" s="2" t="str">
        <f t="shared" si="87"/>
        <v>刺杀</v>
      </c>
      <c r="P588" s="2">
        <f t="shared" si="88"/>
        <v>101</v>
      </c>
      <c r="Q588" s="51">
        <f>INT(VLOOKUP(M588,Entourage!A:AF,28+IF(N588=1,2,IF(N588=3,3,1)),FALSE)*0.6*POWER(B588,1.1))</f>
        <v>153</v>
      </c>
      <c r="R588" s="55">
        <f>I588/(SUM(H$2:H588)*10)</f>
        <v>1.2834197417911966E-2</v>
      </c>
      <c r="S588" s="95">
        <f t="shared" si="89"/>
        <v>2.6</v>
      </c>
      <c r="T588" s="96">
        <f>SUMIFS(H$2:H588,A$2:A588,A588)*10*S588*(1.1+INDEX(Entourage!BD:BD,MATCH(J588,Entourage!A:A,0))/20)</f>
        <v>2548.0000000000005</v>
      </c>
      <c r="U588" s="96">
        <f t="shared" si="90"/>
        <v>434.00000000000045</v>
      </c>
      <c r="V588" s="96">
        <f>T588/VLOOKUP(C588,[4]CharPropertyConfig!$A:$G,7,FALSE)</f>
        <v>101.92000000000002</v>
      </c>
      <c r="W588" s="96">
        <f t="shared" si="91"/>
        <v>14.560000000000855</v>
      </c>
      <c r="X588" s="54" t="str">
        <f>VLOOKUP(J588,Entourage!A:B,2,FALSE)</f>
        <v>c_b_0071</v>
      </c>
      <c r="Y588" s="51" t="str">
        <f>VLOOKUP(M588,Entourage!A:B,2,FALSE)</f>
        <v>c_b_0056</v>
      </c>
    </row>
    <row r="589" spans="1:25" x14ac:dyDescent="0.15">
      <c r="A589" s="51">
        <f t="shared" si="84"/>
        <v>30</v>
      </c>
      <c r="B589" s="2">
        <f>COUNTIF(A$1:A589,A589)</f>
        <v>8</v>
      </c>
      <c r="C589" s="2">
        <f t="shared" si="83"/>
        <v>101</v>
      </c>
      <c r="D589" s="100">
        <f t="shared" si="85"/>
        <v>120</v>
      </c>
      <c r="E589" s="51">
        <v>1</v>
      </c>
      <c r="F589" s="43">
        <v>3</v>
      </c>
      <c r="G589" s="82">
        <v>13009</v>
      </c>
      <c r="H589" s="43">
        <v>24</v>
      </c>
      <c r="I589" s="43">
        <f>VLOOKUP(C589,[4]CharPropertyConfig!$A:$G,7,FALSE)*D589</f>
        <v>3000</v>
      </c>
      <c r="J589" s="51">
        <f>VLOOKUP(A589,filiation!A:C,3,FALSE)</f>
        <v>21</v>
      </c>
      <c r="K589" s="51">
        <f>VLOOKUP(J589,Entourage!A:N,14,FALSE)</f>
        <v>3</v>
      </c>
      <c r="L589" s="2" t="str">
        <f t="shared" si="86"/>
        <v>辅助</v>
      </c>
      <c r="M589" s="51">
        <f>VLOOKUP(A589,filiation!A:D,4,FALSE)</f>
        <v>6</v>
      </c>
      <c r="N589" s="51">
        <f>VLOOKUP(M589,Entourage!A:N,14,FALSE)</f>
        <v>2</v>
      </c>
      <c r="O589" s="2" t="str">
        <f t="shared" si="87"/>
        <v>刺杀</v>
      </c>
      <c r="P589" s="2">
        <f t="shared" si="88"/>
        <v>101</v>
      </c>
      <c r="Q589" s="51">
        <f>INT(VLOOKUP(M589,Entourage!A:AF,28+IF(N589=1,2,IF(N589=3,3,1)),FALSE)*0.6*POWER(B589,1.1))</f>
        <v>177</v>
      </c>
      <c r="R589" s="55">
        <f>I589/(SUM(H$2:H589)*10)</f>
        <v>1.5229972586049346E-2</v>
      </c>
      <c r="S589" s="95">
        <f t="shared" si="89"/>
        <v>2.2799999999999998</v>
      </c>
      <c r="T589" s="96">
        <f>SUMIFS(H$2:H589,A$2:A589,A589)*10*S589*(1.1+INDEX(Entourage!BD:BD,MATCH(J589,Entourage!A:A,0))/20)</f>
        <v>3000.48</v>
      </c>
      <c r="U589" s="96">
        <f t="shared" si="90"/>
        <v>452.47999999999956</v>
      </c>
      <c r="V589" s="96">
        <f>T589/VLOOKUP(C589,[4]CharPropertyConfig!$A:$G,7,FALSE)</f>
        <v>120.0192</v>
      </c>
      <c r="W589" s="96">
        <f t="shared" si="91"/>
        <v>18.479999999999109</v>
      </c>
      <c r="X589" s="54" t="str">
        <f>VLOOKUP(J589,Entourage!A:B,2,FALSE)</f>
        <v>c_b_0071</v>
      </c>
      <c r="Y589" s="51" t="str">
        <f>VLOOKUP(M589,Entourage!A:B,2,FALSE)</f>
        <v>c_b_0056</v>
      </c>
    </row>
    <row r="590" spans="1:25" x14ac:dyDescent="0.15">
      <c r="A590" s="51">
        <f t="shared" si="84"/>
        <v>30</v>
      </c>
      <c r="B590" s="2">
        <f>COUNTIF(A$1:A590,A590)</f>
        <v>9</v>
      </c>
      <c r="C590" s="2">
        <f t="shared" si="83"/>
        <v>101</v>
      </c>
      <c r="D590" s="100">
        <f t="shared" si="85"/>
        <v>139</v>
      </c>
      <c r="E590" s="51">
        <v>1</v>
      </c>
      <c r="F590" s="43">
        <v>3</v>
      </c>
      <c r="G590" s="82">
        <v>13009</v>
      </c>
      <c r="H590" s="43">
        <v>26</v>
      </c>
      <c r="I590" s="43">
        <f>VLOOKUP(C590,[4]CharPropertyConfig!$A:$G,7,FALSE)*D590</f>
        <v>3475</v>
      </c>
      <c r="J590" s="51">
        <f>VLOOKUP(A590,filiation!A:C,3,FALSE)</f>
        <v>21</v>
      </c>
      <c r="K590" s="51">
        <f>VLOOKUP(J590,Entourage!A:N,14,FALSE)</f>
        <v>3</v>
      </c>
      <c r="L590" s="2" t="str">
        <f t="shared" si="86"/>
        <v>辅助</v>
      </c>
      <c r="M590" s="51">
        <f>VLOOKUP(A590,filiation!A:D,4,FALSE)</f>
        <v>6</v>
      </c>
      <c r="N590" s="51">
        <f>VLOOKUP(M590,Entourage!A:N,14,FALSE)</f>
        <v>2</v>
      </c>
      <c r="O590" s="2" t="str">
        <f t="shared" si="87"/>
        <v>刺杀</v>
      </c>
      <c r="P590" s="2">
        <f t="shared" si="88"/>
        <v>101</v>
      </c>
      <c r="Q590" s="51">
        <f>INT(VLOOKUP(M590,Entourage!A:AF,28+IF(N590=1,2,IF(N590=3,3,1)),FALSE)*0.6*POWER(B590,1.1))</f>
        <v>201</v>
      </c>
      <c r="R590" s="55">
        <f>I590/(SUM(H$2:H590)*10)</f>
        <v>1.7618130196714661E-2</v>
      </c>
      <c r="S590" s="95">
        <f t="shared" si="89"/>
        <v>2.0699999999999998</v>
      </c>
      <c r="T590" s="96">
        <f>SUMIFS(H$2:H590,A$2:A590,A590)*10*S590*(1.1+INDEX(Entourage!BD:BD,MATCH(J590,Entourage!A:A,0))/20)</f>
        <v>3477.6000000000004</v>
      </c>
      <c r="U590" s="96">
        <f t="shared" si="90"/>
        <v>477.12000000000035</v>
      </c>
      <c r="V590" s="96">
        <f>T590/VLOOKUP(C590,[4]CharPropertyConfig!$A:$G,7,FALSE)</f>
        <v>139.10400000000001</v>
      </c>
      <c r="W590" s="96">
        <f t="shared" si="91"/>
        <v>24.640000000000782</v>
      </c>
      <c r="X590" s="54" t="str">
        <f>VLOOKUP(J590,Entourage!A:B,2,FALSE)</f>
        <v>c_b_0071</v>
      </c>
      <c r="Y590" s="51" t="str">
        <f>VLOOKUP(M590,Entourage!A:B,2,FALSE)</f>
        <v>c_b_0056</v>
      </c>
    </row>
    <row r="591" spans="1:25" x14ac:dyDescent="0.15">
      <c r="A591" s="51">
        <f t="shared" si="84"/>
        <v>30</v>
      </c>
      <c r="B591" s="2">
        <f>COUNTIF(A$1:A591,A591)</f>
        <v>10</v>
      </c>
      <c r="C591" s="2">
        <f t="shared" si="83"/>
        <v>101</v>
      </c>
      <c r="D591" s="100">
        <f t="shared" si="85"/>
        <v>158</v>
      </c>
      <c r="E591" s="51">
        <v>1</v>
      </c>
      <c r="F591" s="43">
        <v>3</v>
      </c>
      <c r="G591" s="82">
        <v>13009</v>
      </c>
      <c r="H591" s="43">
        <v>30</v>
      </c>
      <c r="I591" s="43">
        <f>VLOOKUP(C591,[4]CharPropertyConfig!$A:$G,7,FALSE)*D591</f>
        <v>3950</v>
      </c>
      <c r="J591" s="51">
        <f>VLOOKUP(A591,filiation!A:C,3,FALSE)</f>
        <v>21</v>
      </c>
      <c r="K591" s="51">
        <f>VLOOKUP(J591,Entourage!A:N,14,FALSE)</f>
        <v>3</v>
      </c>
      <c r="L591" s="2" t="str">
        <f t="shared" si="86"/>
        <v>辅助</v>
      </c>
      <c r="M591" s="51">
        <f>VLOOKUP(A591,filiation!A:D,4,FALSE)</f>
        <v>6</v>
      </c>
      <c r="N591" s="51">
        <f>VLOOKUP(M591,Entourage!A:N,14,FALSE)</f>
        <v>2</v>
      </c>
      <c r="O591" s="2" t="str">
        <f t="shared" si="87"/>
        <v>刺杀</v>
      </c>
      <c r="P591" s="2">
        <f t="shared" si="88"/>
        <v>101</v>
      </c>
      <c r="Q591" s="51">
        <f>INT(VLOOKUP(M591,Entourage!A:AF,28+IF(N591=1,2,IF(N591=3,3,1)),FALSE)*0.6*POWER(B591,1.1))</f>
        <v>226</v>
      </c>
      <c r="R591" s="55">
        <f>I591/(SUM(H$2:H591)*10)</f>
        <v>1.9995950187303838E-2</v>
      </c>
      <c r="S591" s="95">
        <f t="shared" si="89"/>
        <v>1.89</v>
      </c>
      <c r="T591" s="96">
        <f>SUMIFS(H$2:H591,A$2:A591,A591)*10*S591*(1.1+INDEX(Entourage!BD:BD,MATCH(J591,Entourage!A:A,0))/20)</f>
        <v>3969.0000000000005</v>
      </c>
      <c r="U591" s="96">
        <f t="shared" si="90"/>
        <v>491.40000000000009</v>
      </c>
      <c r="V591" s="96">
        <f>T591/VLOOKUP(C591,[4]CharPropertyConfig!$A:$G,7,FALSE)</f>
        <v>158.76000000000002</v>
      </c>
      <c r="W591" s="96">
        <f t="shared" si="91"/>
        <v>14.279999999999745</v>
      </c>
      <c r="X591" s="54" t="str">
        <f>VLOOKUP(J591,Entourage!A:B,2,FALSE)</f>
        <v>c_b_0071</v>
      </c>
      <c r="Y591" s="51" t="str">
        <f>VLOOKUP(M591,Entourage!A:B,2,FALSE)</f>
        <v>c_b_0056</v>
      </c>
    </row>
    <row r="592" spans="1:25" x14ac:dyDescent="0.15">
      <c r="A592" s="51">
        <f t="shared" si="84"/>
        <v>30</v>
      </c>
      <c r="B592" s="2">
        <f>COUNTIF(A$1:A592,A592)</f>
        <v>11</v>
      </c>
      <c r="C592" s="2">
        <f t="shared" si="83"/>
        <v>101</v>
      </c>
      <c r="D592" s="100">
        <f t="shared" si="85"/>
        <v>179</v>
      </c>
      <c r="E592" s="51">
        <v>1</v>
      </c>
      <c r="F592" s="43">
        <v>4</v>
      </c>
      <c r="G592" s="82">
        <v>13009</v>
      </c>
      <c r="H592" s="43">
        <v>34</v>
      </c>
      <c r="I592" s="43">
        <f>VLOOKUP(C592,[4]CharPropertyConfig!$A:$G,7,FALSE)*D592</f>
        <v>4475</v>
      </c>
      <c r="J592" s="51">
        <f>VLOOKUP(A592,filiation!A:C,3,FALSE)</f>
        <v>21</v>
      </c>
      <c r="K592" s="51">
        <f>VLOOKUP(J592,Entourage!A:N,14,FALSE)</f>
        <v>3</v>
      </c>
      <c r="L592" s="2" t="str">
        <f t="shared" si="86"/>
        <v>辅助</v>
      </c>
      <c r="M592" s="51">
        <f>VLOOKUP(A592,filiation!A:D,4,FALSE)</f>
        <v>6</v>
      </c>
      <c r="N592" s="51">
        <f>VLOOKUP(M592,Entourage!A:N,14,FALSE)</f>
        <v>2</v>
      </c>
      <c r="O592" s="2" t="str">
        <f t="shared" si="87"/>
        <v>刺杀</v>
      </c>
      <c r="P592" s="2">
        <f t="shared" si="88"/>
        <v>101</v>
      </c>
      <c r="Q592" s="51">
        <f>INT(VLOOKUP(M592,Entourage!A:AF,28+IF(N592=1,2,IF(N592=3,3,1)),FALSE)*0.6*POWER(B592,1.1))</f>
        <v>251</v>
      </c>
      <c r="R592" s="55">
        <f>I592/(SUM(H$2:H592)*10)</f>
        <v>2.2614715989488578E-2</v>
      </c>
      <c r="S592" s="95">
        <f t="shared" si="89"/>
        <v>1.74</v>
      </c>
      <c r="T592" s="96">
        <f>SUMIFS(H$2:H592,A$2:A592,A592)*10*S592*(1.1+INDEX(Entourage!BD:BD,MATCH(J592,Entourage!A:A,0))/20)</f>
        <v>4482.2400000000007</v>
      </c>
      <c r="U592" s="96">
        <f t="shared" si="90"/>
        <v>513.24000000000024</v>
      </c>
      <c r="V592" s="96">
        <f>T592/VLOOKUP(C592,[4]CharPropertyConfig!$A:$G,7,FALSE)</f>
        <v>179.28960000000004</v>
      </c>
      <c r="W592" s="96">
        <f t="shared" si="91"/>
        <v>21.840000000000146</v>
      </c>
      <c r="X592" s="54" t="str">
        <f>VLOOKUP(J592,Entourage!A:B,2,FALSE)</f>
        <v>c_b_0071</v>
      </c>
      <c r="Y592" s="51" t="str">
        <f>VLOOKUP(M592,Entourage!A:B,2,FALSE)</f>
        <v>c_b_0056</v>
      </c>
    </row>
    <row r="593" spans="1:25" x14ac:dyDescent="0.15">
      <c r="A593" s="51">
        <f t="shared" si="84"/>
        <v>30</v>
      </c>
      <c r="B593" s="2">
        <f>COUNTIF(A$1:A593,A593)</f>
        <v>12</v>
      </c>
      <c r="C593" s="2">
        <f t="shared" si="83"/>
        <v>101</v>
      </c>
      <c r="D593" s="100">
        <f t="shared" si="85"/>
        <v>200</v>
      </c>
      <c r="E593" s="51">
        <v>1</v>
      </c>
      <c r="F593" s="43">
        <v>4</v>
      </c>
      <c r="G593" s="82">
        <v>13009</v>
      </c>
      <c r="H593" s="43">
        <v>38</v>
      </c>
      <c r="I593" s="43">
        <f>VLOOKUP(C593,[4]CharPropertyConfig!$A:$G,7,FALSE)*D593</f>
        <v>5000</v>
      </c>
      <c r="J593" s="51">
        <f>VLOOKUP(A593,filiation!A:C,3,FALSE)</f>
        <v>21</v>
      </c>
      <c r="K593" s="51">
        <f>VLOOKUP(J593,Entourage!A:N,14,FALSE)</f>
        <v>3</v>
      </c>
      <c r="L593" s="2" t="str">
        <f t="shared" si="86"/>
        <v>辅助</v>
      </c>
      <c r="M593" s="51">
        <f>VLOOKUP(A593,filiation!A:D,4,FALSE)</f>
        <v>6</v>
      </c>
      <c r="N593" s="51">
        <f>VLOOKUP(M593,Entourage!A:N,14,FALSE)</f>
        <v>2</v>
      </c>
      <c r="O593" s="2" t="str">
        <f t="shared" si="87"/>
        <v>刺杀</v>
      </c>
      <c r="P593" s="2">
        <f t="shared" si="88"/>
        <v>101</v>
      </c>
      <c r="Q593" s="51">
        <f>INT(VLOOKUP(M593,Entourage!A:AF,28+IF(N593=1,2,IF(N593=3,3,1)),FALSE)*0.6*POWER(B593,1.1))</f>
        <v>276</v>
      </c>
      <c r="R593" s="55">
        <f>I593/(SUM(H$2:H593)*10)</f>
        <v>2.521940885705639E-2</v>
      </c>
      <c r="S593" s="95">
        <f t="shared" si="89"/>
        <v>1.615</v>
      </c>
      <c r="T593" s="96">
        <f>SUMIFS(H$2:H593,A$2:A593,A593)*10*S593*(1.1+INDEX(Entourage!BD:BD,MATCH(J593,Entourage!A:A,0))/20)</f>
        <v>5019.420000000001</v>
      </c>
      <c r="U593" s="96">
        <f t="shared" si="90"/>
        <v>537.18000000000029</v>
      </c>
      <c r="V593" s="96">
        <f>T593/VLOOKUP(C593,[4]CharPropertyConfig!$A:$G,7,FALSE)</f>
        <v>200.77680000000004</v>
      </c>
      <c r="W593" s="96">
        <f t="shared" si="91"/>
        <v>23.940000000000055</v>
      </c>
      <c r="X593" s="54" t="str">
        <f>VLOOKUP(J593,Entourage!A:B,2,FALSE)</f>
        <v>c_b_0071</v>
      </c>
      <c r="Y593" s="51" t="str">
        <f>VLOOKUP(M593,Entourage!A:B,2,FALSE)</f>
        <v>c_b_0056</v>
      </c>
    </row>
    <row r="594" spans="1:25" x14ac:dyDescent="0.15">
      <c r="A594" s="51">
        <f t="shared" si="84"/>
        <v>30</v>
      </c>
      <c r="B594" s="2">
        <f>COUNTIF(A$1:A594,A594)</f>
        <v>13</v>
      </c>
      <c r="C594" s="2">
        <f t="shared" ref="C594:C657" si="92">P594</f>
        <v>101</v>
      </c>
      <c r="D594" s="100">
        <f t="shared" si="85"/>
        <v>223</v>
      </c>
      <c r="E594" s="51">
        <v>1</v>
      </c>
      <c r="F594" s="43">
        <v>4</v>
      </c>
      <c r="G594" s="82">
        <v>13009</v>
      </c>
      <c r="H594" s="43">
        <v>42</v>
      </c>
      <c r="I594" s="43">
        <f>VLOOKUP(C594,[4]CharPropertyConfig!$A:$G,7,FALSE)*D594</f>
        <v>5575</v>
      </c>
      <c r="J594" s="51">
        <f>VLOOKUP(A594,filiation!A:C,3,FALSE)</f>
        <v>21</v>
      </c>
      <c r="K594" s="51">
        <f>VLOOKUP(J594,Entourage!A:N,14,FALSE)</f>
        <v>3</v>
      </c>
      <c r="L594" s="2" t="str">
        <f t="shared" si="86"/>
        <v>辅助</v>
      </c>
      <c r="M594" s="51">
        <f>VLOOKUP(A594,filiation!A:D,4,FALSE)</f>
        <v>6</v>
      </c>
      <c r="N594" s="51">
        <f>VLOOKUP(M594,Entourage!A:N,14,FALSE)</f>
        <v>2</v>
      </c>
      <c r="O594" s="2" t="str">
        <f t="shared" si="87"/>
        <v>刺杀</v>
      </c>
      <c r="P594" s="2">
        <f t="shared" si="88"/>
        <v>101</v>
      </c>
      <c r="Q594" s="51">
        <f>INT(VLOOKUP(M594,Entourage!A:AF,28+IF(N594=1,2,IF(N594=3,3,1)),FALSE)*0.6*POWER(B594,1.1))</f>
        <v>302</v>
      </c>
      <c r="R594" s="55">
        <f>I594/(SUM(H$2:H594)*10)</f>
        <v>2.8060197302194483E-2</v>
      </c>
      <c r="S594" s="95">
        <f t="shared" si="89"/>
        <v>1.51</v>
      </c>
      <c r="T594" s="96">
        <f>SUMIFS(H$2:H594,A$2:A594,A594)*10*S594*(1.1+INDEX(Entourage!BD:BD,MATCH(J594,Entourage!A:A,0))/20)</f>
        <v>5580.9600000000009</v>
      </c>
      <c r="U594" s="96">
        <f t="shared" si="90"/>
        <v>561.54</v>
      </c>
      <c r="V594" s="96">
        <f>T594/VLOOKUP(C594,[4]CharPropertyConfig!$A:$G,7,FALSE)</f>
        <v>223.23840000000004</v>
      </c>
      <c r="W594" s="96">
        <f t="shared" si="91"/>
        <v>24.359999999999673</v>
      </c>
      <c r="X594" s="54" t="str">
        <f>VLOOKUP(J594,Entourage!A:B,2,FALSE)</f>
        <v>c_b_0071</v>
      </c>
      <c r="Y594" s="51" t="str">
        <f>VLOOKUP(M594,Entourage!A:B,2,FALSE)</f>
        <v>c_b_0056</v>
      </c>
    </row>
    <row r="595" spans="1:25" x14ac:dyDescent="0.15">
      <c r="A595" s="51">
        <f t="shared" si="84"/>
        <v>30</v>
      </c>
      <c r="B595" s="2">
        <f>COUNTIF(A$1:A595,A595)</f>
        <v>14</v>
      </c>
      <c r="C595" s="2">
        <f t="shared" si="92"/>
        <v>101</v>
      </c>
      <c r="D595" s="100">
        <f t="shared" si="85"/>
        <v>246</v>
      </c>
      <c r="E595" s="51">
        <v>1</v>
      </c>
      <c r="F595" s="43">
        <v>5</v>
      </c>
      <c r="G595" s="82">
        <v>13009</v>
      </c>
      <c r="H595" s="43">
        <v>46</v>
      </c>
      <c r="I595" s="43">
        <f>VLOOKUP(C595,[4]CharPropertyConfig!$A:$G,7,FALSE)*D595</f>
        <v>6150</v>
      </c>
      <c r="J595" s="51">
        <f>VLOOKUP(A595,filiation!A:C,3,FALSE)</f>
        <v>21</v>
      </c>
      <c r="K595" s="51">
        <f>VLOOKUP(J595,Entourage!A:N,14,FALSE)</f>
        <v>3</v>
      </c>
      <c r="L595" s="2" t="str">
        <f t="shared" si="86"/>
        <v>辅助</v>
      </c>
      <c r="M595" s="51">
        <f>VLOOKUP(A595,filiation!A:D,4,FALSE)</f>
        <v>6</v>
      </c>
      <c r="N595" s="51">
        <f>VLOOKUP(M595,Entourage!A:N,14,FALSE)</f>
        <v>2</v>
      </c>
      <c r="O595" s="2" t="str">
        <f t="shared" si="87"/>
        <v>刺杀</v>
      </c>
      <c r="P595" s="2">
        <f t="shared" si="88"/>
        <v>101</v>
      </c>
      <c r="Q595" s="51">
        <f>INT(VLOOKUP(M595,Entourage!A:AF,28+IF(N595=1,2,IF(N595=3,3,1)),FALSE)*0.6*POWER(B595,1.1))</f>
        <v>328</v>
      </c>
      <c r="R595" s="55">
        <f>I595/(SUM(H$2:H595)*10)</f>
        <v>3.0882796022898465E-2</v>
      </c>
      <c r="S595" s="95">
        <f t="shared" si="89"/>
        <v>1.42</v>
      </c>
      <c r="T595" s="96">
        <f>SUMIFS(H$2:H595,A$2:A595,A595)*10*S595*(1.1+INDEX(Entourage!BD:BD,MATCH(J595,Entourage!A:A,0))/20)</f>
        <v>6162.8</v>
      </c>
      <c r="U595" s="96">
        <f t="shared" si="90"/>
        <v>581.83999999999924</v>
      </c>
      <c r="V595" s="96">
        <f>T595/VLOOKUP(C595,[4]CharPropertyConfig!$A:$G,7,FALSE)</f>
        <v>246.512</v>
      </c>
      <c r="W595" s="96">
        <f t="shared" si="91"/>
        <v>20.299999999999272</v>
      </c>
      <c r="X595" s="54" t="str">
        <f>VLOOKUP(J595,Entourage!A:B,2,FALSE)</f>
        <v>c_b_0071</v>
      </c>
      <c r="Y595" s="51" t="str">
        <f>VLOOKUP(M595,Entourage!A:B,2,FALSE)</f>
        <v>c_b_0056</v>
      </c>
    </row>
    <row r="596" spans="1:25" x14ac:dyDescent="0.15">
      <c r="A596" s="51">
        <f t="shared" si="84"/>
        <v>30</v>
      </c>
      <c r="B596" s="2">
        <f>COUNTIF(A$1:A596,A596)</f>
        <v>15</v>
      </c>
      <c r="C596" s="2">
        <f t="shared" si="92"/>
        <v>101</v>
      </c>
      <c r="D596" s="100">
        <f t="shared" si="85"/>
        <v>270</v>
      </c>
      <c r="E596" s="51">
        <v>1</v>
      </c>
      <c r="F596" s="43">
        <v>5</v>
      </c>
      <c r="G596" s="82">
        <v>13009</v>
      </c>
      <c r="H596" s="43">
        <v>50</v>
      </c>
      <c r="I596" s="43">
        <f>VLOOKUP(C596,[4]CharPropertyConfig!$A:$G,7,FALSE)*D596</f>
        <v>6750</v>
      </c>
      <c r="J596" s="51">
        <f>VLOOKUP(A596,filiation!A:C,3,FALSE)</f>
        <v>21</v>
      </c>
      <c r="K596" s="51">
        <f>VLOOKUP(J596,Entourage!A:N,14,FALSE)</f>
        <v>3</v>
      </c>
      <c r="L596" s="2" t="str">
        <f t="shared" si="86"/>
        <v>辅助</v>
      </c>
      <c r="M596" s="51">
        <f>VLOOKUP(A596,filiation!A:D,4,FALSE)</f>
        <v>6</v>
      </c>
      <c r="N596" s="51">
        <f>VLOOKUP(M596,Entourage!A:N,14,FALSE)</f>
        <v>2</v>
      </c>
      <c r="O596" s="2" t="str">
        <f t="shared" si="87"/>
        <v>刺杀</v>
      </c>
      <c r="P596" s="2">
        <f t="shared" si="88"/>
        <v>101</v>
      </c>
      <c r="Q596" s="51">
        <f>INT(VLOOKUP(M596,Entourage!A:AF,28+IF(N596=1,2,IF(N596=3,3,1)),FALSE)*0.6*POWER(B596,1.1))</f>
        <v>353</v>
      </c>
      <c r="R596" s="55">
        <f>I596/(SUM(H$2:H596)*10)</f>
        <v>3.3810859547184935E-2</v>
      </c>
      <c r="S596" s="95">
        <f t="shared" si="89"/>
        <v>1.3418999999999999</v>
      </c>
      <c r="T596" s="96">
        <f>SUMIFS(H$2:H596,A$2:A596,A596)*10*S596*(1.1+INDEX(Entourage!BD:BD,MATCH(J596,Entourage!A:A,0))/20)</f>
        <v>6763.1759999999995</v>
      </c>
      <c r="U596" s="96">
        <f t="shared" si="90"/>
        <v>600.37599999999929</v>
      </c>
      <c r="V596" s="96">
        <f>T596/VLOOKUP(C596,[4]CharPropertyConfig!$A:$G,7,FALSE)</f>
        <v>270.52704</v>
      </c>
      <c r="W596" s="96">
        <f t="shared" si="91"/>
        <v>18.536000000000058</v>
      </c>
      <c r="X596" s="54" t="str">
        <f>VLOOKUP(J596,Entourage!A:B,2,FALSE)</f>
        <v>c_b_0071</v>
      </c>
      <c r="Y596" s="51" t="str">
        <f>VLOOKUP(M596,Entourage!A:B,2,FALSE)</f>
        <v>c_b_0056</v>
      </c>
    </row>
    <row r="597" spans="1:25" x14ac:dyDescent="0.15">
      <c r="A597" s="51">
        <f t="shared" si="84"/>
        <v>30</v>
      </c>
      <c r="B597" s="2">
        <f>COUNTIF(A$1:A597,A597)</f>
        <v>16</v>
      </c>
      <c r="C597" s="2">
        <f t="shared" si="92"/>
        <v>101</v>
      </c>
      <c r="D597" s="100">
        <f t="shared" si="85"/>
        <v>295</v>
      </c>
      <c r="E597" s="51">
        <v>1</v>
      </c>
      <c r="F597" s="43">
        <v>5</v>
      </c>
      <c r="G597" s="82">
        <v>13009</v>
      </c>
      <c r="H597" s="43">
        <v>54</v>
      </c>
      <c r="I597" s="43">
        <f>VLOOKUP(C597,[4]CharPropertyConfig!$A:$G,7,FALSE)*D597</f>
        <v>7375</v>
      </c>
      <c r="J597" s="51">
        <f>VLOOKUP(A597,filiation!A:C,3,FALSE)</f>
        <v>21</v>
      </c>
      <c r="K597" s="51">
        <f>VLOOKUP(J597,Entourage!A:N,14,FALSE)</f>
        <v>3</v>
      </c>
      <c r="L597" s="2" t="str">
        <f t="shared" si="86"/>
        <v>辅助</v>
      </c>
      <c r="M597" s="51">
        <f>VLOOKUP(A597,filiation!A:D,4,FALSE)</f>
        <v>6</v>
      </c>
      <c r="N597" s="51">
        <f>VLOOKUP(M597,Entourage!A:N,14,FALSE)</f>
        <v>2</v>
      </c>
      <c r="O597" s="2" t="str">
        <f t="shared" si="87"/>
        <v>刺杀</v>
      </c>
      <c r="P597" s="2">
        <f t="shared" si="88"/>
        <v>101</v>
      </c>
      <c r="Q597" s="51">
        <f>INT(VLOOKUP(M597,Entourage!A:AF,28+IF(N597=1,2,IF(N597=3,3,1)),FALSE)*0.6*POWER(B597,1.1))</f>
        <v>380</v>
      </c>
      <c r="R597" s="55">
        <f>I597/(SUM(H$2:H597)*10)</f>
        <v>3.6841842341892299E-2</v>
      </c>
      <c r="S597" s="95">
        <f t="shared" si="89"/>
        <v>1.2748049999999997</v>
      </c>
      <c r="T597" s="96">
        <f>SUMIFS(H$2:H597,A$2:A597,A597)*10*S597*(1.1+INDEX(Entourage!BD:BD,MATCH(J597,Entourage!A:A,0))/20)</f>
        <v>7388.7697799999987</v>
      </c>
      <c r="U597" s="96">
        <f t="shared" si="90"/>
        <v>625.59377999999924</v>
      </c>
      <c r="V597" s="96">
        <f>T597/VLOOKUP(C597,[4]CharPropertyConfig!$A:$G,7,FALSE)</f>
        <v>295.55079119999994</v>
      </c>
      <c r="W597" s="96">
        <f t="shared" si="91"/>
        <v>25.217779999999948</v>
      </c>
      <c r="X597" s="54" t="str">
        <f>VLOOKUP(J597,Entourage!A:B,2,FALSE)</f>
        <v>c_b_0071</v>
      </c>
      <c r="Y597" s="51" t="str">
        <f>VLOOKUP(M597,Entourage!A:B,2,FALSE)</f>
        <v>c_b_0056</v>
      </c>
    </row>
    <row r="598" spans="1:25" x14ac:dyDescent="0.15">
      <c r="A598" s="51">
        <f t="shared" si="84"/>
        <v>30</v>
      </c>
      <c r="B598" s="2">
        <f>COUNTIF(A$1:A598,A598)</f>
        <v>17</v>
      </c>
      <c r="C598" s="2">
        <f t="shared" si="92"/>
        <v>101</v>
      </c>
      <c r="D598" s="100">
        <f t="shared" si="85"/>
        <v>321</v>
      </c>
      <c r="E598" s="51">
        <v>1</v>
      </c>
      <c r="F598" s="43">
        <v>5</v>
      </c>
      <c r="G598" s="82">
        <v>13009</v>
      </c>
      <c r="H598" s="43">
        <v>58</v>
      </c>
      <c r="I598" s="43">
        <f>VLOOKUP(C598,[4]CharPropertyConfig!$A:$G,7,FALSE)*D598</f>
        <v>8025</v>
      </c>
      <c r="J598" s="51">
        <f>VLOOKUP(A598,filiation!A:C,3,FALSE)</f>
        <v>21</v>
      </c>
      <c r="K598" s="51">
        <f>VLOOKUP(J598,Entourage!A:N,14,FALSE)</f>
        <v>3</v>
      </c>
      <c r="L598" s="2" t="str">
        <f t="shared" si="86"/>
        <v>辅助</v>
      </c>
      <c r="M598" s="51">
        <f>VLOOKUP(A598,filiation!A:D,4,FALSE)</f>
        <v>6</v>
      </c>
      <c r="N598" s="51">
        <f>VLOOKUP(M598,Entourage!A:N,14,FALSE)</f>
        <v>2</v>
      </c>
      <c r="O598" s="2" t="str">
        <f t="shared" si="87"/>
        <v>刺杀</v>
      </c>
      <c r="P598" s="2">
        <f t="shared" si="88"/>
        <v>101</v>
      </c>
      <c r="Q598" s="51">
        <f>INT(VLOOKUP(M598,Entourage!A:AF,28+IF(N598=1,2,IF(N598=3,3,1)),FALSE)*0.6*POWER(B598,1.1))</f>
        <v>406</v>
      </c>
      <c r="R598" s="55">
        <f>I598/(SUM(H$2:H598)*10)</f>
        <v>3.9973102211595939E-2</v>
      </c>
      <c r="S598" s="95">
        <f t="shared" si="89"/>
        <v>1.2174387749999998</v>
      </c>
      <c r="T598" s="96">
        <f>SUMIFS(H$2:H598,A$2:A598,A598)*10*S598*(1.1+INDEX(Entourage!BD:BD,MATCH(J598,Entourage!A:A,0))/20)</f>
        <v>8044.835425199999</v>
      </c>
      <c r="U598" s="96">
        <f t="shared" si="90"/>
        <v>656.06564520000029</v>
      </c>
      <c r="V598" s="96">
        <f>T598/VLOOKUP(C598,[4]CharPropertyConfig!$A:$G,7,FALSE)</f>
        <v>321.79341700799995</v>
      </c>
      <c r="W598" s="96">
        <f t="shared" si="91"/>
        <v>30.471865200001048</v>
      </c>
      <c r="X598" s="54" t="str">
        <f>VLOOKUP(J598,Entourage!A:B,2,FALSE)</f>
        <v>c_b_0071</v>
      </c>
      <c r="Y598" s="51" t="str">
        <f>VLOOKUP(M598,Entourage!A:B,2,FALSE)</f>
        <v>c_b_0056</v>
      </c>
    </row>
    <row r="599" spans="1:25" x14ac:dyDescent="0.15">
      <c r="A599" s="51">
        <f t="shared" si="84"/>
        <v>30</v>
      </c>
      <c r="B599" s="2">
        <f>COUNTIF(A$1:A599,A599)</f>
        <v>18</v>
      </c>
      <c r="C599" s="2">
        <f t="shared" si="92"/>
        <v>101</v>
      </c>
      <c r="D599" s="100">
        <f t="shared" si="85"/>
        <v>350</v>
      </c>
      <c r="E599" s="51">
        <v>1</v>
      </c>
      <c r="F599" s="43">
        <v>6</v>
      </c>
      <c r="G599" s="82">
        <v>13009</v>
      </c>
      <c r="H599" s="43">
        <v>64</v>
      </c>
      <c r="I599" s="43">
        <f>VLOOKUP(C599,[4]CharPropertyConfig!$A:$G,7,FALSE)*D599</f>
        <v>8750</v>
      </c>
      <c r="J599" s="51">
        <f>VLOOKUP(A599,filiation!A:C,3,FALSE)</f>
        <v>21</v>
      </c>
      <c r="K599" s="51">
        <f>VLOOKUP(J599,Entourage!A:N,14,FALSE)</f>
        <v>3</v>
      </c>
      <c r="L599" s="2" t="str">
        <f t="shared" si="86"/>
        <v>辅助</v>
      </c>
      <c r="M599" s="51">
        <f>VLOOKUP(A599,filiation!A:D,4,FALSE)</f>
        <v>6</v>
      </c>
      <c r="N599" s="51">
        <f>VLOOKUP(M599,Entourage!A:N,14,FALSE)</f>
        <v>2</v>
      </c>
      <c r="O599" s="2" t="str">
        <f t="shared" si="87"/>
        <v>刺杀</v>
      </c>
      <c r="P599" s="2">
        <f t="shared" si="88"/>
        <v>101</v>
      </c>
      <c r="Q599" s="51">
        <f>INT(VLOOKUP(M599,Entourage!A:AF,28+IF(N599=1,2,IF(N599=3,3,1)),FALSE)*0.6*POWER(B599,1.1))</f>
        <v>432</v>
      </c>
      <c r="R599" s="55">
        <f>I599/(SUM(H$2:H599)*10)</f>
        <v>4.3445878848063557E-2</v>
      </c>
      <c r="S599" s="95">
        <f t="shared" si="89"/>
        <v>1.1687412239999997</v>
      </c>
      <c r="T599" s="96">
        <f>SUMIFS(H$2:H599,A$2:A599,A599)*10*S599*(1.1+INDEX(Entourage!BD:BD,MATCH(J599,Entourage!A:A,0))/20)</f>
        <v>8770.2341448959978</v>
      </c>
      <c r="U599" s="96">
        <f t="shared" si="90"/>
        <v>725.39871969599881</v>
      </c>
      <c r="V599" s="96">
        <f>T599/VLOOKUP(C599,[4]CharPropertyConfig!$A:$G,7,FALSE)</f>
        <v>350.80936579583994</v>
      </c>
      <c r="W599" s="96">
        <f t="shared" si="91"/>
        <v>69.333074495998517</v>
      </c>
      <c r="X599" s="54" t="str">
        <f>VLOOKUP(J599,Entourage!A:B,2,FALSE)</f>
        <v>c_b_0071</v>
      </c>
      <c r="Y599" s="51" t="str">
        <f>VLOOKUP(M599,Entourage!A:B,2,FALSE)</f>
        <v>c_b_0056</v>
      </c>
    </row>
    <row r="600" spans="1:25" x14ac:dyDescent="0.15">
      <c r="A600" s="51">
        <f t="shared" si="84"/>
        <v>30</v>
      </c>
      <c r="B600" s="2">
        <f>COUNTIF(A$1:A600,A600)</f>
        <v>19</v>
      </c>
      <c r="C600" s="2">
        <f t="shared" si="92"/>
        <v>101</v>
      </c>
      <c r="D600" s="100">
        <f t="shared" si="85"/>
        <v>381</v>
      </c>
      <c r="E600" s="51">
        <v>1</v>
      </c>
      <c r="F600" s="43">
        <v>6</v>
      </c>
      <c r="G600" s="82">
        <v>13009</v>
      </c>
      <c r="H600" s="43">
        <v>68</v>
      </c>
      <c r="I600" s="43">
        <f>VLOOKUP(C600,[4]CharPropertyConfig!$A:$G,7,FALSE)*D600</f>
        <v>9525</v>
      </c>
      <c r="J600" s="51">
        <f>VLOOKUP(A600,filiation!A:C,3,FALSE)</f>
        <v>21</v>
      </c>
      <c r="K600" s="51">
        <f>VLOOKUP(J600,Entourage!A:N,14,FALSE)</f>
        <v>3</v>
      </c>
      <c r="L600" s="2" t="str">
        <f t="shared" si="86"/>
        <v>辅助</v>
      </c>
      <c r="M600" s="51">
        <f>VLOOKUP(A600,filiation!A:D,4,FALSE)</f>
        <v>6</v>
      </c>
      <c r="N600" s="51">
        <f>VLOOKUP(M600,Entourage!A:N,14,FALSE)</f>
        <v>2</v>
      </c>
      <c r="O600" s="2" t="str">
        <f t="shared" si="87"/>
        <v>刺杀</v>
      </c>
      <c r="P600" s="2">
        <f t="shared" si="88"/>
        <v>101</v>
      </c>
      <c r="Q600" s="51">
        <f>INT(VLOOKUP(M600,Entourage!A:AF,28+IF(N600=1,2,IF(N600=3,3,1)),FALSE)*0.6*POWER(B600,1.1))</f>
        <v>459</v>
      </c>
      <c r="R600" s="55">
        <f>I600/(SUM(H$2:H600)*10)</f>
        <v>4.7134798099762468E-2</v>
      </c>
      <c r="S600" s="95">
        <f t="shared" si="89"/>
        <v>1.1278352811599996</v>
      </c>
      <c r="T600" s="96">
        <f>SUMIFS(H$2:H600,A$2:A600,A600)*10*S600*(1.1+INDEX(Entourage!BD:BD,MATCH(J600,Entourage!A:A,0))/20)</f>
        <v>9536.9751374889565</v>
      </c>
      <c r="U600" s="96">
        <f t="shared" si="90"/>
        <v>766.74099259295872</v>
      </c>
      <c r="V600" s="96">
        <f>T600/VLOOKUP(C600,[4]CharPropertyConfig!$A:$G,7,FALSE)</f>
        <v>381.47900549955824</v>
      </c>
      <c r="W600" s="96">
        <f t="shared" si="91"/>
        <v>41.342272896959912</v>
      </c>
      <c r="X600" s="54" t="str">
        <f>VLOOKUP(J600,Entourage!A:B,2,FALSE)</f>
        <v>c_b_0071</v>
      </c>
      <c r="Y600" s="51" t="str">
        <f>VLOOKUP(M600,Entourage!A:B,2,FALSE)</f>
        <v>c_b_0056</v>
      </c>
    </row>
    <row r="601" spans="1:25" x14ac:dyDescent="0.15">
      <c r="A601" s="51">
        <f t="shared" si="84"/>
        <v>30</v>
      </c>
      <c r="B601" s="2">
        <f>COUNTIF(A$1:A601,A601)</f>
        <v>20</v>
      </c>
      <c r="C601" s="2">
        <f t="shared" si="92"/>
        <v>101</v>
      </c>
      <c r="D601" s="100">
        <f t="shared" si="85"/>
        <v>414</v>
      </c>
      <c r="E601" s="51">
        <v>1</v>
      </c>
      <c r="F601" s="43">
        <v>6</v>
      </c>
      <c r="G601" s="82">
        <v>13009</v>
      </c>
      <c r="H601" s="43">
        <v>72</v>
      </c>
      <c r="I601" s="43">
        <f>VLOOKUP(C601,[4]CharPropertyConfig!$A:$G,7,FALSE)*D601</f>
        <v>10350</v>
      </c>
      <c r="J601" s="51">
        <f>VLOOKUP(A601,filiation!A:C,3,FALSE)</f>
        <v>21</v>
      </c>
      <c r="K601" s="51">
        <f>VLOOKUP(J601,Entourage!A:N,14,FALSE)</f>
        <v>3</v>
      </c>
      <c r="L601" s="2" t="str">
        <f t="shared" si="86"/>
        <v>辅助</v>
      </c>
      <c r="M601" s="51">
        <f>VLOOKUP(A601,filiation!A:D,4,FALSE)</f>
        <v>6</v>
      </c>
      <c r="N601" s="51">
        <f>VLOOKUP(M601,Entourage!A:N,14,FALSE)</f>
        <v>2</v>
      </c>
      <c r="O601" s="2" t="str">
        <f t="shared" si="87"/>
        <v>刺杀</v>
      </c>
      <c r="P601" s="2">
        <f t="shared" si="88"/>
        <v>101</v>
      </c>
      <c r="Q601" s="51">
        <f>INT(VLOOKUP(M601,Entourage!A:AF,28+IF(N601=1,2,IF(N601=3,3,1)),FALSE)*0.6*POWER(B601,1.1))</f>
        <v>485</v>
      </c>
      <c r="R601" s="55">
        <f>I601/(SUM(H$2:H601)*10)</f>
        <v>5.1035502958579879E-2</v>
      </c>
      <c r="S601" s="95">
        <f t="shared" si="89"/>
        <v>1.0940002227251997</v>
      </c>
      <c r="T601" s="96">
        <f>SUMIFS(H$2:H601,A$2:A601,A601)*10*S601*(1.1+INDEX(Entourage!BD:BD,MATCH(J601,Entourage!A:A,0))/20)</f>
        <v>10353.618107871291</v>
      </c>
      <c r="U601" s="96">
        <f t="shared" si="90"/>
        <v>816.64297038233417</v>
      </c>
      <c r="V601" s="96">
        <f>T601/VLOOKUP(C601,[4]CharPropertyConfig!$A:$G,7,FALSE)</f>
        <v>414.1447243148516</v>
      </c>
      <c r="W601" s="96">
        <f t="shared" si="91"/>
        <v>49.901977789375451</v>
      </c>
      <c r="X601" s="54" t="str">
        <f>VLOOKUP(J601,Entourage!A:B,2,FALSE)</f>
        <v>c_b_0071</v>
      </c>
      <c r="Y601" s="51" t="str">
        <f>VLOOKUP(M601,Entourage!A:B,2,FALSE)</f>
        <v>c_b_0056</v>
      </c>
    </row>
    <row r="602" spans="1:25" x14ac:dyDescent="0.15">
      <c r="A602" s="51">
        <f t="shared" si="84"/>
        <v>31</v>
      </c>
      <c r="B602" s="2">
        <f>COUNTIF(A$1:A602,A602)</f>
        <v>1</v>
      </c>
      <c r="C602" s="2">
        <f t="shared" si="92"/>
        <v>101</v>
      </c>
      <c r="D602" s="100">
        <f t="shared" si="85"/>
        <v>10</v>
      </c>
      <c r="E602" s="51">
        <v>1</v>
      </c>
      <c r="F602" s="43">
        <v>1</v>
      </c>
      <c r="G602" s="82">
        <v>13009</v>
      </c>
      <c r="H602" s="43">
        <v>2</v>
      </c>
      <c r="I602" s="43">
        <f>VLOOKUP(C602,[4]CharPropertyConfig!$A:$G,7,FALSE)*D602</f>
        <v>250</v>
      </c>
      <c r="J602" s="51">
        <f>VLOOKUP(A602,filiation!A:C,3,FALSE)</f>
        <v>7</v>
      </c>
      <c r="K602" s="51">
        <f>VLOOKUP(J602,Entourage!A:N,14,FALSE)</f>
        <v>2</v>
      </c>
      <c r="L602" s="2" t="str">
        <f t="shared" si="86"/>
        <v>刺杀</v>
      </c>
      <c r="M602" s="51">
        <f>VLOOKUP(A602,filiation!A:D,4,FALSE)</f>
        <v>3</v>
      </c>
      <c r="N602" s="51">
        <f>VLOOKUP(M602,Entourage!A:N,14,FALSE)</f>
        <v>2</v>
      </c>
      <c r="O602" s="2" t="str">
        <f t="shared" si="87"/>
        <v>刺杀</v>
      </c>
      <c r="P602" s="2">
        <f t="shared" si="88"/>
        <v>101</v>
      </c>
      <c r="Q602" s="51">
        <f>INT(VLOOKUP(M602,Entourage!A:AF,28+IF(N602=1,2,IF(N602=3,3,1)),FALSE)*0.6*POWER(B602,1.1))</f>
        <v>21</v>
      </c>
      <c r="R602" s="55">
        <f>I602/(SUM(H$2:H602)*10)</f>
        <v>1.2326200571935707E-3</v>
      </c>
      <c r="S602" s="95">
        <f t="shared" si="89"/>
        <v>10</v>
      </c>
      <c r="T602" s="96">
        <f>SUMIFS(H$2:H602,A$2:A602,A602)*10*S602*(1.1+INDEX(Entourage!BD:BD,MATCH(J602,Entourage!A:A,0))/20)</f>
        <v>270</v>
      </c>
      <c r="U602" s="96">
        <f t="shared" si="90"/>
        <v>-10083.618107871291</v>
      </c>
      <c r="V602" s="96">
        <f>T602/VLOOKUP(C602,[4]CharPropertyConfig!$A:$G,7,FALSE)</f>
        <v>10.8</v>
      </c>
      <c r="W602" s="96">
        <f t="shared" si="91"/>
        <v>-10900.261078253625</v>
      </c>
      <c r="X602" s="54" t="str">
        <f>VLOOKUP(J602,Entourage!A:B,2,FALSE)</f>
        <v>c_b_0058</v>
      </c>
      <c r="Y602" s="51" t="str">
        <f>VLOOKUP(M602,Entourage!A:B,2,FALSE)</f>
        <v>c_b_0002</v>
      </c>
    </row>
    <row r="603" spans="1:25" x14ac:dyDescent="0.15">
      <c r="A603" s="51">
        <f t="shared" si="84"/>
        <v>31</v>
      </c>
      <c r="B603" s="2">
        <f>COUNTIF(A$1:A603,A603)</f>
        <v>2</v>
      </c>
      <c r="C603" s="2">
        <f t="shared" si="92"/>
        <v>101</v>
      </c>
      <c r="D603" s="100">
        <f t="shared" si="85"/>
        <v>22</v>
      </c>
      <c r="E603" s="51">
        <v>1</v>
      </c>
      <c r="F603" s="43">
        <v>1</v>
      </c>
      <c r="G603" s="82">
        <v>13009</v>
      </c>
      <c r="H603" s="43">
        <v>4</v>
      </c>
      <c r="I603" s="43">
        <f>VLOOKUP(C603,[4]CharPropertyConfig!$A:$G,7,FALSE)*D603</f>
        <v>550</v>
      </c>
      <c r="J603" s="51">
        <f>VLOOKUP(A603,filiation!A:C,3,FALSE)</f>
        <v>7</v>
      </c>
      <c r="K603" s="51">
        <f>VLOOKUP(J603,Entourage!A:N,14,FALSE)</f>
        <v>2</v>
      </c>
      <c r="L603" s="2" t="str">
        <f t="shared" si="86"/>
        <v>刺杀</v>
      </c>
      <c r="M603" s="51">
        <f>VLOOKUP(A603,filiation!A:D,4,FALSE)</f>
        <v>3</v>
      </c>
      <c r="N603" s="51">
        <f>VLOOKUP(M603,Entourage!A:N,14,FALSE)</f>
        <v>2</v>
      </c>
      <c r="O603" s="2" t="str">
        <f t="shared" si="87"/>
        <v>刺杀</v>
      </c>
      <c r="P603" s="2">
        <f t="shared" si="88"/>
        <v>101</v>
      </c>
      <c r="Q603" s="51">
        <f>INT(VLOOKUP(M603,Entourage!A:AF,28+IF(N603=1,2,IF(N603=3,3,1)),FALSE)*0.6*POWER(B603,1.1))</f>
        <v>46</v>
      </c>
      <c r="R603" s="55">
        <f>I603/(SUM(H$2:H603)*10)</f>
        <v>2.7112294193039534E-3</v>
      </c>
      <c r="S603" s="95">
        <f t="shared" si="89"/>
        <v>7</v>
      </c>
      <c r="T603" s="96">
        <f>SUMIFS(H$2:H603,A$2:A603,A603)*10*S603*(1.1+INDEX(Entourage!BD:BD,MATCH(J603,Entourage!A:A,0))/20)</f>
        <v>567</v>
      </c>
      <c r="U603" s="96">
        <f t="shared" si="90"/>
        <v>297</v>
      </c>
      <c r="V603" s="96">
        <f>T603/VLOOKUP(C603,[4]CharPropertyConfig!$A:$G,7,FALSE)</f>
        <v>22.68</v>
      </c>
      <c r="W603" s="96">
        <f t="shared" si="91"/>
        <v>10380.618107871291</v>
      </c>
      <c r="X603" s="54" t="str">
        <f>VLOOKUP(J603,Entourage!A:B,2,FALSE)</f>
        <v>c_b_0058</v>
      </c>
      <c r="Y603" s="51" t="str">
        <f>VLOOKUP(M603,Entourage!A:B,2,FALSE)</f>
        <v>c_b_0002</v>
      </c>
    </row>
    <row r="604" spans="1:25" x14ac:dyDescent="0.15">
      <c r="A604" s="51">
        <f t="shared" si="84"/>
        <v>31</v>
      </c>
      <c r="B604" s="2">
        <f>COUNTIF(A$1:A604,A604)</f>
        <v>3</v>
      </c>
      <c r="C604" s="2">
        <f t="shared" si="92"/>
        <v>101</v>
      </c>
      <c r="D604" s="100">
        <f t="shared" si="85"/>
        <v>35</v>
      </c>
      <c r="E604" s="51">
        <v>1</v>
      </c>
      <c r="F604" s="43">
        <v>1</v>
      </c>
      <c r="G604" s="82">
        <v>13009</v>
      </c>
      <c r="H604" s="43">
        <v>6</v>
      </c>
      <c r="I604" s="43">
        <f>VLOOKUP(C604,[4]CharPropertyConfig!$A:$G,7,FALSE)*D604</f>
        <v>875</v>
      </c>
      <c r="J604" s="51">
        <f>VLOOKUP(A604,filiation!A:C,3,FALSE)</f>
        <v>7</v>
      </c>
      <c r="K604" s="51">
        <f>VLOOKUP(J604,Entourage!A:N,14,FALSE)</f>
        <v>2</v>
      </c>
      <c r="L604" s="2" t="str">
        <f t="shared" si="86"/>
        <v>刺杀</v>
      </c>
      <c r="M604" s="51">
        <f>VLOOKUP(A604,filiation!A:D,4,FALSE)</f>
        <v>3</v>
      </c>
      <c r="N604" s="51">
        <f>VLOOKUP(M604,Entourage!A:N,14,FALSE)</f>
        <v>2</v>
      </c>
      <c r="O604" s="2" t="str">
        <f t="shared" si="87"/>
        <v>刺杀</v>
      </c>
      <c r="P604" s="2">
        <f t="shared" si="88"/>
        <v>101</v>
      </c>
      <c r="Q604" s="51">
        <f>INT(VLOOKUP(M604,Entourage!A:AF,28+IF(N604=1,2,IF(N604=3,3,1)),FALSE)*0.6*POWER(B604,1.1))</f>
        <v>72</v>
      </c>
      <c r="R604" s="55">
        <f>I604/(SUM(H$2:H604)*10)</f>
        <v>4.3120441553321509E-3</v>
      </c>
      <c r="S604" s="95">
        <f t="shared" si="89"/>
        <v>5.5</v>
      </c>
      <c r="T604" s="96">
        <f>SUMIFS(H$2:H604,A$2:A604,A604)*10*S604*(1.1+INDEX(Entourage!BD:BD,MATCH(J604,Entourage!A:A,0))/20)</f>
        <v>891.00000000000011</v>
      </c>
      <c r="U604" s="96">
        <f t="shared" si="90"/>
        <v>324.00000000000011</v>
      </c>
      <c r="V604" s="96">
        <f>T604/VLOOKUP(C604,[4]CharPropertyConfig!$A:$G,7,FALSE)</f>
        <v>35.640000000000008</v>
      </c>
      <c r="W604" s="96">
        <f t="shared" si="91"/>
        <v>27.000000000000114</v>
      </c>
      <c r="X604" s="54" t="str">
        <f>VLOOKUP(J604,Entourage!A:B,2,FALSE)</f>
        <v>c_b_0058</v>
      </c>
      <c r="Y604" s="51" t="str">
        <f>VLOOKUP(M604,Entourage!A:B,2,FALSE)</f>
        <v>c_b_0002</v>
      </c>
    </row>
    <row r="605" spans="1:25" x14ac:dyDescent="0.15">
      <c r="A605" s="51">
        <f t="shared" si="84"/>
        <v>31</v>
      </c>
      <c r="B605" s="2">
        <f>COUNTIF(A$1:A605,A605)</f>
        <v>4</v>
      </c>
      <c r="C605" s="2">
        <f t="shared" si="92"/>
        <v>101</v>
      </c>
      <c r="D605" s="100">
        <f t="shared" si="85"/>
        <v>49</v>
      </c>
      <c r="E605" s="51">
        <v>1</v>
      </c>
      <c r="F605" s="43">
        <v>2</v>
      </c>
      <c r="G605" s="82">
        <v>13009</v>
      </c>
      <c r="H605" s="43">
        <v>10</v>
      </c>
      <c r="I605" s="43">
        <f>VLOOKUP(C605,[4]CharPropertyConfig!$A:$G,7,FALSE)*D605</f>
        <v>1225</v>
      </c>
      <c r="J605" s="51">
        <f>VLOOKUP(A605,filiation!A:C,3,FALSE)</f>
        <v>7</v>
      </c>
      <c r="K605" s="51">
        <f>VLOOKUP(J605,Entourage!A:N,14,FALSE)</f>
        <v>2</v>
      </c>
      <c r="L605" s="2" t="str">
        <f t="shared" si="86"/>
        <v>刺杀</v>
      </c>
      <c r="M605" s="51">
        <f>VLOOKUP(A605,filiation!A:D,4,FALSE)</f>
        <v>3</v>
      </c>
      <c r="N605" s="51">
        <f>VLOOKUP(M605,Entourage!A:N,14,FALSE)</f>
        <v>2</v>
      </c>
      <c r="O605" s="2" t="str">
        <f t="shared" si="87"/>
        <v>刺杀</v>
      </c>
      <c r="P605" s="2">
        <f t="shared" si="88"/>
        <v>101</v>
      </c>
      <c r="Q605" s="51">
        <f>INT(VLOOKUP(M605,Entourage!A:AF,28+IF(N605=1,2,IF(N605=3,3,1)),FALSE)*0.6*POWER(B605,1.1))</f>
        <v>99</v>
      </c>
      <c r="R605" s="55">
        <f>I605/(SUM(H$2:H605)*10)</f>
        <v>6.0338882868682889E-3</v>
      </c>
      <c r="S605" s="95">
        <f t="shared" si="89"/>
        <v>4.2</v>
      </c>
      <c r="T605" s="96">
        <f>SUMIFS(H$2:H605,A$2:A605,A605)*10*S605*(1.1+INDEX(Entourage!BD:BD,MATCH(J605,Entourage!A:A,0))/20)</f>
        <v>1247.4000000000001</v>
      </c>
      <c r="U605" s="96">
        <f t="shared" si="90"/>
        <v>356.4</v>
      </c>
      <c r="V605" s="96">
        <f>T605/VLOOKUP(C605,[4]CharPropertyConfig!$A:$G,7,FALSE)</f>
        <v>49.896000000000001</v>
      </c>
      <c r="W605" s="96">
        <f t="shared" si="91"/>
        <v>32.399999999999864</v>
      </c>
      <c r="X605" s="54" t="str">
        <f>VLOOKUP(J605,Entourage!A:B,2,FALSE)</f>
        <v>c_b_0058</v>
      </c>
      <c r="Y605" s="51" t="str">
        <f>VLOOKUP(M605,Entourage!A:B,2,FALSE)</f>
        <v>c_b_0002</v>
      </c>
    </row>
    <row r="606" spans="1:25" x14ac:dyDescent="0.15">
      <c r="A606" s="51">
        <f t="shared" si="84"/>
        <v>31</v>
      </c>
      <c r="B606" s="2">
        <f>COUNTIF(A$1:A606,A606)</f>
        <v>5</v>
      </c>
      <c r="C606" s="2">
        <f t="shared" si="92"/>
        <v>101</v>
      </c>
      <c r="D606" s="100">
        <f t="shared" si="85"/>
        <v>65</v>
      </c>
      <c r="E606" s="51">
        <v>1</v>
      </c>
      <c r="F606" s="43">
        <v>2</v>
      </c>
      <c r="G606" s="82">
        <v>13009</v>
      </c>
      <c r="H606" s="43">
        <v>12</v>
      </c>
      <c r="I606" s="43">
        <f>VLOOKUP(C606,[4]CharPropertyConfig!$A:$G,7,FALSE)*D606</f>
        <v>1625</v>
      </c>
      <c r="J606" s="51">
        <f>VLOOKUP(A606,filiation!A:C,3,FALSE)</f>
        <v>7</v>
      </c>
      <c r="K606" s="51">
        <f>VLOOKUP(J606,Entourage!A:N,14,FALSE)</f>
        <v>2</v>
      </c>
      <c r="L606" s="2" t="str">
        <f t="shared" si="86"/>
        <v>刺杀</v>
      </c>
      <c r="M606" s="51">
        <f>VLOOKUP(A606,filiation!A:D,4,FALSE)</f>
        <v>3</v>
      </c>
      <c r="N606" s="51">
        <f>VLOOKUP(M606,Entourage!A:N,14,FALSE)</f>
        <v>2</v>
      </c>
      <c r="O606" s="2" t="str">
        <f t="shared" si="87"/>
        <v>刺杀</v>
      </c>
      <c r="P606" s="2">
        <f t="shared" si="88"/>
        <v>101</v>
      </c>
      <c r="Q606" s="51">
        <f>INT(VLOOKUP(M606,Entourage!A:AF,28+IF(N606=1,2,IF(N606=3,3,1)),FALSE)*0.6*POWER(B606,1.1))</f>
        <v>126</v>
      </c>
      <c r="R606" s="55">
        <f>I606/(SUM(H$2:H606)*10)</f>
        <v>7.9994092743920445E-3</v>
      </c>
      <c r="S606" s="95">
        <f t="shared" si="89"/>
        <v>3.56</v>
      </c>
      <c r="T606" s="96">
        <f>SUMIFS(H$2:H606,A$2:A606,A606)*10*S606*(1.1+INDEX(Entourage!BD:BD,MATCH(J606,Entourage!A:A,0))/20)</f>
        <v>1634.0400000000002</v>
      </c>
      <c r="U606" s="96">
        <f t="shared" si="90"/>
        <v>386.6400000000001</v>
      </c>
      <c r="V606" s="96">
        <f>T606/VLOOKUP(C606,[4]CharPropertyConfig!$A:$G,7,FALSE)</f>
        <v>65.36160000000001</v>
      </c>
      <c r="W606" s="96">
        <f t="shared" si="91"/>
        <v>30.240000000000123</v>
      </c>
      <c r="X606" s="54" t="str">
        <f>VLOOKUP(J606,Entourage!A:B,2,FALSE)</f>
        <v>c_b_0058</v>
      </c>
      <c r="Y606" s="51" t="str">
        <f>VLOOKUP(M606,Entourage!A:B,2,FALSE)</f>
        <v>c_b_0002</v>
      </c>
    </row>
    <row r="607" spans="1:25" x14ac:dyDescent="0.15">
      <c r="A607" s="51">
        <f t="shared" si="84"/>
        <v>31</v>
      </c>
      <c r="B607" s="2">
        <f>COUNTIF(A$1:A607,A607)</f>
        <v>6</v>
      </c>
      <c r="C607" s="2">
        <f t="shared" si="92"/>
        <v>101</v>
      </c>
      <c r="D607" s="100">
        <f t="shared" si="85"/>
        <v>81</v>
      </c>
      <c r="E607" s="51">
        <v>1</v>
      </c>
      <c r="F607" s="43">
        <v>2</v>
      </c>
      <c r="G607" s="82">
        <v>13009</v>
      </c>
      <c r="H607" s="43">
        <v>16</v>
      </c>
      <c r="I607" s="43">
        <f>VLOOKUP(C607,[4]CharPropertyConfig!$A:$G,7,FALSE)*D607</f>
        <v>2025</v>
      </c>
      <c r="J607" s="51">
        <f>VLOOKUP(A607,filiation!A:C,3,FALSE)</f>
        <v>7</v>
      </c>
      <c r="K607" s="51">
        <f>VLOOKUP(J607,Entourage!A:N,14,FALSE)</f>
        <v>2</v>
      </c>
      <c r="L607" s="2" t="str">
        <f t="shared" si="86"/>
        <v>刺杀</v>
      </c>
      <c r="M607" s="51">
        <f>VLOOKUP(A607,filiation!A:D,4,FALSE)</f>
        <v>3</v>
      </c>
      <c r="N607" s="51">
        <f>VLOOKUP(M607,Entourage!A:N,14,FALSE)</f>
        <v>2</v>
      </c>
      <c r="O607" s="2" t="str">
        <f t="shared" si="87"/>
        <v>刺杀</v>
      </c>
      <c r="P607" s="2">
        <f t="shared" si="88"/>
        <v>101</v>
      </c>
      <c r="Q607" s="51">
        <f>INT(VLOOKUP(M607,Entourage!A:AF,28+IF(N607=1,2,IF(N607=3,3,1)),FALSE)*0.6*POWER(B607,1.1))</f>
        <v>155</v>
      </c>
      <c r="R607" s="55">
        <f>I607/(SUM(H$2:H607)*10)</f>
        <v>9.9606492867683229E-3</v>
      </c>
      <c r="S607" s="95">
        <f t="shared" si="89"/>
        <v>3.02</v>
      </c>
      <c r="T607" s="96">
        <f>SUMIFS(H$2:H607,A$2:A607,A607)*10*S607*(1.1+INDEX(Entourage!BD:BD,MATCH(J607,Entourage!A:A,0))/20)</f>
        <v>2038.5000000000002</v>
      </c>
      <c r="U607" s="96">
        <f t="shared" si="90"/>
        <v>404.46000000000004</v>
      </c>
      <c r="V607" s="96">
        <f>T607/VLOOKUP(C607,[4]CharPropertyConfig!$A:$G,7,FALSE)</f>
        <v>81.540000000000006</v>
      </c>
      <c r="W607" s="96">
        <f t="shared" si="91"/>
        <v>17.819999999999936</v>
      </c>
      <c r="X607" s="54" t="str">
        <f>VLOOKUP(J607,Entourage!A:B,2,FALSE)</f>
        <v>c_b_0058</v>
      </c>
      <c r="Y607" s="51" t="str">
        <f>VLOOKUP(M607,Entourage!A:B,2,FALSE)</f>
        <v>c_b_0002</v>
      </c>
    </row>
    <row r="608" spans="1:25" x14ac:dyDescent="0.15">
      <c r="A608" s="51">
        <f t="shared" si="84"/>
        <v>31</v>
      </c>
      <c r="B608" s="2">
        <f>COUNTIF(A$1:A608,A608)</f>
        <v>7</v>
      </c>
      <c r="C608" s="2">
        <f t="shared" si="92"/>
        <v>101</v>
      </c>
      <c r="D608" s="100">
        <f t="shared" si="85"/>
        <v>98</v>
      </c>
      <c r="E608" s="51">
        <v>1</v>
      </c>
      <c r="F608" s="43">
        <v>3</v>
      </c>
      <c r="G608" s="82">
        <v>13009</v>
      </c>
      <c r="H608" s="43">
        <v>20</v>
      </c>
      <c r="I608" s="43">
        <f>VLOOKUP(C608,[4]CharPropertyConfig!$A:$G,7,FALSE)*D608</f>
        <v>2450</v>
      </c>
      <c r="J608" s="51">
        <f>VLOOKUP(A608,filiation!A:C,3,FALSE)</f>
        <v>7</v>
      </c>
      <c r="K608" s="51">
        <f>VLOOKUP(J608,Entourage!A:N,14,FALSE)</f>
        <v>2</v>
      </c>
      <c r="L608" s="2" t="str">
        <f t="shared" si="86"/>
        <v>刺杀</v>
      </c>
      <c r="M608" s="51">
        <f>VLOOKUP(A608,filiation!A:D,4,FALSE)</f>
        <v>3</v>
      </c>
      <c r="N608" s="51">
        <f>VLOOKUP(M608,Entourage!A:N,14,FALSE)</f>
        <v>2</v>
      </c>
      <c r="O608" s="2" t="str">
        <f t="shared" si="87"/>
        <v>刺杀</v>
      </c>
      <c r="P608" s="2">
        <f t="shared" si="88"/>
        <v>101</v>
      </c>
      <c r="Q608" s="51">
        <f>INT(VLOOKUP(M608,Entourage!A:AF,28+IF(N608=1,2,IF(N608=3,3,1)),FALSE)*0.6*POWER(B608,1.1))</f>
        <v>183</v>
      </c>
      <c r="R608" s="55">
        <f>I608/(SUM(H$2:H608)*10)</f>
        <v>1.203931203931204E-2</v>
      </c>
      <c r="S608" s="95">
        <f t="shared" si="89"/>
        <v>2.6</v>
      </c>
      <c r="T608" s="96">
        <f>SUMIFS(H$2:H608,A$2:A608,A608)*10*S608*(1.1+INDEX(Entourage!BD:BD,MATCH(J608,Entourage!A:A,0))/20)</f>
        <v>2457</v>
      </c>
      <c r="U608" s="96">
        <f t="shared" si="90"/>
        <v>418.49999999999977</v>
      </c>
      <c r="V608" s="96">
        <f>T608/VLOOKUP(C608,[4]CharPropertyConfig!$A:$G,7,FALSE)</f>
        <v>98.28</v>
      </c>
      <c r="W608" s="96">
        <f t="shared" si="91"/>
        <v>14.039999999999736</v>
      </c>
      <c r="X608" s="54" t="str">
        <f>VLOOKUP(J608,Entourage!A:B,2,FALSE)</f>
        <v>c_b_0058</v>
      </c>
      <c r="Y608" s="51" t="str">
        <f>VLOOKUP(M608,Entourage!A:B,2,FALSE)</f>
        <v>c_b_0002</v>
      </c>
    </row>
    <row r="609" spans="1:25" x14ac:dyDescent="0.15">
      <c r="A609" s="51">
        <f t="shared" si="84"/>
        <v>31</v>
      </c>
      <c r="B609" s="2">
        <f>COUNTIF(A$1:A609,A609)</f>
        <v>8</v>
      </c>
      <c r="C609" s="2">
        <f t="shared" si="92"/>
        <v>101</v>
      </c>
      <c r="D609" s="100">
        <f t="shared" si="85"/>
        <v>115</v>
      </c>
      <c r="E609" s="51">
        <v>1</v>
      </c>
      <c r="F609" s="43">
        <v>3</v>
      </c>
      <c r="G609" s="82">
        <v>13009</v>
      </c>
      <c r="H609" s="43">
        <v>24</v>
      </c>
      <c r="I609" s="43">
        <f>VLOOKUP(C609,[4]CharPropertyConfig!$A:$G,7,FALSE)*D609</f>
        <v>2875</v>
      </c>
      <c r="J609" s="51">
        <f>VLOOKUP(A609,filiation!A:C,3,FALSE)</f>
        <v>7</v>
      </c>
      <c r="K609" s="51">
        <f>VLOOKUP(J609,Entourage!A:N,14,FALSE)</f>
        <v>2</v>
      </c>
      <c r="L609" s="2" t="str">
        <f t="shared" si="86"/>
        <v>刺杀</v>
      </c>
      <c r="M609" s="51">
        <f>VLOOKUP(A609,filiation!A:D,4,FALSE)</f>
        <v>3</v>
      </c>
      <c r="N609" s="51">
        <f>VLOOKUP(M609,Entourage!A:N,14,FALSE)</f>
        <v>2</v>
      </c>
      <c r="O609" s="2" t="str">
        <f t="shared" si="87"/>
        <v>刺杀</v>
      </c>
      <c r="P609" s="2">
        <f t="shared" si="88"/>
        <v>101</v>
      </c>
      <c r="Q609" s="51">
        <f>INT(VLOOKUP(M609,Entourage!A:AF,28+IF(N609=1,2,IF(N609=3,3,1)),FALSE)*0.6*POWER(B609,1.1))</f>
        <v>212</v>
      </c>
      <c r="R609" s="55">
        <f>I609/(SUM(H$2:H609)*10)</f>
        <v>1.4111122018258565E-2</v>
      </c>
      <c r="S609" s="95">
        <f t="shared" si="89"/>
        <v>2.2799999999999998</v>
      </c>
      <c r="T609" s="96">
        <f>SUMIFS(H$2:H609,A$2:A609,A609)*10*S609*(1.1+INDEX(Entourage!BD:BD,MATCH(J609,Entourage!A:A,0))/20)</f>
        <v>2893.32</v>
      </c>
      <c r="U609" s="96">
        <f t="shared" si="90"/>
        <v>436.32000000000016</v>
      </c>
      <c r="V609" s="96">
        <f>T609/VLOOKUP(C609,[4]CharPropertyConfig!$A:$G,7,FALSE)</f>
        <v>115.73280000000001</v>
      </c>
      <c r="W609" s="96">
        <f t="shared" si="91"/>
        <v>17.820000000000391</v>
      </c>
      <c r="X609" s="54" t="str">
        <f>VLOOKUP(J609,Entourage!A:B,2,FALSE)</f>
        <v>c_b_0058</v>
      </c>
      <c r="Y609" s="51" t="str">
        <f>VLOOKUP(M609,Entourage!A:B,2,FALSE)</f>
        <v>c_b_0002</v>
      </c>
    </row>
    <row r="610" spans="1:25" x14ac:dyDescent="0.15">
      <c r="A610" s="51">
        <f t="shared" si="84"/>
        <v>31</v>
      </c>
      <c r="B610" s="2">
        <f>COUNTIF(A$1:A610,A610)</f>
        <v>9</v>
      </c>
      <c r="C610" s="2">
        <f t="shared" si="92"/>
        <v>101</v>
      </c>
      <c r="D610" s="100">
        <f t="shared" si="85"/>
        <v>134</v>
      </c>
      <c r="E610" s="51">
        <v>1</v>
      </c>
      <c r="F610" s="43">
        <v>3</v>
      </c>
      <c r="G610" s="82">
        <v>13009</v>
      </c>
      <c r="H610" s="43">
        <v>26</v>
      </c>
      <c r="I610" s="43">
        <f>VLOOKUP(C610,[4]CharPropertyConfig!$A:$G,7,FALSE)*D610</f>
        <v>3350</v>
      </c>
      <c r="J610" s="51">
        <f>VLOOKUP(A610,filiation!A:C,3,FALSE)</f>
        <v>7</v>
      </c>
      <c r="K610" s="51">
        <f>VLOOKUP(J610,Entourage!A:N,14,FALSE)</f>
        <v>2</v>
      </c>
      <c r="L610" s="2" t="str">
        <f t="shared" si="86"/>
        <v>刺杀</v>
      </c>
      <c r="M610" s="51">
        <f>VLOOKUP(A610,filiation!A:D,4,FALSE)</f>
        <v>3</v>
      </c>
      <c r="N610" s="51">
        <f>VLOOKUP(M610,Entourage!A:N,14,FALSE)</f>
        <v>2</v>
      </c>
      <c r="O610" s="2" t="str">
        <f t="shared" si="87"/>
        <v>刺杀</v>
      </c>
      <c r="P610" s="2">
        <f t="shared" si="88"/>
        <v>101</v>
      </c>
      <c r="Q610" s="51">
        <f>INT(VLOOKUP(M610,Entourage!A:AF,28+IF(N610=1,2,IF(N610=3,3,1)),FALSE)*0.6*POWER(B610,1.1))</f>
        <v>242</v>
      </c>
      <c r="R610" s="55">
        <f>I610/(SUM(H$2:H610)*10)</f>
        <v>1.6421568627450981E-2</v>
      </c>
      <c r="S610" s="95">
        <f t="shared" si="89"/>
        <v>2.0699999999999998</v>
      </c>
      <c r="T610" s="96">
        <f>SUMIFS(H$2:H610,A$2:A610,A610)*10*S610*(1.1+INDEX(Entourage!BD:BD,MATCH(J610,Entourage!A:A,0))/20)</f>
        <v>3353.4</v>
      </c>
      <c r="U610" s="96">
        <f t="shared" si="90"/>
        <v>460.07999999999993</v>
      </c>
      <c r="V610" s="96">
        <f>T610/VLOOKUP(C610,[4]CharPropertyConfig!$A:$G,7,FALSE)</f>
        <v>134.136</v>
      </c>
      <c r="W610" s="96">
        <f t="shared" si="91"/>
        <v>23.759999999999764</v>
      </c>
      <c r="X610" s="54" t="str">
        <f>VLOOKUP(J610,Entourage!A:B,2,FALSE)</f>
        <v>c_b_0058</v>
      </c>
      <c r="Y610" s="51" t="str">
        <f>VLOOKUP(M610,Entourage!A:B,2,FALSE)</f>
        <v>c_b_0002</v>
      </c>
    </row>
    <row r="611" spans="1:25" x14ac:dyDescent="0.15">
      <c r="A611" s="51">
        <f t="shared" si="84"/>
        <v>31</v>
      </c>
      <c r="B611" s="2">
        <f>COUNTIF(A$1:A611,A611)</f>
        <v>10</v>
      </c>
      <c r="C611" s="2">
        <f t="shared" si="92"/>
        <v>101</v>
      </c>
      <c r="D611" s="100">
        <f t="shared" si="85"/>
        <v>153</v>
      </c>
      <c r="E611" s="51">
        <v>1</v>
      </c>
      <c r="F611" s="43">
        <v>3</v>
      </c>
      <c r="G611" s="82">
        <v>13009</v>
      </c>
      <c r="H611" s="43">
        <v>30</v>
      </c>
      <c r="I611" s="43">
        <f>VLOOKUP(C611,[4]CharPropertyConfig!$A:$G,7,FALSE)*D611</f>
        <v>3825</v>
      </c>
      <c r="J611" s="51">
        <f>VLOOKUP(A611,filiation!A:C,3,FALSE)</f>
        <v>7</v>
      </c>
      <c r="K611" s="51">
        <f>VLOOKUP(J611,Entourage!A:N,14,FALSE)</f>
        <v>2</v>
      </c>
      <c r="L611" s="2" t="str">
        <f t="shared" si="86"/>
        <v>刺杀</v>
      </c>
      <c r="M611" s="51">
        <f>VLOOKUP(A611,filiation!A:D,4,FALSE)</f>
        <v>3</v>
      </c>
      <c r="N611" s="51">
        <f>VLOOKUP(M611,Entourage!A:N,14,FALSE)</f>
        <v>2</v>
      </c>
      <c r="O611" s="2" t="str">
        <f t="shared" si="87"/>
        <v>刺杀</v>
      </c>
      <c r="P611" s="2">
        <f t="shared" si="88"/>
        <v>101</v>
      </c>
      <c r="Q611" s="51">
        <f>INT(VLOOKUP(M611,Entourage!A:AF,28+IF(N611=1,2,IF(N611=3,3,1)),FALSE)*0.6*POWER(B611,1.1))</f>
        <v>271</v>
      </c>
      <c r="R611" s="55">
        <f>I611/(SUM(H$2:H611)*10)</f>
        <v>1.8722466960352423E-2</v>
      </c>
      <c r="S611" s="95">
        <f t="shared" si="89"/>
        <v>1.89</v>
      </c>
      <c r="T611" s="96">
        <f>SUMIFS(H$2:H611,A$2:A611,A611)*10*S611*(1.1+INDEX(Entourage!BD:BD,MATCH(J611,Entourage!A:A,0))/20)</f>
        <v>3827.2500000000005</v>
      </c>
      <c r="U611" s="96">
        <f t="shared" si="90"/>
        <v>473.85000000000036</v>
      </c>
      <c r="V611" s="96">
        <f>T611/VLOOKUP(C611,[4]CharPropertyConfig!$A:$G,7,FALSE)</f>
        <v>153.09000000000003</v>
      </c>
      <c r="W611" s="96">
        <f t="shared" si="91"/>
        <v>13.770000000000437</v>
      </c>
      <c r="X611" s="54" t="str">
        <f>VLOOKUP(J611,Entourage!A:B,2,FALSE)</f>
        <v>c_b_0058</v>
      </c>
      <c r="Y611" s="51" t="str">
        <f>VLOOKUP(M611,Entourage!A:B,2,FALSE)</f>
        <v>c_b_0002</v>
      </c>
    </row>
    <row r="612" spans="1:25" x14ac:dyDescent="0.15">
      <c r="A612" s="51">
        <f t="shared" si="84"/>
        <v>31</v>
      </c>
      <c r="B612" s="2">
        <f>COUNTIF(A$1:A612,A612)</f>
        <v>11</v>
      </c>
      <c r="C612" s="2">
        <f t="shared" si="92"/>
        <v>101</v>
      </c>
      <c r="D612" s="100">
        <f t="shared" si="85"/>
        <v>172</v>
      </c>
      <c r="E612" s="51">
        <v>1</v>
      </c>
      <c r="F612" s="43">
        <v>4</v>
      </c>
      <c r="G612" s="82">
        <v>13009</v>
      </c>
      <c r="H612" s="43">
        <v>34</v>
      </c>
      <c r="I612" s="43">
        <f>VLOOKUP(C612,[4]CharPropertyConfig!$A:$G,7,FALSE)*D612</f>
        <v>4300</v>
      </c>
      <c r="J612" s="51">
        <f>VLOOKUP(A612,filiation!A:C,3,FALSE)</f>
        <v>7</v>
      </c>
      <c r="K612" s="51">
        <f>VLOOKUP(J612,Entourage!A:N,14,FALSE)</f>
        <v>2</v>
      </c>
      <c r="L612" s="2" t="str">
        <f t="shared" si="86"/>
        <v>刺杀</v>
      </c>
      <c r="M612" s="51">
        <f>VLOOKUP(A612,filiation!A:D,4,FALSE)</f>
        <v>3</v>
      </c>
      <c r="N612" s="51">
        <f>VLOOKUP(M612,Entourage!A:N,14,FALSE)</f>
        <v>2</v>
      </c>
      <c r="O612" s="2" t="str">
        <f t="shared" si="87"/>
        <v>刺杀</v>
      </c>
      <c r="P612" s="2">
        <f t="shared" si="88"/>
        <v>101</v>
      </c>
      <c r="Q612" s="51">
        <f>INT(VLOOKUP(M612,Entourage!A:AF,28+IF(N612=1,2,IF(N612=3,3,1)),FALSE)*0.6*POWER(B612,1.1))</f>
        <v>301</v>
      </c>
      <c r="R612" s="55">
        <f>I612/(SUM(H$2:H612)*10)</f>
        <v>2.1012509773260361E-2</v>
      </c>
      <c r="S612" s="95">
        <f t="shared" si="89"/>
        <v>1.74</v>
      </c>
      <c r="T612" s="96">
        <f>SUMIFS(H$2:H612,A$2:A612,A612)*10*S612*(1.1+INDEX(Entourage!BD:BD,MATCH(J612,Entourage!A:A,0))/20)</f>
        <v>4322.16</v>
      </c>
      <c r="U612" s="96">
        <f t="shared" si="90"/>
        <v>494.9099999999994</v>
      </c>
      <c r="V612" s="96">
        <f>T612/VLOOKUP(C612,[4]CharPropertyConfig!$A:$G,7,FALSE)</f>
        <v>172.88639999999998</v>
      </c>
      <c r="W612" s="96">
        <f t="shared" si="91"/>
        <v>21.059999999999036</v>
      </c>
      <c r="X612" s="54" t="str">
        <f>VLOOKUP(J612,Entourage!A:B,2,FALSE)</f>
        <v>c_b_0058</v>
      </c>
      <c r="Y612" s="51" t="str">
        <f>VLOOKUP(M612,Entourage!A:B,2,FALSE)</f>
        <v>c_b_0002</v>
      </c>
    </row>
    <row r="613" spans="1:25" x14ac:dyDescent="0.15">
      <c r="A613" s="51">
        <f t="shared" si="84"/>
        <v>31</v>
      </c>
      <c r="B613" s="2">
        <f>COUNTIF(A$1:A613,A613)</f>
        <v>12</v>
      </c>
      <c r="C613" s="2">
        <f t="shared" si="92"/>
        <v>101</v>
      </c>
      <c r="D613" s="100">
        <f t="shared" si="85"/>
        <v>193</v>
      </c>
      <c r="E613" s="51">
        <v>1</v>
      </c>
      <c r="F613" s="43">
        <v>4</v>
      </c>
      <c r="G613" s="82">
        <v>13009</v>
      </c>
      <c r="H613" s="43">
        <v>38</v>
      </c>
      <c r="I613" s="43">
        <f>VLOOKUP(C613,[4]CharPropertyConfig!$A:$G,7,FALSE)*D613</f>
        <v>4825</v>
      </c>
      <c r="J613" s="51">
        <f>VLOOKUP(A613,filiation!A:C,3,FALSE)</f>
        <v>7</v>
      </c>
      <c r="K613" s="51">
        <f>VLOOKUP(J613,Entourage!A:N,14,FALSE)</f>
        <v>2</v>
      </c>
      <c r="L613" s="2" t="str">
        <f t="shared" si="86"/>
        <v>刺杀</v>
      </c>
      <c r="M613" s="51">
        <f>VLOOKUP(A613,filiation!A:D,4,FALSE)</f>
        <v>3</v>
      </c>
      <c r="N613" s="51">
        <f>VLOOKUP(M613,Entourage!A:N,14,FALSE)</f>
        <v>2</v>
      </c>
      <c r="O613" s="2" t="str">
        <f t="shared" si="87"/>
        <v>刺杀</v>
      </c>
      <c r="P613" s="2">
        <f t="shared" si="88"/>
        <v>101</v>
      </c>
      <c r="Q613" s="51">
        <f>INT(VLOOKUP(M613,Entourage!A:AF,28+IF(N613=1,2,IF(N613=3,3,1)),FALSE)*0.6*POWER(B613,1.1))</f>
        <v>332</v>
      </c>
      <c r="R613" s="55">
        <f>I613/(SUM(H$2:H613)*10)</f>
        <v>2.3534289337625598E-2</v>
      </c>
      <c r="S613" s="95">
        <f t="shared" si="89"/>
        <v>1.615</v>
      </c>
      <c r="T613" s="96">
        <f>SUMIFS(H$2:H613,A$2:A613,A613)*10*S613*(1.1+INDEX(Entourage!BD:BD,MATCH(J613,Entourage!A:A,0))/20)</f>
        <v>4840.1550000000007</v>
      </c>
      <c r="U613" s="96">
        <f t="shared" si="90"/>
        <v>517.9950000000008</v>
      </c>
      <c r="V613" s="96">
        <f>T613/VLOOKUP(C613,[4]CharPropertyConfig!$A:$G,7,FALSE)</f>
        <v>193.60620000000003</v>
      </c>
      <c r="W613" s="96">
        <f t="shared" si="91"/>
        <v>23.085000000001401</v>
      </c>
      <c r="X613" s="54" t="str">
        <f>VLOOKUP(J613,Entourage!A:B,2,FALSE)</f>
        <v>c_b_0058</v>
      </c>
      <c r="Y613" s="51" t="str">
        <f>VLOOKUP(M613,Entourage!A:B,2,FALSE)</f>
        <v>c_b_0002</v>
      </c>
    </row>
    <row r="614" spans="1:25" x14ac:dyDescent="0.15">
      <c r="A614" s="51">
        <f t="shared" si="84"/>
        <v>31</v>
      </c>
      <c r="B614" s="2">
        <f>COUNTIF(A$1:A614,A614)</f>
        <v>13</v>
      </c>
      <c r="C614" s="2">
        <f t="shared" si="92"/>
        <v>101</v>
      </c>
      <c r="D614" s="100">
        <f t="shared" si="85"/>
        <v>215</v>
      </c>
      <c r="E614" s="51">
        <v>1</v>
      </c>
      <c r="F614" s="43">
        <v>4</v>
      </c>
      <c r="G614" s="82">
        <v>13009</v>
      </c>
      <c r="H614" s="43">
        <v>42</v>
      </c>
      <c r="I614" s="43">
        <f>VLOOKUP(C614,[4]CharPropertyConfig!$A:$G,7,FALSE)*D614</f>
        <v>5375</v>
      </c>
      <c r="J614" s="51">
        <f>VLOOKUP(A614,filiation!A:C,3,FALSE)</f>
        <v>7</v>
      </c>
      <c r="K614" s="51">
        <f>VLOOKUP(J614,Entourage!A:N,14,FALSE)</f>
        <v>2</v>
      </c>
      <c r="L614" s="2" t="str">
        <f t="shared" si="86"/>
        <v>刺杀</v>
      </c>
      <c r="M614" s="51">
        <f>VLOOKUP(A614,filiation!A:D,4,FALSE)</f>
        <v>3</v>
      </c>
      <c r="N614" s="51">
        <f>VLOOKUP(M614,Entourage!A:N,14,FALSE)</f>
        <v>2</v>
      </c>
      <c r="O614" s="2" t="str">
        <f t="shared" si="87"/>
        <v>刺杀</v>
      </c>
      <c r="P614" s="2">
        <f t="shared" si="88"/>
        <v>101</v>
      </c>
      <c r="Q614" s="51">
        <f>INT(VLOOKUP(M614,Entourage!A:AF,28+IF(N614=1,2,IF(N614=3,3,1)),FALSE)*0.6*POWER(B614,1.1))</f>
        <v>362</v>
      </c>
      <c r="R614" s="55">
        <f>I614/(SUM(H$2:H614)*10)</f>
        <v>2.6163356697819315E-2</v>
      </c>
      <c r="S614" s="95">
        <f t="shared" si="89"/>
        <v>1.51</v>
      </c>
      <c r="T614" s="96">
        <f>SUMIFS(H$2:H614,A$2:A614,A614)*10*S614*(1.1+INDEX(Entourage!BD:BD,MATCH(J614,Entourage!A:A,0))/20)</f>
        <v>5381.64</v>
      </c>
      <c r="U614" s="96">
        <f t="shared" si="90"/>
        <v>541.48499999999967</v>
      </c>
      <c r="V614" s="96">
        <f>T614/VLOOKUP(C614,[4]CharPropertyConfig!$A:$G,7,FALSE)</f>
        <v>215.26560000000001</v>
      </c>
      <c r="W614" s="96">
        <f t="shared" si="91"/>
        <v>23.489999999998872</v>
      </c>
      <c r="X614" s="54" t="str">
        <f>VLOOKUP(J614,Entourage!A:B,2,FALSE)</f>
        <v>c_b_0058</v>
      </c>
      <c r="Y614" s="51" t="str">
        <f>VLOOKUP(M614,Entourage!A:B,2,FALSE)</f>
        <v>c_b_0002</v>
      </c>
    </row>
    <row r="615" spans="1:25" x14ac:dyDescent="0.15">
      <c r="A615" s="51">
        <f t="shared" si="84"/>
        <v>31</v>
      </c>
      <c r="B615" s="2">
        <f>COUNTIF(A$1:A615,A615)</f>
        <v>14</v>
      </c>
      <c r="C615" s="2">
        <f t="shared" si="92"/>
        <v>101</v>
      </c>
      <c r="D615" s="100">
        <f t="shared" si="85"/>
        <v>237</v>
      </c>
      <c r="E615" s="51">
        <v>1</v>
      </c>
      <c r="F615" s="43">
        <v>5</v>
      </c>
      <c r="G615" s="82">
        <v>13009</v>
      </c>
      <c r="H615" s="43">
        <v>46</v>
      </c>
      <c r="I615" s="43">
        <f>VLOOKUP(C615,[4]CharPropertyConfig!$A:$G,7,FALSE)*D615</f>
        <v>5925</v>
      </c>
      <c r="J615" s="51">
        <f>VLOOKUP(A615,filiation!A:C,3,FALSE)</f>
        <v>7</v>
      </c>
      <c r="K615" s="51">
        <f>VLOOKUP(J615,Entourage!A:N,14,FALSE)</f>
        <v>2</v>
      </c>
      <c r="L615" s="2" t="str">
        <f t="shared" si="86"/>
        <v>刺杀</v>
      </c>
      <c r="M615" s="51">
        <f>VLOOKUP(A615,filiation!A:D,4,FALSE)</f>
        <v>3</v>
      </c>
      <c r="N615" s="51">
        <f>VLOOKUP(M615,Entourage!A:N,14,FALSE)</f>
        <v>2</v>
      </c>
      <c r="O615" s="2" t="str">
        <f t="shared" si="87"/>
        <v>刺杀</v>
      </c>
      <c r="P615" s="2">
        <f t="shared" si="88"/>
        <v>101</v>
      </c>
      <c r="Q615" s="51">
        <f>INT(VLOOKUP(M615,Entourage!A:AF,28+IF(N615=1,2,IF(N615=3,3,1)),FALSE)*0.6*POWER(B615,1.1))</f>
        <v>393</v>
      </c>
      <c r="R615" s="55">
        <f>I615/(SUM(H$2:H615)*10)</f>
        <v>2.8776104905293833E-2</v>
      </c>
      <c r="S615" s="95">
        <f t="shared" si="89"/>
        <v>1.42</v>
      </c>
      <c r="T615" s="96">
        <f>SUMIFS(H$2:H615,A$2:A615,A615)*10*S615*(1.1+INDEX(Entourage!BD:BD,MATCH(J615,Entourage!A:A,0))/20)</f>
        <v>5942.7000000000007</v>
      </c>
      <c r="U615" s="96">
        <f t="shared" si="90"/>
        <v>561.0600000000004</v>
      </c>
      <c r="V615" s="96">
        <f>T615/VLOOKUP(C615,[4]CharPropertyConfig!$A:$G,7,FALSE)</f>
        <v>237.70800000000003</v>
      </c>
      <c r="W615" s="96">
        <f t="shared" si="91"/>
        <v>19.575000000000728</v>
      </c>
      <c r="X615" s="54" t="str">
        <f>VLOOKUP(J615,Entourage!A:B,2,FALSE)</f>
        <v>c_b_0058</v>
      </c>
      <c r="Y615" s="51" t="str">
        <f>VLOOKUP(M615,Entourage!A:B,2,FALSE)</f>
        <v>c_b_0002</v>
      </c>
    </row>
    <row r="616" spans="1:25" x14ac:dyDescent="0.15">
      <c r="A616" s="51">
        <f t="shared" si="84"/>
        <v>31</v>
      </c>
      <c r="B616" s="2">
        <f>COUNTIF(A$1:A616,A616)</f>
        <v>15</v>
      </c>
      <c r="C616" s="2">
        <f t="shared" si="92"/>
        <v>101</v>
      </c>
      <c r="D616" s="100">
        <f t="shared" si="85"/>
        <v>260</v>
      </c>
      <c r="E616" s="51">
        <v>1</v>
      </c>
      <c r="F616" s="43">
        <v>5</v>
      </c>
      <c r="G616" s="82">
        <v>13009</v>
      </c>
      <c r="H616" s="43">
        <v>50</v>
      </c>
      <c r="I616" s="43">
        <f>VLOOKUP(C616,[4]CharPropertyConfig!$A:$G,7,FALSE)*D616</f>
        <v>6500</v>
      </c>
      <c r="J616" s="51">
        <f>VLOOKUP(A616,filiation!A:C,3,FALSE)</f>
        <v>7</v>
      </c>
      <c r="K616" s="51">
        <f>VLOOKUP(J616,Entourage!A:N,14,FALSE)</f>
        <v>2</v>
      </c>
      <c r="L616" s="2" t="str">
        <f t="shared" si="86"/>
        <v>刺杀</v>
      </c>
      <c r="M616" s="51">
        <f>VLOOKUP(A616,filiation!A:D,4,FALSE)</f>
        <v>3</v>
      </c>
      <c r="N616" s="51">
        <f>VLOOKUP(M616,Entourage!A:N,14,FALSE)</f>
        <v>2</v>
      </c>
      <c r="O616" s="2" t="str">
        <f t="shared" si="87"/>
        <v>刺杀</v>
      </c>
      <c r="P616" s="2">
        <f t="shared" si="88"/>
        <v>101</v>
      </c>
      <c r="Q616" s="51">
        <f>INT(VLOOKUP(M616,Entourage!A:AF,28+IF(N616=1,2,IF(N616=3,3,1)),FALSE)*0.6*POWER(B616,1.1))</f>
        <v>424</v>
      </c>
      <c r="R616" s="55">
        <f>I616/(SUM(H$2:H616)*10)</f>
        <v>3.1492248062015504E-2</v>
      </c>
      <c r="S616" s="95">
        <f t="shared" si="89"/>
        <v>1.3418999999999999</v>
      </c>
      <c r="T616" s="96">
        <f>SUMIFS(H$2:H616,A$2:A616,A616)*10*S616*(1.1+INDEX(Entourage!BD:BD,MATCH(J616,Entourage!A:A,0))/20)</f>
        <v>6521.6339999999991</v>
      </c>
      <c r="U616" s="96">
        <f t="shared" si="90"/>
        <v>578.93399999999838</v>
      </c>
      <c r="V616" s="96">
        <f>T616/VLOOKUP(C616,[4]CharPropertyConfig!$A:$G,7,FALSE)</f>
        <v>260.86535999999995</v>
      </c>
      <c r="W616" s="96">
        <f t="shared" si="91"/>
        <v>17.873999999997977</v>
      </c>
      <c r="X616" s="54" t="str">
        <f>VLOOKUP(J616,Entourage!A:B,2,FALSE)</f>
        <v>c_b_0058</v>
      </c>
      <c r="Y616" s="51" t="str">
        <f>VLOOKUP(M616,Entourage!A:B,2,FALSE)</f>
        <v>c_b_0002</v>
      </c>
    </row>
    <row r="617" spans="1:25" x14ac:dyDescent="0.15">
      <c r="A617" s="51">
        <f t="shared" si="84"/>
        <v>31</v>
      </c>
      <c r="B617" s="2">
        <f>COUNTIF(A$1:A617,A617)</f>
        <v>16</v>
      </c>
      <c r="C617" s="2">
        <f t="shared" si="92"/>
        <v>101</v>
      </c>
      <c r="D617" s="100">
        <f t="shared" si="85"/>
        <v>284</v>
      </c>
      <c r="E617" s="51">
        <v>1</v>
      </c>
      <c r="F617" s="43">
        <v>5</v>
      </c>
      <c r="G617" s="82">
        <v>13009</v>
      </c>
      <c r="H617" s="43">
        <v>54</v>
      </c>
      <c r="I617" s="43">
        <f>VLOOKUP(C617,[4]CharPropertyConfig!$A:$G,7,FALSE)*D617</f>
        <v>7100</v>
      </c>
      <c r="J617" s="51">
        <f>VLOOKUP(A617,filiation!A:C,3,FALSE)</f>
        <v>7</v>
      </c>
      <c r="K617" s="51">
        <f>VLOOKUP(J617,Entourage!A:N,14,FALSE)</f>
        <v>2</v>
      </c>
      <c r="L617" s="2" t="str">
        <f t="shared" si="86"/>
        <v>刺杀</v>
      </c>
      <c r="M617" s="51">
        <f>VLOOKUP(A617,filiation!A:D,4,FALSE)</f>
        <v>3</v>
      </c>
      <c r="N617" s="51">
        <f>VLOOKUP(M617,Entourage!A:N,14,FALSE)</f>
        <v>2</v>
      </c>
      <c r="O617" s="2" t="str">
        <f t="shared" si="87"/>
        <v>刺杀</v>
      </c>
      <c r="P617" s="2">
        <f t="shared" si="88"/>
        <v>101</v>
      </c>
      <c r="Q617" s="51">
        <f>INT(VLOOKUP(M617,Entourage!A:AF,28+IF(N617=1,2,IF(N617=3,3,1)),FALSE)*0.6*POWER(B617,1.1))</f>
        <v>456</v>
      </c>
      <c r="R617" s="55">
        <f>I617/(SUM(H$2:H617)*10)</f>
        <v>3.4309461679713923E-2</v>
      </c>
      <c r="S617" s="95">
        <f t="shared" si="89"/>
        <v>1.2748049999999997</v>
      </c>
      <c r="T617" s="96">
        <f>SUMIFS(H$2:H617,A$2:A617,A617)*10*S617*(1.1+INDEX(Entourage!BD:BD,MATCH(J617,Entourage!A:A,0))/20)</f>
        <v>7124.8851449999984</v>
      </c>
      <c r="U617" s="96">
        <f t="shared" si="90"/>
        <v>603.25114499999927</v>
      </c>
      <c r="V617" s="96">
        <f>T617/VLOOKUP(C617,[4]CharPropertyConfig!$A:$G,7,FALSE)</f>
        <v>284.99540579999996</v>
      </c>
      <c r="W617" s="96">
        <f t="shared" si="91"/>
        <v>24.317145000000892</v>
      </c>
      <c r="X617" s="54" t="str">
        <f>VLOOKUP(J617,Entourage!A:B,2,FALSE)</f>
        <v>c_b_0058</v>
      </c>
      <c r="Y617" s="51" t="str">
        <f>VLOOKUP(M617,Entourage!A:B,2,FALSE)</f>
        <v>c_b_0002</v>
      </c>
    </row>
    <row r="618" spans="1:25" x14ac:dyDescent="0.15">
      <c r="A618" s="51">
        <f t="shared" si="84"/>
        <v>31</v>
      </c>
      <c r="B618" s="2">
        <f>COUNTIF(A$1:A618,A618)</f>
        <v>17</v>
      </c>
      <c r="C618" s="2">
        <f t="shared" si="92"/>
        <v>101</v>
      </c>
      <c r="D618" s="100">
        <f t="shared" si="85"/>
        <v>310</v>
      </c>
      <c r="E618" s="51">
        <v>1</v>
      </c>
      <c r="F618" s="43">
        <v>5</v>
      </c>
      <c r="G618" s="82">
        <v>13009</v>
      </c>
      <c r="H618" s="43">
        <v>58</v>
      </c>
      <c r="I618" s="43">
        <f>VLOOKUP(C618,[4]CharPropertyConfig!$A:$G,7,FALSE)*D618</f>
        <v>7750</v>
      </c>
      <c r="J618" s="51">
        <f>VLOOKUP(A618,filiation!A:C,3,FALSE)</f>
        <v>7</v>
      </c>
      <c r="K618" s="51">
        <f>VLOOKUP(J618,Entourage!A:N,14,FALSE)</f>
        <v>2</v>
      </c>
      <c r="L618" s="2" t="str">
        <f t="shared" si="86"/>
        <v>刺杀</v>
      </c>
      <c r="M618" s="51">
        <f>VLOOKUP(A618,filiation!A:D,4,FALSE)</f>
        <v>3</v>
      </c>
      <c r="N618" s="51">
        <f>VLOOKUP(M618,Entourage!A:N,14,FALSE)</f>
        <v>2</v>
      </c>
      <c r="O618" s="2" t="str">
        <f t="shared" si="87"/>
        <v>刺杀</v>
      </c>
      <c r="P618" s="2">
        <f t="shared" si="88"/>
        <v>101</v>
      </c>
      <c r="Q618" s="51">
        <f>INT(VLOOKUP(M618,Entourage!A:AF,28+IF(N618=1,2,IF(N618=3,3,1)),FALSE)*0.6*POWER(B618,1.1))</f>
        <v>487</v>
      </c>
      <c r="R618" s="55">
        <f>I618/(SUM(H$2:H618)*10)</f>
        <v>3.7345797995373943E-2</v>
      </c>
      <c r="S618" s="95">
        <f t="shared" si="89"/>
        <v>1.2174387749999998</v>
      </c>
      <c r="T618" s="96">
        <f>SUMIFS(H$2:H618,A$2:A618,A618)*10*S618*(1.1+INDEX(Entourage!BD:BD,MATCH(J618,Entourage!A:A,0))/20)</f>
        <v>7757.5198742999983</v>
      </c>
      <c r="U618" s="96">
        <f t="shared" si="90"/>
        <v>632.63472929999989</v>
      </c>
      <c r="V618" s="96">
        <f>T618/VLOOKUP(C618,[4]CharPropertyConfig!$A:$G,7,FALSE)</f>
        <v>310.30079497199995</v>
      </c>
      <c r="W618" s="96">
        <f t="shared" si="91"/>
        <v>29.383584300000621</v>
      </c>
      <c r="X618" s="54" t="str">
        <f>VLOOKUP(J618,Entourage!A:B,2,FALSE)</f>
        <v>c_b_0058</v>
      </c>
      <c r="Y618" s="51" t="str">
        <f>VLOOKUP(M618,Entourage!A:B,2,FALSE)</f>
        <v>c_b_0002</v>
      </c>
    </row>
    <row r="619" spans="1:25" x14ac:dyDescent="0.15">
      <c r="A619" s="51">
        <f t="shared" si="84"/>
        <v>31</v>
      </c>
      <c r="B619" s="2">
        <f>COUNTIF(A$1:A619,A619)</f>
        <v>18</v>
      </c>
      <c r="C619" s="2">
        <f t="shared" si="92"/>
        <v>101</v>
      </c>
      <c r="D619" s="100">
        <f t="shared" si="85"/>
        <v>338</v>
      </c>
      <c r="E619" s="51">
        <v>1</v>
      </c>
      <c r="F619" s="43">
        <v>6</v>
      </c>
      <c r="G619" s="82">
        <v>13009</v>
      </c>
      <c r="H619" s="43">
        <v>64</v>
      </c>
      <c r="I619" s="43">
        <f>VLOOKUP(C619,[4]CharPropertyConfig!$A:$G,7,FALSE)*D619</f>
        <v>8450</v>
      </c>
      <c r="J619" s="51">
        <f>VLOOKUP(A619,filiation!A:C,3,FALSE)</f>
        <v>7</v>
      </c>
      <c r="K619" s="51">
        <f>VLOOKUP(J619,Entourage!A:N,14,FALSE)</f>
        <v>2</v>
      </c>
      <c r="L619" s="2" t="str">
        <f t="shared" si="86"/>
        <v>刺杀</v>
      </c>
      <c r="M619" s="51">
        <f>VLOOKUP(A619,filiation!A:D,4,FALSE)</f>
        <v>3</v>
      </c>
      <c r="N619" s="51">
        <f>VLOOKUP(M619,Entourage!A:N,14,FALSE)</f>
        <v>2</v>
      </c>
      <c r="O619" s="2" t="str">
        <f t="shared" si="87"/>
        <v>刺杀</v>
      </c>
      <c r="P619" s="2">
        <f t="shared" si="88"/>
        <v>101</v>
      </c>
      <c r="Q619" s="51">
        <f>INT(VLOOKUP(M619,Entourage!A:AF,28+IF(N619=1,2,IF(N619=3,3,1)),FALSE)*0.6*POWER(B619,1.1))</f>
        <v>519</v>
      </c>
      <c r="R619" s="55">
        <f>I619/(SUM(H$2:H619)*10)</f>
        <v>4.0593774019984624E-2</v>
      </c>
      <c r="S619" s="95">
        <f t="shared" si="89"/>
        <v>1.1687412239999997</v>
      </c>
      <c r="T619" s="96">
        <f>SUMIFS(H$2:H619,A$2:A619,A619)*10*S619*(1.1+INDEX(Entourage!BD:BD,MATCH(J619,Entourage!A:A,0))/20)</f>
        <v>8457.0114968639991</v>
      </c>
      <c r="U619" s="96">
        <f t="shared" si="90"/>
        <v>699.49162256400086</v>
      </c>
      <c r="V619" s="96">
        <f>T619/VLOOKUP(C619,[4]CharPropertyConfig!$A:$G,7,FALSE)</f>
        <v>338.28045987455994</v>
      </c>
      <c r="W619" s="96">
        <f t="shared" si="91"/>
        <v>66.856893264000973</v>
      </c>
      <c r="X619" s="54" t="str">
        <f>VLOOKUP(J619,Entourage!A:B,2,FALSE)</f>
        <v>c_b_0058</v>
      </c>
      <c r="Y619" s="51" t="str">
        <f>VLOOKUP(M619,Entourage!A:B,2,FALSE)</f>
        <v>c_b_0002</v>
      </c>
    </row>
    <row r="620" spans="1:25" x14ac:dyDescent="0.15">
      <c r="A620" s="51">
        <f t="shared" si="84"/>
        <v>31</v>
      </c>
      <c r="B620" s="2">
        <f>COUNTIF(A$1:A620,A620)</f>
        <v>19</v>
      </c>
      <c r="C620" s="2">
        <f t="shared" si="92"/>
        <v>101</v>
      </c>
      <c r="D620" s="100">
        <f t="shared" si="85"/>
        <v>367</v>
      </c>
      <c r="E620" s="51">
        <v>1</v>
      </c>
      <c r="F620" s="43">
        <v>6</v>
      </c>
      <c r="G620" s="82">
        <v>13009</v>
      </c>
      <c r="H620" s="43">
        <v>68</v>
      </c>
      <c r="I620" s="43">
        <f>VLOOKUP(C620,[4]CharPropertyConfig!$A:$G,7,FALSE)*D620</f>
        <v>9175</v>
      </c>
      <c r="J620" s="51">
        <f>VLOOKUP(A620,filiation!A:C,3,FALSE)</f>
        <v>7</v>
      </c>
      <c r="K620" s="51">
        <f>VLOOKUP(J620,Entourage!A:N,14,FALSE)</f>
        <v>2</v>
      </c>
      <c r="L620" s="2" t="str">
        <f t="shared" si="86"/>
        <v>刺杀</v>
      </c>
      <c r="M620" s="51">
        <f>VLOOKUP(A620,filiation!A:D,4,FALSE)</f>
        <v>3</v>
      </c>
      <c r="N620" s="51">
        <f>VLOOKUP(M620,Entourage!A:N,14,FALSE)</f>
        <v>2</v>
      </c>
      <c r="O620" s="2" t="str">
        <f t="shared" si="87"/>
        <v>刺杀</v>
      </c>
      <c r="P620" s="2">
        <f t="shared" si="88"/>
        <v>101</v>
      </c>
      <c r="Q620" s="51">
        <f>INT(VLOOKUP(M620,Entourage!A:AF,28+IF(N620=1,2,IF(N620=3,3,1)),FALSE)*0.6*POWER(B620,1.1))</f>
        <v>550</v>
      </c>
      <c r="R620" s="55">
        <f>I620/(SUM(H$2:H620)*10)</f>
        <v>4.3933154568090403E-2</v>
      </c>
      <c r="S620" s="95">
        <f t="shared" si="89"/>
        <v>1.1278352811599996</v>
      </c>
      <c r="T620" s="96">
        <f>SUMIFS(H$2:H620,A$2:A620,A620)*10*S620*(1.1+INDEX(Entourage!BD:BD,MATCH(J620,Entourage!A:A,0))/20)</f>
        <v>9196.3688825786376</v>
      </c>
      <c r="U620" s="96">
        <f t="shared" si="90"/>
        <v>739.35738571463844</v>
      </c>
      <c r="V620" s="96">
        <f>T620/VLOOKUP(C620,[4]CharPropertyConfig!$A:$G,7,FALSE)</f>
        <v>367.85475530314551</v>
      </c>
      <c r="W620" s="96">
        <f t="shared" si="91"/>
        <v>39.865763150637576</v>
      </c>
      <c r="X620" s="54" t="str">
        <f>VLOOKUP(J620,Entourage!A:B,2,FALSE)</f>
        <v>c_b_0058</v>
      </c>
      <c r="Y620" s="51" t="str">
        <f>VLOOKUP(M620,Entourage!A:B,2,FALSE)</f>
        <v>c_b_0002</v>
      </c>
    </row>
    <row r="621" spans="1:25" x14ac:dyDescent="0.15">
      <c r="A621" s="51">
        <f t="shared" si="84"/>
        <v>31</v>
      </c>
      <c r="B621" s="2">
        <f>COUNTIF(A$1:A621,A621)</f>
        <v>20</v>
      </c>
      <c r="C621" s="2">
        <f t="shared" si="92"/>
        <v>101</v>
      </c>
      <c r="D621" s="100">
        <f t="shared" si="85"/>
        <v>399</v>
      </c>
      <c r="E621" s="51">
        <v>1</v>
      </c>
      <c r="F621" s="43">
        <v>6</v>
      </c>
      <c r="G621" s="82">
        <v>13009</v>
      </c>
      <c r="H621" s="43">
        <v>72</v>
      </c>
      <c r="I621" s="43">
        <f>VLOOKUP(C621,[4]CharPropertyConfig!$A:$G,7,FALSE)*D621</f>
        <v>9975</v>
      </c>
      <c r="J621" s="51">
        <f>VLOOKUP(A621,filiation!A:C,3,FALSE)</f>
        <v>7</v>
      </c>
      <c r="K621" s="51">
        <f>VLOOKUP(J621,Entourage!A:N,14,FALSE)</f>
        <v>2</v>
      </c>
      <c r="L621" s="2" t="str">
        <f t="shared" si="86"/>
        <v>刺杀</v>
      </c>
      <c r="M621" s="51">
        <f>VLOOKUP(A621,filiation!A:D,4,FALSE)</f>
        <v>3</v>
      </c>
      <c r="N621" s="51">
        <f>VLOOKUP(M621,Entourage!A:N,14,FALSE)</f>
        <v>2</v>
      </c>
      <c r="O621" s="2" t="str">
        <f t="shared" si="87"/>
        <v>刺杀</v>
      </c>
      <c r="P621" s="2">
        <f t="shared" si="88"/>
        <v>101</v>
      </c>
      <c r="Q621" s="51">
        <f>INT(VLOOKUP(M621,Entourage!A:AF,28+IF(N621=1,2,IF(N621=3,3,1)),FALSE)*0.6*POWER(B621,1.1))</f>
        <v>582</v>
      </c>
      <c r="R621" s="55">
        <f>I621/(SUM(H$2:H621)*10)</f>
        <v>4.7599732773430041E-2</v>
      </c>
      <c r="S621" s="95">
        <f t="shared" si="89"/>
        <v>1.0940002227251997</v>
      </c>
      <c r="T621" s="96">
        <f>SUMIFS(H$2:H621,A$2:A621,A621)*10*S621*(1.1+INDEX(Entourage!BD:BD,MATCH(J621,Entourage!A:A,0))/20)</f>
        <v>9983.8460325901724</v>
      </c>
      <c r="U621" s="96">
        <f t="shared" si="90"/>
        <v>787.47715001153483</v>
      </c>
      <c r="V621" s="96">
        <f>T621/VLOOKUP(C621,[4]CharPropertyConfig!$A:$G,7,FALSE)</f>
        <v>399.35384130360688</v>
      </c>
      <c r="W621" s="96">
        <f t="shared" si="91"/>
        <v>48.119764296896392</v>
      </c>
      <c r="X621" s="54" t="str">
        <f>VLOOKUP(J621,Entourage!A:B,2,FALSE)</f>
        <v>c_b_0058</v>
      </c>
      <c r="Y621" s="51" t="str">
        <f>VLOOKUP(M621,Entourage!A:B,2,FALSE)</f>
        <v>c_b_0002</v>
      </c>
    </row>
    <row r="622" spans="1:25" x14ac:dyDescent="0.15">
      <c r="A622" s="51">
        <f t="shared" si="84"/>
        <v>32</v>
      </c>
      <c r="B622" s="2">
        <f>COUNTIF(A$1:A622,A622)</f>
        <v>1</v>
      </c>
      <c r="C622" s="2">
        <f t="shared" si="92"/>
        <v>101</v>
      </c>
      <c r="D622" s="100">
        <f t="shared" si="85"/>
        <v>11</v>
      </c>
      <c r="E622" s="51">
        <v>1</v>
      </c>
      <c r="F622" s="43">
        <v>1</v>
      </c>
      <c r="G622" s="82">
        <v>13009</v>
      </c>
      <c r="H622" s="43">
        <v>2</v>
      </c>
      <c r="I622" s="43">
        <f>VLOOKUP(C622,[4]CharPropertyConfig!$A:$G,7,FALSE)*D622</f>
        <v>275</v>
      </c>
      <c r="J622" s="51">
        <f>VLOOKUP(A622,filiation!A:C,3,FALSE)</f>
        <v>3</v>
      </c>
      <c r="K622" s="51">
        <f>VLOOKUP(J622,Entourage!A:N,14,FALSE)</f>
        <v>2</v>
      </c>
      <c r="L622" s="2" t="str">
        <f t="shared" si="86"/>
        <v>刺杀</v>
      </c>
      <c r="M622" s="51">
        <f>VLOOKUP(A622,filiation!A:D,4,FALSE)</f>
        <v>7</v>
      </c>
      <c r="N622" s="51">
        <f>VLOOKUP(M622,Entourage!A:N,14,FALSE)</f>
        <v>2</v>
      </c>
      <c r="O622" s="2" t="str">
        <f t="shared" si="87"/>
        <v>刺杀</v>
      </c>
      <c r="P622" s="2">
        <f t="shared" si="88"/>
        <v>101</v>
      </c>
      <c r="Q622" s="51">
        <f>INT(VLOOKUP(M622,Entourage!A:AF,28+IF(N622=1,2,IF(N622=3,3,1)),FALSE)*0.6*POWER(B622,1.1))</f>
        <v>18</v>
      </c>
      <c r="R622" s="55">
        <f>I622/(SUM(H$2:H622)*10)</f>
        <v>1.3121481057352801E-3</v>
      </c>
      <c r="S622" s="95">
        <f t="shared" si="89"/>
        <v>10</v>
      </c>
      <c r="T622" s="96">
        <f>SUMIFS(H$2:H622,A$2:A622,A622)*10*S622*(1.1+INDEX(Entourage!BD:BD,MATCH(J622,Entourage!A:A,0))/20)</f>
        <v>280</v>
      </c>
      <c r="U622" s="96">
        <f t="shared" si="90"/>
        <v>-9703.8460325901724</v>
      </c>
      <c r="V622" s="96">
        <f>T622/VLOOKUP(C622,[4]CharPropertyConfig!$A:$G,7,FALSE)</f>
        <v>11.2</v>
      </c>
      <c r="W622" s="96">
        <f t="shared" si="91"/>
        <v>-10491.323182601707</v>
      </c>
      <c r="X622" s="54" t="str">
        <f>VLOOKUP(J622,Entourage!A:B,2,FALSE)</f>
        <v>c_b_0002</v>
      </c>
      <c r="Y622" s="51" t="str">
        <f>VLOOKUP(M622,Entourage!A:B,2,FALSE)</f>
        <v>c_b_0058</v>
      </c>
    </row>
    <row r="623" spans="1:25" x14ac:dyDescent="0.15">
      <c r="A623" s="51">
        <f t="shared" si="84"/>
        <v>32</v>
      </c>
      <c r="B623" s="2">
        <f>COUNTIF(A$1:A623,A623)</f>
        <v>2</v>
      </c>
      <c r="C623" s="2">
        <f t="shared" si="92"/>
        <v>101</v>
      </c>
      <c r="D623" s="100">
        <f t="shared" si="85"/>
        <v>23</v>
      </c>
      <c r="E623" s="51">
        <v>1</v>
      </c>
      <c r="F623" s="43">
        <v>1</v>
      </c>
      <c r="G623" s="82">
        <v>13009</v>
      </c>
      <c r="H623" s="43">
        <v>4</v>
      </c>
      <c r="I623" s="43">
        <f>VLOOKUP(C623,[4]CharPropertyConfig!$A:$G,7,FALSE)*D623</f>
        <v>575</v>
      </c>
      <c r="J623" s="51">
        <f>VLOOKUP(A623,filiation!A:C,3,FALSE)</f>
        <v>3</v>
      </c>
      <c r="K623" s="51">
        <f>VLOOKUP(J623,Entourage!A:N,14,FALSE)</f>
        <v>2</v>
      </c>
      <c r="L623" s="2" t="str">
        <f t="shared" si="86"/>
        <v>刺杀</v>
      </c>
      <c r="M623" s="51">
        <f>VLOOKUP(A623,filiation!A:D,4,FALSE)</f>
        <v>7</v>
      </c>
      <c r="N623" s="51">
        <f>VLOOKUP(M623,Entourage!A:N,14,FALSE)</f>
        <v>2</v>
      </c>
      <c r="O623" s="2" t="str">
        <f t="shared" si="87"/>
        <v>刺杀</v>
      </c>
      <c r="P623" s="2">
        <f t="shared" si="88"/>
        <v>101</v>
      </c>
      <c r="Q623" s="51">
        <f>INT(VLOOKUP(M623,Entourage!A:AF,28+IF(N623=1,2,IF(N623=3,3,1)),FALSE)*0.6*POWER(B623,1.1))</f>
        <v>38</v>
      </c>
      <c r="R623" s="55">
        <f>I623/(SUM(H$2:H623)*10)</f>
        <v>2.7430588684285852E-3</v>
      </c>
      <c r="S623" s="95">
        <f t="shared" si="89"/>
        <v>7</v>
      </c>
      <c r="T623" s="96">
        <f>SUMIFS(H$2:H623,A$2:A623,A623)*10*S623*(1.1+INDEX(Entourage!BD:BD,MATCH(J623,Entourage!A:A,0))/20)</f>
        <v>588</v>
      </c>
      <c r="U623" s="96">
        <f t="shared" si="90"/>
        <v>308</v>
      </c>
      <c r="V623" s="96">
        <f>T623/VLOOKUP(C623,[4]CharPropertyConfig!$A:$G,7,FALSE)</f>
        <v>23.52</v>
      </c>
      <c r="W623" s="96">
        <f t="shared" si="91"/>
        <v>10011.846032590172</v>
      </c>
      <c r="X623" s="54" t="str">
        <f>VLOOKUP(J623,Entourage!A:B,2,FALSE)</f>
        <v>c_b_0002</v>
      </c>
      <c r="Y623" s="51" t="str">
        <f>VLOOKUP(M623,Entourage!A:B,2,FALSE)</f>
        <v>c_b_0058</v>
      </c>
    </row>
    <row r="624" spans="1:25" x14ac:dyDescent="0.15">
      <c r="A624" s="51">
        <f t="shared" si="84"/>
        <v>32</v>
      </c>
      <c r="B624" s="2">
        <f>COUNTIF(A$1:A624,A624)</f>
        <v>3</v>
      </c>
      <c r="C624" s="2">
        <f t="shared" si="92"/>
        <v>101</v>
      </c>
      <c r="D624" s="100">
        <f t="shared" si="85"/>
        <v>36</v>
      </c>
      <c r="E624" s="51">
        <v>1</v>
      </c>
      <c r="F624" s="43">
        <v>1</v>
      </c>
      <c r="G624" s="82">
        <v>13009</v>
      </c>
      <c r="H624" s="43">
        <v>6</v>
      </c>
      <c r="I624" s="43">
        <f>VLOOKUP(C624,[4]CharPropertyConfig!$A:$G,7,FALSE)*D624</f>
        <v>900</v>
      </c>
      <c r="J624" s="51">
        <f>VLOOKUP(A624,filiation!A:C,3,FALSE)</f>
        <v>3</v>
      </c>
      <c r="K624" s="51">
        <f>VLOOKUP(J624,Entourage!A:N,14,FALSE)</f>
        <v>2</v>
      </c>
      <c r="L624" s="2" t="str">
        <f t="shared" si="86"/>
        <v>刺杀</v>
      </c>
      <c r="M624" s="51">
        <f>VLOOKUP(A624,filiation!A:D,4,FALSE)</f>
        <v>7</v>
      </c>
      <c r="N624" s="51">
        <f>VLOOKUP(M624,Entourage!A:N,14,FALSE)</f>
        <v>2</v>
      </c>
      <c r="O624" s="2" t="str">
        <f t="shared" si="87"/>
        <v>刺杀</v>
      </c>
      <c r="P624" s="2">
        <f t="shared" si="88"/>
        <v>101</v>
      </c>
      <c r="Q624" s="51">
        <f>INT(VLOOKUP(M624,Entourage!A:AF,28+IF(N624=1,2,IF(N624=3,3,1)),FALSE)*0.6*POWER(B624,1.1))</f>
        <v>60</v>
      </c>
      <c r="R624" s="55">
        <f>I624/(SUM(H$2:H624)*10)</f>
        <v>4.2922548645555128E-3</v>
      </c>
      <c r="S624" s="95">
        <f t="shared" si="89"/>
        <v>5.5</v>
      </c>
      <c r="T624" s="96">
        <f>SUMIFS(H$2:H624,A$2:A624,A624)*10*S624*(1.1+INDEX(Entourage!BD:BD,MATCH(J624,Entourage!A:A,0))/20)</f>
        <v>924.00000000000011</v>
      </c>
      <c r="U624" s="96">
        <f t="shared" si="90"/>
        <v>336.00000000000011</v>
      </c>
      <c r="V624" s="96">
        <f>T624/VLOOKUP(C624,[4]CharPropertyConfig!$A:$G,7,FALSE)</f>
        <v>36.960000000000008</v>
      </c>
      <c r="W624" s="96">
        <f t="shared" si="91"/>
        <v>28.000000000000114</v>
      </c>
      <c r="X624" s="54" t="str">
        <f>VLOOKUP(J624,Entourage!A:B,2,FALSE)</f>
        <v>c_b_0002</v>
      </c>
      <c r="Y624" s="51" t="str">
        <f>VLOOKUP(M624,Entourage!A:B,2,FALSE)</f>
        <v>c_b_0058</v>
      </c>
    </row>
    <row r="625" spans="1:25" x14ac:dyDescent="0.15">
      <c r="A625" s="51">
        <f t="shared" si="84"/>
        <v>32</v>
      </c>
      <c r="B625" s="2">
        <f>COUNTIF(A$1:A625,A625)</f>
        <v>4</v>
      </c>
      <c r="C625" s="2">
        <f t="shared" si="92"/>
        <v>101</v>
      </c>
      <c r="D625" s="100">
        <f t="shared" si="85"/>
        <v>51</v>
      </c>
      <c r="E625" s="51">
        <v>1</v>
      </c>
      <c r="F625" s="43">
        <v>2</v>
      </c>
      <c r="G625" s="82">
        <v>13009</v>
      </c>
      <c r="H625" s="43">
        <v>10</v>
      </c>
      <c r="I625" s="43">
        <f>VLOOKUP(C625,[4]CharPropertyConfig!$A:$G,7,FALSE)*D625</f>
        <v>1275</v>
      </c>
      <c r="J625" s="51">
        <f>VLOOKUP(A625,filiation!A:C,3,FALSE)</f>
        <v>3</v>
      </c>
      <c r="K625" s="51">
        <f>VLOOKUP(J625,Entourage!A:N,14,FALSE)</f>
        <v>2</v>
      </c>
      <c r="L625" s="2" t="str">
        <f t="shared" si="86"/>
        <v>刺杀</v>
      </c>
      <c r="M625" s="51">
        <f>VLOOKUP(A625,filiation!A:D,4,FALSE)</f>
        <v>7</v>
      </c>
      <c r="N625" s="51">
        <f>VLOOKUP(M625,Entourage!A:N,14,FALSE)</f>
        <v>2</v>
      </c>
      <c r="O625" s="2" t="str">
        <f t="shared" si="87"/>
        <v>刺杀</v>
      </c>
      <c r="P625" s="2">
        <f t="shared" si="88"/>
        <v>101</v>
      </c>
      <c r="Q625" s="51">
        <f>INT(VLOOKUP(M625,Entourage!A:AF,28+IF(N625=1,2,IF(N625=3,3,1)),FALSE)*0.6*POWER(B625,1.1))</f>
        <v>82</v>
      </c>
      <c r="R625" s="55">
        <f>I625/(SUM(H$2:H625)*10)</f>
        <v>6.0777957860615886E-3</v>
      </c>
      <c r="S625" s="95">
        <f t="shared" si="89"/>
        <v>4.2</v>
      </c>
      <c r="T625" s="96">
        <f>SUMIFS(H$2:H625,A$2:A625,A625)*10*S625*(1.1+INDEX(Entourage!BD:BD,MATCH(J625,Entourage!A:A,0))/20)</f>
        <v>1293.6000000000001</v>
      </c>
      <c r="U625" s="96">
        <f t="shared" si="90"/>
        <v>369.6</v>
      </c>
      <c r="V625" s="96">
        <f>T625/VLOOKUP(C625,[4]CharPropertyConfig!$A:$G,7,FALSE)</f>
        <v>51.744000000000007</v>
      </c>
      <c r="W625" s="96">
        <f t="shared" si="91"/>
        <v>33.599999999999909</v>
      </c>
      <c r="X625" s="54" t="str">
        <f>VLOOKUP(J625,Entourage!A:B,2,FALSE)</f>
        <v>c_b_0002</v>
      </c>
      <c r="Y625" s="51" t="str">
        <f>VLOOKUP(M625,Entourage!A:B,2,FALSE)</f>
        <v>c_b_0058</v>
      </c>
    </row>
    <row r="626" spans="1:25" x14ac:dyDescent="0.15">
      <c r="A626" s="51">
        <f t="shared" si="84"/>
        <v>32</v>
      </c>
      <c r="B626" s="2">
        <f>COUNTIF(A$1:A626,A626)</f>
        <v>5</v>
      </c>
      <c r="C626" s="2">
        <f t="shared" si="92"/>
        <v>101</v>
      </c>
      <c r="D626" s="100">
        <f t="shared" si="85"/>
        <v>67</v>
      </c>
      <c r="E626" s="51">
        <v>1</v>
      </c>
      <c r="F626" s="43">
        <v>2</v>
      </c>
      <c r="G626" s="82">
        <v>13009</v>
      </c>
      <c r="H626" s="43">
        <v>12</v>
      </c>
      <c r="I626" s="43">
        <f>VLOOKUP(C626,[4]CharPropertyConfig!$A:$G,7,FALSE)*D626</f>
        <v>1675</v>
      </c>
      <c r="J626" s="51">
        <f>VLOOKUP(A626,filiation!A:C,3,FALSE)</f>
        <v>3</v>
      </c>
      <c r="K626" s="51">
        <f>VLOOKUP(J626,Entourage!A:N,14,FALSE)</f>
        <v>2</v>
      </c>
      <c r="L626" s="2" t="str">
        <f t="shared" si="86"/>
        <v>刺杀</v>
      </c>
      <c r="M626" s="51">
        <f>VLOOKUP(A626,filiation!A:D,4,FALSE)</f>
        <v>7</v>
      </c>
      <c r="N626" s="51">
        <f>VLOOKUP(M626,Entourage!A:N,14,FALSE)</f>
        <v>2</v>
      </c>
      <c r="O626" s="2" t="str">
        <f t="shared" si="87"/>
        <v>刺杀</v>
      </c>
      <c r="P626" s="2">
        <f t="shared" si="88"/>
        <v>101</v>
      </c>
      <c r="Q626" s="51">
        <f>INT(VLOOKUP(M626,Entourage!A:AF,28+IF(N626=1,2,IF(N626=3,3,1)),FALSE)*0.6*POWER(B626,1.1))</f>
        <v>105</v>
      </c>
      <c r="R626" s="55">
        <f>I626/(SUM(H$2:H626)*10)</f>
        <v>7.979990471653169E-3</v>
      </c>
      <c r="S626" s="95">
        <f t="shared" si="89"/>
        <v>3.56</v>
      </c>
      <c r="T626" s="96">
        <f>SUMIFS(H$2:H626,A$2:A626,A626)*10*S626*(1.1+INDEX(Entourage!BD:BD,MATCH(J626,Entourage!A:A,0))/20)</f>
        <v>1694.5600000000004</v>
      </c>
      <c r="U626" s="96">
        <f t="shared" si="90"/>
        <v>400.96000000000026</v>
      </c>
      <c r="V626" s="96">
        <f>T626/VLOOKUP(C626,[4]CharPropertyConfig!$A:$G,7,FALSE)</f>
        <v>67.78240000000001</v>
      </c>
      <c r="W626" s="96">
        <f t="shared" si="91"/>
        <v>31.360000000000241</v>
      </c>
      <c r="X626" s="54" t="str">
        <f>VLOOKUP(J626,Entourage!A:B,2,FALSE)</f>
        <v>c_b_0002</v>
      </c>
      <c r="Y626" s="51" t="str">
        <f>VLOOKUP(M626,Entourage!A:B,2,FALSE)</f>
        <v>c_b_0058</v>
      </c>
    </row>
    <row r="627" spans="1:25" x14ac:dyDescent="0.15">
      <c r="A627" s="51">
        <f t="shared" si="84"/>
        <v>32</v>
      </c>
      <c r="B627" s="2">
        <f>COUNTIF(A$1:A627,A627)</f>
        <v>6</v>
      </c>
      <c r="C627" s="2">
        <f t="shared" si="92"/>
        <v>101</v>
      </c>
      <c r="D627" s="100">
        <f t="shared" si="85"/>
        <v>84</v>
      </c>
      <c r="E627" s="51">
        <v>1</v>
      </c>
      <c r="F627" s="43">
        <v>2</v>
      </c>
      <c r="G627" s="82">
        <v>13009</v>
      </c>
      <c r="H627" s="43">
        <v>16</v>
      </c>
      <c r="I627" s="43">
        <f>VLOOKUP(C627,[4]CharPropertyConfig!$A:$G,7,FALSE)*D627</f>
        <v>2100</v>
      </c>
      <c r="J627" s="51">
        <f>VLOOKUP(A627,filiation!A:C,3,FALSE)</f>
        <v>3</v>
      </c>
      <c r="K627" s="51">
        <f>VLOOKUP(J627,Entourage!A:N,14,FALSE)</f>
        <v>2</v>
      </c>
      <c r="L627" s="2" t="str">
        <f t="shared" si="86"/>
        <v>刺杀</v>
      </c>
      <c r="M627" s="51">
        <f>VLOOKUP(A627,filiation!A:D,4,FALSE)</f>
        <v>7</v>
      </c>
      <c r="N627" s="51">
        <f>VLOOKUP(M627,Entourage!A:N,14,FALSE)</f>
        <v>2</v>
      </c>
      <c r="O627" s="2" t="str">
        <f t="shared" si="87"/>
        <v>刺杀</v>
      </c>
      <c r="P627" s="2">
        <f t="shared" si="88"/>
        <v>101</v>
      </c>
      <c r="Q627" s="51">
        <f>INT(VLOOKUP(M627,Entourage!A:AF,28+IF(N627=1,2,IF(N627=3,3,1)),FALSE)*0.6*POWER(B627,1.1))</f>
        <v>129</v>
      </c>
      <c r="R627" s="55">
        <f>I627/(SUM(H$2:H627)*10)</f>
        <v>9.9971436732362185E-3</v>
      </c>
      <c r="S627" s="95">
        <f t="shared" si="89"/>
        <v>3.02</v>
      </c>
      <c r="T627" s="96">
        <f>SUMIFS(H$2:H627,A$2:A627,A627)*10*S627*(1.1+INDEX(Entourage!BD:BD,MATCH(J627,Entourage!A:A,0))/20)</f>
        <v>2114</v>
      </c>
      <c r="U627" s="96">
        <f t="shared" si="90"/>
        <v>419.4399999999996</v>
      </c>
      <c r="V627" s="96">
        <f>T627/VLOOKUP(C627,[4]CharPropertyConfig!$A:$G,7,FALSE)</f>
        <v>84.56</v>
      </c>
      <c r="W627" s="96">
        <f t="shared" si="91"/>
        <v>18.479999999999336</v>
      </c>
      <c r="X627" s="54" t="str">
        <f>VLOOKUP(J627,Entourage!A:B,2,FALSE)</f>
        <v>c_b_0002</v>
      </c>
      <c r="Y627" s="51" t="str">
        <f>VLOOKUP(M627,Entourage!A:B,2,FALSE)</f>
        <v>c_b_0058</v>
      </c>
    </row>
    <row r="628" spans="1:25" x14ac:dyDescent="0.15">
      <c r="A628" s="51">
        <f t="shared" si="84"/>
        <v>32</v>
      </c>
      <c r="B628" s="2">
        <f>COUNTIF(A$1:A628,A628)</f>
        <v>7</v>
      </c>
      <c r="C628" s="2">
        <f t="shared" si="92"/>
        <v>101</v>
      </c>
      <c r="D628" s="100">
        <f t="shared" si="85"/>
        <v>101</v>
      </c>
      <c r="E628" s="51">
        <v>1</v>
      </c>
      <c r="F628" s="43">
        <v>3</v>
      </c>
      <c r="G628" s="82">
        <v>13009</v>
      </c>
      <c r="H628" s="43">
        <v>20</v>
      </c>
      <c r="I628" s="43">
        <f>VLOOKUP(C628,[4]CharPropertyConfig!$A:$G,7,FALSE)*D628</f>
        <v>2525</v>
      </c>
      <c r="J628" s="51">
        <f>VLOOKUP(A628,filiation!A:C,3,FALSE)</f>
        <v>3</v>
      </c>
      <c r="K628" s="51">
        <f>VLOOKUP(J628,Entourage!A:N,14,FALSE)</f>
        <v>2</v>
      </c>
      <c r="L628" s="2" t="str">
        <f t="shared" si="86"/>
        <v>刺杀</v>
      </c>
      <c r="M628" s="51">
        <f>VLOOKUP(A628,filiation!A:D,4,FALSE)</f>
        <v>7</v>
      </c>
      <c r="N628" s="51">
        <f>VLOOKUP(M628,Entourage!A:N,14,FALSE)</f>
        <v>2</v>
      </c>
      <c r="O628" s="2" t="str">
        <f t="shared" si="87"/>
        <v>刺杀</v>
      </c>
      <c r="P628" s="2">
        <f t="shared" si="88"/>
        <v>101</v>
      </c>
      <c r="Q628" s="51">
        <f>INT(VLOOKUP(M628,Entourage!A:AF,28+IF(N628=1,2,IF(N628=3,3,1)),FALSE)*0.6*POWER(B628,1.1))</f>
        <v>153</v>
      </c>
      <c r="R628" s="55">
        <f>I628/(SUM(H$2:H628)*10)</f>
        <v>1.2008941310758109E-2</v>
      </c>
      <c r="S628" s="95">
        <f t="shared" si="89"/>
        <v>2.6</v>
      </c>
      <c r="T628" s="96">
        <f>SUMIFS(H$2:H628,A$2:A628,A628)*10*S628*(1.1+INDEX(Entourage!BD:BD,MATCH(J628,Entourage!A:A,0))/20)</f>
        <v>2548.0000000000005</v>
      </c>
      <c r="U628" s="96">
        <f t="shared" si="90"/>
        <v>434.00000000000045</v>
      </c>
      <c r="V628" s="96">
        <f>T628/VLOOKUP(C628,[4]CharPropertyConfig!$A:$G,7,FALSE)</f>
        <v>101.92000000000002</v>
      </c>
      <c r="W628" s="96">
        <f t="shared" si="91"/>
        <v>14.560000000000855</v>
      </c>
      <c r="X628" s="54" t="str">
        <f>VLOOKUP(J628,Entourage!A:B,2,FALSE)</f>
        <v>c_b_0002</v>
      </c>
      <c r="Y628" s="51" t="str">
        <f>VLOOKUP(M628,Entourage!A:B,2,FALSE)</f>
        <v>c_b_0058</v>
      </c>
    </row>
    <row r="629" spans="1:25" x14ac:dyDescent="0.15">
      <c r="A629" s="51">
        <f t="shared" si="84"/>
        <v>32</v>
      </c>
      <c r="B629" s="2">
        <f>COUNTIF(A$1:A629,A629)</f>
        <v>8</v>
      </c>
      <c r="C629" s="2">
        <f t="shared" si="92"/>
        <v>101</v>
      </c>
      <c r="D629" s="100">
        <f t="shared" si="85"/>
        <v>120</v>
      </c>
      <c r="E629" s="51">
        <v>1</v>
      </c>
      <c r="F629" s="43">
        <v>3</v>
      </c>
      <c r="G629" s="82">
        <v>13009</v>
      </c>
      <c r="H629" s="43">
        <v>24</v>
      </c>
      <c r="I629" s="43">
        <f>VLOOKUP(C629,[4]CharPropertyConfig!$A:$G,7,FALSE)*D629</f>
        <v>3000</v>
      </c>
      <c r="J629" s="51">
        <f>VLOOKUP(A629,filiation!A:C,3,FALSE)</f>
        <v>3</v>
      </c>
      <c r="K629" s="51">
        <f>VLOOKUP(J629,Entourage!A:N,14,FALSE)</f>
        <v>2</v>
      </c>
      <c r="L629" s="2" t="str">
        <f t="shared" si="86"/>
        <v>刺杀</v>
      </c>
      <c r="M629" s="51">
        <f>VLOOKUP(A629,filiation!A:D,4,FALSE)</f>
        <v>7</v>
      </c>
      <c r="N629" s="51">
        <f>VLOOKUP(M629,Entourage!A:N,14,FALSE)</f>
        <v>2</v>
      </c>
      <c r="O629" s="2" t="str">
        <f t="shared" si="87"/>
        <v>刺杀</v>
      </c>
      <c r="P629" s="2">
        <f t="shared" si="88"/>
        <v>101</v>
      </c>
      <c r="Q629" s="51">
        <f>INT(VLOOKUP(M629,Entourage!A:AF,28+IF(N629=1,2,IF(N629=3,3,1)),FALSE)*0.6*POWER(B629,1.1))</f>
        <v>177</v>
      </c>
      <c r="R629" s="55">
        <f>I629/(SUM(H$2:H629)*10)</f>
        <v>1.4251781472684086E-2</v>
      </c>
      <c r="S629" s="95">
        <f t="shared" si="89"/>
        <v>2.2799999999999998</v>
      </c>
      <c r="T629" s="96">
        <f>SUMIFS(H$2:H629,A$2:A629,A629)*10*S629*(1.1+INDEX(Entourage!BD:BD,MATCH(J629,Entourage!A:A,0))/20)</f>
        <v>3000.48</v>
      </c>
      <c r="U629" s="96">
        <f t="shared" si="90"/>
        <v>452.47999999999956</v>
      </c>
      <c r="V629" s="96">
        <f>T629/VLOOKUP(C629,[4]CharPropertyConfig!$A:$G,7,FALSE)</f>
        <v>120.0192</v>
      </c>
      <c r="W629" s="96">
        <f t="shared" si="91"/>
        <v>18.479999999999109</v>
      </c>
      <c r="X629" s="54" t="str">
        <f>VLOOKUP(J629,Entourage!A:B,2,FALSE)</f>
        <v>c_b_0002</v>
      </c>
      <c r="Y629" s="51" t="str">
        <f>VLOOKUP(M629,Entourage!A:B,2,FALSE)</f>
        <v>c_b_0058</v>
      </c>
    </row>
    <row r="630" spans="1:25" x14ac:dyDescent="0.15">
      <c r="A630" s="51">
        <f t="shared" si="84"/>
        <v>32</v>
      </c>
      <c r="B630" s="2">
        <f>COUNTIF(A$1:A630,A630)</f>
        <v>9</v>
      </c>
      <c r="C630" s="2">
        <f t="shared" si="92"/>
        <v>101</v>
      </c>
      <c r="D630" s="100">
        <f t="shared" si="85"/>
        <v>139</v>
      </c>
      <c r="E630" s="51">
        <v>1</v>
      </c>
      <c r="F630" s="43">
        <v>3</v>
      </c>
      <c r="G630" s="82">
        <v>13009</v>
      </c>
      <c r="H630" s="43">
        <v>26</v>
      </c>
      <c r="I630" s="43">
        <f>VLOOKUP(C630,[4]CharPropertyConfig!$A:$G,7,FALSE)*D630</f>
        <v>3475</v>
      </c>
      <c r="J630" s="51">
        <f>VLOOKUP(A630,filiation!A:C,3,FALSE)</f>
        <v>3</v>
      </c>
      <c r="K630" s="51">
        <f>VLOOKUP(J630,Entourage!A:N,14,FALSE)</f>
        <v>2</v>
      </c>
      <c r="L630" s="2" t="str">
        <f t="shared" si="86"/>
        <v>刺杀</v>
      </c>
      <c r="M630" s="51">
        <f>VLOOKUP(A630,filiation!A:D,4,FALSE)</f>
        <v>7</v>
      </c>
      <c r="N630" s="51">
        <f>VLOOKUP(M630,Entourage!A:N,14,FALSE)</f>
        <v>2</v>
      </c>
      <c r="O630" s="2" t="str">
        <f t="shared" si="87"/>
        <v>刺杀</v>
      </c>
      <c r="P630" s="2">
        <f t="shared" si="88"/>
        <v>101</v>
      </c>
      <c r="Q630" s="51">
        <f>INT(VLOOKUP(M630,Entourage!A:AF,28+IF(N630=1,2,IF(N630=3,3,1)),FALSE)*0.6*POWER(B630,1.1))</f>
        <v>201</v>
      </c>
      <c r="R630" s="55">
        <f>I630/(SUM(H$2:H630)*10)</f>
        <v>1.6487948377301196E-2</v>
      </c>
      <c r="S630" s="95">
        <f t="shared" si="89"/>
        <v>2.0699999999999998</v>
      </c>
      <c r="T630" s="96">
        <f>SUMIFS(H$2:H630,A$2:A630,A630)*10*S630*(1.1+INDEX(Entourage!BD:BD,MATCH(J630,Entourage!A:A,0))/20)</f>
        <v>3477.6000000000004</v>
      </c>
      <c r="U630" s="96">
        <f t="shared" si="90"/>
        <v>477.12000000000035</v>
      </c>
      <c r="V630" s="96">
        <f>T630/VLOOKUP(C630,[4]CharPropertyConfig!$A:$G,7,FALSE)</f>
        <v>139.10400000000001</v>
      </c>
      <c r="W630" s="96">
        <f t="shared" si="91"/>
        <v>24.640000000000782</v>
      </c>
      <c r="X630" s="54" t="str">
        <f>VLOOKUP(J630,Entourage!A:B,2,FALSE)</f>
        <v>c_b_0002</v>
      </c>
      <c r="Y630" s="51" t="str">
        <f>VLOOKUP(M630,Entourage!A:B,2,FALSE)</f>
        <v>c_b_0058</v>
      </c>
    </row>
    <row r="631" spans="1:25" x14ac:dyDescent="0.15">
      <c r="A631" s="51">
        <f t="shared" si="84"/>
        <v>32</v>
      </c>
      <c r="B631" s="2">
        <f>COUNTIF(A$1:A631,A631)</f>
        <v>10</v>
      </c>
      <c r="C631" s="2">
        <f t="shared" si="92"/>
        <v>101</v>
      </c>
      <c r="D631" s="100">
        <f t="shared" si="85"/>
        <v>158</v>
      </c>
      <c r="E631" s="51">
        <v>1</v>
      </c>
      <c r="F631" s="43">
        <v>3</v>
      </c>
      <c r="G631" s="82">
        <v>13009</v>
      </c>
      <c r="H631" s="43">
        <v>30</v>
      </c>
      <c r="I631" s="43">
        <f>VLOOKUP(C631,[4]CharPropertyConfig!$A:$G,7,FALSE)*D631</f>
        <v>3950</v>
      </c>
      <c r="J631" s="51">
        <f>VLOOKUP(A631,filiation!A:C,3,FALSE)</f>
        <v>3</v>
      </c>
      <c r="K631" s="51">
        <f>VLOOKUP(J631,Entourage!A:N,14,FALSE)</f>
        <v>2</v>
      </c>
      <c r="L631" s="2" t="str">
        <f t="shared" si="86"/>
        <v>刺杀</v>
      </c>
      <c r="M631" s="51">
        <f>VLOOKUP(A631,filiation!A:D,4,FALSE)</f>
        <v>7</v>
      </c>
      <c r="N631" s="51">
        <f>VLOOKUP(M631,Entourage!A:N,14,FALSE)</f>
        <v>2</v>
      </c>
      <c r="O631" s="2" t="str">
        <f t="shared" si="87"/>
        <v>刺杀</v>
      </c>
      <c r="P631" s="2">
        <f t="shared" si="88"/>
        <v>101</v>
      </c>
      <c r="Q631" s="51">
        <f>INT(VLOOKUP(M631,Entourage!A:AF,28+IF(N631=1,2,IF(N631=3,3,1)),FALSE)*0.6*POWER(B631,1.1))</f>
        <v>226</v>
      </c>
      <c r="R631" s="55">
        <f>I631/(SUM(H$2:H631)*10)</f>
        <v>1.8715057329669289E-2</v>
      </c>
      <c r="S631" s="95">
        <f t="shared" si="89"/>
        <v>1.89</v>
      </c>
      <c r="T631" s="96">
        <f>SUMIFS(H$2:H631,A$2:A631,A631)*10*S631*(1.1+INDEX(Entourage!BD:BD,MATCH(J631,Entourage!A:A,0))/20)</f>
        <v>3969.0000000000005</v>
      </c>
      <c r="U631" s="96">
        <f t="shared" si="90"/>
        <v>491.40000000000009</v>
      </c>
      <c r="V631" s="96">
        <f>T631/VLOOKUP(C631,[4]CharPropertyConfig!$A:$G,7,FALSE)</f>
        <v>158.76000000000002</v>
      </c>
      <c r="W631" s="96">
        <f t="shared" si="91"/>
        <v>14.279999999999745</v>
      </c>
      <c r="X631" s="54" t="str">
        <f>VLOOKUP(J631,Entourage!A:B,2,FALSE)</f>
        <v>c_b_0002</v>
      </c>
      <c r="Y631" s="51" t="str">
        <f>VLOOKUP(M631,Entourage!A:B,2,FALSE)</f>
        <v>c_b_0058</v>
      </c>
    </row>
    <row r="632" spans="1:25" x14ac:dyDescent="0.15">
      <c r="A632" s="51">
        <f t="shared" si="84"/>
        <v>32</v>
      </c>
      <c r="B632" s="2">
        <f>COUNTIF(A$1:A632,A632)</f>
        <v>11</v>
      </c>
      <c r="C632" s="2">
        <f t="shared" si="92"/>
        <v>101</v>
      </c>
      <c r="D632" s="100">
        <f t="shared" si="85"/>
        <v>179</v>
      </c>
      <c r="E632" s="51">
        <v>1</v>
      </c>
      <c r="F632" s="43">
        <v>4</v>
      </c>
      <c r="G632" s="82">
        <v>13009</v>
      </c>
      <c r="H632" s="43">
        <v>34</v>
      </c>
      <c r="I632" s="43">
        <f>VLOOKUP(C632,[4]CharPropertyConfig!$A:$G,7,FALSE)*D632</f>
        <v>4475</v>
      </c>
      <c r="J632" s="51">
        <f>VLOOKUP(A632,filiation!A:C,3,FALSE)</f>
        <v>3</v>
      </c>
      <c r="K632" s="51">
        <f>VLOOKUP(J632,Entourage!A:N,14,FALSE)</f>
        <v>2</v>
      </c>
      <c r="L632" s="2" t="str">
        <f t="shared" si="86"/>
        <v>刺杀</v>
      </c>
      <c r="M632" s="51">
        <f>VLOOKUP(A632,filiation!A:D,4,FALSE)</f>
        <v>7</v>
      </c>
      <c r="N632" s="51">
        <f>VLOOKUP(M632,Entourage!A:N,14,FALSE)</f>
        <v>2</v>
      </c>
      <c r="O632" s="2" t="str">
        <f t="shared" si="87"/>
        <v>刺杀</v>
      </c>
      <c r="P632" s="2">
        <f t="shared" si="88"/>
        <v>101</v>
      </c>
      <c r="Q632" s="51">
        <f>INT(VLOOKUP(M632,Entourage!A:AF,28+IF(N632=1,2,IF(N632=3,3,1)),FALSE)*0.6*POWER(B632,1.1))</f>
        <v>251</v>
      </c>
      <c r="R632" s="55">
        <f>I632/(SUM(H$2:H632)*10)</f>
        <v>2.1168401135288551E-2</v>
      </c>
      <c r="S632" s="95">
        <f t="shared" si="89"/>
        <v>1.74</v>
      </c>
      <c r="T632" s="96">
        <f>SUMIFS(H$2:H632,A$2:A632,A632)*10*S632*(1.1+INDEX(Entourage!BD:BD,MATCH(J632,Entourage!A:A,0))/20)</f>
        <v>4482.2400000000007</v>
      </c>
      <c r="U632" s="96">
        <f t="shared" si="90"/>
        <v>513.24000000000024</v>
      </c>
      <c r="V632" s="96">
        <f>T632/VLOOKUP(C632,[4]CharPropertyConfig!$A:$G,7,FALSE)</f>
        <v>179.28960000000004</v>
      </c>
      <c r="W632" s="96">
        <f t="shared" si="91"/>
        <v>21.840000000000146</v>
      </c>
      <c r="X632" s="54" t="str">
        <f>VLOOKUP(J632,Entourage!A:B,2,FALSE)</f>
        <v>c_b_0002</v>
      </c>
      <c r="Y632" s="51" t="str">
        <f>VLOOKUP(M632,Entourage!A:B,2,FALSE)</f>
        <v>c_b_0058</v>
      </c>
    </row>
    <row r="633" spans="1:25" x14ac:dyDescent="0.15">
      <c r="A633" s="51">
        <f t="shared" si="84"/>
        <v>32</v>
      </c>
      <c r="B633" s="2">
        <f>COUNTIF(A$1:A633,A633)</f>
        <v>12</v>
      </c>
      <c r="C633" s="2">
        <f t="shared" si="92"/>
        <v>101</v>
      </c>
      <c r="D633" s="100">
        <f t="shared" si="85"/>
        <v>200</v>
      </c>
      <c r="E633" s="51">
        <v>1</v>
      </c>
      <c r="F633" s="43">
        <v>4</v>
      </c>
      <c r="G633" s="82">
        <v>13009</v>
      </c>
      <c r="H633" s="43">
        <v>38</v>
      </c>
      <c r="I633" s="43">
        <f>VLOOKUP(C633,[4]CharPropertyConfig!$A:$G,7,FALSE)*D633</f>
        <v>5000</v>
      </c>
      <c r="J633" s="51">
        <f>VLOOKUP(A633,filiation!A:C,3,FALSE)</f>
        <v>3</v>
      </c>
      <c r="K633" s="51">
        <f>VLOOKUP(J633,Entourage!A:N,14,FALSE)</f>
        <v>2</v>
      </c>
      <c r="L633" s="2" t="str">
        <f t="shared" si="86"/>
        <v>刺杀</v>
      </c>
      <c r="M633" s="51">
        <f>VLOOKUP(A633,filiation!A:D,4,FALSE)</f>
        <v>7</v>
      </c>
      <c r="N633" s="51">
        <f>VLOOKUP(M633,Entourage!A:N,14,FALSE)</f>
        <v>2</v>
      </c>
      <c r="O633" s="2" t="str">
        <f t="shared" si="87"/>
        <v>刺杀</v>
      </c>
      <c r="P633" s="2">
        <f t="shared" si="88"/>
        <v>101</v>
      </c>
      <c r="Q633" s="51">
        <f>INT(VLOOKUP(M633,Entourage!A:AF,28+IF(N633=1,2,IF(N633=3,3,1)),FALSE)*0.6*POWER(B633,1.1))</f>
        <v>276</v>
      </c>
      <c r="R633" s="55">
        <f>I633/(SUM(H$2:H633)*10)</f>
        <v>2.3609405987345358E-2</v>
      </c>
      <c r="S633" s="95">
        <f t="shared" si="89"/>
        <v>1.615</v>
      </c>
      <c r="T633" s="96">
        <f>SUMIFS(H$2:H633,A$2:A633,A633)*10*S633*(1.1+INDEX(Entourage!BD:BD,MATCH(J633,Entourage!A:A,0))/20)</f>
        <v>5019.420000000001</v>
      </c>
      <c r="U633" s="96">
        <f t="shared" si="90"/>
        <v>537.18000000000029</v>
      </c>
      <c r="V633" s="96">
        <f>T633/VLOOKUP(C633,[4]CharPropertyConfig!$A:$G,7,FALSE)</f>
        <v>200.77680000000004</v>
      </c>
      <c r="W633" s="96">
        <f t="shared" si="91"/>
        <v>23.940000000000055</v>
      </c>
      <c r="X633" s="54" t="str">
        <f>VLOOKUP(J633,Entourage!A:B,2,FALSE)</f>
        <v>c_b_0002</v>
      </c>
      <c r="Y633" s="51" t="str">
        <f>VLOOKUP(M633,Entourage!A:B,2,FALSE)</f>
        <v>c_b_0058</v>
      </c>
    </row>
    <row r="634" spans="1:25" x14ac:dyDescent="0.15">
      <c r="A634" s="51">
        <f t="shared" si="84"/>
        <v>32</v>
      </c>
      <c r="B634" s="2">
        <f>COUNTIF(A$1:A634,A634)</f>
        <v>13</v>
      </c>
      <c r="C634" s="2">
        <f t="shared" si="92"/>
        <v>101</v>
      </c>
      <c r="D634" s="100">
        <f t="shared" si="85"/>
        <v>223</v>
      </c>
      <c r="E634" s="51">
        <v>1</v>
      </c>
      <c r="F634" s="43">
        <v>4</v>
      </c>
      <c r="G634" s="82">
        <v>13009</v>
      </c>
      <c r="H634" s="43">
        <v>42</v>
      </c>
      <c r="I634" s="43">
        <f>VLOOKUP(C634,[4]CharPropertyConfig!$A:$G,7,FALSE)*D634</f>
        <v>5575</v>
      </c>
      <c r="J634" s="51">
        <f>VLOOKUP(A634,filiation!A:C,3,FALSE)</f>
        <v>3</v>
      </c>
      <c r="K634" s="51">
        <f>VLOOKUP(J634,Entourage!A:N,14,FALSE)</f>
        <v>2</v>
      </c>
      <c r="L634" s="2" t="str">
        <f t="shared" si="86"/>
        <v>刺杀</v>
      </c>
      <c r="M634" s="51">
        <f>VLOOKUP(A634,filiation!A:D,4,FALSE)</f>
        <v>7</v>
      </c>
      <c r="N634" s="51">
        <f>VLOOKUP(M634,Entourage!A:N,14,FALSE)</f>
        <v>2</v>
      </c>
      <c r="O634" s="2" t="str">
        <f t="shared" si="87"/>
        <v>刺杀</v>
      </c>
      <c r="P634" s="2">
        <f t="shared" si="88"/>
        <v>101</v>
      </c>
      <c r="Q634" s="51">
        <f>INT(VLOOKUP(M634,Entourage!A:AF,28+IF(N634=1,2,IF(N634=3,3,1)),FALSE)*0.6*POWER(B634,1.1))</f>
        <v>302</v>
      </c>
      <c r="R634" s="55">
        <f>I634/(SUM(H$2:H634)*10)</f>
        <v>2.627238454288407E-2</v>
      </c>
      <c r="S634" s="95">
        <f t="shared" si="89"/>
        <v>1.51</v>
      </c>
      <c r="T634" s="96">
        <f>SUMIFS(H$2:H634,A$2:A634,A634)*10*S634*(1.1+INDEX(Entourage!BD:BD,MATCH(J634,Entourage!A:A,0))/20)</f>
        <v>5580.9600000000009</v>
      </c>
      <c r="U634" s="96">
        <f t="shared" si="90"/>
        <v>561.54</v>
      </c>
      <c r="V634" s="96">
        <f>T634/VLOOKUP(C634,[4]CharPropertyConfig!$A:$G,7,FALSE)</f>
        <v>223.23840000000004</v>
      </c>
      <c r="W634" s="96">
        <f t="shared" si="91"/>
        <v>24.359999999999673</v>
      </c>
      <c r="X634" s="54" t="str">
        <f>VLOOKUP(J634,Entourage!A:B,2,FALSE)</f>
        <v>c_b_0002</v>
      </c>
      <c r="Y634" s="51" t="str">
        <f>VLOOKUP(M634,Entourage!A:B,2,FALSE)</f>
        <v>c_b_0058</v>
      </c>
    </row>
    <row r="635" spans="1:25" x14ac:dyDescent="0.15">
      <c r="A635" s="51">
        <f t="shared" si="84"/>
        <v>32</v>
      </c>
      <c r="B635" s="2">
        <f>COUNTIF(A$1:A635,A635)</f>
        <v>14</v>
      </c>
      <c r="C635" s="2">
        <f t="shared" si="92"/>
        <v>101</v>
      </c>
      <c r="D635" s="100">
        <f t="shared" si="85"/>
        <v>246</v>
      </c>
      <c r="E635" s="51">
        <v>1</v>
      </c>
      <c r="F635" s="43">
        <v>5</v>
      </c>
      <c r="G635" s="82">
        <v>13009</v>
      </c>
      <c r="H635" s="43">
        <v>46</v>
      </c>
      <c r="I635" s="43">
        <f>VLOOKUP(C635,[4]CharPropertyConfig!$A:$G,7,FALSE)*D635</f>
        <v>6150</v>
      </c>
      <c r="J635" s="51">
        <f>VLOOKUP(A635,filiation!A:C,3,FALSE)</f>
        <v>3</v>
      </c>
      <c r="K635" s="51">
        <f>VLOOKUP(J635,Entourage!A:N,14,FALSE)</f>
        <v>2</v>
      </c>
      <c r="L635" s="2" t="str">
        <f t="shared" si="86"/>
        <v>刺杀</v>
      </c>
      <c r="M635" s="51">
        <f>VLOOKUP(A635,filiation!A:D,4,FALSE)</f>
        <v>7</v>
      </c>
      <c r="N635" s="51">
        <f>VLOOKUP(M635,Entourage!A:N,14,FALSE)</f>
        <v>2</v>
      </c>
      <c r="O635" s="2" t="str">
        <f t="shared" si="87"/>
        <v>刺杀</v>
      </c>
      <c r="P635" s="2">
        <f t="shared" si="88"/>
        <v>101</v>
      </c>
      <c r="Q635" s="51">
        <f>INT(VLOOKUP(M635,Entourage!A:AF,28+IF(N635=1,2,IF(N635=3,3,1)),FALSE)*0.6*POWER(B635,1.1))</f>
        <v>328</v>
      </c>
      <c r="R635" s="55">
        <f>I635/(SUM(H$2:H635)*10)</f>
        <v>2.8919401862127339E-2</v>
      </c>
      <c r="S635" s="95">
        <f t="shared" si="89"/>
        <v>1.42</v>
      </c>
      <c r="T635" s="96">
        <f>SUMIFS(H$2:H635,A$2:A635,A635)*10*S635*(1.1+INDEX(Entourage!BD:BD,MATCH(J635,Entourage!A:A,0))/20)</f>
        <v>6162.8</v>
      </c>
      <c r="U635" s="96">
        <f t="shared" si="90"/>
        <v>581.83999999999924</v>
      </c>
      <c r="V635" s="96">
        <f>T635/VLOOKUP(C635,[4]CharPropertyConfig!$A:$G,7,FALSE)</f>
        <v>246.512</v>
      </c>
      <c r="W635" s="96">
        <f t="shared" si="91"/>
        <v>20.299999999999272</v>
      </c>
      <c r="X635" s="54" t="str">
        <f>VLOOKUP(J635,Entourage!A:B,2,FALSE)</f>
        <v>c_b_0002</v>
      </c>
      <c r="Y635" s="51" t="str">
        <f>VLOOKUP(M635,Entourage!A:B,2,FALSE)</f>
        <v>c_b_0058</v>
      </c>
    </row>
    <row r="636" spans="1:25" x14ac:dyDescent="0.15">
      <c r="A636" s="51">
        <f t="shared" si="84"/>
        <v>32</v>
      </c>
      <c r="B636" s="2">
        <f>COUNTIF(A$1:A636,A636)</f>
        <v>15</v>
      </c>
      <c r="C636" s="2">
        <f t="shared" si="92"/>
        <v>101</v>
      </c>
      <c r="D636" s="100">
        <f t="shared" si="85"/>
        <v>270</v>
      </c>
      <c r="E636" s="51">
        <v>1</v>
      </c>
      <c r="F636" s="43">
        <v>5</v>
      </c>
      <c r="G636" s="82">
        <v>13009</v>
      </c>
      <c r="H636" s="43">
        <v>50</v>
      </c>
      <c r="I636" s="43">
        <f>VLOOKUP(C636,[4]CharPropertyConfig!$A:$G,7,FALSE)*D636</f>
        <v>6750</v>
      </c>
      <c r="J636" s="51">
        <f>VLOOKUP(A636,filiation!A:C,3,FALSE)</f>
        <v>3</v>
      </c>
      <c r="K636" s="51">
        <f>VLOOKUP(J636,Entourage!A:N,14,FALSE)</f>
        <v>2</v>
      </c>
      <c r="L636" s="2" t="str">
        <f t="shared" si="86"/>
        <v>刺杀</v>
      </c>
      <c r="M636" s="51">
        <f>VLOOKUP(A636,filiation!A:D,4,FALSE)</f>
        <v>7</v>
      </c>
      <c r="N636" s="51">
        <f>VLOOKUP(M636,Entourage!A:N,14,FALSE)</f>
        <v>2</v>
      </c>
      <c r="O636" s="2" t="str">
        <f t="shared" si="87"/>
        <v>刺杀</v>
      </c>
      <c r="P636" s="2">
        <f t="shared" si="88"/>
        <v>101</v>
      </c>
      <c r="Q636" s="51">
        <f>INT(VLOOKUP(M636,Entourage!A:AF,28+IF(N636=1,2,IF(N636=3,3,1)),FALSE)*0.6*POWER(B636,1.1))</f>
        <v>353</v>
      </c>
      <c r="R636" s="55">
        <f>I636/(SUM(H$2:H636)*10)</f>
        <v>3.166635391255395E-2</v>
      </c>
      <c r="S636" s="95">
        <f t="shared" si="89"/>
        <v>1.3418999999999999</v>
      </c>
      <c r="T636" s="96">
        <f>SUMIFS(H$2:H636,A$2:A636,A636)*10*S636*(1.1+INDEX(Entourage!BD:BD,MATCH(J636,Entourage!A:A,0))/20)</f>
        <v>6763.1759999999995</v>
      </c>
      <c r="U636" s="96">
        <f t="shared" si="90"/>
        <v>600.37599999999929</v>
      </c>
      <c r="V636" s="96">
        <f>T636/VLOOKUP(C636,[4]CharPropertyConfig!$A:$G,7,FALSE)</f>
        <v>270.52704</v>
      </c>
      <c r="W636" s="96">
        <f t="shared" si="91"/>
        <v>18.536000000000058</v>
      </c>
      <c r="X636" s="54" t="str">
        <f>VLOOKUP(J636,Entourage!A:B,2,FALSE)</f>
        <v>c_b_0002</v>
      </c>
      <c r="Y636" s="51" t="str">
        <f>VLOOKUP(M636,Entourage!A:B,2,FALSE)</f>
        <v>c_b_0058</v>
      </c>
    </row>
    <row r="637" spans="1:25" x14ac:dyDescent="0.15">
      <c r="A637" s="51">
        <f t="shared" si="84"/>
        <v>32</v>
      </c>
      <c r="B637" s="2">
        <f>COUNTIF(A$1:A637,A637)</f>
        <v>16</v>
      </c>
      <c r="C637" s="2">
        <f t="shared" si="92"/>
        <v>101</v>
      </c>
      <c r="D637" s="100">
        <f t="shared" si="85"/>
        <v>295</v>
      </c>
      <c r="E637" s="51">
        <v>1</v>
      </c>
      <c r="F637" s="43">
        <v>5</v>
      </c>
      <c r="G637" s="82">
        <v>13009</v>
      </c>
      <c r="H637" s="43">
        <v>54</v>
      </c>
      <c r="I637" s="43">
        <f>VLOOKUP(C637,[4]CharPropertyConfig!$A:$G,7,FALSE)*D637</f>
        <v>7375</v>
      </c>
      <c r="J637" s="51">
        <f>VLOOKUP(A637,filiation!A:C,3,FALSE)</f>
        <v>3</v>
      </c>
      <c r="K637" s="51">
        <f>VLOOKUP(J637,Entourage!A:N,14,FALSE)</f>
        <v>2</v>
      </c>
      <c r="L637" s="2" t="str">
        <f t="shared" si="86"/>
        <v>刺杀</v>
      </c>
      <c r="M637" s="51">
        <f>VLOOKUP(A637,filiation!A:D,4,FALSE)</f>
        <v>7</v>
      </c>
      <c r="N637" s="51">
        <f>VLOOKUP(M637,Entourage!A:N,14,FALSE)</f>
        <v>2</v>
      </c>
      <c r="O637" s="2" t="str">
        <f t="shared" si="87"/>
        <v>刺杀</v>
      </c>
      <c r="P637" s="2">
        <f t="shared" si="88"/>
        <v>101</v>
      </c>
      <c r="Q637" s="51">
        <f>INT(VLOOKUP(M637,Entourage!A:AF,28+IF(N637=1,2,IF(N637=3,3,1)),FALSE)*0.6*POWER(B637,1.1))</f>
        <v>380</v>
      </c>
      <c r="R637" s="55">
        <f>I637/(SUM(H$2:H637)*10)</f>
        <v>3.4510996724379975E-2</v>
      </c>
      <c r="S637" s="95">
        <f t="shared" si="89"/>
        <v>1.2748049999999997</v>
      </c>
      <c r="T637" s="96">
        <f>SUMIFS(H$2:H637,A$2:A637,A637)*10*S637*(1.1+INDEX(Entourage!BD:BD,MATCH(J637,Entourage!A:A,0))/20)</f>
        <v>7388.7697799999987</v>
      </c>
      <c r="U637" s="96">
        <f t="shared" si="90"/>
        <v>625.59377999999924</v>
      </c>
      <c r="V637" s="96">
        <f>T637/VLOOKUP(C637,[4]CharPropertyConfig!$A:$G,7,FALSE)</f>
        <v>295.55079119999994</v>
      </c>
      <c r="W637" s="96">
        <f t="shared" si="91"/>
        <v>25.217779999999948</v>
      </c>
      <c r="X637" s="54" t="str">
        <f>VLOOKUP(J637,Entourage!A:B,2,FALSE)</f>
        <v>c_b_0002</v>
      </c>
      <c r="Y637" s="51" t="str">
        <f>VLOOKUP(M637,Entourage!A:B,2,FALSE)</f>
        <v>c_b_0058</v>
      </c>
    </row>
    <row r="638" spans="1:25" x14ac:dyDescent="0.15">
      <c r="A638" s="51">
        <f t="shared" si="84"/>
        <v>32</v>
      </c>
      <c r="B638" s="2">
        <f>COUNTIF(A$1:A638,A638)</f>
        <v>17</v>
      </c>
      <c r="C638" s="2">
        <f t="shared" si="92"/>
        <v>101</v>
      </c>
      <c r="D638" s="100">
        <f t="shared" si="85"/>
        <v>321</v>
      </c>
      <c r="E638" s="51">
        <v>1</v>
      </c>
      <c r="F638" s="43">
        <v>5</v>
      </c>
      <c r="G638" s="82">
        <v>13009</v>
      </c>
      <c r="H638" s="43">
        <v>58</v>
      </c>
      <c r="I638" s="43">
        <f>VLOOKUP(C638,[4]CharPropertyConfig!$A:$G,7,FALSE)*D638</f>
        <v>8025</v>
      </c>
      <c r="J638" s="51">
        <f>VLOOKUP(A638,filiation!A:C,3,FALSE)</f>
        <v>3</v>
      </c>
      <c r="K638" s="51">
        <f>VLOOKUP(J638,Entourage!A:N,14,FALSE)</f>
        <v>2</v>
      </c>
      <c r="L638" s="2" t="str">
        <f t="shared" si="86"/>
        <v>刺杀</v>
      </c>
      <c r="M638" s="51">
        <f>VLOOKUP(A638,filiation!A:D,4,FALSE)</f>
        <v>7</v>
      </c>
      <c r="N638" s="51">
        <f>VLOOKUP(M638,Entourage!A:N,14,FALSE)</f>
        <v>2</v>
      </c>
      <c r="O638" s="2" t="str">
        <f t="shared" si="87"/>
        <v>刺杀</v>
      </c>
      <c r="P638" s="2">
        <f t="shared" si="88"/>
        <v>101</v>
      </c>
      <c r="Q638" s="51">
        <f>INT(VLOOKUP(M638,Entourage!A:AF,28+IF(N638=1,2,IF(N638=3,3,1)),FALSE)*0.6*POWER(B638,1.1))</f>
        <v>406</v>
      </c>
      <c r="R638" s="55">
        <f>I638/(SUM(H$2:H638)*10)</f>
        <v>3.7450998693298487E-2</v>
      </c>
      <c r="S638" s="95">
        <f t="shared" si="89"/>
        <v>1.2174387749999998</v>
      </c>
      <c r="T638" s="96">
        <f>SUMIFS(H$2:H638,A$2:A638,A638)*10*S638*(1.1+INDEX(Entourage!BD:BD,MATCH(J638,Entourage!A:A,0))/20)</f>
        <v>8044.835425199999</v>
      </c>
      <c r="U638" s="96">
        <f t="shared" si="90"/>
        <v>656.06564520000029</v>
      </c>
      <c r="V638" s="96">
        <f>T638/VLOOKUP(C638,[4]CharPropertyConfig!$A:$G,7,FALSE)</f>
        <v>321.79341700799995</v>
      </c>
      <c r="W638" s="96">
        <f t="shared" si="91"/>
        <v>30.471865200001048</v>
      </c>
      <c r="X638" s="54" t="str">
        <f>VLOOKUP(J638,Entourage!A:B,2,FALSE)</f>
        <v>c_b_0002</v>
      </c>
      <c r="Y638" s="51" t="str">
        <f>VLOOKUP(M638,Entourage!A:B,2,FALSE)</f>
        <v>c_b_0058</v>
      </c>
    </row>
    <row r="639" spans="1:25" x14ac:dyDescent="0.15">
      <c r="A639" s="51">
        <f t="shared" si="84"/>
        <v>32</v>
      </c>
      <c r="B639" s="2">
        <f>COUNTIF(A$1:A639,A639)</f>
        <v>18</v>
      </c>
      <c r="C639" s="2">
        <f t="shared" si="92"/>
        <v>101</v>
      </c>
      <c r="D639" s="100">
        <f t="shared" si="85"/>
        <v>350</v>
      </c>
      <c r="E639" s="51">
        <v>1</v>
      </c>
      <c r="F639" s="43">
        <v>6</v>
      </c>
      <c r="G639" s="82">
        <v>13009</v>
      </c>
      <c r="H639" s="43">
        <v>64</v>
      </c>
      <c r="I639" s="43">
        <f>VLOOKUP(C639,[4]CharPropertyConfig!$A:$G,7,FALSE)*D639</f>
        <v>8750</v>
      </c>
      <c r="J639" s="51">
        <f>VLOOKUP(A639,filiation!A:C,3,FALSE)</f>
        <v>3</v>
      </c>
      <c r="K639" s="51">
        <f>VLOOKUP(J639,Entourage!A:N,14,FALSE)</f>
        <v>2</v>
      </c>
      <c r="L639" s="2" t="str">
        <f t="shared" si="86"/>
        <v>刺杀</v>
      </c>
      <c r="M639" s="51">
        <f>VLOOKUP(A639,filiation!A:D,4,FALSE)</f>
        <v>7</v>
      </c>
      <c r="N639" s="51">
        <f>VLOOKUP(M639,Entourage!A:N,14,FALSE)</f>
        <v>2</v>
      </c>
      <c r="O639" s="2" t="str">
        <f t="shared" si="87"/>
        <v>刺杀</v>
      </c>
      <c r="P639" s="2">
        <f t="shared" si="88"/>
        <v>101</v>
      </c>
      <c r="Q639" s="51">
        <f>INT(VLOOKUP(M639,Entourage!A:AF,28+IF(N639=1,2,IF(N639=3,3,1)),FALSE)*0.6*POWER(B639,1.1))</f>
        <v>432</v>
      </c>
      <c r="R639" s="55">
        <f>I639/(SUM(H$2:H639)*10)</f>
        <v>4.0712823376139962E-2</v>
      </c>
      <c r="S639" s="95">
        <f t="shared" si="89"/>
        <v>1.1687412239999997</v>
      </c>
      <c r="T639" s="96">
        <f>SUMIFS(H$2:H639,A$2:A639,A639)*10*S639*(1.1+INDEX(Entourage!BD:BD,MATCH(J639,Entourage!A:A,0))/20)</f>
        <v>8770.2341448959978</v>
      </c>
      <c r="U639" s="96">
        <f t="shared" si="90"/>
        <v>725.39871969599881</v>
      </c>
      <c r="V639" s="96">
        <f>T639/VLOOKUP(C639,[4]CharPropertyConfig!$A:$G,7,FALSE)</f>
        <v>350.80936579583994</v>
      </c>
      <c r="W639" s="96">
        <f t="shared" si="91"/>
        <v>69.333074495998517</v>
      </c>
      <c r="X639" s="54" t="str">
        <f>VLOOKUP(J639,Entourage!A:B,2,FALSE)</f>
        <v>c_b_0002</v>
      </c>
      <c r="Y639" s="51" t="str">
        <f>VLOOKUP(M639,Entourage!A:B,2,FALSE)</f>
        <v>c_b_0058</v>
      </c>
    </row>
    <row r="640" spans="1:25" x14ac:dyDescent="0.15">
      <c r="A640" s="51">
        <f t="shared" si="84"/>
        <v>32</v>
      </c>
      <c r="B640" s="2">
        <f>COUNTIF(A$1:A640,A640)</f>
        <v>19</v>
      </c>
      <c r="C640" s="2">
        <f t="shared" si="92"/>
        <v>101</v>
      </c>
      <c r="D640" s="100">
        <f t="shared" si="85"/>
        <v>381</v>
      </c>
      <c r="E640" s="51">
        <v>1</v>
      </c>
      <c r="F640" s="43">
        <v>6</v>
      </c>
      <c r="G640" s="82">
        <v>13009</v>
      </c>
      <c r="H640" s="43">
        <v>68</v>
      </c>
      <c r="I640" s="43">
        <f>VLOOKUP(C640,[4]CharPropertyConfig!$A:$G,7,FALSE)*D640</f>
        <v>9525</v>
      </c>
      <c r="J640" s="51">
        <f>VLOOKUP(A640,filiation!A:C,3,FALSE)</f>
        <v>3</v>
      </c>
      <c r="K640" s="51">
        <f>VLOOKUP(J640,Entourage!A:N,14,FALSE)</f>
        <v>2</v>
      </c>
      <c r="L640" s="2" t="str">
        <f t="shared" si="86"/>
        <v>刺杀</v>
      </c>
      <c r="M640" s="51">
        <f>VLOOKUP(A640,filiation!A:D,4,FALSE)</f>
        <v>7</v>
      </c>
      <c r="N640" s="51">
        <f>VLOOKUP(M640,Entourage!A:N,14,FALSE)</f>
        <v>2</v>
      </c>
      <c r="O640" s="2" t="str">
        <f t="shared" si="87"/>
        <v>刺杀</v>
      </c>
      <c r="P640" s="2">
        <f t="shared" si="88"/>
        <v>101</v>
      </c>
      <c r="Q640" s="51">
        <f>INT(VLOOKUP(M640,Entourage!A:AF,28+IF(N640=1,2,IF(N640=3,3,1)),FALSE)*0.6*POWER(B640,1.1))</f>
        <v>459</v>
      </c>
      <c r="R640" s="55">
        <f>I640/(SUM(H$2:H640)*10)</f>
        <v>4.4179035250463822E-2</v>
      </c>
      <c r="S640" s="95">
        <f t="shared" si="89"/>
        <v>1.1278352811599996</v>
      </c>
      <c r="T640" s="96">
        <f>SUMIFS(H$2:H640,A$2:A640,A640)*10*S640*(1.1+INDEX(Entourage!BD:BD,MATCH(J640,Entourage!A:A,0))/20)</f>
        <v>9536.9751374889565</v>
      </c>
      <c r="U640" s="96">
        <f t="shared" si="90"/>
        <v>766.74099259295872</v>
      </c>
      <c r="V640" s="96">
        <f>T640/VLOOKUP(C640,[4]CharPropertyConfig!$A:$G,7,FALSE)</f>
        <v>381.47900549955824</v>
      </c>
      <c r="W640" s="96">
        <f t="shared" si="91"/>
        <v>41.342272896959912</v>
      </c>
      <c r="X640" s="54" t="str">
        <f>VLOOKUP(J640,Entourage!A:B,2,FALSE)</f>
        <v>c_b_0002</v>
      </c>
      <c r="Y640" s="51" t="str">
        <f>VLOOKUP(M640,Entourage!A:B,2,FALSE)</f>
        <v>c_b_0058</v>
      </c>
    </row>
    <row r="641" spans="1:25" x14ac:dyDescent="0.15">
      <c r="A641" s="51">
        <f t="shared" si="84"/>
        <v>32</v>
      </c>
      <c r="B641" s="2">
        <f>COUNTIF(A$1:A641,A641)</f>
        <v>20</v>
      </c>
      <c r="C641" s="2">
        <f t="shared" si="92"/>
        <v>101</v>
      </c>
      <c r="D641" s="100">
        <f t="shared" si="85"/>
        <v>414</v>
      </c>
      <c r="E641" s="51">
        <v>1</v>
      </c>
      <c r="F641" s="43">
        <v>6</v>
      </c>
      <c r="G641" s="82">
        <v>13009</v>
      </c>
      <c r="H641" s="43">
        <v>72</v>
      </c>
      <c r="I641" s="43">
        <f>VLOOKUP(C641,[4]CharPropertyConfig!$A:$G,7,FALSE)*D641</f>
        <v>10350</v>
      </c>
      <c r="J641" s="51">
        <f>VLOOKUP(A641,filiation!A:C,3,FALSE)</f>
        <v>3</v>
      </c>
      <c r="K641" s="51">
        <f>VLOOKUP(J641,Entourage!A:N,14,FALSE)</f>
        <v>2</v>
      </c>
      <c r="L641" s="2" t="str">
        <f t="shared" si="86"/>
        <v>刺杀</v>
      </c>
      <c r="M641" s="51">
        <f>VLOOKUP(A641,filiation!A:D,4,FALSE)</f>
        <v>7</v>
      </c>
      <c r="N641" s="51">
        <f>VLOOKUP(M641,Entourage!A:N,14,FALSE)</f>
        <v>2</v>
      </c>
      <c r="O641" s="2" t="str">
        <f t="shared" si="87"/>
        <v>刺杀</v>
      </c>
      <c r="P641" s="2">
        <f t="shared" si="88"/>
        <v>101</v>
      </c>
      <c r="Q641" s="51">
        <f>INT(VLOOKUP(M641,Entourage!A:AF,28+IF(N641=1,2,IF(N641=3,3,1)),FALSE)*0.6*POWER(B641,1.1))</f>
        <v>485</v>
      </c>
      <c r="R641" s="55">
        <f>I641/(SUM(H$2:H641)*10)</f>
        <v>4.7845784023668639E-2</v>
      </c>
      <c r="S641" s="95">
        <f t="shared" si="89"/>
        <v>1.0940002227251997</v>
      </c>
      <c r="T641" s="96">
        <f>SUMIFS(H$2:H641,A$2:A641,A641)*10*S641*(1.1+INDEX(Entourage!BD:BD,MATCH(J641,Entourage!A:A,0))/20)</f>
        <v>10353.618107871291</v>
      </c>
      <c r="U641" s="96">
        <f t="shared" si="90"/>
        <v>816.64297038233417</v>
      </c>
      <c r="V641" s="96">
        <f>T641/VLOOKUP(C641,[4]CharPropertyConfig!$A:$G,7,FALSE)</f>
        <v>414.1447243148516</v>
      </c>
      <c r="W641" s="96">
        <f t="shared" si="91"/>
        <v>49.901977789375451</v>
      </c>
      <c r="X641" s="54" t="str">
        <f>VLOOKUP(J641,Entourage!A:B,2,FALSE)</f>
        <v>c_b_0002</v>
      </c>
      <c r="Y641" s="51" t="str">
        <f>VLOOKUP(M641,Entourage!A:B,2,FALSE)</f>
        <v>c_b_0058</v>
      </c>
    </row>
    <row r="642" spans="1:25" x14ac:dyDescent="0.15">
      <c r="A642" s="51">
        <f t="shared" si="84"/>
        <v>33</v>
      </c>
      <c r="B642" s="2">
        <f>COUNTIF(A$1:A642,A642)</f>
        <v>1</v>
      </c>
      <c r="C642" s="2">
        <f t="shared" si="92"/>
        <v>102</v>
      </c>
      <c r="D642" s="100">
        <f t="shared" si="85"/>
        <v>10</v>
      </c>
      <c r="E642" s="51">
        <v>1</v>
      </c>
      <c r="F642" s="43">
        <v>1</v>
      </c>
      <c r="G642" s="82">
        <v>13009</v>
      </c>
      <c r="H642" s="43">
        <v>2</v>
      </c>
      <c r="I642" s="43">
        <f>VLOOKUP(C642,[4]CharPropertyConfig!$A:$G,7,FALSE)*D642</f>
        <v>250</v>
      </c>
      <c r="J642" s="51">
        <f>VLOOKUP(A642,filiation!A:C,3,FALSE)</f>
        <v>7</v>
      </c>
      <c r="K642" s="51">
        <f>VLOOKUP(J642,Entourage!A:N,14,FALSE)</f>
        <v>2</v>
      </c>
      <c r="L642" s="2" t="str">
        <f t="shared" si="86"/>
        <v>刺杀</v>
      </c>
      <c r="M642" s="51">
        <f>VLOOKUP(A642,filiation!A:D,4,FALSE)</f>
        <v>9</v>
      </c>
      <c r="N642" s="51">
        <f>VLOOKUP(M642,Entourage!A:N,14,FALSE)</f>
        <v>1</v>
      </c>
      <c r="O642" s="2" t="str">
        <f t="shared" si="87"/>
        <v>战斗</v>
      </c>
      <c r="P642" s="2">
        <f t="shared" si="88"/>
        <v>102</v>
      </c>
      <c r="Q642" s="51">
        <f>INT(VLOOKUP(M642,Entourage!A:AF,28+IF(N642=1,2,IF(N642=3,3,1)),FALSE)*0.6*POWER(B642,1.1))</f>
        <v>7</v>
      </c>
      <c r="R642" s="55">
        <f>I642/(SUM(H$2:H642)*10)</f>
        <v>1.155588425626329E-3</v>
      </c>
      <c r="S642" s="95">
        <f t="shared" si="89"/>
        <v>10</v>
      </c>
      <c r="T642" s="96">
        <f>SUMIFS(H$2:H642,A$2:A642,A642)*10*S642*(1.1+INDEX(Entourage!BD:BD,MATCH(J642,Entourage!A:A,0))/20)</f>
        <v>270</v>
      </c>
      <c r="U642" s="96">
        <f t="shared" si="90"/>
        <v>-10083.618107871291</v>
      </c>
      <c r="V642" s="96">
        <f>T642/VLOOKUP(C642,[4]CharPropertyConfig!$A:$G,7,FALSE)</f>
        <v>10.8</v>
      </c>
      <c r="W642" s="96">
        <f t="shared" si="91"/>
        <v>-10900.261078253625</v>
      </c>
      <c r="X642" s="54" t="str">
        <f>VLOOKUP(J642,Entourage!A:B,2,FALSE)</f>
        <v>c_b_0058</v>
      </c>
      <c r="Y642" s="51" t="str">
        <f>VLOOKUP(M642,Entourage!A:B,2,FALSE)</f>
        <v>c_b_0012</v>
      </c>
    </row>
    <row r="643" spans="1:25" x14ac:dyDescent="0.15">
      <c r="A643" s="51">
        <f t="shared" ref="A643:A706" si="93">INT((ROW(A643)+18)/20)</f>
        <v>33</v>
      </c>
      <c r="B643" s="2">
        <f>COUNTIF(A$1:A643,A643)</f>
        <v>2</v>
      </c>
      <c r="C643" s="2">
        <f t="shared" si="92"/>
        <v>102</v>
      </c>
      <c r="D643" s="100">
        <f t="shared" ref="D643:D706" si="94">INT(V643)</f>
        <v>22</v>
      </c>
      <c r="E643" s="51">
        <v>1</v>
      </c>
      <c r="F643" s="43">
        <v>1</v>
      </c>
      <c r="G643" s="82">
        <v>13009</v>
      </c>
      <c r="H643" s="43">
        <v>4</v>
      </c>
      <c r="I643" s="43">
        <f>VLOOKUP(C643,[4]CharPropertyConfig!$A:$G,7,FALSE)*D643</f>
        <v>550</v>
      </c>
      <c r="J643" s="51">
        <f>VLOOKUP(A643,filiation!A:C,3,FALSE)</f>
        <v>7</v>
      </c>
      <c r="K643" s="51">
        <f>VLOOKUP(J643,Entourage!A:N,14,FALSE)</f>
        <v>2</v>
      </c>
      <c r="L643" s="2" t="str">
        <f t="shared" ref="L643:L706" si="95">VLOOKUP(K643,$AC$2:$AD$4,2,FALSE)</f>
        <v>刺杀</v>
      </c>
      <c r="M643" s="51">
        <f>VLOOKUP(A643,filiation!A:D,4,FALSE)</f>
        <v>9</v>
      </c>
      <c r="N643" s="51">
        <f>VLOOKUP(M643,Entourage!A:N,14,FALSE)</f>
        <v>1</v>
      </c>
      <c r="O643" s="2" t="str">
        <f t="shared" ref="O643:O706" si="96">VLOOKUP(N643,$AC$2:$AD$4,2,FALSE)</f>
        <v>战斗</v>
      </c>
      <c r="P643" s="2">
        <f t="shared" ref="P643:P706" si="97">VLOOKUP(N643,$AC$2:$AE$4,3,FALSE)</f>
        <v>102</v>
      </c>
      <c r="Q643" s="51">
        <f>INT(VLOOKUP(M643,Entourage!A:AF,28+IF(N643=1,2,IF(N643=3,3,1)),FALSE)*0.6*POWER(B643,1.1))</f>
        <v>15</v>
      </c>
      <c r="R643" s="55">
        <f>I643/(SUM(H$2:H643)*10)</f>
        <v>2.5418245678898235E-3</v>
      </c>
      <c r="S643" s="95">
        <f t="shared" ref="S643:S706" si="98">VLOOKUP(B643,AG$2:AH$22,2,FALSE)</f>
        <v>7</v>
      </c>
      <c r="T643" s="96">
        <f>SUMIFS(H$2:H643,A$2:A643,A643)*10*S643*(1.1+INDEX(Entourage!BD:BD,MATCH(J643,Entourage!A:A,0))/20)</f>
        <v>567</v>
      </c>
      <c r="U643" s="96">
        <f t="shared" ref="U643:U706" si="99">IFERROR(T643-T642,0)</f>
        <v>297</v>
      </c>
      <c r="V643" s="96">
        <f>T643/VLOOKUP(C643,[4]CharPropertyConfig!$A:$G,7,FALSE)</f>
        <v>22.68</v>
      </c>
      <c r="W643" s="96">
        <f t="shared" si="91"/>
        <v>10380.618107871291</v>
      </c>
      <c r="X643" s="54" t="str">
        <f>VLOOKUP(J643,Entourage!A:B,2,FALSE)</f>
        <v>c_b_0058</v>
      </c>
      <c r="Y643" s="51" t="str">
        <f>VLOOKUP(M643,Entourage!A:B,2,FALSE)</f>
        <v>c_b_0012</v>
      </c>
    </row>
    <row r="644" spans="1:25" x14ac:dyDescent="0.15">
      <c r="A644" s="51">
        <f t="shared" si="93"/>
        <v>33</v>
      </c>
      <c r="B644" s="2">
        <f>COUNTIF(A$1:A644,A644)</f>
        <v>3</v>
      </c>
      <c r="C644" s="2">
        <f t="shared" si="92"/>
        <v>102</v>
      </c>
      <c r="D644" s="100">
        <f t="shared" si="94"/>
        <v>35</v>
      </c>
      <c r="E644" s="51">
        <v>1</v>
      </c>
      <c r="F644" s="43">
        <v>1</v>
      </c>
      <c r="G644" s="82">
        <v>13009</v>
      </c>
      <c r="H644" s="43">
        <v>6</v>
      </c>
      <c r="I644" s="43">
        <f>VLOOKUP(C644,[4]CharPropertyConfig!$A:$G,7,FALSE)*D644</f>
        <v>875</v>
      </c>
      <c r="J644" s="51">
        <f>VLOOKUP(A644,filiation!A:C,3,FALSE)</f>
        <v>7</v>
      </c>
      <c r="K644" s="51">
        <f>VLOOKUP(J644,Entourage!A:N,14,FALSE)</f>
        <v>2</v>
      </c>
      <c r="L644" s="2" t="str">
        <f t="shared" si="95"/>
        <v>刺杀</v>
      </c>
      <c r="M644" s="51">
        <f>VLOOKUP(A644,filiation!A:D,4,FALSE)</f>
        <v>9</v>
      </c>
      <c r="N644" s="51">
        <f>VLOOKUP(M644,Entourage!A:N,14,FALSE)</f>
        <v>1</v>
      </c>
      <c r="O644" s="2" t="str">
        <f t="shared" si="96"/>
        <v>战斗</v>
      </c>
      <c r="P644" s="2">
        <f t="shared" si="97"/>
        <v>102</v>
      </c>
      <c r="Q644" s="51">
        <f>INT(VLOOKUP(M644,Entourage!A:AF,28+IF(N644=1,2,IF(N644=3,3,1)),FALSE)*0.6*POWER(B644,1.1))</f>
        <v>24</v>
      </c>
      <c r="R644" s="55">
        <f>I644/(SUM(H$2:H644)*10)</f>
        <v>4.0426908150064684E-3</v>
      </c>
      <c r="S644" s="95">
        <f t="shared" si="98"/>
        <v>5.5</v>
      </c>
      <c r="T644" s="96">
        <f>SUMIFS(H$2:H644,A$2:A644,A644)*10*S644*(1.1+INDEX(Entourage!BD:BD,MATCH(J644,Entourage!A:A,0))/20)</f>
        <v>891.00000000000011</v>
      </c>
      <c r="U644" s="96">
        <f t="shared" si="99"/>
        <v>324.00000000000011</v>
      </c>
      <c r="V644" s="96">
        <f>T644/VLOOKUP(C644,[4]CharPropertyConfig!$A:$G,7,FALSE)</f>
        <v>35.640000000000008</v>
      </c>
      <c r="W644" s="96">
        <f t="shared" ref="W644:W707" si="100">U644-U643</f>
        <v>27.000000000000114</v>
      </c>
      <c r="X644" s="54" t="str">
        <f>VLOOKUP(J644,Entourage!A:B,2,FALSE)</f>
        <v>c_b_0058</v>
      </c>
      <c r="Y644" s="51" t="str">
        <f>VLOOKUP(M644,Entourage!A:B,2,FALSE)</f>
        <v>c_b_0012</v>
      </c>
    </row>
    <row r="645" spans="1:25" x14ac:dyDescent="0.15">
      <c r="A645" s="51">
        <f t="shared" si="93"/>
        <v>33</v>
      </c>
      <c r="B645" s="2">
        <f>COUNTIF(A$1:A645,A645)</f>
        <v>4</v>
      </c>
      <c r="C645" s="2">
        <f t="shared" si="92"/>
        <v>102</v>
      </c>
      <c r="D645" s="100">
        <f t="shared" si="94"/>
        <v>49</v>
      </c>
      <c r="E645" s="51">
        <v>1</v>
      </c>
      <c r="F645" s="43">
        <v>2</v>
      </c>
      <c r="G645" s="82">
        <v>13009</v>
      </c>
      <c r="H645" s="43">
        <v>10</v>
      </c>
      <c r="I645" s="43">
        <f>VLOOKUP(C645,[4]CharPropertyConfig!$A:$G,7,FALSE)*D645</f>
        <v>1225</v>
      </c>
      <c r="J645" s="51">
        <f>VLOOKUP(A645,filiation!A:C,3,FALSE)</f>
        <v>7</v>
      </c>
      <c r="K645" s="51">
        <f>VLOOKUP(J645,Entourage!A:N,14,FALSE)</f>
        <v>2</v>
      </c>
      <c r="L645" s="2" t="str">
        <f t="shared" si="95"/>
        <v>刺杀</v>
      </c>
      <c r="M645" s="51">
        <f>VLOOKUP(A645,filiation!A:D,4,FALSE)</f>
        <v>9</v>
      </c>
      <c r="N645" s="51">
        <f>VLOOKUP(M645,Entourage!A:N,14,FALSE)</f>
        <v>1</v>
      </c>
      <c r="O645" s="2" t="str">
        <f t="shared" si="96"/>
        <v>战斗</v>
      </c>
      <c r="P645" s="2">
        <f t="shared" si="97"/>
        <v>102</v>
      </c>
      <c r="Q645" s="51">
        <f>INT(VLOOKUP(M645,Entourage!A:AF,28+IF(N645=1,2,IF(N645=3,3,1)),FALSE)*0.6*POWER(B645,1.1))</f>
        <v>33</v>
      </c>
      <c r="R645" s="55">
        <f>I645/(SUM(H$2:H645)*10)</f>
        <v>5.657153412764385E-3</v>
      </c>
      <c r="S645" s="95">
        <f t="shared" si="98"/>
        <v>4.2</v>
      </c>
      <c r="T645" s="96">
        <f>SUMIFS(H$2:H645,A$2:A645,A645)*10*S645*(1.1+INDEX(Entourage!BD:BD,MATCH(J645,Entourage!A:A,0))/20)</f>
        <v>1247.4000000000001</v>
      </c>
      <c r="U645" s="96">
        <f t="shared" si="99"/>
        <v>356.4</v>
      </c>
      <c r="V645" s="96">
        <f>T645/VLOOKUP(C645,[4]CharPropertyConfig!$A:$G,7,FALSE)</f>
        <v>49.896000000000001</v>
      </c>
      <c r="W645" s="96">
        <f t="shared" si="100"/>
        <v>32.399999999999864</v>
      </c>
      <c r="X645" s="54" t="str">
        <f>VLOOKUP(J645,Entourage!A:B,2,FALSE)</f>
        <v>c_b_0058</v>
      </c>
      <c r="Y645" s="51" t="str">
        <f>VLOOKUP(M645,Entourage!A:B,2,FALSE)</f>
        <v>c_b_0012</v>
      </c>
    </row>
    <row r="646" spans="1:25" x14ac:dyDescent="0.15">
      <c r="A646" s="51">
        <f t="shared" si="93"/>
        <v>33</v>
      </c>
      <c r="B646" s="2">
        <f>COUNTIF(A$1:A646,A646)</f>
        <v>5</v>
      </c>
      <c r="C646" s="2">
        <f t="shared" si="92"/>
        <v>102</v>
      </c>
      <c r="D646" s="100">
        <f t="shared" si="94"/>
        <v>65</v>
      </c>
      <c r="E646" s="51">
        <v>1</v>
      </c>
      <c r="F646" s="43">
        <v>2</v>
      </c>
      <c r="G646" s="82">
        <v>13009</v>
      </c>
      <c r="H646" s="43">
        <v>12</v>
      </c>
      <c r="I646" s="43">
        <f>VLOOKUP(C646,[4]CharPropertyConfig!$A:$G,7,FALSE)*D646</f>
        <v>1625</v>
      </c>
      <c r="J646" s="51">
        <f>VLOOKUP(A646,filiation!A:C,3,FALSE)</f>
        <v>7</v>
      </c>
      <c r="K646" s="51">
        <f>VLOOKUP(J646,Entourage!A:N,14,FALSE)</f>
        <v>2</v>
      </c>
      <c r="L646" s="2" t="str">
        <f t="shared" si="95"/>
        <v>刺杀</v>
      </c>
      <c r="M646" s="51">
        <f>VLOOKUP(A646,filiation!A:D,4,FALSE)</f>
        <v>9</v>
      </c>
      <c r="N646" s="51">
        <f>VLOOKUP(M646,Entourage!A:N,14,FALSE)</f>
        <v>1</v>
      </c>
      <c r="O646" s="2" t="str">
        <f t="shared" si="96"/>
        <v>战斗</v>
      </c>
      <c r="P646" s="2">
        <f t="shared" si="97"/>
        <v>102</v>
      </c>
      <c r="Q646" s="51">
        <f>INT(VLOOKUP(M646,Entourage!A:AF,28+IF(N646=1,2,IF(N646=3,3,1)),FALSE)*0.6*POWER(B646,1.1))</f>
        <v>42</v>
      </c>
      <c r="R646" s="55">
        <f>I646/(SUM(H$2:H646)*10)</f>
        <v>7.5002307763315798E-3</v>
      </c>
      <c r="S646" s="95">
        <f t="shared" si="98"/>
        <v>3.56</v>
      </c>
      <c r="T646" s="96">
        <f>SUMIFS(H$2:H646,A$2:A646,A646)*10*S646*(1.1+INDEX(Entourage!BD:BD,MATCH(J646,Entourage!A:A,0))/20)</f>
        <v>1634.0400000000002</v>
      </c>
      <c r="U646" s="96">
        <f t="shared" si="99"/>
        <v>386.6400000000001</v>
      </c>
      <c r="V646" s="96">
        <f>T646/VLOOKUP(C646,[4]CharPropertyConfig!$A:$G,7,FALSE)</f>
        <v>65.36160000000001</v>
      </c>
      <c r="W646" s="96">
        <f t="shared" si="100"/>
        <v>30.240000000000123</v>
      </c>
      <c r="X646" s="54" t="str">
        <f>VLOOKUP(J646,Entourage!A:B,2,FALSE)</f>
        <v>c_b_0058</v>
      </c>
      <c r="Y646" s="51" t="str">
        <f>VLOOKUP(M646,Entourage!A:B,2,FALSE)</f>
        <v>c_b_0012</v>
      </c>
    </row>
    <row r="647" spans="1:25" x14ac:dyDescent="0.15">
      <c r="A647" s="51">
        <f t="shared" si="93"/>
        <v>33</v>
      </c>
      <c r="B647" s="2">
        <f>COUNTIF(A$1:A647,A647)</f>
        <v>6</v>
      </c>
      <c r="C647" s="2">
        <f t="shared" si="92"/>
        <v>102</v>
      </c>
      <c r="D647" s="100">
        <f t="shared" si="94"/>
        <v>81</v>
      </c>
      <c r="E647" s="51">
        <v>1</v>
      </c>
      <c r="F647" s="43">
        <v>2</v>
      </c>
      <c r="G647" s="82">
        <v>13009</v>
      </c>
      <c r="H647" s="43">
        <v>16</v>
      </c>
      <c r="I647" s="43">
        <f>VLOOKUP(C647,[4]CharPropertyConfig!$A:$G,7,FALSE)*D647</f>
        <v>2025</v>
      </c>
      <c r="J647" s="51">
        <f>VLOOKUP(A647,filiation!A:C,3,FALSE)</f>
        <v>7</v>
      </c>
      <c r="K647" s="51">
        <f>VLOOKUP(J647,Entourage!A:N,14,FALSE)</f>
        <v>2</v>
      </c>
      <c r="L647" s="2" t="str">
        <f t="shared" si="95"/>
        <v>刺杀</v>
      </c>
      <c r="M647" s="51">
        <f>VLOOKUP(A647,filiation!A:D,4,FALSE)</f>
        <v>9</v>
      </c>
      <c r="N647" s="51">
        <f>VLOOKUP(M647,Entourage!A:N,14,FALSE)</f>
        <v>1</v>
      </c>
      <c r="O647" s="2" t="str">
        <f t="shared" si="96"/>
        <v>战斗</v>
      </c>
      <c r="P647" s="2">
        <f t="shared" si="97"/>
        <v>102</v>
      </c>
      <c r="Q647" s="51">
        <f>INT(VLOOKUP(M647,Entourage!A:AF,28+IF(N647=1,2,IF(N647=3,3,1)),FALSE)*0.6*POWER(B647,1.1))</f>
        <v>51</v>
      </c>
      <c r="R647" s="55">
        <f>I647/(SUM(H$2:H647)*10)</f>
        <v>9.3395443224794754E-3</v>
      </c>
      <c r="S647" s="95">
        <f t="shared" si="98"/>
        <v>3.02</v>
      </c>
      <c r="T647" s="96">
        <f>SUMIFS(H$2:H647,A$2:A647,A647)*10*S647*(1.1+INDEX(Entourage!BD:BD,MATCH(J647,Entourage!A:A,0))/20)</f>
        <v>2038.5000000000002</v>
      </c>
      <c r="U647" s="96">
        <f t="shared" si="99"/>
        <v>404.46000000000004</v>
      </c>
      <c r="V647" s="96">
        <f>T647/VLOOKUP(C647,[4]CharPropertyConfig!$A:$G,7,FALSE)</f>
        <v>81.540000000000006</v>
      </c>
      <c r="W647" s="96">
        <f t="shared" si="100"/>
        <v>17.819999999999936</v>
      </c>
      <c r="X647" s="54" t="str">
        <f>VLOOKUP(J647,Entourage!A:B,2,FALSE)</f>
        <v>c_b_0058</v>
      </c>
      <c r="Y647" s="51" t="str">
        <f>VLOOKUP(M647,Entourage!A:B,2,FALSE)</f>
        <v>c_b_0012</v>
      </c>
    </row>
    <row r="648" spans="1:25" x14ac:dyDescent="0.15">
      <c r="A648" s="51">
        <f t="shared" si="93"/>
        <v>33</v>
      </c>
      <c r="B648" s="2">
        <f>COUNTIF(A$1:A648,A648)</f>
        <v>7</v>
      </c>
      <c r="C648" s="2">
        <f t="shared" si="92"/>
        <v>102</v>
      </c>
      <c r="D648" s="100">
        <f t="shared" si="94"/>
        <v>98</v>
      </c>
      <c r="E648" s="51">
        <v>1</v>
      </c>
      <c r="F648" s="43">
        <v>3</v>
      </c>
      <c r="G648" s="82">
        <v>13009</v>
      </c>
      <c r="H648" s="43">
        <v>20</v>
      </c>
      <c r="I648" s="43">
        <f>VLOOKUP(C648,[4]CharPropertyConfig!$A:$G,7,FALSE)*D648</f>
        <v>2450</v>
      </c>
      <c r="J648" s="51">
        <f>VLOOKUP(A648,filiation!A:C,3,FALSE)</f>
        <v>7</v>
      </c>
      <c r="K648" s="51">
        <f>VLOOKUP(J648,Entourage!A:N,14,FALSE)</f>
        <v>2</v>
      </c>
      <c r="L648" s="2" t="str">
        <f t="shared" si="95"/>
        <v>刺杀</v>
      </c>
      <c r="M648" s="51">
        <f>VLOOKUP(A648,filiation!A:D,4,FALSE)</f>
        <v>9</v>
      </c>
      <c r="N648" s="51">
        <f>VLOOKUP(M648,Entourage!A:N,14,FALSE)</f>
        <v>1</v>
      </c>
      <c r="O648" s="2" t="str">
        <f t="shared" si="96"/>
        <v>战斗</v>
      </c>
      <c r="P648" s="2">
        <f t="shared" si="97"/>
        <v>102</v>
      </c>
      <c r="Q648" s="51">
        <f>INT(VLOOKUP(M648,Entourage!A:AF,28+IF(N648=1,2,IF(N648=3,3,1)),FALSE)*0.6*POWER(B648,1.1))</f>
        <v>61</v>
      </c>
      <c r="R648" s="55">
        <f>I648/(SUM(H$2:H648)*10)</f>
        <v>1.1289282093816239E-2</v>
      </c>
      <c r="S648" s="95">
        <f t="shared" si="98"/>
        <v>2.6</v>
      </c>
      <c r="T648" s="96">
        <f>SUMIFS(H$2:H648,A$2:A648,A648)*10*S648*(1.1+INDEX(Entourage!BD:BD,MATCH(J648,Entourage!A:A,0))/20)</f>
        <v>2457</v>
      </c>
      <c r="U648" s="96">
        <f t="shared" si="99"/>
        <v>418.49999999999977</v>
      </c>
      <c r="V648" s="96">
        <f>T648/VLOOKUP(C648,[4]CharPropertyConfig!$A:$G,7,FALSE)</f>
        <v>98.28</v>
      </c>
      <c r="W648" s="96">
        <f t="shared" si="100"/>
        <v>14.039999999999736</v>
      </c>
      <c r="X648" s="54" t="str">
        <f>VLOOKUP(J648,Entourage!A:B,2,FALSE)</f>
        <v>c_b_0058</v>
      </c>
      <c r="Y648" s="51" t="str">
        <f>VLOOKUP(M648,Entourage!A:B,2,FALSE)</f>
        <v>c_b_0012</v>
      </c>
    </row>
    <row r="649" spans="1:25" x14ac:dyDescent="0.15">
      <c r="A649" s="51">
        <f t="shared" si="93"/>
        <v>33</v>
      </c>
      <c r="B649" s="2">
        <f>COUNTIF(A$1:A649,A649)</f>
        <v>8</v>
      </c>
      <c r="C649" s="2">
        <f t="shared" si="92"/>
        <v>102</v>
      </c>
      <c r="D649" s="100">
        <f t="shared" si="94"/>
        <v>115</v>
      </c>
      <c r="E649" s="51">
        <v>1</v>
      </c>
      <c r="F649" s="43">
        <v>3</v>
      </c>
      <c r="G649" s="82">
        <v>13009</v>
      </c>
      <c r="H649" s="43">
        <v>24</v>
      </c>
      <c r="I649" s="43">
        <f>VLOOKUP(C649,[4]CharPropertyConfig!$A:$G,7,FALSE)*D649</f>
        <v>2875</v>
      </c>
      <c r="J649" s="51">
        <f>VLOOKUP(A649,filiation!A:C,3,FALSE)</f>
        <v>7</v>
      </c>
      <c r="K649" s="51">
        <f>VLOOKUP(J649,Entourage!A:N,14,FALSE)</f>
        <v>2</v>
      </c>
      <c r="L649" s="2" t="str">
        <f t="shared" si="95"/>
        <v>刺杀</v>
      </c>
      <c r="M649" s="51">
        <f>VLOOKUP(A649,filiation!A:D,4,FALSE)</f>
        <v>9</v>
      </c>
      <c r="N649" s="51">
        <f>VLOOKUP(M649,Entourage!A:N,14,FALSE)</f>
        <v>1</v>
      </c>
      <c r="O649" s="2" t="str">
        <f t="shared" si="96"/>
        <v>战斗</v>
      </c>
      <c r="P649" s="2">
        <f t="shared" si="97"/>
        <v>102</v>
      </c>
      <c r="Q649" s="51">
        <f>INT(VLOOKUP(M649,Entourage!A:AF,28+IF(N649=1,2,IF(N649=3,3,1)),FALSE)*0.6*POWER(B649,1.1))</f>
        <v>70</v>
      </c>
      <c r="R649" s="55">
        <f>I649/(SUM(H$2:H649)*10)</f>
        <v>1.3232992727607475E-2</v>
      </c>
      <c r="S649" s="95">
        <f t="shared" si="98"/>
        <v>2.2799999999999998</v>
      </c>
      <c r="T649" s="96">
        <f>SUMIFS(H$2:H649,A$2:A649,A649)*10*S649*(1.1+INDEX(Entourage!BD:BD,MATCH(J649,Entourage!A:A,0))/20)</f>
        <v>2893.32</v>
      </c>
      <c r="U649" s="96">
        <f t="shared" si="99"/>
        <v>436.32000000000016</v>
      </c>
      <c r="V649" s="96">
        <f>T649/VLOOKUP(C649,[4]CharPropertyConfig!$A:$G,7,FALSE)</f>
        <v>115.73280000000001</v>
      </c>
      <c r="W649" s="96">
        <f t="shared" si="100"/>
        <v>17.820000000000391</v>
      </c>
      <c r="X649" s="54" t="str">
        <f>VLOOKUP(J649,Entourage!A:B,2,FALSE)</f>
        <v>c_b_0058</v>
      </c>
      <c r="Y649" s="51" t="str">
        <f>VLOOKUP(M649,Entourage!A:B,2,FALSE)</f>
        <v>c_b_0012</v>
      </c>
    </row>
    <row r="650" spans="1:25" x14ac:dyDescent="0.15">
      <c r="A650" s="51">
        <f t="shared" si="93"/>
        <v>33</v>
      </c>
      <c r="B650" s="2">
        <f>COUNTIF(A$1:A650,A650)</f>
        <v>9</v>
      </c>
      <c r="C650" s="2">
        <f t="shared" si="92"/>
        <v>102</v>
      </c>
      <c r="D650" s="100">
        <f t="shared" si="94"/>
        <v>134</v>
      </c>
      <c r="E650" s="51">
        <v>1</v>
      </c>
      <c r="F650" s="43">
        <v>3</v>
      </c>
      <c r="G650" s="82">
        <v>13009</v>
      </c>
      <c r="H650" s="43">
        <v>26</v>
      </c>
      <c r="I650" s="43">
        <f>VLOOKUP(C650,[4]CharPropertyConfig!$A:$G,7,FALSE)*D650</f>
        <v>3350</v>
      </c>
      <c r="J650" s="51">
        <f>VLOOKUP(A650,filiation!A:C,3,FALSE)</f>
        <v>7</v>
      </c>
      <c r="K650" s="51">
        <f>VLOOKUP(J650,Entourage!A:N,14,FALSE)</f>
        <v>2</v>
      </c>
      <c r="L650" s="2" t="str">
        <f t="shared" si="95"/>
        <v>刺杀</v>
      </c>
      <c r="M650" s="51">
        <f>VLOOKUP(A650,filiation!A:D,4,FALSE)</f>
        <v>9</v>
      </c>
      <c r="N650" s="51">
        <f>VLOOKUP(M650,Entourage!A:N,14,FALSE)</f>
        <v>1</v>
      </c>
      <c r="O650" s="2" t="str">
        <f t="shared" si="96"/>
        <v>战斗</v>
      </c>
      <c r="P650" s="2">
        <f t="shared" si="97"/>
        <v>102</v>
      </c>
      <c r="Q650" s="51">
        <f>INT(VLOOKUP(M650,Entourage!A:AF,28+IF(N650=1,2,IF(N650=3,3,1)),FALSE)*0.6*POWER(B650,1.1))</f>
        <v>80</v>
      </c>
      <c r="R650" s="55">
        <f>I650/(SUM(H$2:H650)*10)</f>
        <v>1.5400882677454947E-2</v>
      </c>
      <c r="S650" s="95">
        <f t="shared" si="98"/>
        <v>2.0699999999999998</v>
      </c>
      <c r="T650" s="96">
        <f>SUMIFS(H$2:H650,A$2:A650,A650)*10*S650*(1.1+INDEX(Entourage!BD:BD,MATCH(J650,Entourage!A:A,0))/20)</f>
        <v>3353.4</v>
      </c>
      <c r="U650" s="96">
        <f t="shared" si="99"/>
        <v>460.07999999999993</v>
      </c>
      <c r="V650" s="96">
        <f>T650/VLOOKUP(C650,[4]CharPropertyConfig!$A:$G,7,FALSE)</f>
        <v>134.136</v>
      </c>
      <c r="W650" s="96">
        <f t="shared" si="100"/>
        <v>23.759999999999764</v>
      </c>
      <c r="X650" s="54" t="str">
        <f>VLOOKUP(J650,Entourage!A:B,2,FALSE)</f>
        <v>c_b_0058</v>
      </c>
      <c r="Y650" s="51" t="str">
        <f>VLOOKUP(M650,Entourage!A:B,2,FALSE)</f>
        <v>c_b_0012</v>
      </c>
    </row>
    <row r="651" spans="1:25" x14ac:dyDescent="0.15">
      <c r="A651" s="51">
        <f t="shared" si="93"/>
        <v>33</v>
      </c>
      <c r="B651" s="2">
        <f>COUNTIF(A$1:A651,A651)</f>
        <v>10</v>
      </c>
      <c r="C651" s="2">
        <f t="shared" si="92"/>
        <v>102</v>
      </c>
      <c r="D651" s="100">
        <f t="shared" si="94"/>
        <v>153</v>
      </c>
      <c r="E651" s="51">
        <v>1</v>
      </c>
      <c r="F651" s="43">
        <v>3</v>
      </c>
      <c r="G651" s="82">
        <v>13009</v>
      </c>
      <c r="H651" s="43">
        <v>30</v>
      </c>
      <c r="I651" s="43">
        <f>VLOOKUP(C651,[4]CharPropertyConfig!$A:$G,7,FALSE)*D651</f>
        <v>3825</v>
      </c>
      <c r="J651" s="51">
        <f>VLOOKUP(A651,filiation!A:C,3,FALSE)</f>
        <v>7</v>
      </c>
      <c r="K651" s="51">
        <f>VLOOKUP(J651,Entourage!A:N,14,FALSE)</f>
        <v>2</v>
      </c>
      <c r="L651" s="2" t="str">
        <f t="shared" si="95"/>
        <v>刺杀</v>
      </c>
      <c r="M651" s="51">
        <f>VLOOKUP(A651,filiation!A:D,4,FALSE)</f>
        <v>9</v>
      </c>
      <c r="N651" s="51">
        <f>VLOOKUP(M651,Entourage!A:N,14,FALSE)</f>
        <v>1</v>
      </c>
      <c r="O651" s="2" t="str">
        <f t="shared" si="96"/>
        <v>战斗</v>
      </c>
      <c r="P651" s="2">
        <f t="shared" si="97"/>
        <v>102</v>
      </c>
      <c r="Q651" s="51">
        <f>INT(VLOOKUP(M651,Entourage!A:AF,28+IF(N651=1,2,IF(N651=3,3,1)),FALSE)*0.6*POWER(B651,1.1))</f>
        <v>90</v>
      </c>
      <c r="R651" s="55">
        <f>I651/(SUM(H$2:H651)*10)</f>
        <v>1.7560370948489577E-2</v>
      </c>
      <c r="S651" s="95">
        <f t="shared" si="98"/>
        <v>1.89</v>
      </c>
      <c r="T651" s="96">
        <f>SUMIFS(H$2:H651,A$2:A651,A651)*10*S651*(1.1+INDEX(Entourage!BD:BD,MATCH(J651,Entourage!A:A,0))/20)</f>
        <v>3827.2500000000005</v>
      </c>
      <c r="U651" s="96">
        <f t="shared" si="99"/>
        <v>473.85000000000036</v>
      </c>
      <c r="V651" s="96">
        <f>T651/VLOOKUP(C651,[4]CharPropertyConfig!$A:$G,7,FALSE)</f>
        <v>153.09000000000003</v>
      </c>
      <c r="W651" s="96">
        <f t="shared" si="100"/>
        <v>13.770000000000437</v>
      </c>
      <c r="X651" s="54" t="str">
        <f>VLOOKUP(J651,Entourage!A:B,2,FALSE)</f>
        <v>c_b_0058</v>
      </c>
      <c r="Y651" s="51" t="str">
        <f>VLOOKUP(M651,Entourage!A:B,2,FALSE)</f>
        <v>c_b_0012</v>
      </c>
    </row>
    <row r="652" spans="1:25" x14ac:dyDescent="0.15">
      <c r="A652" s="51">
        <f t="shared" si="93"/>
        <v>33</v>
      </c>
      <c r="B652" s="2">
        <f>COUNTIF(A$1:A652,A652)</f>
        <v>11</v>
      </c>
      <c r="C652" s="2">
        <f t="shared" si="92"/>
        <v>102</v>
      </c>
      <c r="D652" s="100">
        <f t="shared" si="94"/>
        <v>172</v>
      </c>
      <c r="E652" s="51">
        <v>1</v>
      </c>
      <c r="F652" s="43">
        <v>4</v>
      </c>
      <c r="G652" s="82">
        <v>13009</v>
      </c>
      <c r="H652" s="43">
        <v>34</v>
      </c>
      <c r="I652" s="43">
        <f>VLOOKUP(C652,[4]CharPropertyConfig!$A:$G,7,FALSE)*D652</f>
        <v>4300</v>
      </c>
      <c r="J652" s="51">
        <f>VLOOKUP(A652,filiation!A:C,3,FALSE)</f>
        <v>7</v>
      </c>
      <c r="K652" s="51">
        <f>VLOOKUP(J652,Entourage!A:N,14,FALSE)</f>
        <v>2</v>
      </c>
      <c r="L652" s="2" t="str">
        <f t="shared" si="95"/>
        <v>刺杀</v>
      </c>
      <c r="M652" s="51">
        <f>VLOOKUP(A652,filiation!A:D,4,FALSE)</f>
        <v>9</v>
      </c>
      <c r="N652" s="51">
        <f>VLOOKUP(M652,Entourage!A:N,14,FALSE)</f>
        <v>1</v>
      </c>
      <c r="O652" s="2" t="str">
        <f t="shared" si="96"/>
        <v>战斗</v>
      </c>
      <c r="P652" s="2">
        <f t="shared" si="97"/>
        <v>102</v>
      </c>
      <c r="Q652" s="51">
        <f>INT(VLOOKUP(M652,Entourage!A:AF,28+IF(N652=1,2,IF(N652=3,3,1)),FALSE)*0.6*POWER(B652,1.1))</f>
        <v>100</v>
      </c>
      <c r="R652" s="55">
        <f>I652/(SUM(H$2:H652)*10)</f>
        <v>1.971030436376971E-2</v>
      </c>
      <c r="S652" s="95">
        <f t="shared" si="98"/>
        <v>1.74</v>
      </c>
      <c r="T652" s="96">
        <f>SUMIFS(H$2:H652,A$2:A652,A652)*10*S652*(1.1+INDEX(Entourage!BD:BD,MATCH(J652,Entourage!A:A,0))/20)</f>
        <v>4322.16</v>
      </c>
      <c r="U652" s="96">
        <f t="shared" si="99"/>
        <v>494.9099999999994</v>
      </c>
      <c r="V652" s="96">
        <f>T652/VLOOKUP(C652,[4]CharPropertyConfig!$A:$G,7,FALSE)</f>
        <v>172.88639999999998</v>
      </c>
      <c r="W652" s="96">
        <f t="shared" si="100"/>
        <v>21.059999999999036</v>
      </c>
      <c r="X652" s="54" t="str">
        <f>VLOOKUP(J652,Entourage!A:B,2,FALSE)</f>
        <v>c_b_0058</v>
      </c>
      <c r="Y652" s="51" t="str">
        <f>VLOOKUP(M652,Entourage!A:B,2,FALSE)</f>
        <v>c_b_0012</v>
      </c>
    </row>
    <row r="653" spans="1:25" x14ac:dyDescent="0.15">
      <c r="A653" s="51">
        <f t="shared" si="93"/>
        <v>33</v>
      </c>
      <c r="B653" s="2">
        <f>COUNTIF(A$1:A653,A653)</f>
        <v>12</v>
      </c>
      <c r="C653" s="2">
        <f t="shared" si="92"/>
        <v>102</v>
      </c>
      <c r="D653" s="100">
        <f t="shared" si="94"/>
        <v>193</v>
      </c>
      <c r="E653" s="51">
        <v>1</v>
      </c>
      <c r="F653" s="43">
        <v>4</v>
      </c>
      <c r="G653" s="82">
        <v>13009</v>
      </c>
      <c r="H653" s="43">
        <v>38</v>
      </c>
      <c r="I653" s="43">
        <f>VLOOKUP(C653,[4]CharPropertyConfig!$A:$G,7,FALSE)*D653</f>
        <v>4825</v>
      </c>
      <c r="J653" s="51">
        <f>VLOOKUP(A653,filiation!A:C,3,FALSE)</f>
        <v>7</v>
      </c>
      <c r="K653" s="51">
        <f>VLOOKUP(J653,Entourage!A:N,14,FALSE)</f>
        <v>2</v>
      </c>
      <c r="L653" s="2" t="str">
        <f t="shared" si="95"/>
        <v>刺杀</v>
      </c>
      <c r="M653" s="51">
        <f>VLOOKUP(A653,filiation!A:D,4,FALSE)</f>
        <v>9</v>
      </c>
      <c r="N653" s="51">
        <f>VLOOKUP(M653,Entourage!A:N,14,FALSE)</f>
        <v>1</v>
      </c>
      <c r="O653" s="2" t="str">
        <f t="shared" si="96"/>
        <v>战斗</v>
      </c>
      <c r="P653" s="2">
        <f t="shared" si="97"/>
        <v>102</v>
      </c>
      <c r="Q653" s="51">
        <f>INT(VLOOKUP(M653,Entourage!A:AF,28+IF(N653=1,2,IF(N653=3,3,1)),FALSE)*0.6*POWER(B653,1.1))</f>
        <v>110</v>
      </c>
      <c r="R653" s="55">
        <f>I653/(SUM(H$2:H653)*10)</f>
        <v>2.2078338061682072E-2</v>
      </c>
      <c r="S653" s="95">
        <f t="shared" si="98"/>
        <v>1.615</v>
      </c>
      <c r="T653" s="96">
        <f>SUMIFS(H$2:H653,A$2:A653,A653)*10*S653*(1.1+INDEX(Entourage!BD:BD,MATCH(J653,Entourage!A:A,0))/20)</f>
        <v>4840.1550000000007</v>
      </c>
      <c r="U653" s="96">
        <f t="shared" si="99"/>
        <v>517.9950000000008</v>
      </c>
      <c r="V653" s="96">
        <f>T653/VLOOKUP(C653,[4]CharPropertyConfig!$A:$G,7,FALSE)</f>
        <v>193.60620000000003</v>
      </c>
      <c r="W653" s="96">
        <f t="shared" si="100"/>
        <v>23.085000000001401</v>
      </c>
      <c r="X653" s="54" t="str">
        <f>VLOOKUP(J653,Entourage!A:B,2,FALSE)</f>
        <v>c_b_0058</v>
      </c>
      <c r="Y653" s="51" t="str">
        <f>VLOOKUP(M653,Entourage!A:B,2,FALSE)</f>
        <v>c_b_0012</v>
      </c>
    </row>
    <row r="654" spans="1:25" x14ac:dyDescent="0.15">
      <c r="A654" s="51">
        <f t="shared" si="93"/>
        <v>33</v>
      </c>
      <c r="B654" s="2">
        <f>COUNTIF(A$1:A654,A654)</f>
        <v>13</v>
      </c>
      <c r="C654" s="2">
        <f t="shared" si="92"/>
        <v>102</v>
      </c>
      <c r="D654" s="100">
        <f t="shared" si="94"/>
        <v>215</v>
      </c>
      <c r="E654" s="51">
        <v>1</v>
      </c>
      <c r="F654" s="43">
        <v>4</v>
      </c>
      <c r="G654" s="82">
        <v>13009</v>
      </c>
      <c r="H654" s="43">
        <v>42</v>
      </c>
      <c r="I654" s="43">
        <f>VLOOKUP(C654,[4]CharPropertyConfig!$A:$G,7,FALSE)*D654</f>
        <v>5375</v>
      </c>
      <c r="J654" s="51">
        <f>VLOOKUP(A654,filiation!A:C,3,FALSE)</f>
        <v>7</v>
      </c>
      <c r="K654" s="51">
        <f>VLOOKUP(J654,Entourage!A:N,14,FALSE)</f>
        <v>2</v>
      </c>
      <c r="L654" s="2" t="str">
        <f t="shared" si="95"/>
        <v>刺杀</v>
      </c>
      <c r="M654" s="51">
        <f>VLOOKUP(A654,filiation!A:D,4,FALSE)</f>
        <v>9</v>
      </c>
      <c r="N654" s="51">
        <f>VLOOKUP(M654,Entourage!A:N,14,FALSE)</f>
        <v>1</v>
      </c>
      <c r="O654" s="2" t="str">
        <f t="shared" si="96"/>
        <v>战斗</v>
      </c>
      <c r="P654" s="2">
        <f t="shared" si="97"/>
        <v>102</v>
      </c>
      <c r="Q654" s="51">
        <f>INT(VLOOKUP(M654,Entourage!A:AF,28+IF(N654=1,2,IF(N654=3,3,1)),FALSE)*0.6*POWER(B654,1.1))</f>
        <v>120</v>
      </c>
      <c r="R654" s="55">
        <f>I654/(SUM(H$2:H654)*10)</f>
        <v>2.4547862623310195E-2</v>
      </c>
      <c r="S654" s="95">
        <f t="shared" si="98"/>
        <v>1.51</v>
      </c>
      <c r="T654" s="96">
        <f>SUMIFS(H$2:H654,A$2:A654,A654)*10*S654*(1.1+INDEX(Entourage!BD:BD,MATCH(J654,Entourage!A:A,0))/20)</f>
        <v>5381.64</v>
      </c>
      <c r="U654" s="96">
        <f t="shared" si="99"/>
        <v>541.48499999999967</v>
      </c>
      <c r="V654" s="96">
        <f>T654/VLOOKUP(C654,[4]CharPropertyConfig!$A:$G,7,FALSE)</f>
        <v>215.26560000000001</v>
      </c>
      <c r="W654" s="96">
        <f t="shared" si="100"/>
        <v>23.489999999998872</v>
      </c>
      <c r="X654" s="54" t="str">
        <f>VLOOKUP(J654,Entourage!A:B,2,FALSE)</f>
        <v>c_b_0058</v>
      </c>
      <c r="Y654" s="51" t="str">
        <f>VLOOKUP(M654,Entourage!A:B,2,FALSE)</f>
        <v>c_b_0012</v>
      </c>
    </row>
    <row r="655" spans="1:25" x14ac:dyDescent="0.15">
      <c r="A655" s="51">
        <f t="shared" si="93"/>
        <v>33</v>
      </c>
      <c r="B655" s="2">
        <f>COUNTIF(A$1:A655,A655)</f>
        <v>14</v>
      </c>
      <c r="C655" s="2">
        <f t="shared" si="92"/>
        <v>102</v>
      </c>
      <c r="D655" s="100">
        <f t="shared" si="94"/>
        <v>237</v>
      </c>
      <c r="E655" s="51">
        <v>1</v>
      </c>
      <c r="F655" s="43">
        <v>5</v>
      </c>
      <c r="G655" s="82">
        <v>13009</v>
      </c>
      <c r="H655" s="43">
        <v>46</v>
      </c>
      <c r="I655" s="43">
        <f>VLOOKUP(C655,[4]CharPropertyConfig!$A:$G,7,FALSE)*D655</f>
        <v>5925</v>
      </c>
      <c r="J655" s="51">
        <f>VLOOKUP(A655,filiation!A:C,3,FALSE)</f>
        <v>7</v>
      </c>
      <c r="K655" s="51">
        <f>VLOOKUP(J655,Entourage!A:N,14,FALSE)</f>
        <v>2</v>
      </c>
      <c r="L655" s="2" t="str">
        <f t="shared" si="95"/>
        <v>刺杀</v>
      </c>
      <c r="M655" s="51">
        <f>VLOOKUP(A655,filiation!A:D,4,FALSE)</f>
        <v>9</v>
      </c>
      <c r="N655" s="51">
        <f>VLOOKUP(M655,Entourage!A:N,14,FALSE)</f>
        <v>1</v>
      </c>
      <c r="O655" s="2" t="str">
        <f t="shared" si="96"/>
        <v>战斗</v>
      </c>
      <c r="P655" s="2">
        <f t="shared" si="97"/>
        <v>102</v>
      </c>
      <c r="Q655" s="51">
        <f>INT(VLOOKUP(M655,Entourage!A:AF,28+IF(N655=1,2,IF(N655=3,3,1)),FALSE)*0.6*POWER(B655,1.1))</f>
        <v>131</v>
      </c>
      <c r="R655" s="55">
        <f>I655/(SUM(H$2:H655)*10)</f>
        <v>2.7003007929997266E-2</v>
      </c>
      <c r="S655" s="95">
        <f t="shared" si="98"/>
        <v>1.42</v>
      </c>
      <c r="T655" s="96">
        <f>SUMIFS(H$2:H655,A$2:A655,A655)*10*S655*(1.1+INDEX(Entourage!BD:BD,MATCH(J655,Entourage!A:A,0))/20)</f>
        <v>5942.7000000000007</v>
      </c>
      <c r="U655" s="96">
        <f t="shared" si="99"/>
        <v>561.0600000000004</v>
      </c>
      <c r="V655" s="96">
        <f>T655/VLOOKUP(C655,[4]CharPropertyConfig!$A:$G,7,FALSE)</f>
        <v>237.70800000000003</v>
      </c>
      <c r="W655" s="96">
        <f t="shared" si="100"/>
        <v>19.575000000000728</v>
      </c>
      <c r="X655" s="54" t="str">
        <f>VLOOKUP(J655,Entourage!A:B,2,FALSE)</f>
        <v>c_b_0058</v>
      </c>
      <c r="Y655" s="51" t="str">
        <f>VLOOKUP(M655,Entourage!A:B,2,FALSE)</f>
        <v>c_b_0012</v>
      </c>
    </row>
    <row r="656" spans="1:25" x14ac:dyDescent="0.15">
      <c r="A656" s="51">
        <f t="shared" si="93"/>
        <v>33</v>
      </c>
      <c r="B656" s="2">
        <f>COUNTIF(A$1:A656,A656)</f>
        <v>15</v>
      </c>
      <c r="C656" s="2">
        <f t="shared" si="92"/>
        <v>102</v>
      </c>
      <c r="D656" s="100">
        <f t="shared" si="94"/>
        <v>260</v>
      </c>
      <c r="E656" s="51">
        <v>1</v>
      </c>
      <c r="F656" s="43">
        <v>5</v>
      </c>
      <c r="G656" s="82">
        <v>13009</v>
      </c>
      <c r="H656" s="43">
        <v>50</v>
      </c>
      <c r="I656" s="43">
        <f>VLOOKUP(C656,[4]CharPropertyConfig!$A:$G,7,FALSE)*D656</f>
        <v>6500</v>
      </c>
      <c r="J656" s="51">
        <f>VLOOKUP(A656,filiation!A:C,3,FALSE)</f>
        <v>7</v>
      </c>
      <c r="K656" s="51">
        <f>VLOOKUP(J656,Entourage!A:N,14,FALSE)</f>
        <v>2</v>
      </c>
      <c r="L656" s="2" t="str">
        <f t="shared" si="95"/>
        <v>刺杀</v>
      </c>
      <c r="M656" s="51">
        <f>VLOOKUP(A656,filiation!A:D,4,FALSE)</f>
        <v>9</v>
      </c>
      <c r="N656" s="51">
        <f>VLOOKUP(M656,Entourage!A:N,14,FALSE)</f>
        <v>1</v>
      </c>
      <c r="O656" s="2" t="str">
        <f t="shared" si="96"/>
        <v>战斗</v>
      </c>
      <c r="P656" s="2">
        <f t="shared" si="97"/>
        <v>102</v>
      </c>
      <c r="Q656" s="51">
        <f>INT(VLOOKUP(M656,Entourage!A:AF,28+IF(N656=1,2,IF(N656=3,3,1)),FALSE)*0.6*POWER(B656,1.1))</f>
        <v>141</v>
      </c>
      <c r="R656" s="55">
        <f>I656/(SUM(H$2:H656)*10)</f>
        <v>2.9556202255365586E-2</v>
      </c>
      <c r="S656" s="95">
        <f t="shared" si="98"/>
        <v>1.3418999999999999</v>
      </c>
      <c r="T656" s="96">
        <f>SUMIFS(H$2:H656,A$2:A656,A656)*10*S656*(1.1+INDEX(Entourage!BD:BD,MATCH(J656,Entourage!A:A,0))/20)</f>
        <v>6521.6339999999991</v>
      </c>
      <c r="U656" s="96">
        <f t="shared" si="99"/>
        <v>578.93399999999838</v>
      </c>
      <c r="V656" s="96">
        <f>T656/VLOOKUP(C656,[4]CharPropertyConfig!$A:$G,7,FALSE)</f>
        <v>260.86535999999995</v>
      </c>
      <c r="W656" s="96">
        <f t="shared" si="100"/>
        <v>17.873999999997977</v>
      </c>
      <c r="X656" s="54" t="str">
        <f>VLOOKUP(J656,Entourage!A:B,2,FALSE)</f>
        <v>c_b_0058</v>
      </c>
      <c r="Y656" s="51" t="str">
        <f>VLOOKUP(M656,Entourage!A:B,2,FALSE)</f>
        <v>c_b_0012</v>
      </c>
    </row>
    <row r="657" spans="1:25" x14ac:dyDescent="0.15">
      <c r="A657" s="51">
        <f t="shared" si="93"/>
        <v>33</v>
      </c>
      <c r="B657" s="2">
        <f>COUNTIF(A$1:A657,A657)</f>
        <v>16</v>
      </c>
      <c r="C657" s="2">
        <f t="shared" si="92"/>
        <v>102</v>
      </c>
      <c r="D657" s="100">
        <f t="shared" si="94"/>
        <v>284</v>
      </c>
      <c r="E657" s="51">
        <v>1</v>
      </c>
      <c r="F657" s="43">
        <v>5</v>
      </c>
      <c r="G657" s="82">
        <v>13009</v>
      </c>
      <c r="H657" s="43">
        <v>54</v>
      </c>
      <c r="I657" s="43">
        <f>VLOOKUP(C657,[4]CharPropertyConfig!$A:$G,7,FALSE)*D657</f>
        <v>7100</v>
      </c>
      <c r="J657" s="51">
        <f>VLOOKUP(A657,filiation!A:C,3,FALSE)</f>
        <v>7</v>
      </c>
      <c r="K657" s="51">
        <f>VLOOKUP(J657,Entourage!A:N,14,FALSE)</f>
        <v>2</v>
      </c>
      <c r="L657" s="2" t="str">
        <f t="shared" si="95"/>
        <v>刺杀</v>
      </c>
      <c r="M657" s="51">
        <f>VLOOKUP(A657,filiation!A:D,4,FALSE)</f>
        <v>9</v>
      </c>
      <c r="N657" s="51">
        <f>VLOOKUP(M657,Entourage!A:N,14,FALSE)</f>
        <v>1</v>
      </c>
      <c r="O657" s="2" t="str">
        <f t="shared" si="96"/>
        <v>战斗</v>
      </c>
      <c r="P657" s="2">
        <f t="shared" si="97"/>
        <v>102</v>
      </c>
      <c r="Q657" s="51">
        <f>INT(VLOOKUP(M657,Entourage!A:AF,28+IF(N657=1,2,IF(N657=3,3,1)),FALSE)*0.6*POWER(B657,1.1))</f>
        <v>152</v>
      </c>
      <c r="R657" s="55">
        <f>I657/(SUM(H$2:H657)*10)</f>
        <v>3.2205388732649914E-2</v>
      </c>
      <c r="S657" s="95">
        <f t="shared" si="98"/>
        <v>1.2748049999999997</v>
      </c>
      <c r="T657" s="96">
        <f>SUMIFS(H$2:H657,A$2:A657,A657)*10*S657*(1.1+INDEX(Entourage!BD:BD,MATCH(J657,Entourage!A:A,0))/20)</f>
        <v>7124.8851449999984</v>
      </c>
      <c r="U657" s="96">
        <f t="shared" si="99"/>
        <v>603.25114499999927</v>
      </c>
      <c r="V657" s="96">
        <f>T657/VLOOKUP(C657,[4]CharPropertyConfig!$A:$G,7,FALSE)</f>
        <v>284.99540579999996</v>
      </c>
      <c r="W657" s="96">
        <f t="shared" si="100"/>
        <v>24.317145000000892</v>
      </c>
      <c r="X657" s="54" t="str">
        <f>VLOOKUP(J657,Entourage!A:B,2,FALSE)</f>
        <v>c_b_0058</v>
      </c>
      <c r="Y657" s="51" t="str">
        <f>VLOOKUP(M657,Entourage!A:B,2,FALSE)</f>
        <v>c_b_0012</v>
      </c>
    </row>
    <row r="658" spans="1:25" x14ac:dyDescent="0.15">
      <c r="A658" s="51">
        <f t="shared" si="93"/>
        <v>33</v>
      </c>
      <c r="B658" s="2">
        <f>COUNTIF(A$1:A658,A658)</f>
        <v>17</v>
      </c>
      <c r="C658" s="2">
        <f t="shared" ref="C658:C721" si="101">P658</f>
        <v>102</v>
      </c>
      <c r="D658" s="100">
        <f t="shared" si="94"/>
        <v>310</v>
      </c>
      <c r="E658" s="51">
        <v>1</v>
      </c>
      <c r="F658" s="43">
        <v>5</v>
      </c>
      <c r="G658" s="82">
        <v>13009</v>
      </c>
      <c r="H658" s="43">
        <v>58</v>
      </c>
      <c r="I658" s="43">
        <f>VLOOKUP(C658,[4]CharPropertyConfig!$A:$G,7,FALSE)*D658</f>
        <v>7750</v>
      </c>
      <c r="J658" s="51">
        <f>VLOOKUP(A658,filiation!A:C,3,FALSE)</f>
        <v>7</v>
      </c>
      <c r="K658" s="51">
        <f>VLOOKUP(J658,Entourage!A:N,14,FALSE)</f>
        <v>2</v>
      </c>
      <c r="L658" s="2" t="str">
        <f t="shared" si="95"/>
        <v>刺杀</v>
      </c>
      <c r="M658" s="51">
        <f>VLOOKUP(A658,filiation!A:D,4,FALSE)</f>
        <v>9</v>
      </c>
      <c r="N658" s="51">
        <f>VLOOKUP(M658,Entourage!A:N,14,FALSE)</f>
        <v>1</v>
      </c>
      <c r="O658" s="2" t="str">
        <f t="shared" si="96"/>
        <v>战斗</v>
      </c>
      <c r="P658" s="2">
        <f t="shared" si="97"/>
        <v>102</v>
      </c>
      <c r="Q658" s="51">
        <f>INT(VLOOKUP(M658,Entourage!A:AF,28+IF(N658=1,2,IF(N658=3,3,1)),FALSE)*0.6*POWER(B658,1.1))</f>
        <v>162</v>
      </c>
      <c r="R658" s="55">
        <f>I658/(SUM(H$2:H658)*10)</f>
        <v>3.5061527325370975E-2</v>
      </c>
      <c r="S658" s="95">
        <f t="shared" si="98"/>
        <v>1.2174387749999998</v>
      </c>
      <c r="T658" s="96">
        <f>SUMIFS(H$2:H658,A$2:A658,A658)*10*S658*(1.1+INDEX(Entourage!BD:BD,MATCH(J658,Entourage!A:A,0))/20)</f>
        <v>7757.5198742999983</v>
      </c>
      <c r="U658" s="96">
        <f t="shared" si="99"/>
        <v>632.63472929999989</v>
      </c>
      <c r="V658" s="96">
        <f>T658/VLOOKUP(C658,[4]CharPropertyConfig!$A:$G,7,FALSE)</f>
        <v>310.30079497199995</v>
      </c>
      <c r="W658" s="96">
        <f t="shared" si="100"/>
        <v>29.383584300000621</v>
      </c>
      <c r="X658" s="54" t="str">
        <f>VLOOKUP(J658,Entourage!A:B,2,FALSE)</f>
        <v>c_b_0058</v>
      </c>
      <c r="Y658" s="51" t="str">
        <f>VLOOKUP(M658,Entourage!A:B,2,FALSE)</f>
        <v>c_b_0012</v>
      </c>
    </row>
    <row r="659" spans="1:25" x14ac:dyDescent="0.15">
      <c r="A659" s="51">
        <f t="shared" si="93"/>
        <v>33</v>
      </c>
      <c r="B659" s="2">
        <f>COUNTIF(A$1:A659,A659)</f>
        <v>18</v>
      </c>
      <c r="C659" s="2">
        <f t="shared" si="101"/>
        <v>102</v>
      </c>
      <c r="D659" s="100">
        <f t="shared" si="94"/>
        <v>338</v>
      </c>
      <c r="E659" s="51">
        <v>1</v>
      </c>
      <c r="F659" s="43">
        <v>6</v>
      </c>
      <c r="G659" s="82">
        <v>13009</v>
      </c>
      <c r="H659" s="43">
        <v>64</v>
      </c>
      <c r="I659" s="43">
        <f>VLOOKUP(C659,[4]CharPropertyConfig!$A:$G,7,FALSE)*D659</f>
        <v>8450</v>
      </c>
      <c r="J659" s="51">
        <f>VLOOKUP(A659,filiation!A:C,3,FALSE)</f>
        <v>7</v>
      </c>
      <c r="K659" s="51">
        <f>VLOOKUP(J659,Entourage!A:N,14,FALSE)</f>
        <v>2</v>
      </c>
      <c r="L659" s="2" t="str">
        <f t="shared" si="95"/>
        <v>刺杀</v>
      </c>
      <c r="M659" s="51">
        <f>VLOOKUP(A659,filiation!A:D,4,FALSE)</f>
        <v>9</v>
      </c>
      <c r="N659" s="51">
        <f>VLOOKUP(M659,Entourage!A:N,14,FALSE)</f>
        <v>1</v>
      </c>
      <c r="O659" s="2" t="str">
        <f t="shared" si="96"/>
        <v>战斗</v>
      </c>
      <c r="P659" s="2">
        <f t="shared" si="97"/>
        <v>102</v>
      </c>
      <c r="Q659" s="51">
        <f>INT(VLOOKUP(M659,Entourage!A:AF,28+IF(N659=1,2,IF(N659=3,3,1)),FALSE)*0.6*POWER(B659,1.1))</f>
        <v>173</v>
      </c>
      <c r="R659" s="55">
        <f>I659/(SUM(H$2:H659)*10)</f>
        <v>3.8118007939372069E-2</v>
      </c>
      <c r="S659" s="95">
        <f t="shared" si="98"/>
        <v>1.1687412239999997</v>
      </c>
      <c r="T659" s="96">
        <f>SUMIFS(H$2:H659,A$2:A659,A659)*10*S659*(1.1+INDEX(Entourage!BD:BD,MATCH(J659,Entourage!A:A,0))/20)</f>
        <v>8457.0114968639991</v>
      </c>
      <c r="U659" s="96">
        <f t="shared" si="99"/>
        <v>699.49162256400086</v>
      </c>
      <c r="V659" s="96">
        <f>T659/VLOOKUP(C659,[4]CharPropertyConfig!$A:$G,7,FALSE)</f>
        <v>338.28045987455994</v>
      </c>
      <c r="W659" s="96">
        <f t="shared" si="100"/>
        <v>66.856893264000973</v>
      </c>
      <c r="X659" s="54" t="str">
        <f>VLOOKUP(J659,Entourage!A:B,2,FALSE)</f>
        <v>c_b_0058</v>
      </c>
      <c r="Y659" s="51" t="str">
        <f>VLOOKUP(M659,Entourage!A:B,2,FALSE)</f>
        <v>c_b_0012</v>
      </c>
    </row>
    <row r="660" spans="1:25" x14ac:dyDescent="0.15">
      <c r="A660" s="51">
        <f t="shared" si="93"/>
        <v>33</v>
      </c>
      <c r="B660" s="2">
        <f>COUNTIF(A$1:A660,A660)</f>
        <v>19</v>
      </c>
      <c r="C660" s="2">
        <f t="shared" si="101"/>
        <v>102</v>
      </c>
      <c r="D660" s="100">
        <f t="shared" si="94"/>
        <v>367</v>
      </c>
      <c r="E660" s="51">
        <v>1</v>
      </c>
      <c r="F660" s="43">
        <v>6</v>
      </c>
      <c r="G660" s="82">
        <v>13009</v>
      </c>
      <c r="H660" s="43">
        <v>68</v>
      </c>
      <c r="I660" s="43">
        <f>VLOOKUP(C660,[4]CharPropertyConfig!$A:$G,7,FALSE)*D660</f>
        <v>9175</v>
      </c>
      <c r="J660" s="51">
        <f>VLOOKUP(A660,filiation!A:C,3,FALSE)</f>
        <v>7</v>
      </c>
      <c r="K660" s="51">
        <f>VLOOKUP(J660,Entourage!A:N,14,FALSE)</f>
        <v>2</v>
      </c>
      <c r="L660" s="2" t="str">
        <f t="shared" si="95"/>
        <v>刺杀</v>
      </c>
      <c r="M660" s="51">
        <f>VLOOKUP(A660,filiation!A:D,4,FALSE)</f>
        <v>9</v>
      </c>
      <c r="N660" s="51">
        <f>VLOOKUP(M660,Entourage!A:N,14,FALSE)</f>
        <v>1</v>
      </c>
      <c r="O660" s="2" t="str">
        <f t="shared" si="96"/>
        <v>战斗</v>
      </c>
      <c r="P660" s="2">
        <f t="shared" si="97"/>
        <v>102</v>
      </c>
      <c r="Q660" s="51">
        <f>INT(VLOOKUP(M660,Entourage!A:AF,28+IF(N660=1,2,IF(N660=3,3,1)),FALSE)*0.6*POWER(B660,1.1))</f>
        <v>183</v>
      </c>
      <c r="R660" s="55">
        <f>I660/(SUM(H$2:H660)*10)</f>
        <v>4.1261917611081132E-2</v>
      </c>
      <c r="S660" s="95">
        <f t="shared" si="98"/>
        <v>1.1278352811599996</v>
      </c>
      <c r="T660" s="96">
        <f>SUMIFS(H$2:H660,A$2:A660,A660)*10*S660*(1.1+INDEX(Entourage!BD:BD,MATCH(J660,Entourage!A:A,0))/20)</f>
        <v>9196.3688825786376</v>
      </c>
      <c r="U660" s="96">
        <f t="shared" si="99"/>
        <v>739.35738571463844</v>
      </c>
      <c r="V660" s="96">
        <f>T660/VLOOKUP(C660,[4]CharPropertyConfig!$A:$G,7,FALSE)</f>
        <v>367.85475530314551</v>
      </c>
      <c r="W660" s="96">
        <f t="shared" si="100"/>
        <v>39.865763150637576</v>
      </c>
      <c r="X660" s="54" t="str">
        <f>VLOOKUP(J660,Entourage!A:B,2,FALSE)</f>
        <v>c_b_0058</v>
      </c>
      <c r="Y660" s="51" t="str">
        <f>VLOOKUP(M660,Entourage!A:B,2,FALSE)</f>
        <v>c_b_0012</v>
      </c>
    </row>
    <row r="661" spans="1:25" x14ac:dyDescent="0.15">
      <c r="A661" s="51">
        <f t="shared" si="93"/>
        <v>33</v>
      </c>
      <c r="B661" s="2">
        <f>COUNTIF(A$1:A661,A661)</f>
        <v>20</v>
      </c>
      <c r="C661" s="2">
        <f t="shared" si="101"/>
        <v>102</v>
      </c>
      <c r="D661" s="100">
        <f t="shared" si="94"/>
        <v>399</v>
      </c>
      <c r="E661" s="51">
        <v>1</v>
      </c>
      <c r="F661" s="43">
        <v>6</v>
      </c>
      <c r="G661" s="82">
        <v>13009</v>
      </c>
      <c r="H661" s="43">
        <v>72</v>
      </c>
      <c r="I661" s="43">
        <f>VLOOKUP(C661,[4]CharPropertyConfig!$A:$G,7,FALSE)*D661</f>
        <v>9975</v>
      </c>
      <c r="J661" s="51">
        <f>VLOOKUP(A661,filiation!A:C,3,FALSE)</f>
        <v>7</v>
      </c>
      <c r="K661" s="51">
        <f>VLOOKUP(J661,Entourage!A:N,14,FALSE)</f>
        <v>2</v>
      </c>
      <c r="L661" s="2" t="str">
        <f t="shared" si="95"/>
        <v>刺杀</v>
      </c>
      <c r="M661" s="51">
        <f>VLOOKUP(A661,filiation!A:D,4,FALSE)</f>
        <v>9</v>
      </c>
      <c r="N661" s="51">
        <f>VLOOKUP(M661,Entourage!A:N,14,FALSE)</f>
        <v>1</v>
      </c>
      <c r="O661" s="2" t="str">
        <f t="shared" si="96"/>
        <v>战斗</v>
      </c>
      <c r="P661" s="2">
        <f t="shared" si="97"/>
        <v>102</v>
      </c>
      <c r="Q661" s="51">
        <f>INT(VLOOKUP(M661,Entourage!A:AF,28+IF(N661=1,2,IF(N661=3,3,1)),FALSE)*0.6*POWER(B661,1.1))</f>
        <v>194</v>
      </c>
      <c r="R661" s="55">
        <f>I661/(SUM(H$2:H661)*10)</f>
        <v>4.4714900484131251E-2</v>
      </c>
      <c r="S661" s="95">
        <f t="shared" si="98"/>
        <v>1.0940002227251997</v>
      </c>
      <c r="T661" s="96">
        <f>SUMIFS(H$2:H661,A$2:A661,A661)*10*S661*(1.1+INDEX(Entourage!BD:BD,MATCH(J661,Entourage!A:A,0))/20)</f>
        <v>9983.8460325901724</v>
      </c>
      <c r="U661" s="96">
        <f t="shared" si="99"/>
        <v>787.47715001153483</v>
      </c>
      <c r="V661" s="96">
        <f>T661/VLOOKUP(C661,[4]CharPropertyConfig!$A:$G,7,FALSE)</f>
        <v>399.35384130360688</v>
      </c>
      <c r="W661" s="96">
        <f t="shared" si="100"/>
        <v>48.119764296896392</v>
      </c>
      <c r="X661" s="54" t="str">
        <f>VLOOKUP(J661,Entourage!A:B,2,FALSE)</f>
        <v>c_b_0058</v>
      </c>
      <c r="Y661" s="51" t="str">
        <f>VLOOKUP(M661,Entourage!A:B,2,FALSE)</f>
        <v>c_b_0012</v>
      </c>
    </row>
    <row r="662" spans="1:25" x14ac:dyDescent="0.15">
      <c r="A662" s="51">
        <f t="shared" si="93"/>
        <v>34</v>
      </c>
      <c r="B662" s="2">
        <f>COUNTIF(A$1:A662,A662)</f>
        <v>1</v>
      </c>
      <c r="C662" s="2">
        <f t="shared" si="101"/>
        <v>101</v>
      </c>
      <c r="D662" s="100">
        <f t="shared" si="94"/>
        <v>10</v>
      </c>
      <c r="E662" s="51">
        <v>1</v>
      </c>
      <c r="F662" s="43">
        <v>1</v>
      </c>
      <c r="G662" s="82">
        <v>13009</v>
      </c>
      <c r="H662" s="43">
        <v>2</v>
      </c>
      <c r="I662" s="43">
        <f>VLOOKUP(C662,[4]CharPropertyConfig!$A:$G,7,FALSE)*D662</f>
        <v>250</v>
      </c>
      <c r="J662" s="51">
        <f>VLOOKUP(A662,filiation!A:C,3,FALSE)</f>
        <v>9</v>
      </c>
      <c r="K662" s="51">
        <f>VLOOKUP(J662,Entourage!A:N,14,FALSE)</f>
        <v>1</v>
      </c>
      <c r="L662" s="2" t="str">
        <f t="shared" si="95"/>
        <v>战斗</v>
      </c>
      <c r="M662" s="51">
        <f>VLOOKUP(A662,filiation!A:D,4,FALSE)</f>
        <v>7</v>
      </c>
      <c r="N662" s="51">
        <f>VLOOKUP(M662,Entourage!A:N,14,FALSE)</f>
        <v>2</v>
      </c>
      <c r="O662" s="2" t="str">
        <f t="shared" si="96"/>
        <v>刺杀</v>
      </c>
      <c r="P662" s="2">
        <f t="shared" si="97"/>
        <v>101</v>
      </c>
      <c r="Q662" s="51">
        <f>INT(VLOOKUP(M662,Entourage!A:AF,28+IF(N662=1,2,IF(N662=3,3,1)),FALSE)*0.6*POWER(B662,1.1))</f>
        <v>18</v>
      </c>
      <c r="R662" s="55">
        <f>I662/(SUM(H$2:H662)*10)</f>
        <v>1.1205737337516809E-3</v>
      </c>
      <c r="S662" s="95">
        <f t="shared" si="98"/>
        <v>10</v>
      </c>
      <c r="T662" s="96">
        <f>SUMIFS(H$2:H662,A$2:A662,A662)*10*S662*(1.1+INDEX(Entourage!BD:BD,MATCH(J662,Entourage!A:A,0))/20)</f>
        <v>260</v>
      </c>
      <c r="U662" s="96">
        <f t="shared" si="99"/>
        <v>-9723.8460325901724</v>
      </c>
      <c r="V662" s="96">
        <f>T662/VLOOKUP(C662,[4]CharPropertyConfig!$A:$G,7,FALSE)</f>
        <v>10.4</v>
      </c>
      <c r="W662" s="96">
        <f t="shared" si="100"/>
        <v>-10511.323182601707</v>
      </c>
      <c r="X662" s="54" t="str">
        <f>VLOOKUP(J662,Entourage!A:B,2,FALSE)</f>
        <v>c_b_0012</v>
      </c>
      <c r="Y662" s="51" t="str">
        <f>VLOOKUP(M662,Entourage!A:B,2,FALSE)</f>
        <v>c_b_0058</v>
      </c>
    </row>
    <row r="663" spans="1:25" x14ac:dyDescent="0.15">
      <c r="A663" s="51">
        <f t="shared" si="93"/>
        <v>34</v>
      </c>
      <c r="B663" s="2">
        <f>COUNTIF(A$1:A663,A663)</f>
        <v>2</v>
      </c>
      <c r="C663" s="2">
        <f t="shared" si="101"/>
        <v>101</v>
      </c>
      <c r="D663" s="100">
        <f t="shared" si="94"/>
        <v>21</v>
      </c>
      <c r="E663" s="51">
        <v>1</v>
      </c>
      <c r="F663" s="43">
        <v>1</v>
      </c>
      <c r="G663" s="82">
        <v>13009</v>
      </c>
      <c r="H663" s="43">
        <v>4</v>
      </c>
      <c r="I663" s="43">
        <f>VLOOKUP(C663,[4]CharPropertyConfig!$A:$G,7,FALSE)*D663</f>
        <v>525</v>
      </c>
      <c r="J663" s="51">
        <f>VLOOKUP(A663,filiation!A:C,3,FALSE)</f>
        <v>9</v>
      </c>
      <c r="K663" s="51">
        <f>VLOOKUP(J663,Entourage!A:N,14,FALSE)</f>
        <v>1</v>
      </c>
      <c r="L663" s="2" t="str">
        <f t="shared" si="95"/>
        <v>战斗</v>
      </c>
      <c r="M663" s="51">
        <f>VLOOKUP(A663,filiation!A:D,4,FALSE)</f>
        <v>7</v>
      </c>
      <c r="N663" s="51">
        <f>VLOOKUP(M663,Entourage!A:N,14,FALSE)</f>
        <v>2</v>
      </c>
      <c r="O663" s="2" t="str">
        <f t="shared" si="96"/>
        <v>刺杀</v>
      </c>
      <c r="P663" s="2">
        <f t="shared" si="97"/>
        <v>101</v>
      </c>
      <c r="Q663" s="51">
        <f>INT(VLOOKUP(M663,Entourage!A:AF,28+IF(N663=1,2,IF(N663=3,3,1)),FALSE)*0.6*POWER(B663,1.1))</f>
        <v>38</v>
      </c>
      <c r="R663" s="55">
        <f>I663/(SUM(H$2:H663)*10)</f>
        <v>2.3527830061844581E-3</v>
      </c>
      <c r="S663" s="95">
        <f t="shared" si="98"/>
        <v>7</v>
      </c>
      <c r="T663" s="96">
        <f>SUMIFS(H$2:H663,A$2:A663,A663)*10*S663*(1.1+INDEX(Entourage!BD:BD,MATCH(J663,Entourage!A:A,0))/20)</f>
        <v>546</v>
      </c>
      <c r="U663" s="96">
        <f t="shared" si="99"/>
        <v>286</v>
      </c>
      <c r="V663" s="96">
        <f>T663/VLOOKUP(C663,[4]CharPropertyConfig!$A:$G,7,FALSE)</f>
        <v>21.84</v>
      </c>
      <c r="W663" s="96">
        <f t="shared" si="100"/>
        <v>10009.846032590172</v>
      </c>
      <c r="X663" s="54" t="str">
        <f>VLOOKUP(J663,Entourage!A:B,2,FALSE)</f>
        <v>c_b_0012</v>
      </c>
      <c r="Y663" s="51" t="str">
        <f>VLOOKUP(M663,Entourage!A:B,2,FALSE)</f>
        <v>c_b_0058</v>
      </c>
    </row>
    <row r="664" spans="1:25" x14ac:dyDescent="0.15">
      <c r="A664" s="51">
        <f t="shared" si="93"/>
        <v>34</v>
      </c>
      <c r="B664" s="2">
        <f>COUNTIF(A$1:A664,A664)</f>
        <v>3</v>
      </c>
      <c r="C664" s="2">
        <f t="shared" si="101"/>
        <v>101</v>
      </c>
      <c r="D664" s="100">
        <f t="shared" si="94"/>
        <v>34</v>
      </c>
      <c r="E664" s="51">
        <v>1</v>
      </c>
      <c r="F664" s="43">
        <v>1</v>
      </c>
      <c r="G664" s="82">
        <v>13009</v>
      </c>
      <c r="H664" s="43">
        <v>6</v>
      </c>
      <c r="I664" s="43">
        <f>VLOOKUP(C664,[4]CharPropertyConfig!$A:$G,7,FALSE)*D664</f>
        <v>850</v>
      </c>
      <c r="J664" s="51">
        <f>VLOOKUP(A664,filiation!A:C,3,FALSE)</f>
        <v>9</v>
      </c>
      <c r="K664" s="51">
        <f>VLOOKUP(J664,Entourage!A:N,14,FALSE)</f>
        <v>1</v>
      </c>
      <c r="L664" s="2" t="str">
        <f t="shared" si="95"/>
        <v>战斗</v>
      </c>
      <c r="M664" s="51">
        <f>VLOOKUP(A664,filiation!A:D,4,FALSE)</f>
        <v>7</v>
      </c>
      <c r="N664" s="51">
        <f>VLOOKUP(M664,Entourage!A:N,14,FALSE)</f>
        <v>2</v>
      </c>
      <c r="O664" s="2" t="str">
        <f t="shared" si="96"/>
        <v>刺杀</v>
      </c>
      <c r="P664" s="2">
        <f t="shared" si="97"/>
        <v>101</v>
      </c>
      <c r="Q664" s="51">
        <f>INT(VLOOKUP(M664,Entourage!A:AF,28+IF(N664=1,2,IF(N664=3,3,1)),FALSE)*0.6*POWER(B664,1.1))</f>
        <v>60</v>
      </c>
      <c r="R664" s="55">
        <f>I664/(SUM(H$2:H664)*10)</f>
        <v>3.8082437275985663E-3</v>
      </c>
      <c r="S664" s="95">
        <f t="shared" si="98"/>
        <v>5.5</v>
      </c>
      <c r="T664" s="96">
        <f>SUMIFS(H$2:H664,A$2:A664,A664)*10*S664*(1.1+INDEX(Entourage!BD:BD,MATCH(J664,Entourage!A:A,0))/20)</f>
        <v>858</v>
      </c>
      <c r="U664" s="96">
        <f t="shared" si="99"/>
        <v>312</v>
      </c>
      <c r="V664" s="96">
        <f>T664/VLOOKUP(C664,[4]CharPropertyConfig!$A:$G,7,FALSE)</f>
        <v>34.32</v>
      </c>
      <c r="W664" s="96">
        <f t="shared" si="100"/>
        <v>26</v>
      </c>
      <c r="X664" s="54" t="str">
        <f>VLOOKUP(J664,Entourage!A:B,2,FALSE)</f>
        <v>c_b_0012</v>
      </c>
      <c r="Y664" s="51" t="str">
        <f>VLOOKUP(M664,Entourage!A:B,2,FALSE)</f>
        <v>c_b_0058</v>
      </c>
    </row>
    <row r="665" spans="1:25" x14ac:dyDescent="0.15">
      <c r="A665" s="51">
        <f t="shared" si="93"/>
        <v>34</v>
      </c>
      <c r="B665" s="2">
        <f>COUNTIF(A$1:A665,A665)</f>
        <v>4</v>
      </c>
      <c r="C665" s="2">
        <f t="shared" si="101"/>
        <v>101</v>
      </c>
      <c r="D665" s="100">
        <f t="shared" si="94"/>
        <v>48</v>
      </c>
      <c r="E665" s="51">
        <v>1</v>
      </c>
      <c r="F665" s="43">
        <v>2</v>
      </c>
      <c r="G665" s="82">
        <v>13009</v>
      </c>
      <c r="H665" s="43">
        <v>10</v>
      </c>
      <c r="I665" s="43">
        <f>VLOOKUP(C665,[4]CharPropertyConfig!$A:$G,7,FALSE)*D665</f>
        <v>1200</v>
      </c>
      <c r="J665" s="51">
        <f>VLOOKUP(A665,filiation!A:C,3,FALSE)</f>
        <v>9</v>
      </c>
      <c r="K665" s="51">
        <f>VLOOKUP(J665,Entourage!A:N,14,FALSE)</f>
        <v>1</v>
      </c>
      <c r="L665" s="2" t="str">
        <f t="shared" si="95"/>
        <v>战斗</v>
      </c>
      <c r="M665" s="51">
        <f>VLOOKUP(A665,filiation!A:D,4,FALSE)</f>
        <v>7</v>
      </c>
      <c r="N665" s="51">
        <f>VLOOKUP(M665,Entourage!A:N,14,FALSE)</f>
        <v>2</v>
      </c>
      <c r="O665" s="2" t="str">
        <f t="shared" si="96"/>
        <v>刺杀</v>
      </c>
      <c r="P665" s="2">
        <f t="shared" si="97"/>
        <v>101</v>
      </c>
      <c r="Q665" s="51">
        <f>INT(VLOOKUP(M665,Entourage!A:AF,28+IF(N665=1,2,IF(N665=3,3,1)),FALSE)*0.6*POWER(B665,1.1))</f>
        <v>82</v>
      </c>
      <c r="R665" s="55">
        <f>I665/(SUM(H$2:H665)*10)</f>
        <v>5.3739364084191667E-3</v>
      </c>
      <c r="S665" s="95">
        <f t="shared" si="98"/>
        <v>4.2</v>
      </c>
      <c r="T665" s="96">
        <f>SUMIFS(H$2:H665,A$2:A665,A665)*10*S665*(1.1+INDEX(Entourage!BD:BD,MATCH(J665,Entourage!A:A,0))/20)</f>
        <v>1201.2</v>
      </c>
      <c r="U665" s="96">
        <f t="shared" si="99"/>
        <v>343.20000000000005</v>
      </c>
      <c r="V665" s="96">
        <f>T665/VLOOKUP(C665,[4]CharPropertyConfig!$A:$G,7,FALSE)</f>
        <v>48.048000000000002</v>
      </c>
      <c r="W665" s="96">
        <f t="shared" si="100"/>
        <v>31.200000000000045</v>
      </c>
      <c r="X665" s="54" t="str">
        <f>VLOOKUP(J665,Entourage!A:B,2,FALSE)</f>
        <v>c_b_0012</v>
      </c>
      <c r="Y665" s="51" t="str">
        <f>VLOOKUP(M665,Entourage!A:B,2,FALSE)</f>
        <v>c_b_0058</v>
      </c>
    </row>
    <row r="666" spans="1:25" x14ac:dyDescent="0.15">
      <c r="A666" s="51">
        <f t="shared" si="93"/>
        <v>34</v>
      </c>
      <c r="B666" s="2">
        <f>COUNTIF(A$1:A666,A666)</f>
        <v>5</v>
      </c>
      <c r="C666" s="2">
        <f t="shared" si="101"/>
        <v>101</v>
      </c>
      <c r="D666" s="100">
        <f t="shared" si="94"/>
        <v>62</v>
      </c>
      <c r="E666" s="51">
        <v>1</v>
      </c>
      <c r="F666" s="43">
        <v>2</v>
      </c>
      <c r="G666" s="82">
        <v>13009</v>
      </c>
      <c r="H666" s="43">
        <v>12</v>
      </c>
      <c r="I666" s="43">
        <f>VLOOKUP(C666,[4]CharPropertyConfig!$A:$G,7,FALSE)*D666</f>
        <v>1550</v>
      </c>
      <c r="J666" s="51">
        <f>VLOOKUP(A666,filiation!A:C,3,FALSE)</f>
        <v>9</v>
      </c>
      <c r="K666" s="51">
        <f>VLOOKUP(J666,Entourage!A:N,14,FALSE)</f>
        <v>1</v>
      </c>
      <c r="L666" s="2" t="str">
        <f t="shared" si="95"/>
        <v>战斗</v>
      </c>
      <c r="M666" s="51">
        <f>VLOOKUP(A666,filiation!A:D,4,FALSE)</f>
        <v>7</v>
      </c>
      <c r="N666" s="51">
        <f>VLOOKUP(M666,Entourage!A:N,14,FALSE)</f>
        <v>2</v>
      </c>
      <c r="O666" s="2" t="str">
        <f t="shared" si="96"/>
        <v>刺杀</v>
      </c>
      <c r="P666" s="2">
        <f t="shared" si="97"/>
        <v>101</v>
      </c>
      <c r="Q666" s="51">
        <f>INT(VLOOKUP(M666,Entourage!A:AF,28+IF(N666=1,2,IF(N666=3,3,1)),FALSE)*0.6*POWER(B666,1.1))</f>
        <v>105</v>
      </c>
      <c r="R666" s="55">
        <f>I666/(SUM(H$2:H666)*10)</f>
        <v>6.9376063020320476E-3</v>
      </c>
      <c r="S666" s="95">
        <f t="shared" si="98"/>
        <v>3.56</v>
      </c>
      <c r="T666" s="96">
        <f>SUMIFS(H$2:H666,A$2:A666,A666)*10*S666*(1.1+INDEX(Entourage!BD:BD,MATCH(J666,Entourage!A:A,0))/20)</f>
        <v>1573.5200000000002</v>
      </c>
      <c r="U666" s="96">
        <f t="shared" si="99"/>
        <v>372.32000000000016</v>
      </c>
      <c r="V666" s="96">
        <f>T666/VLOOKUP(C666,[4]CharPropertyConfig!$A:$G,7,FALSE)</f>
        <v>62.94080000000001</v>
      </c>
      <c r="W666" s="96">
        <f t="shared" si="100"/>
        <v>29.120000000000118</v>
      </c>
      <c r="X666" s="54" t="str">
        <f>VLOOKUP(J666,Entourage!A:B,2,FALSE)</f>
        <v>c_b_0012</v>
      </c>
      <c r="Y666" s="51" t="str">
        <f>VLOOKUP(M666,Entourage!A:B,2,FALSE)</f>
        <v>c_b_0058</v>
      </c>
    </row>
    <row r="667" spans="1:25" x14ac:dyDescent="0.15">
      <c r="A667" s="51">
        <f t="shared" si="93"/>
        <v>34</v>
      </c>
      <c r="B667" s="2">
        <f>COUNTIF(A$1:A667,A667)</f>
        <v>6</v>
      </c>
      <c r="C667" s="2">
        <f t="shared" si="101"/>
        <v>101</v>
      </c>
      <c r="D667" s="100">
        <f t="shared" si="94"/>
        <v>78</v>
      </c>
      <c r="E667" s="51">
        <v>1</v>
      </c>
      <c r="F667" s="43">
        <v>2</v>
      </c>
      <c r="G667" s="82">
        <v>13009</v>
      </c>
      <c r="H667" s="43">
        <v>16</v>
      </c>
      <c r="I667" s="43">
        <f>VLOOKUP(C667,[4]CharPropertyConfig!$A:$G,7,FALSE)*D667</f>
        <v>1950</v>
      </c>
      <c r="J667" s="51">
        <f>VLOOKUP(A667,filiation!A:C,3,FALSE)</f>
        <v>9</v>
      </c>
      <c r="K667" s="51">
        <f>VLOOKUP(J667,Entourage!A:N,14,FALSE)</f>
        <v>1</v>
      </c>
      <c r="L667" s="2" t="str">
        <f t="shared" si="95"/>
        <v>战斗</v>
      </c>
      <c r="M667" s="51">
        <f>VLOOKUP(A667,filiation!A:D,4,FALSE)</f>
        <v>7</v>
      </c>
      <c r="N667" s="51">
        <f>VLOOKUP(M667,Entourage!A:N,14,FALSE)</f>
        <v>2</v>
      </c>
      <c r="O667" s="2" t="str">
        <f t="shared" si="96"/>
        <v>刺杀</v>
      </c>
      <c r="P667" s="2">
        <f t="shared" si="97"/>
        <v>101</v>
      </c>
      <c r="Q667" s="51">
        <f>INT(VLOOKUP(M667,Entourage!A:AF,28+IF(N667=1,2,IF(N667=3,3,1)),FALSE)*0.6*POWER(B667,1.1))</f>
        <v>129</v>
      </c>
      <c r="R667" s="55">
        <f>I667/(SUM(H$2:H667)*10)</f>
        <v>8.7217103497629483E-3</v>
      </c>
      <c r="S667" s="95">
        <f t="shared" si="98"/>
        <v>3.02</v>
      </c>
      <c r="T667" s="96">
        <f>SUMIFS(H$2:H667,A$2:A667,A667)*10*S667*(1.1+INDEX(Entourage!BD:BD,MATCH(J667,Entourage!A:A,0))/20)</f>
        <v>1963</v>
      </c>
      <c r="U667" s="96">
        <f t="shared" si="99"/>
        <v>389.47999999999979</v>
      </c>
      <c r="V667" s="96">
        <f>T667/VLOOKUP(C667,[4]CharPropertyConfig!$A:$G,7,FALSE)</f>
        <v>78.52</v>
      </c>
      <c r="W667" s="96">
        <f t="shared" si="100"/>
        <v>17.159999999999627</v>
      </c>
      <c r="X667" s="54" t="str">
        <f>VLOOKUP(J667,Entourage!A:B,2,FALSE)</f>
        <v>c_b_0012</v>
      </c>
      <c r="Y667" s="51" t="str">
        <f>VLOOKUP(M667,Entourage!A:B,2,FALSE)</f>
        <v>c_b_0058</v>
      </c>
    </row>
    <row r="668" spans="1:25" x14ac:dyDescent="0.15">
      <c r="A668" s="51">
        <f t="shared" si="93"/>
        <v>34</v>
      </c>
      <c r="B668" s="2">
        <f>COUNTIF(A$1:A668,A668)</f>
        <v>7</v>
      </c>
      <c r="C668" s="2">
        <f t="shared" si="101"/>
        <v>101</v>
      </c>
      <c r="D668" s="100">
        <f t="shared" si="94"/>
        <v>94</v>
      </c>
      <c r="E668" s="51">
        <v>1</v>
      </c>
      <c r="F668" s="43">
        <v>3</v>
      </c>
      <c r="G668" s="82">
        <v>13009</v>
      </c>
      <c r="H668" s="43">
        <v>20</v>
      </c>
      <c r="I668" s="43">
        <f>VLOOKUP(C668,[4]CharPropertyConfig!$A:$G,7,FALSE)*D668</f>
        <v>2350</v>
      </c>
      <c r="J668" s="51">
        <f>VLOOKUP(A668,filiation!A:C,3,FALSE)</f>
        <v>9</v>
      </c>
      <c r="K668" s="51">
        <f>VLOOKUP(J668,Entourage!A:N,14,FALSE)</f>
        <v>1</v>
      </c>
      <c r="L668" s="2" t="str">
        <f t="shared" si="95"/>
        <v>战斗</v>
      </c>
      <c r="M668" s="51">
        <f>VLOOKUP(A668,filiation!A:D,4,FALSE)</f>
        <v>7</v>
      </c>
      <c r="N668" s="51">
        <f>VLOOKUP(M668,Entourage!A:N,14,FALSE)</f>
        <v>2</v>
      </c>
      <c r="O668" s="2" t="str">
        <f t="shared" si="96"/>
        <v>刺杀</v>
      </c>
      <c r="P668" s="2">
        <f t="shared" si="97"/>
        <v>101</v>
      </c>
      <c r="Q668" s="51">
        <f>INT(VLOOKUP(M668,Entourage!A:AF,28+IF(N668=1,2,IF(N668=3,3,1)),FALSE)*0.6*POWER(B668,1.1))</f>
        <v>153</v>
      </c>
      <c r="R668" s="55">
        <f>I668/(SUM(H$2:H668)*10)</f>
        <v>1.0501385289123246E-2</v>
      </c>
      <c r="S668" s="95">
        <f t="shared" si="98"/>
        <v>2.6</v>
      </c>
      <c r="T668" s="96">
        <f>SUMIFS(H$2:H668,A$2:A668,A668)*10*S668*(1.1+INDEX(Entourage!BD:BD,MATCH(J668,Entourage!A:A,0))/20)</f>
        <v>2366</v>
      </c>
      <c r="U668" s="96">
        <f t="shared" si="99"/>
        <v>403</v>
      </c>
      <c r="V668" s="96">
        <f>T668/VLOOKUP(C668,[4]CharPropertyConfig!$A:$G,7,FALSE)</f>
        <v>94.64</v>
      </c>
      <c r="W668" s="96">
        <f t="shared" si="100"/>
        <v>13.520000000000209</v>
      </c>
      <c r="X668" s="54" t="str">
        <f>VLOOKUP(J668,Entourage!A:B,2,FALSE)</f>
        <v>c_b_0012</v>
      </c>
      <c r="Y668" s="51" t="str">
        <f>VLOOKUP(M668,Entourage!A:B,2,FALSE)</f>
        <v>c_b_0058</v>
      </c>
    </row>
    <row r="669" spans="1:25" x14ac:dyDescent="0.15">
      <c r="A669" s="51">
        <f t="shared" si="93"/>
        <v>34</v>
      </c>
      <c r="B669" s="2">
        <f>COUNTIF(A$1:A669,A669)</f>
        <v>8</v>
      </c>
      <c r="C669" s="2">
        <f t="shared" si="101"/>
        <v>101</v>
      </c>
      <c r="D669" s="100">
        <f t="shared" si="94"/>
        <v>111</v>
      </c>
      <c r="E669" s="51">
        <v>1</v>
      </c>
      <c r="F669" s="43">
        <v>3</v>
      </c>
      <c r="G669" s="82">
        <v>13009</v>
      </c>
      <c r="H669" s="43">
        <v>24</v>
      </c>
      <c r="I669" s="43">
        <f>VLOOKUP(C669,[4]CharPropertyConfig!$A:$G,7,FALSE)*D669</f>
        <v>2775</v>
      </c>
      <c r="J669" s="51">
        <f>VLOOKUP(A669,filiation!A:C,3,FALSE)</f>
        <v>9</v>
      </c>
      <c r="K669" s="51">
        <f>VLOOKUP(J669,Entourage!A:N,14,FALSE)</f>
        <v>1</v>
      </c>
      <c r="L669" s="2" t="str">
        <f t="shared" si="95"/>
        <v>战斗</v>
      </c>
      <c r="M669" s="51">
        <f>VLOOKUP(A669,filiation!A:D,4,FALSE)</f>
        <v>7</v>
      </c>
      <c r="N669" s="51">
        <f>VLOOKUP(M669,Entourage!A:N,14,FALSE)</f>
        <v>2</v>
      </c>
      <c r="O669" s="2" t="str">
        <f t="shared" si="96"/>
        <v>刺杀</v>
      </c>
      <c r="P669" s="2">
        <f t="shared" si="97"/>
        <v>101</v>
      </c>
      <c r="Q669" s="51">
        <f>INT(VLOOKUP(M669,Entourage!A:AF,28+IF(N669=1,2,IF(N669=3,3,1)),FALSE)*0.6*POWER(B669,1.1))</f>
        <v>177</v>
      </c>
      <c r="R669" s="55">
        <f>I669/(SUM(H$2:H669)*10)</f>
        <v>1.2387286849388448E-2</v>
      </c>
      <c r="S669" s="95">
        <f t="shared" si="98"/>
        <v>2.2799999999999998</v>
      </c>
      <c r="T669" s="96">
        <f>SUMIFS(H$2:H669,A$2:A669,A669)*10*S669*(1.1+INDEX(Entourage!BD:BD,MATCH(J669,Entourage!A:A,0))/20)</f>
        <v>2786.16</v>
      </c>
      <c r="U669" s="96">
        <f t="shared" si="99"/>
        <v>420.15999999999985</v>
      </c>
      <c r="V669" s="96">
        <f>T669/VLOOKUP(C669,[4]CharPropertyConfig!$A:$G,7,FALSE)</f>
        <v>111.4464</v>
      </c>
      <c r="W669" s="96">
        <f t="shared" si="100"/>
        <v>17.159999999999854</v>
      </c>
      <c r="X669" s="54" t="str">
        <f>VLOOKUP(J669,Entourage!A:B,2,FALSE)</f>
        <v>c_b_0012</v>
      </c>
      <c r="Y669" s="51" t="str">
        <f>VLOOKUP(M669,Entourage!A:B,2,FALSE)</f>
        <v>c_b_0058</v>
      </c>
    </row>
    <row r="670" spans="1:25" x14ac:dyDescent="0.15">
      <c r="A670" s="51">
        <f t="shared" si="93"/>
        <v>34</v>
      </c>
      <c r="B670" s="2">
        <f>COUNTIF(A$1:A670,A670)</f>
        <v>9</v>
      </c>
      <c r="C670" s="2">
        <f t="shared" si="101"/>
        <v>101</v>
      </c>
      <c r="D670" s="100">
        <f t="shared" si="94"/>
        <v>129</v>
      </c>
      <c r="E670" s="51">
        <v>1</v>
      </c>
      <c r="F670" s="43">
        <v>3</v>
      </c>
      <c r="G670" s="82">
        <v>13009</v>
      </c>
      <c r="H670" s="43">
        <v>26</v>
      </c>
      <c r="I670" s="43">
        <f>VLOOKUP(C670,[4]CharPropertyConfig!$A:$G,7,FALSE)*D670</f>
        <v>3225</v>
      </c>
      <c r="J670" s="51">
        <f>VLOOKUP(A670,filiation!A:C,3,FALSE)</f>
        <v>9</v>
      </c>
      <c r="K670" s="51">
        <f>VLOOKUP(J670,Entourage!A:N,14,FALSE)</f>
        <v>1</v>
      </c>
      <c r="L670" s="2" t="str">
        <f t="shared" si="95"/>
        <v>战斗</v>
      </c>
      <c r="M670" s="51">
        <f>VLOOKUP(A670,filiation!A:D,4,FALSE)</f>
        <v>7</v>
      </c>
      <c r="N670" s="51">
        <f>VLOOKUP(M670,Entourage!A:N,14,FALSE)</f>
        <v>2</v>
      </c>
      <c r="O670" s="2" t="str">
        <f t="shared" si="96"/>
        <v>刺杀</v>
      </c>
      <c r="P670" s="2">
        <f t="shared" si="97"/>
        <v>101</v>
      </c>
      <c r="Q670" s="51">
        <f>INT(VLOOKUP(M670,Entourage!A:AF,28+IF(N670=1,2,IF(N670=3,3,1)),FALSE)*0.6*POWER(B670,1.1))</f>
        <v>201</v>
      </c>
      <c r="R670" s="55">
        <f>I670/(SUM(H$2:H670)*10)</f>
        <v>1.4379347244515783E-2</v>
      </c>
      <c r="S670" s="95">
        <f t="shared" si="98"/>
        <v>2.0699999999999998</v>
      </c>
      <c r="T670" s="96">
        <f>SUMIFS(H$2:H670,A$2:A670,A670)*10*S670*(1.1+INDEX(Entourage!BD:BD,MATCH(J670,Entourage!A:A,0))/20)</f>
        <v>3229.2000000000003</v>
      </c>
      <c r="U670" s="96">
        <f t="shared" si="99"/>
        <v>443.04000000000042</v>
      </c>
      <c r="V670" s="96">
        <f>T670/VLOOKUP(C670,[4]CharPropertyConfig!$A:$G,7,FALSE)</f>
        <v>129.16800000000001</v>
      </c>
      <c r="W670" s="96">
        <f t="shared" si="100"/>
        <v>22.880000000000564</v>
      </c>
      <c r="X670" s="54" t="str">
        <f>VLOOKUP(J670,Entourage!A:B,2,FALSE)</f>
        <v>c_b_0012</v>
      </c>
      <c r="Y670" s="51" t="str">
        <f>VLOOKUP(M670,Entourage!A:B,2,FALSE)</f>
        <v>c_b_0058</v>
      </c>
    </row>
    <row r="671" spans="1:25" x14ac:dyDescent="0.15">
      <c r="A671" s="51">
        <f t="shared" si="93"/>
        <v>34</v>
      </c>
      <c r="B671" s="2">
        <f>COUNTIF(A$1:A671,A671)</f>
        <v>10</v>
      </c>
      <c r="C671" s="2">
        <f t="shared" si="101"/>
        <v>101</v>
      </c>
      <c r="D671" s="100">
        <f t="shared" si="94"/>
        <v>147</v>
      </c>
      <c r="E671" s="51">
        <v>1</v>
      </c>
      <c r="F671" s="43">
        <v>3</v>
      </c>
      <c r="G671" s="82">
        <v>13009</v>
      </c>
      <c r="H671" s="43">
        <v>30</v>
      </c>
      <c r="I671" s="43">
        <f>VLOOKUP(C671,[4]CharPropertyConfig!$A:$G,7,FALSE)*D671</f>
        <v>3675</v>
      </c>
      <c r="J671" s="51">
        <f>VLOOKUP(A671,filiation!A:C,3,FALSE)</f>
        <v>9</v>
      </c>
      <c r="K671" s="51">
        <f>VLOOKUP(J671,Entourage!A:N,14,FALSE)</f>
        <v>1</v>
      </c>
      <c r="L671" s="2" t="str">
        <f t="shared" si="95"/>
        <v>战斗</v>
      </c>
      <c r="M671" s="51">
        <f>VLOOKUP(A671,filiation!A:D,4,FALSE)</f>
        <v>7</v>
      </c>
      <c r="N671" s="51">
        <f>VLOOKUP(M671,Entourage!A:N,14,FALSE)</f>
        <v>2</v>
      </c>
      <c r="O671" s="2" t="str">
        <f t="shared" si="96"/>
        <v>刺杀</v>
      </c>
      <c r="P671" s="2">
        <f t="shared" si="97"/>
        <v>101</v>
      </c>
      <c r="Q671" s="51">
        <f>INT(VLOOKUP(M671,Entourage!A:AF,28+IF(N671=1,2,IF(N671=3,3,1)),FALSE)*0.6*POWER(B671,1.1))</f>
        <v>226</v>
      </c>
      <c r="R671" s="55">
        <f>I671/(SUM(H$2:H671)*10)</f>
        <v>1.6363879241250334E-2</v>
      </c>
      <c r="S671" s="95">
        <f t="shared" si="98"/>
        <v>1.89</v>
      </c>
      <c r="T671" s="96">
        <f>SUMIFS(H$2:H671,A$2:A671,A671)*10*S671*(1.1+INDEX(Entourage!BD:BD,MATCH(J671,Entourage!A:A,0))/20)</f>
        <v>3685.5</v>
      </c>
      <c r="U671" s="96">
        <f t="shared" si="99"/>
        <v>456.29999999999973</v>
      </c>
      <c r="V671" s="96">
        <f>T671/VLOOKUP(C671,[4]CharPropertyConfig!$A:$G,7,FALSE)</f>
        <v>147.41999999999999</v>
      </c>
      <c r="W671" s="96">
        <f t="shared" si="100"/>
        <v>13.259999999999309</v>
      </c>
      <c r="X671" s="54" t="str">
        <f>VLOOKUP(J671,Entourage!A:B,2,FALSE)</f>
        <v>c_b_0012</v>
      </c>
      <c r="Y671" s="51" t="str">
        <f>VLOOKUP(M671,Entourage!A:B,2,FALSE)</f>
        <v>c_b_0058</v>
      </c>
    </row>
    <row r="672" spans="1:25" x14ac:dyDescent="0.15">
      <c r="A672" s="51">
        <f t="shared" si="93"/>
        <v>34</v>
      </c>
      <c r="B672" s="2">
        <f>COUNTIF(A$1:A672,A672)</f>
        <v>11</v>
      </c>
      <c r="C672" s="2">
        <f t="shared" si="101"/>
        <v>101</v>
      </c>
      <c r="D672" s="100">
        <f t="shared" si="94"/>
        <v>166</v>
      </c>
      <c r="E672" s="51">
        <v>1</v>
      </c>
      <c r="F672" s="43">
        <v>4</v>
      </c>
      <c r="G672" s="82">
        <v>13009</v>
      </c>
      <c r="H672" s="43">
        <v>34</v>
      </c>
      <c r="I672" s="43">
        <f>VLOOKUP(C672,[4]CharPropertyConfig!$A:$G,7,FALSE)*D672</f>
        <v>4150</v>
      </c>
      <c r="J672" s="51">
        <f>VLOOKUP(A672,filiation!A:C,3,FALSE)</f>
        <v>9</v>
      </c>
      <c r="K672" s="51">
        <f>VLOOKUP(J672,Entourage!A:N,14,FALSE)</f>
        <v>1</v>
      </c>
      <c r="L672" s="2" t="str">
        <f t="shared" si="95"/>
        <v>战斗</v>
      </c>
      <c r="M672" s="51">
        <f>VLOOKUP(A672,filiation!A:D,4,FALSE)</f>
        <v>7</v>
      </c>
      <c r="N672" s="51">
        <f>VLOOKUP(M672,Entourage!A:N,14,FALSE)</f>
        <v>2</v>
      </c>
      <c r="O672" s="2" t="str">
        <f t="shared" si="96"/>
        <v>刺杀</v>
      </c>
      <c r="P672" s="2">
        <f t="shared" si="97"/>
        <v>101</v>
      </c>
      <c r="Q672" s="51">
        <f>INT(VLOOKUP(M672,Entourage!A:AF,28+IF(N672=1,2,IF(N672=3,3,1)),FALSE)*0.6*POWER(B672,1.1))</f>
        <v>251</v>
      </c>
      <c r="R672" s="55">
        <f>I672/(SUM(H$2:H672)*10)</f>
        <v>1.8451004801707274E-2</v>
      </c>
      <c r="S672" s="95">
        <f t="shared" si="98"/>
        <v>1.74</v>
      </c>
      <c r="T672" s="96">
        <f>SUMIFS(H$2:H672,A$2:A672,A672)*10*S672*(1.1+INDEX(Entourage!BD:BD,MATCH(J672,Entourage!A:A,0))/20)</f>
        <v>4162.08</v>
      </c>
      <c r="U672" s="96">
        <f t="shared" si="99"/>
        <v>476.57999999999993</v>
      </c>
      <c r="V672" s="96">
        <f>T672/VLOOKUP(C672,[4]CharPropertyConfig!$A:$G,7,FALSE)</f>
        <v>166.48320000000001</v>
      </c>
      <c r="W672" s="96">
        <f t="shared" si="100"/>
        <v>20.2800000000002</v>
      </c>
      <c r="X672" s="54" t="str">
        <f>VLOOKUP(J672,Entourage!A:B,2,FALSE)</f>
        <v>c_b_0012</v>
      </c>
      <c r="Y672" s="51" t="str">
        <f>VLOOKUP(M672,Entourage!A:B,2,FALSE)</f>
        <v>c_b_0058</v>
      </c>
    </row>
    <row r="673" spans="1:25" x14ac:dyDescent="0.15">
      <c r="A673" s="51">
        <f t="shared" si="93"/>
        <v>34</v>
      </c>
      <c r="B673" s="2">
        <f>COUNTIF(A$1:A673,A673)</f>
        <v>12</v>
      </c>
      <c r="C673" s="2">
        <f t="shared" si="101"/>
        <v>101</v>
      </c>
      <c r="D673" s="100">
        <f t="shared" si="94"/>
        <v>186</v>
      </c>
      <c r="E673" s="51">
        <v>1</v>
      </c>
      <c r="F673" s="43">
        <v>4</v>
      </c>
      <c r="G673" s="82">
        <v>13009</v>
      </c>
      <c r="H673" s="43">
        <v>38</v>
      </c>
      <c r="I673" s="43">
        <f>VLOOKUP(C673,[4]CharPropertyConfig!$A:$G,7,FALSE)*D673</f>
        <v>4650</v>
      </c>
      <c r="J673" s="51">
        <f>VLOOKUP(A673,filiation!A:C,3,FALSE)</f>
        <v>9</v>
      </c>
      <c r="K673" s="51">
        <f>VLOOKUP(J673,Entourage!A:N,14,FALSE)</f>
        <v>1</v>
      </c>
      <c r="L673" s="2" t="str">
        <f t="shared" si="95"/>
        <v>战斗</v>
      </c>
      <c r="M673" s="51">
        <f>VLOOKUP(A673,filiation!A:D,4,FALSE)</f>
        <v>7</v>
      </c>
      <c r="N673" s="51">
        <f>VLOOKUP(M673,Entourage!A:N,14,FALSE)</f>
        <v>2</v>
      </c>
      <c r="O673" s="2" t="str">
        <f t="shared" si="96"/>
        <v>刺杀</v>
      </c>
      <c r="P673" s="2">
        <f t="shared" si="97"/>
        <v>101</v>
      </c>
      <c r="Q673" s="51">
        <f>INT(VLOOKUP(M673,Entourage!A:AF,28+IF(N673=1,2,IF(N673=3,3,1)),FALSE)*0.6*POWER(B673,1.1))</f>
        <v>276</v>
      </c>
      <c r="R673" s="55">
        <f>I673/(SUM(H$2:H673)*10)</f>
        <v>2.0639147802929428E-2</v>
      </c>
      <c r="S673" s="95">
        <f t="shared" si="98"/>
        <v>1.615</v>
      </c>
      <c r="T673" s="96">
        <f>SUMIFS(H$2:H673,A$2:A673,A673)*10*S673*(1.1+INDEX(Entourage!BD:BD,MATCH(J673,Entourage!A:A,0))/20)</f>
        <v>4660.8900000000003</v>
      </c>
      <c r="U673" s="96">
        <f t="shared" si="99"/>
        <v>498.8100000000004</v>
      </c>
      <c r="V673" s="96">
        <f>T673/VLOOKUP(C673,[4]CharPropertyConfig!$A:$G,7,FALSE)</f>
        <v>186.43560000000002</v>
      </c>
      <c r="W673" s="96">
        <f t="shared" si="100"/>
        <v>22.230000000000473</v>
      </c>
      <c r="X673" s="54" t="str">
        <f>VLOOKUP(J673,Entourage!A:B,2,FALSE)</f>
        <v>c_b_0012</v>
      </c>
      <c r="Y673" s="51" t="str">
        <f>VLOOKUP(M673,Entourage!A:B,2,FALSE)</f>
        <v>c_b_0058</v>
      </c>
    </row>
    <row r="674" spans="1:25" x14ac:dyDescent="0.15">
      <c r="A674" s="51">
        <f t="shared" si="93"/>
        <v>34</v>
      </c>
      <c r="B674" s="2">
        <f>COUNTIF(A$1:A674,A674)</f>
        <v>13</v>
      </c>
      <c r="C674" s="2">
        <f t="shared" si="101"/>
        <v>101</v>
      </c>
      <c r="D674" s="100">
        <f t="shared" si="94"/>
        <v>207</v>
      </c>
      <c r="E674" s="51">
        <v>1</v>
      </c>
      <c r="F674" s="43">
        <v>4</v>
      </c>
      <c r="G674" s="82">
        <v>13009</v>
      </c>
      <c r="H674" s="43">
        <v>42</v>
      </c>
      <c r="I674" s="43">
        <f>VLOOKUP(C674,[4]CharPropertyConfig!$A:$G,7,FALSE)*D674</f>
        <v>5175</v>
      </c>
      <c r="J674" s="51">
        <f>VLOOKUP(A674,filiation!A:C,3,FALSE)</f>
        <v>9</v>
      </c>
      <c r="K674" s="51">
        <f>VLOOKUP(J674,Entourage!A:N,14,FALSE)</f>
        <v>1</v>
      </c>
      <c r="L674" s="2" t="str">
        <f t="shared" si="95"/>
        <v>战斗</v>
      </c>
      <c r="M674" s="51">
        <f>VLOOKUP(A674,filiation!A:D,4,FALSE)</f>
        <v>7</v>
      </c>
      <c r="N674" s="51">
        <f>VLOOKUP(M674,Entourage!A:N,14,FALSE)</f>
        <v>2</v>
      </c>
      <c r="O674" s="2" t="str">
        <f t="shared" si="96"/>
        <v>刺杀</v>
      </c>
      <c r="P674" s="2">
        <f t="shared" si="97"/>
        <v>101</v>
      </c>
      <c r="Q674" s="51">
        <f>INT(VLOOKUP(M674,Entourage!A:AF,28+IF(N674=1,2,IF(N674=3,3,1)),FALSE)*0.6*POWER(B674,1.1))</f>
        <v>302</v>
      </c>
      <c r="R674" s="55">
        <f>I674/(SUM(H$2:H674)*10)</f>
        <v>2.2926634768740031E-2</v>
      </c>
      <c r="S674" s="95">
        <f t="shared" si="98"/>
        <v>1.51</v>
      </c>
      <c r="T674" s="96">
        <f>SUMIFS(H$2:H674,A$2:A674,A674)*10*S674*(1.1+INDEX(Entourage!BD:BD,MATCH(J674,Entourage!A:A,0))/20)</f>
        <v>5182.3200000000006</v>
      </c>
      <c r="U674" s="96">
        <f t="shared" si="99"/>
        <v>521.43000000000029</v>
      </c>
      <c r="V674" s="96">
        <f>T674/VLOOKUP(C674,[4]CharPropertyConfig!$A:$G,7,FALSE)</f>
        <v>207.29280000000003</v>
      </c>
      <c r="W674" s="96">
        <f t="shared" si="100"/>
        <v>22.619999999999891</v>
      </c>
      <c r="X674" s="54" t="str">
        <f>VLOOKUP(J674,Entourage!A:B,2,FALSE)</f>
        <v>c_b_0012</v>
      </c>
      <c r="Y674" s="51" t="str">
        <f>VLOOKUP(M674,Entourage!A:B,2,FALSE)</f>
        <v>c_b_0058</v>
      </c>
    </row>
    <row r="675" spans="1:25" x14ac:dyDescent="0.15">
      <c r="A675" s="51">
        <f t="shared" si="93"/>
        <v>34</v>
      </c>
      <c r="B675" s="2">
        <f>COUNTIF(A$1:A675,A675)</f>
        <v>14</v>
      </c>
      <c r="C675" s="2">
        <f t="shared" si="101"/>
        <v>101</v>
      </c>
      <c r="D675" s="100">
        <f t="shared" si="94"/>
        <v>228</v>
      </c>
      <c r="E675" s="51">
        <v>1</v>
      </c>
      <c r="F675" s="43">
        <v>5</v>
      </c>
      <c r="G675" s="82">
        <v>13009</v>
      </c>
      <c r="H675" s="43">
        <v>46</v>
      </c>
      <c r="I675" s="43">
        <f>VLOOKUP(C675,[4]CharPropertyConfig!$A:$G,7,FALSE)*D675</f>
        <v>5700</v>
      </c>
      <c r="J675" s="51">
        <f>VLOOKUP(A675,filiation!A:C,3,FALSE)</f>
        <v>9</v>
      </c>
      <c r="K675" s="51">
        <f>VLOOKUP(J675,Entourage!A:N,14,FALSE)</f>
        <v>1</v>
      </c>
      <c r="L675" s="2" t="str">
        <f t="shared" si="95"/>
        <v>战斗</v>
      </c>
      <c r="M675" s="51">
        <f>VLOOKUP(A675,filiation!A:D,4,FALSE)</f>
        <v>7</v>
      </c>
      <c r="N675" s="51">
        <f>VLOOKUP(M675,Entourage!A:N,14,FALSE)</f>
        <v>2</v>
      </c>
      <c r="O675" s="2" t="str">
        <f t="shared" si="96"/>
        <v>刺杀</v>
      </c>
      <c r="P675" s="2">
        <f t="shared" si="97"/>
        <v>101</v>
      </c>
      <c r="Q675" s="51">
        <f>INT(VLOOKUP(M675,Entourage!A:AF,28+IF(N675=1,2,IF(N675=3,3,1)),FALSE)*0.6*POWER(B675,1.1))</f>
        <v>328</v>
      </c>
      <c r="R675" s="55">
        <f>I675/(SUM(H$2:H675)*10)</f>
        <v>2.5201167211955079E-2</v>
      </c>
      <c r="S675" s="95">
        <f t="shared" si="98"/>
        <v>1.42</v>
      </c>
      <c r="T675" s="96">
        <f>SUMIFS(H$2:H675,A$2:A675,A675)*10*S675*(1.1+INDEX(Entourage!BD:BD,MATCH(J675,Entourage!A:A,0))/20)</f>
        <v>5722.6</v>
      </c>
      <c r="U675" s="96">
        <f t="shared" si="99"/>
        <v>540.27999999999975</v>
      </c>
      <c r="V675" s="96">
        <f>T675/VLOOKUP(C675,[4]CharPropertyConfig!$A:$G,7,FALSE)</f>
        <v>228.90400000000002</v>
      </c>
      <c r="W675" s="96">
        <f t="shared" si="100"/>
        <v>18.849999999999454</v>
      </c>
      <c r="X675" s="54" t="str">
        <f>VLOOKUP(J675,Entourage!A:B,2,FALSE)</f>
        <v>c_b_0012</v>
      </c>
      <c r="Y675" s="51" t="str">
        <f>VLOOKUP(M675,Entourage!A:B,2,FALSE)</f>
        <v>c_b_0058</v>
      </c>
    </row>
    <row r="676" spans="1:25" x14ac:dyDescent="0.15">
      <c r="A676" s="51">
        <f t="shared" si="93"/>
        <v>34</v>
      </c>
      <c r="B676" s="2">
        <f>COUNTIF(A$1:A676,A676)</f>
        <v>15</v>
      </c>
      <c r="C676" s="2">
        <f t="shared" si="101"/>
        <v>101</v>
      </c>
      <c r="D676" s="100">
        <f t="shared" si="94"/>
        <v>251</v>
      </c>
      <c r="E676" s="51">
        <v>1</v>
      </c>
      <c r="F676" s="43">
        <v>5</v>
      </c>
      <c r="G676" s="82">
        <v>13009</v>
      </c>
      <c r="H676" s="43">
        <v>50</v>
      </c>
      <c r="I676" s="43">
        <f>VLOOKUP(C676,[4]CharPropertyConfig!$A:$G,7,FALSE)*D676</f>
        <v>6275</v>
      </c>
      <c r="J676" s="51">
        <f>VLOOKUP(A676,filiation!A:C,3,FALSE)</f>
        <v>9</v>
      </c>
      <c r="K676" s="51">
        <f>VLOOKUP(J676,Entourage!A:N,14,FALSE)</f>
        <v>1</v>
      </c>
      <c r="L676" s="2" t="str">
        <f t="shared" si="95"/>
        <v>战斗</v>
      </c>
      <c r="M676" s="51">
        <f>VLOOKUP(A676,filiation!A:D,4,FALSE)</f>
        <v>7</v>
      </c>
      <c r="N676" s="51">
        <f>VLOOKUP(M676,Entourage!A:N,14,FALSE)</f>
        <v>2</v>
      </c>
      <c r="O676" s="2" t="str">
        <f t="shared" si="96"/>
        <v>刺杀</v>
      </c>
      <c r="P676" s="2">
        <f t="shared" si="97"/>
        <v>101</v>
      </c>
      <c r="Q676" s="51">
        <f>INT(VLOOKUP(M676,Entourage!A:AF,28+IF(N676=1,2,IF(N676=3,3,1)),FALSE)*0.6*POWER(B676,1.1))</f>
        <v>353</v>
      </c>
      <c r="R676" s="55">
        <f>I676/(SUM(H$2:H676)*10)</f>
        <v>2.7682195164990295E-2</v>
      </c>
      <c r="S676" s="95">
        <f t="shared" si="98"/>
        <v>1.3418999999999999</v>
      </c>
      <c r="T676" s="96">
        <f>SUMIFS(H$2:H676,A$2:A676,A676)*10*S676*(1.1+INDEX(Entourage!BD:BD,MATCH(J676,Entourage!A:A,0))/20)</f>
        <v>6280.0919999999996</v>
      </c>
      <c r="U676" s="96">
        <f t="shared" si="99"/>
        <v>557.49199999999928</v>
      </c>
      <c r="V676" s="96">
        <f>T676/VLOOKUP(C676,[4]CharPropertyConfig!$A:$G,7,FALSE)</f>
        <v>251.20367999999999</v>
      </c>
      <c r="W676" s="96">
        <f t="shared" si="100"/>
        <v>17.211999999999534</v>
      </c>
      <c r="X676" s="54" t="str">
        <f>VLOOKUP(J676,Entourage!A:B,2,FALSE)</f>
        <v>c_b_0012</v>
      </c>
      <c r="Y676" s="51" t="str">
        <f>VLOOKUP(M676,Entourage!A:B,2,FALSE)</f>
        <v>c_b_0058</v>
      </c>
    </row>
    <row r="677" spans="1:25" x14ac:dyDescent="0.15">
      <c r="A677" s="51">
        <f t="shared" si="93"/>
        <v>34</v>
      </c>
      <c r="B677" s="2">
        <f>COUNTIF(A$1:A677,A677)</f>
        <v>16</v>
      </c>
      <c r="C677" s="2">
        <f t="shared" si="101"/>
        <v>101</v>
      </c>
      <c r="D677" s="100">
        <f t="shared" si="94"/>
        <v>274</v>
      </c>
      <c r="E677" s="51">
        <v>1</v>
      </c>
      <c r="F677" s="43">
        <v>5</v>
      </c>
      <c r="G677" s="82">
        <v>13009</v>
      </c>
      <c r="H677" s="43">
        <v>54</v>
      </c>
      <c r="I677" s="43">
        <f>VLOOKUP(C677,[4]CharPropertyConfig!$A:$G,7,FALSE)*D677</f>
        <v>6850</v>
      </c>
      <c r="J677" s="51">
        <f>VLOOKUP(A677,filiation!A:C,3,FALSE)</f>
        <v>9</v>
      </c>
      <c r="K677" s="51">
        <f>VLOOKUP(J677,Entourage!A:N,14,FALSE)</f>
        <v>1</v>
      </c>
      <c r="L677" s="2" t="str">
        <f t="shared" si="95"/>
        <v>战斗</v>
      </c>
      <c r="M677" s="51">
        <f>VLOOKUP(A677,filiation!A:D,4,FALSE)</f>
        <v>7</v>
      </c>
      <c r="N677" s="51">
        <f>VLOOKUP(M677,Entourage!A:N,14,FALSE)</f>
        <v>2</v>
      </c>
      <c r="O677" s="2" t="str">
        <f t="shared" si="96"/>
        <v>刺杀</v>
      </c>
      <c r="P677" s="2">
        <f t="shared" si="97"/>
        <v>101</v>
      </c>
      <c r="Q677" s="51">
        <f>INT(VLOOKUP(M677,Entourage!A:AF,28+IF(N677=1,2,IF(N677=3,3,1)),FALSE)*0.6*POWER(B677,1.1))</f>
        <v>380</v>
      </c>
      <c r="R677" s="55">
        <f>I677/(SUM(H$2:H677)*10)</f>
        <v>3.0146994102631809E-2</v>
      </c>
      <c r="S677" s="95">
        <f t="shared" si="98"/>
        <v>1.2748049999999997</v>
      </c>
      <c r="T677" s="96">
        <f>SUMIFS(H$2:H677,A$2:A677,A677)*10*S677*(1.1+INDEX(Entourage!BD:BD,MATCH(J677,Entourage!A:A,0))/20)</f>
        <v>6861.0005099999989</v>
      </c>
      <c r="U677" s="96">
        <f t="shared" si="99"/>
        <v>580.9085099999993</v>
      </c>
      <c r="V677" s="96">
        <f>T677/VLOOKUP(C677,[4]CharPropertyConfig!$A:$G,7,FALSE)</f>
        <v>274.44002039999998</v>
      </c>
      <c r="W677" s="96">
        <f t="shared" si="100"/>
        <v>23.416510000000017</v>
      </c>
      <c r="X677" s="54" t="str">
        <f>VLOOKUP(J677,Entourage!A:B,2,FALSE)</f>
        <v>c_b_0012</v>
      </c>
      <c r="Y677" s="51" t="str">
        <f>VLOOKUP(M677,Entourage!A:B,2,FALSE)</f>
        <v>c_b_0058</v>
      </c>
    </row>
    <row r="678" spans="1:25" x14ac:dyDescent="0.15">
      <c r="A678" s="51">
        <f t="shared" si="93"/>
        <v>34</v>
      </c>
      <c r="B678" s="2">
        <f>COUNTIF(A$1:A678,A678)</f>
        <v>17</v>
      </c>
      <c r="C678" s="2">
        <f t="shared" si="101"/>
        <v>101</v>
      </c>
      <c r="D678" s="100">
        <f t="shared" si="94"/>
        <v>298</v>
      </c>
      <c r="E678" s="51">
        <v>1</v>
      </c>
      <c r="F678" s="43">
        <v>5</v>
      </c>
      <c r="G678" s="82">
        <v>13009</v>
      </c>
      <c r="H678" s="43">
        <v>58</v>
      </c>
      <c r="I678" s="43">
        <f>VLOOKUP(C678,[4]CharPropertyConfig!$A:$G,7,FALSE)*D678</f>
        <v>7450</v>
      </c>
      <c r="J678" s="51">
        <f>VLOOKUP(A678,filiation!A:C,3,FALSE)</f>
        <v>9</v>
      </c>
      <c r="K678" s="51">
        <f>VLOOKUP(J678,Entourage!A:N,14,FALSE)</f>
        <v>1</v>
      </c>
      <c r="L678" s="2" t="str">
        <f t="shared" si="95"/>
        <v>战斗</v>
      </c>
      <c r="M678" s="51">
        <f>VLOOKUP(A678,filiation!A:D,4,FALSE)</f>
        <v>7</v>
      </c>
      <c r="N678" s="51">
        <f>VLOOKUP(M678,Entourage!A:N,14,FALSE)</f>
        <v>2</v>
      </c>
      <c r="O678" s="2" t="str">
        <f t="shared" si="96"/>
        <v>刺杀</v>
      </c>
      <c r="P678" s="2">
        <f t="shared" si="97"/>
        <v>101</v>
      </c>
      <c r="Q678" s="51">
        <f>INT(VLOOKUP(M678,Entourage!A:AF,28+IF(N678=1,2,IF(N678=3,3,1)),FALSE)*0.6*POWER(B678,1.1))</f>
        <v>406</v>
      </c>
      <c r="R678" s="55">
        <f>I678/(SUM(H$2:H678)*10)</f>
        <v>3.2704126426690079E-2</v>
      </c>
      <c r="S678" s="95">
        <f t="shared" si="98"/>
        <v>1.2174387749999998</v>
      </c>
      <c r="T678" s="96">
        <f>SUMIFS(H$2:H678,A$2:A678,A678)*10*S678*(1.1+INDEX(Entourage!BD:BD,MATCH(J678,Entourage!A:A,0))/20)</f>
        <v>7470.2043233999984</v>
      </c>
      <c r="U678" s="96">
        <f t="shared" si="99"/>
        <v>609.20381339999949</v>
      </c>
      <c r="V678" s="96">
        <f>T678/VLOOKUP(C678,[4]CharPropertyConfig!$A:$G,7,FALSE)</f>
        <v>298.80817293599995</v>
      </c>
      <c r="W678" s="96">
        <f t="shared" si="100"/>
        <v>28.295303400000194</v>
      </c>
      <c r="X678" s="54" t="str">
        <f>VLOOKUP(J678,Entourage!A:B,2,FALSE)</f>
        <v>c_b_0012</v>
      </c>
      <c r="Y678" s="51" t="str">
        <f>VLOOKUP(M678,Entourage!A:B,2,FALSE)</f>
        <v>c_b_0058</v>
      </c>
    </row>
    <row r="679" spans="1:25" x14ac:dyDescent="0.15">
      <c r="A679" s="51">
        <f t="shared" si="93"/>
        <v>34</v>
      </c>
      <c r="B679" s="2">
        <f>COUNTIF(A$1:A679,A679)</f>
        <v>18</v>
      </c>
      <c r="C679" s="2">
        <f t="shared" si="101"/>
        <v>101</v>
      </c>
      <c r="D679" s="100">
        <f t="shared" si="94"/>
        <v>325</v>
      </c>
      <c r="E679" s="51">
        <v>1</v>
      </c>
      <c r="F679" s="43">
        <v>6</v>
      </c>
      <c r="G679" s="82">
        <v>13009</v>
      </c>
      <c r="H679" s="43">
        <v>64</v>
      </c>
      <c r="I679" s="43">
        <f>VLOOKUP(C679,[4]CharPropertyConfig!$A:$G,7,FALSE)*D679</f>
        <v>8125</v>
      </c>
      <c r="J679" s="51">
        <f>VLOOKUP(A679,filiation!A:C,3,FALSE)</f>
        <v>9</v>
      </c>
      <c r="K679" s="51">
        <f>VLOOKUP(J679,Entourage!A:N,14,FALSE)</f>
        <v>1</v>
      </c>
      <c r="L679" s="2" t="str">
        <f t="shared" si="95"/>
        <v>战斗</v>
      </c>
      <c r="M679" s="51">
        <f>VLOOKUP(A679,filiation!A:D,4,FALSE)</f>
        <v>7</v>
      </c>
      <c r="N679" s="51">
        <f>VLOOKUP(M679,Entourage!A:N,14,FALSE)</f>
        <v>2</v>
      </c>
      <c r="O679" s="2" t="str">
        <f t="shared" si="96"/>
        <v>刺杀</v>
      </c>
      <c r="P679" s="2">
        <f t="shared" si="97"/>
        <v>101</v>
      </c>
      <c r="Q679" s="51">
        <f>INT(VLOOKUP(M679,Entourage!A:AF,28+IF(N679=1,2,IF(N679=3,3,1)),FALSE)*0.6*POWER(B679,1.1))</f>
        <v>432</v>
      </c>
      <c r="R679" s="55">
        <f>I679/(SUM(H$2:H679)*10)</f>
        <v>3.5567326212572227E-2</v>
      </c>
      <c r="S679" s="95">
        <f t="shared" si="98"/>
        <v>1.1687412239999997</v>
      </c>
      <c r="T679" s="96">
        <f>SUMIFS(H$2:H679,A$2:A679,A679)*10*S679*(1.1+INDEX(Entourage!BD:BD,MATCH(J679,Entourage!A:A,0))/20)</f>
        <v>8143.7888488319977</v>
      </c>
      <c r="U679" s="96">
        <f t="shared" si="99"/>
        <v>673.58452543199928</v>
      </c>
      <c r="V679" s="96">
        <f>T679/VLOOKUP(C679,[4]CharPropertyConfig!$A:$G,7,FALSE)</f>
        <v>325.75155395327988</v>
      </c>
      <c r="W679" s="96">
        <f t="shared" si="100"/>
        <v>64.380712031999792</v>
      </c>
      <c r="X679" s="54" t="str">
        <f>VLOOKUP(J679,Entourage!A:B,2,FALSE)</f>
        <v>c_b_0012</v>
      </c>
      <c r="Y679" s="51" t="str">
        <f>VLOOKUP(M679,Entourage!A:B,2,FALSE)</f>
        <v>c_b_0058</v>
      </c>
    </row>
    <row r="680" spans="1:25" x14ac:dyDescent="0.15">
      <c r="A680" s="51">
        <f t="shared" si="93"/>
        <v>34</v>
      </c>
      <c r="B680" s="2">
        <f>COUNTIF(A$1:A680,A680)</f>
        <v>19</v>
      </c>
      <c r="C680" s="2">
        <f t="shared" si="101"/>
        <v>101</v>
      </c>
      <c r="D680" s="100">
        <f t="shared" si="94"/>
        <v>354</v>
      </c>
      <c r="E680" s="51">
        <v>1</v>
      </c>
      <c r="F680" s="43">
        <v>6</v>
      </c>
      <c r="G680" s="82">
        <v>13009</v>
      </c>
      <c r="H680" s="43">
        <v>68</v>
      </c>
      <c r="I680" s="43">
        <f>VLOOKUP(C680,[4]CharPropertyConfig!$A:$G,7,FALSE)*D680</f>
        <v>8850</v>
      </c>
      <c r="J680" s="51">
        <f>VLOOKUP(A680,filiation!A:C,3,FALSE)</f>
        <v>9</v>
      </c>
      <c r="K680" s="51">
        <f>VLOOKUP(J680,Entourage!A:N,14,FALSE)</f>
        <v>1</v>
      </c>
      <c r="L680" s="2" t="str">
        <f t="shared" si="95"/>
        <v>战斗</v>
      </c>
      <c r="M680" s="51">
        <f>VLOOKUP(A680,filiation!A:D,4,FALSE)</f>
        <v>7</v>
      </c>
      <c r="N680" s="51">
        <f>VLOOKUP(M680,Entourage!A:N,14,FALSE)</f>
        <v>2</v>
      </c>
      <c r="O680" s="2" t="str">
        <f t="shared" si="96"/>
        <v>刺杀</v>
      </c>
      <c r="P680" s="2">
        <f t="shared" si="97"/>
        <v>101</v>
      </c>
      <c r="Q680" s="51">
        <f>INT(VLOOKUP(M680,Entourage!A:AF,28+IF(N680=1,2,IF(N680=3,3,1)),FALSE)*0.6*POWER(B680,1.1))</f>
        <v>459</v>
      </c>
      <c r="R680" s="55">
        <f>I680/(SUM(H$2:H680)*10)</f>
        <v>3.8626047486033523E-2</v>
      </c>
      <c r="S680" s="95">
        <f t="shared" si="98"/>
        <v>1.1278352811599996</v>
      </c>
      <c r="T680" s="96">
        <f>SUMIFS(H$2:H680,A$2:A680,A680)*10*S680*(1.1+INDEX(Entourage!BD:BD,MATCH(J680,Entourage!A:A,0))/20)</f>
        <v>8855.7626276683168</v>
      </c>
      <c r="U680" s="96">
        <f t="shared" si="99"/>
        <v>711.97377883631907</v>
      </c>
      <c r="V680" s="96">
        <f>T680/VLOOKUP(C680,[4]CharPropertyConfig!$A:$G,7,FALSE)</f>
        <v>354.23050510673266</v>
      </c>
      <c r="W680" s="96">
        <f t="shared" si="100"/>
        <v>38.389253404319788</v>
      </c>
      <c r="X680" s="54" t="str">
        <f>VLOOKUP(J680,Entourage!A:B,2,FALSE)</f>
        <v>c_b_0012</v>
      </c>
      <c r="Y680" s="51" t="str">
        <f>VLOOKUP(M680,Entourage!A:B,2,FALSE)</f>
        <v>c_b_0058</v>
      </c>
    </row>
    <row r="681" spans="1:25" x14ac:dyDescent="0.15">
      <c r="A681" s="51">
        <f t="shared" si="93"/>
        <v>34</v>
      </c>
      <c r="B681" s="2">
        <f>COUNTIF(A$1:A681,A681)</f>
        <v>20</v>
      </c>
      <c r="C681" s="2">
        <f t="shared" si="101"/>
        <v>101</v>
      </c>
      <c r="D681" s="100">
        <f t="shared" si="94"/>
        <v>384</v>
      </c>
      <c r="E681" s="51">
        <v>1</v>
      </c>
      <c r="F681" s="43">
        <v>6</v>
      </c>
      <c r="G681" s="82">
        <v>13009</v>
      </c>
      <c r="H681" s="43">
        <v>72</v>
      </c>
      <c r="I681" s="43">
        <f>VLOOKUP(C681,[4]CharPropertyConfig!$A:$G,7,FALSE)*D681</f>
        <v>9600</v>
      </c>
      <c r="J681" s="51">
        <f>VLOOKUP(A681,filiation!A:C,3,FALSE)</f>
        <v>9</v>
      </c>
      <c r="K681" s="51">
        <f>VLOOKUP(J681,Entourage!A:N,14,FALSE)</f>
        <v>1</v>
      </c>
      <c r="L681" s="2" t="str">
        <f t="shared" si="95"/>
        <v>战斗</v>
      </c>
      <c r="M681" s="51">
        <f>VLOOKUP(A681,filiation!A:D,4,FALSE)</f>
        <v>7</v>
      </c>
      <c r="N681" s="51">
        <f>VLOOKUP(M681,Entourage!A:N,14,FALSE)</f>
        <v>2</v>
      </c>
      <c r="O681" s="2" t="str">
        <f t="shared" si="96"/>
        <v>刺杀</v>
      </c>
      <c r="P681" s="2">
        <f t="shared" si="97"/>
        <v>101</v>
      </c>
      <c r="Q681" s="51">
        <f>INT(VLOOKUP(M681,Entourage!A:AF,28+IF(N681=1,2,IF(N681=3,3,1)),FALSE)*0.6*POWER(B681,1.1))</f>
        <v>485</v>
      </c>
      <c r="R681" s="55">
        <f>I681/(SUM(H$2:H681)*10)</f>
        <v>4.1768186564566656E-2</v>
      </c>
      <c r="S681" s="95">
        <f t="shared" si="98"/>
        <v>1.0940002227251997</v>
      </c>
      <c r="T681" s="96">
        <f>SUMIFS(H$2:H681,A$2:A681,A681)*10*S681*(1.1+INDEX(Entourage!BD:BD,MATCH(J681,Entourage!A:A,0))/20)</f>
        <v>9614.0739573090541</v>
      </c>
      <c r="U681" s="96">
        <f t="shared" si="99"/>
        <v>758.31132964073731</v>
      </c>
      <c r="V681" s="96">
        <f>T681/VLOOKUP(C681,[4]CharPropertyConfig!$A:$G,7,FALSE)</f>
        <v>384.56295829236217</v>
      </c>
      <c r="W681" s="96">
        <f t="shared" si="100"/>
        <v>46.337550804418242</v>
      </c>
      <c r="X681" s="54" t="str">
        <f>VLOOKUP(J681,Entourage!A:B,2,FALSE)</f>
        <v>c_b_0012</v>
      </c>
      <c r="Y681" s="51" t="str">
        <f>VLOOKUP(M681,Entourage!A:B,2,FALSE)</f>
        <v>c_b_0058</v>
      </c>
    </row>
    <row r="682" spans="1:25" x14ac:dyDescent="0.15">
      <c r="A682" s="51">
        <f t="shared" si="93"/>
        <v>35</v>
      </c>
      <c r="B682" s="2">
        <f>COUNTIF(A$1:A682,A682)</f>
        <v>1</v>
      </c>
      <c r="C682" s="2">
        <f t="shared" si="101"/>
        <v>104</v>
      </c>
      <c r="D682" s="100">
        <f t="shared" si="94"/>
        <v>260</v>
      </c>
      <c r="E682" s="51">
        <v>1</v>
      </c>
      <c r="F682" s="43">
        <v>1</v>
      </c>
      <c r="G682" s="82">
        <v>13009</v>
      </c>
      <c r="H682" s="43">
        <v>2</v>
      </c>
      <c r="I682" s="43">
        <f>VLOOKUP(C682,[4]CharPropertyConfig!$A:$G,7,FALSE)*D682</f>
        <v>260</v>
      </c>
      <c r="J682" s="51">
        <f>VLOOKUP(A682,filiation!A:C,3,FALSE)</f>
        <v>1</v>
      </c>
      <c r="K682" s="51">
        <f>VLOOKUP(J682,Entourage!A:N,14,FALSE)</f>
        <v>1</v>
      </c>
      <c r="L682" s="2" t="str">
        <f t="shared" si="95"/>
        <v>战斗</v>
      </c>
      <c r="M682" s="51">
        <f>VLOOKUP(A682,filiation!A:D,4,FALSE)</f>
        <v>14</v>
      </c>
      <c r="N682" s="51">
        <f>VLOOKUP(M682,Entourage!A:N,14,FALSE)</f>
        <v>3</v>
      </c>
      <c r="O682" s="2" t="str">
        <f t="shared" si="96"/>
        <v>辅助</v>
      </c>
      <c r="P682" s="2">
        <f t="shared" si="97"/>
        <v>104</v>
      </c>
      <c r="Q682" s="51">
        <f>INT(VLOOKUP(M682,Entourage!A:AF,28+IF(N682=1,2,IF(N682=3,3,1)),FALSE)*0.6*POWER(B682,1.1))</f>
        <v>157</v>
      </c>
      <c r="R682" s="55">
        <f>I682/(SUM(H$2:H682)*10)</f>
        <v>1.1311232924388758E-3</v>
      </c>
      <c r="S682" s="95">
        <f t="shared" si="98"/>
        <v>10</v>
      </c>
      <c r="T682" s="96">
        <f>SUMIFS(H$2:H682,A$2:A682,A682)*10*S682*(1.1+INDEX(Entourage!BD:BD,MATCH(J682,Entourage!A:A,0))/20)</f>
        <v>260</v>
      </c>
      <c r="U682" s="96">
        <f t="shared" si="99"/>
        <v>-9354.0739573090541</v>
      </c>
      <c r="V682" s="96">
        <f>T682/VLOOKUP(C682,[4]CharPropertyConfig!$A:$G,7,FALSE)</f>
        <v>260</v>
      </c>
      <c r="W682" s="96">
        <f t="shared" si="100"/>
        <v>-10112.385286949791</v>
      </c>
      <c r="X682" s="54" t="str">
        <f>VLOOKUP(J682,Entourage!A:B,2,FALSE)</f>
        <v>c_b_0010</v>
      </c>
      <c r="Y682" s="51" t="str">
        <f>VLOOKUP(M682,Entourage!A:B,2,FALSE)</f>
        <v>c_b_0064</v>
      </c>
    </row>
    <row r="683" spans="1:25" x14ac:dyDescent="0.15">
      <c r="A683" s="51">
        <f t="shared" si="93"/>
        <v>35</v>
      </c>
      <c r="B683" s="2">
        <f>COUNTIF(A$1:A683,A683)</f>
        <v>2</v>
      </c>
      <c r="C683" s="2">
        <f t="shared" si="101"/>
        <v>104</v>
      </c>
      <c r="D683" s="100">
        <f t="shared" si="94"/>
        <v>546</v>
      </c>
      <c r="E683" s="51">
        <v>1</v>
      </c>
      <c r="F683" s="43">
        <v>1</v>
      </c>
      <c r="G683" s="82">
        <v>13009</v>
      </c>
      <c r="H683" s="43">
        <v>4</v>
      </c>
      <c r="I683" s="43">
        <f>VLOOKUP(C683,[4]CharPropertyConfig!$A:$G,7,FALSE)*D683</f>
        <v>546</v>
      </c>
      <c r="J683" s="51">
        <f>VLOOKUP(A683,filiation!A:C,3,FALSE)</f>
        <v>1</v>
      </c>
      <c r="K683" s="51">
        <f>VLOOKUP(J683,Entourage!A:N,14,FALSE)</f>
        <v>1</v>
      </c>
      <c r="L683" s="2" t="str">
        <f t="shared" si="95"/>
        <v>战斗</v>
      </c>
      <c r="M683" s="51">
        <f>VLOOKUP(A683,filiation!A:D,4,FALSE)</f>
        <v>14</v>
      </c>
      <c r="N683" s="51">
        <f>VLOOKUP(M683,Entourage!A:N,14,FALSE)</f>
        <v>3</v>
      </c>
      <c r="O683" s="2" t="str">
        <f t="shared" si="96"/>
        <v>辅助</v>
      </c>
      <c r="P683" s="2">
        <f t="shared" si="97"/>
        <v>104</v>
      </c>
      <c r="Q683" s="51">
        <f>INT(VLOOKUP(M683,Entourage!A:AF,28+IF(N683=1,2,IF(N683=3,3,1)),FALSE)*0.6*POWER(B683,1.1))</f>
        <v>336</v>
      </c>
      <c r="R683" s="55">
        <f>I683/(SUM(H$2:H683)*10)</f>
        <v>2.3749456285341451E-3</v>
      </c>
      <c r="S683" s="95">
        <f t="shared" si="98"/>
        <v>7</v>
      </c>
      <c r="T683" s="96">
        <f>SUMIFS(H$2:H683,A$2:A683,A683)*10*S683*(1.1+INDEX(Entourage!BD:BD,MATCH(J683,Entourage!A:A,0))/20)</f>
        <v>546</v>
      </c>
      <c r="U683" s="96">
        <f t="shared" si="99"/>
        <v>286</v>
      </c>
      <c r="V683" s="96">
        <f>T683/VLOOKUP(C683,[4]CharPropertyConfig!$A:$G,7,FALSE)</f>
        <v>546</v>
      </c>
      <c r="W683" s="96">
        <f t="shared" si="100"/>
        <v>9640.0739573090541</v>
      </c>
      <c r="X683" s="54" t="str">
        <f>VLOOKUP(J683,Entourage!A:B,2,FALSE)</f>
        <v>c_b_0010</v>
      </c>
      <c r="Y683" s="51" t="str">
        <f>VLOOKUP(M683,Entourage!A:B,2,FALSE)</f>
        <v>c_b_0064</v>
      </c>
    </row>
    <row r="684" spans="1:25" x14ac:dyDescent="0.15">
      <c r="A684" s="51">
        <f t="shared" si="93"/>
        <v>35</v>
      </c>
      <c r="B684" s="2">
        <f>COUNTIF(A$1:A684,A684)</f>
        <v>3</v>
      </c>
      <c r="C684" s="2">
        <f t="shared" si="101"/>
        <v>104</v>
      </c>
      <c r="D684" s="100">
        <f t="shared" si="94"/>
        <v>858</v>
      </c>
      <c r="E684" s="51">
        <v>1</v>
      </c>
      <c r="F684" s="43">
        <v>1</v>
      </c>
      <c r="G684" s="82">
        <v>13009</v>
      </c>
      <c r="H684" s="43">
        <v>6</v>
      </c>
      <c r="I684" s="43">
        <f>VLOOKUP(C684,[4]CharPropertyConfig!$A:$G,7,FALSE)*D684</f>
        <v>858</v>
      </c>
      <c r="J684" s="51">
        <f>VLOOKUP(A684,filiation!A:C,3,FALSE)</f>
        <v>1</v>
      </c>
      <c r="K684" s="51">
        <f>VLOOKUP(J684,Entourage!A:N,14,FALSE)</f>
        <v>1</v>
      </c>
      <c r="L684" s="2" t="str">
        <f t="shared" si="95"/>
        <v>战斗</v>
      </c>
      <c r="M684" s="51">
        <f>VLOOKUP(A684,filiation!A:D,4,FALSE)</f>
        <v>14</v>
      </c>
      <c r="N684" s="51">
        <f>VLOOKUP(M684,Entourage!A:N,14,FALSE)</f>
        <v>3</v>
      </c>
      <c r="O684" s="2" t="str">
        <f t="shared" si="96"/>
        <v>辅助</v>
      </c>
      <c r="P684" s="2">
        <f t="shared" si="97"/>
        <v>104</v>
      </c>
      <c r="Q684" s="51">
        <f>INT(VLOOKUP(M684,Entourage!A:AF,28+IF(N684=1,2,IF(N684=3,3,1)),FALSE)*0.6*POWER(B684,1.1))</f>
        <v>526</v>
      </c>
      <c r="R684" s="55">
        <f>I684/(SUM(H$2:H684)*10)</f>
        <v>3.7310836667246478E-3</v>
      </c>
      <c r="S684" s="95">
        <f t="shared" si="98"/>
        <v>5.5</v>
      </c>
      <c r="T684" s="96">
        <f>SUMIFS(H$2:H684,A$2:A684,A684)*10*S684*(1.1+INDEX(Entourage!BD:BD,MATCH(J684,Entourage!A:A,0))/20)</f>
        <v>858</v>
      </c>
      <c r="U684" s="96">
        <f t="shared" si="99"/>
        <v>312</v>
      </c>
      <c r="V684" s="96">
        <f>T684/VLOOKUP(C684,[4]CharPropertyConfig!$A:$G,7,FALSE)</f>
        <v>858</v>
      </c>
      <c r="W684" s="96">
        <f t="shared" si="100"/>
        <v>26</v>
      </c>
      <c r="X684" s="54" t="str">
        <f>VLOOKUP(J684,Entourage!A:B,2,FALSE)</f>
        <v>c_b_0010</v>
      </c>
      <c r="Y684" s="51" t="str">
        <f>VLOOKUP(M684,Entourage!A:B,2,FALSE)</f>
        <v>c_b_0064</v>
      </c>
    </row>
    <row r="685" spans="1:25" x14ac:dyDescent="0.15">
      <c r="A685" s="51">
        <f t="shared" si="93"/>
        <v>35</v>
      </c>
      <c r="B685" s="2">
        <f>COUNTIF(A$1:A685,A685)</f>
        <v>4</v>
      </c>
      <c r="C685" s="2">
        <f t="shared" si="101"/>
        <v>104</v>
      </c>
      <c r="D685" s="100">
        <f t="shared" si="94"/>
        <v>1201</v>
      </c>
      <c r="E685" s="51">
        <v>1</v>
      </c>
      <c r="F685" s="43">
        <v>2</v>
      </c>
      <c r="G685" s="82">
        <v>13009</v>
      </c>
      <c r="H685" s="43">
        <v>10</v>
      </c>
      <c r="I685" s="43">
        <f>VLOOKUP(C685,[4]CharPropertyConfig!$A:$G,7,FALSE)*D685</f>
        <v>1201</v>
      </c>
      <c r="J685" s="51">
        <f>VLOOKUP(A685,filiation!A:C,3,FALSE)</f>
        <v>1</v>
      </c>
      <c r="K685" s="51">
        <f>VLOOKUP(J685,Entourage!A:N,14,FALSE)</f>
        <v>1</v>
      </c>
      <c r="L685" s="2" t="str">
        <f t="shared" si="95"/>
        <v>战斗</v>
      </c>
      <c r="M685" s="51">
        <f>VLOOKUP(A685,filiation!A:D,4,FALSE)</f>
        <v>14</v>
      </c>
      <c r="N685" s="51">
        <f>VLOOKUP(M685,Entourage!A:N,14,FALSE)</f>
        <v>3</v>
      </c>
      <c r="O685" s="2" t="str">
        <f t="shared" si="96"/>
        <v>辅助</v>
      </c>
      <c r="P685" s="2">
        <f t="shared" si="97"/>
        <v>104</v>
      </c>
      <c r="Q685" s="51">
        <f>INT(VLOOKUP(M685,Entourage!A:AF,28+IF(N685=1,2,IF(N685=3,3,1)),FALSE)*0.6*POWER(B685,1.1))</f>
        <v>722</v>
      </c>
      <c r="R685" s="55">
        <f>I685/(SUM(H$2:H685)*10)</f>
        <v>5.2203772928801186E-3</v>
      </c>
      <c r="S685" s="95">
        <f t="shared" si="98"/>
        <v>4.2</v>
      </c>
      <c r="T685" s="96">
        <f>SUMIFS(H$2:H685,A$2:A685,A685)*10*S685*(1.1+INDEX(Entourage!BD:BD,MATCH(J685,Entourage!A:A,0))/20)</f>
        <v>1201.2</v>
      </c>
      <c r="U685" s="96">
        <f t="shared" si="99"/>
        <v>343.20000000000005</v>
      </c>
      <c r="V685" s="96">
        <f>T685/VLOOKUP(C685,[4]CharPropertyConfig!$A:$G,7,FALSE)</f>
        <v>1201.2</v>
      </c>
      <c r="W685" s="96">
        <f t="shared" si="100"/>
        <v>31.200000000000045</v>
      </c>
      <c r="X685" s="54" t="str">
        <f>VLOOKUP(J685,Entourage!A:B,2,FALSE)</f>
        <v>c_b_0010</v>
      </c>
      <c r="Y685" s="51" t="str">
        <f>VLOOKUP(M685,Entourage!A:B,2,FALSE)</f>
        <v>c_b_0064</v>
      </c>
    </row>
    <row r="686" spans="1:25" x14ac:dyDescent="0.15">
      <c r="A686" s="51">
        <f t="shared" si="93"/>
        <v>35</v>
      </c>
      <c r="B686" s="2">
        <f>COUNTIF(A$1:A686,A686)</f>
        <v>5</v>
      </c>
      <c r="C686" s="2">
        <f t="shared" si="101"/>
        <v>104</v>
      </c>
      <c r="D686" s="100">
        <f t="shared" si="94"/>
        <v>1573</v>
      </c>
      <c r="E686" s="51">
        <v>1</v>
      </c>
      <c r="F686" s="43">
        <v>2</v>
      </c>
      <c r="G686" s="82">
        <v>13009</v>
      </c>
      <c r="H686" s="43">
        <v>12</v>
      </c>
      <c r="I686" s="43">
        <f>VLOOKUP(C686,[4]CharPropertyConfig!$A:$G,7,FALSE)*D686</f>
        <v>1573</v>
      </c>
      <c r="J686" s="51">
        <f>VLOOKUP(A686,filiation!A:C,3,FALSE)</f>
        <v>1</v>
      </c>
      <c r="K686" s="51">
        <f>VLOOKUP(J686,Entourage!A:N,14,FALSE)</f>
        <v>1</v>
      </c>
      <c r="L686" s="2" t="str">
        <f t="shared" si="95"/>
        <v>战斗</v>
      </c>
      <c r="M686" s="51">
        <f>VLOOKUP(A686,filiation!A:D,4,FALSE)</f>
        <v>14</v>
      </c>
      <c r="N686" s="51">
        <f>VLOOKUP(M686,Entourage!A:N,14,FALSE)</f>
        <v>3</v>
      </c>
      <c r="O686" s="2" t="str">
        <f t="shared" si="96"/>
        <v>辅助</v>
      </c>
      <c r="P686" s="2">
        <f t="shared" si="97"/>
        <v>104</v>
      </c>
      <c r="Q686" s="51">
        <f>INT(VLOOKUP(M686,Entourage!A:AF,28+IF(N686=1,2,IF(N686=3,3,1)),FALSE)*0.6*POWER(B686,1.1))</f>
        <v>923</v>
      </c>
      <c r="R686" s="55">
        <f>I686/(SUM(H$2:H686)*10)</f>
        <v>6.8337822573638022E-3</v>
      </c>
      <c r="S686" s="95">
        <f t="shared" si="98"/>
        <v>3.56</v>
      </c>
      <c r="T686" s="96">
        <f>SUMIFS(H$2:H686,A$2:A686,A686)*10*S686*(1.1+INDEX(Entourage!BD:BD,MATCH(J686,Entourage!A:A,0))/20)</f>
        <v>1573.5200000000002</v>
      </c>
      <c r="U686" s="96">
        <f t="shared" si="99"/>
        <v>372.32000000000016</v>
      </c>
      <c r="V686" s="96">
        <f>T686/VLOOKUP(C686,[4]CharPropertyConfig!$A:$G,7,FALSE)</f>
        <v>1573.5200000000002</v>
      </c>
      <c r="W686" s="96">
        <f t="shared" si="100"/>
        <v>29.120000000000118</v>
      </c>
      <c r="X686" s="54" t="str">
        <f>VLOOKUP(J686,Entourage!A:B,2,FALSE)</f>
        <v>c_b_0010</v>
      </c>
      <c r="Y686" s="51" t="str">
        <f>VLOOKUP(M686,Entourage!A:B,2,FALSE)</f>
        <v>c_b_0064</v>
      </c>
    </row>
    <row r="687" spans="1:25" x14ac:dyDescent="0.15">
      <c r="A687" s="51">
        <f t="shared" si="93"/>
        <v>35</v>
      </c>
      <c r="B687" s="2">
        <f>COUNTIF(A$1:A687,A687)</f>
        <v>6</v>
      </c>
      <c r="C687" s="2">
        <f t="shared" si="101"/>
        <v>104</v>
      </c>
      <c r="D687" s="100">
        <f t="shared" si="94"/>
        <v>1963</v>
      </c>
      <c r="E687" s="51">
        <v>1</v>
      </c>
      <c r="F687" s="43">
        <v>2</v>
      </c>
      <c r="G687" s="82">
        <v>13009</v>
      </c>
      <c r="H687" s="43">
        <v>16</v>
      </c>
      <c r="I687" s="43">
        <f>VLOOKUP(C687,[4]CharPropertyConfig!$A:$G,7,FALSE)*D687</f>
        <v>1963</v>
      </c>
      <c r="J687" s="51">
        <f>VLOOKUP(A687,filiation!A:C,3,FALSE)</f>
        <v>1</v>
      </c>
      <c r="K687" s="51">
        <f>VLOOKUP(J687,Entourage!A:N,14,FALSE)</f>
        <v>1</v>
      </c>
      <c r="L687" s="2" t="str">
        <f t="shared" si="95"/>
        <v>战斗</v>
      </c>
      <c r="M687" s="51">
        <f>VLOOKUP(A687,filiation!A:D,4,FALSE)</f>
        <v>14</v>
      </c>
      <c r="N687" s="51">
        <f>VLOOKUP(M687,Entourage!A:N,14,FALSE)</f>
        <v>3</v>
      </c>
      <c r="O687" s="2" t="str">
        <f t="shared" si="96"/>
        <v>辅助</v>
      </c>
      <c r="P687" s="2">
        <f t="shared" si="97"/>
        <v>104</v>
      </c>
      <c r="Q687" s="51">
        <f>INT(VLOOKUP(M687,Entourage!A:AF,28+IF(N687=1,2,IF(N687=3,3,1)),FALSE)*0.6*POWER(B687,1.1))</f>
        <v>1128</v>
      </c>
      <c r="R687" s="55">
        <f>I687/(SUM(H$2:H687)*10)</f>
        <v>8.5221845966831633E-3</v>
      </c>
      <c r="S687" s="95">
        <f t="shared" si="98"/>
        <v>3.02</v>
      </c>
      <c r="T687" s="96">
        <f>SUMIFS(H$2:H687,A$2:A687,A687)*10*S687*(1.1+INDEX(Entourage!BD:BD,MATCH(J687,Entourage!A:A,0))/20)</f>
        <v>1963</v>
      </c>
      <c r="U687" s="96">
        <f t="shared" si="99"/>
        <v>389.47999999999979</v>
      </c>
      <c r="V687" s="96">
        <f>T687/VLOOKUP(C687,[4]CharPropertyConfig!$A:$G,7,FALSE)</f>
        <v>1963</v>
      </c>
      <c r="W687" s="96">
        <f t="shared" si="100"/>
        <v>17.159999999999627</v>
      </c>
      <c r="X687" s="54" t="str">
        <f>VLOOKUP(J687,Entourage!A:B,2,FALSE)</f>
        <v>c_b_0010</v>
      </c>
      <c r="Y687" s="51" t="str">
        <f>VLOOKUP(M687,Entourage!A:B,2,FALSE)</f>
        <v>c_b_0064</v>
      </c>
    </row>
    <row r="688" spans="1:25" x14ac:dyDescent="0.15">
      <c r="A688" s="51">
        <f t="shared" si="93"/>
        <v>35</v>
      </c>
      <c r="B688" s="2">
        <f>COUNTIF(A$1:A688,A688)</f>
        <v>7</v>
      </c>
      <c r="C688" s="2">
        <f t="shared" si="101"/>
        <v>104</v>
      </c>
      <c r="D688" s="100">
        <f t="shared" si="94"/>
        <v>2366</v>
      </c>
      <c r="E688" s="51">
        <v>1</v>
      </c>
      <c r="F688" s="43">
        <v>3</v>
      </c>
      <c r="G688" s="82">
        <v>13009</v>
      </c>
      <c r="H688" s="43">
        <v>20</v>
      </c>
      <c r="I688" s="43">
        <f>VLOOKUP(C688,[4]CharPropertyConfig!$A:$G,7,FALSE)*D688</f>
        <v>2366</v>
      </c>
      <c r="J688" s="51">
        <f>VLOOKUP(A688,filiation!A:C,3,FALSE)</f>
        <v>1</v>
      </c>
      <c r="K688" s="51">
        <f>VLOOKUP(J688,Entourage!A:N,14,FALSE)</f>
        <v>1</v>
      </c>
      <c r="L688" s="2" t="str">
        <f t="shared" si="95"/>
        <v>战斗</v>
      </c>
      <c r="M688" s="51">
        <f>VLOOKUP(A688,filiation!A:D,4,FALSE)</f>
        <v>14</v>
      </c>
      <c r="N688" s="51">
        <f>VLOOKUP(M688,Entourage!A:N,14,FALSE)</f>
        <v>3</v>
      </c>
      <c r="O688" s="2" t="str">
        <f t="shared" si="96"/>
        <v>辅助</v>
      </c>
      <c r="P688" s="2">
        <f t="shared" si="97"/>
        <v>104</v>
      </c>
      <c r="Q688" s="51">
        <f>INT(VLOOKUP(M688,Entourage!A:AF,28+IF(N688=1,2,IF(N688=3,3,1)),FALSE)*0.6*POWER(B688,1.1))</f>
        <v>1336</v>
      </c>
      <c r="R688" s="55">
        <f>I688/(SUM(H$2:H688)*10)</f>
        <v>1.026286110870131E-2</v>
      </c>
      <c r="S688" s="95">
        <f t="shared" si="98"/>
        <v>2.6</v>
      </c>
      <c r="T688" s="96">
        <f>SUMIFS(H$2:H688,A$2:A688,A688)*10*S688*(1.1+INDEX(Entourage!BD:BD,MATCH(J688,Entourage!A:A,0))/20)</f>
        <v>2366</v>
      </c>
      <c r="U688" s="96">
        <f t="shared" si="99"/>
        <v>403</v>
      </c>
      <c r="V688" s="96">
        <f>T688/VLOOKUP(C688,[4]CharPropertyConfig!$A:$G,7,FALSE)</f>
        <v>2366</v>
      </c>
      <c r="W688" s="96">
        <f t="shared" si="100"/>
        <v>13.520000000000209</v>
      </c>
      <c r="X688" s="54" t="str">
        <f>VLOOKUP(J688,Entourage!A:B,2,FALSE)</f>
        <v>c_b_0010</v>
      </c>
      <c r="Y688" s="51" t="str">
        <f>VLOOKUP(M688,Entourage!A:B,2,FALSE)</f>
        <v>c_b_0064</v>
      </c>
    </row>
    <row r="689" spans="1:25" x14ac:dyDescent="0.15">
      <c r="A689" s="51">
        <f t="shared" si="93"/>
        <v>35</v>
      </c>
      <c r="B689" s="2">
        <f>COUNTIF(A$1:A689,A689)</f>
        <v>8</v>
      </c>
      <c r="C689" s="2">
        <f t="shared" si="101"/>
        <v>104</v>
      </c>
      <c r="D689" s="100">
        <f t="shared" si="94"/>
        <v>2786</v>
      </c>
      <c r="E689" s="51">
        <v>1</v>
      </c>
      <c r="F689" s="43">
        <v>3</v>
      </c>
      <c r="G689" s="82">
        <v>13009</v>
      </c>
      <c r="H689" s="43">
        <v>24</v>
      </c>
      <c r="I689" s="43">
        <f>VLOOKUP(C689,[4]CharPropertyConfig!$A:$G,7,FALSE)*D689</f>
        <v>2786</v>
      </c>
      <c r="J689" s="51">
        <f>VLOOKUP(A689,filiation!A:C,3,FALSE)</f>
        <v>1</v>
      </c>
      <c r="K689" s="51">
        <f>VLOOKUP(J689,Entourage!A:N,14,FALSE)</f>
        <v>1</v>
      </c>
      <c r="L689" s="2" t="str">
        <f t="shared" si="95"/>
        <v>战斗</v>
      </c>
      <c r="M689" s="51">
        <f>VLOOKUP(A689,filiation!A:D,4,FALSE)</f>
        <v>14</v>
      </c>
      <c r="N689" s="51">
        <f>VLOOKUP(M689,Entourage!A:N,14,FALSE)</f>
        <v>3</v>
      </c>
      <c r="O689" s="2" t="str">
        <f t="shared" si="96"/>
        <v>辅助</v>
      </c>
      <c r="P689" s="2">
        <f t="shared" si="97"/>
        <v>104</v>
      </c>
      <c r="Q689" s="51">
        <f>INT(VLOOKUP(M689,Entourage!A:AF,28+IF(N689=1,2,IF(N689=3,3,1)),FALSE)*0.6*POWER(B689,1.1))</f>
        <v>1548</v>
      </c>
      <c r="R689" s="55">
        <f>I689/(SUM(H$2:H689)*10)</f>
        <v>1.2072103301845914E-2</v>
      </c>
      <c r="S689" s="95">
        <f t="shared" si="98"/>
        <v>2.2799999999999998</v>
      </c>
      <c r="T689" s="96">
        <f>SUMIFS(H$2:H689,A$2:A689,A689)*10*S689*(1.1+INDEX(Entourage!BD:BD,MATCH(J689,Entourage!A:A,0))/20)</f>
        <v>2786.16</v>
      </c>
      <c r="U689" s="96">
        <f t="shared" si="99"/>
        <v>420.15999999999985</v>
      </c>
      <c r="V689" s="96">
        <f>T689/VLOOKUP(C689,[4]CharPropertyConfig!$A:$G,7,FALSE)</f>
        <v>2786.16</v>
      </c>
      <c r="W689" s="96">
        <f t="shared" si="100"/>
        <v>17.159999999999854</v>
      </c>
      <c r="X689" s="54" t="str">
        <f>VLOOKUP(J689,Entourage!A:B,2,FALSE)</f>
        <v>c_b_0010</v>
      </c>
      <c r="Y689" s="51" t="str">
        <f>VLOOKUP(M689,Entourage!A:B,2,FALSE)</f>
        <v>c_b_0064</v>
      </c>
    </row>
    <row r="690" spans="1:25" x14ac:dyDescent="0.15">
      <c r="A690" s="51">
        <f t="shared" si="93"/>
        <v>35</v>
      </c>
      <c r="B690" s="2">
        <f>COUNTIF(A$1:A690,A690)</f>
        <v>9</v>
      </c>
      <c r="C690" s="2">
        <f t="shared" si="101"/>
        <v>104</v>
      </c>
      <c r="D690" s="100">
        <f t="shared" si="94"/>
        <v>3229</v>
      </c>
      <c r="E690" s="51">
        <v>1</v>
      </c>
      <c r="F690" s="43">
        <v>3</v>
      </c>
      <c r="G690" s="82">
        <v>13009</v>
      </c>
      <c r="H690" s="43">
        <v>26</v>
      </c>
      <c r="I690" s="43">
        <f>VLOOKUP(C690,[4]CharPropertyConfig!$A:$G,7,FALSE)*D690</f>
        <v>3229</v>
      </c>
      <c r="J690" s="51">
        <f>VLOOKUP(A690,filiation!A:C,3,FALSE)</f>
        <v>1</v>
      </c>
      <c r="K690" s="51">
        <f>VLOOKUP(J690,Entourage!A:N,14,FALSE)</f>
        <v>1</v>
      </c>
      <c r="L690" s="2" t="str">
        <f t="shared" si="95"/>
        <v>战斗</v>
      </c>
      <c r="M690" s="51">
        <f>VLOOKUP(A690,filiation!A:D,4,FALSE)</f>
        <v>14</v>
      </c>
      <c r="N690" s="51">
        <f>VLOOKUP(M690,Entourage!A:N,14,FALSE)</f>
        <v>3</v>
      </c>
      <c r="O690" s="2" t="str">
        <f t="shared" si="96"/>
        <v>辅助</v>
      </c>
      <c r="P690" s="2">
        <f t="shared" si="97"/>
        <v>104</v>
      </c>
      <c r="Q690" s="51">
        <f>INT(VLOOKUP(M690,Entourage!A:AF,28+IF(N690=1,2,IF(N690=3,3,1)),FALSE)*0.6*POWER(B690,1.1))</f>
        <v>1762</v>
      </c>
      <c r="R690" s="55">
        <f>I690/(SUM(H$2:H690)*10)</f>
        <v>1.3975934903047091E-2</v>
      </c>
      <c r="S690" s="95">
        <f t="shared" si="98"/>
        <v>2.0699999999999998</v>
      </c>
      <c r="T690" s="96">
        <f>SUMIFS(H$2:H690,A$2:A690,A690)*10*S690*(1.1+INDEX(Entourage!BD:BD,MATCH(J690,Entourage!A:A,0))/20)</f>
        <v>3229.2000000000003</v>
      </c>
      <c r="U690" s="96">
        <f t="shared" si="99"/>
        <v>443.04000000000042</v>
      </c>
      <c r="V690" s="96">
        <f>T690/VLOOKUP(C690,[4]CharPropertyConfig!$A:$G,7,FALSE)</f>
        <v>3229.2000000000003</v>
      </c>
      <c r="W690" s="96">
        <f t="shared" si="100"/>
        <v>22.880000000000564</v>
      </c>
      <c r="X690" s="54" t="str">
        <f>VLOOKUP(J690,Entourage!A:B,2,FALSE)</f>
        <v>c_b_0010</v>
      </c>
      <c r="Y690" s="51" t="str">
        <f>VLOOKUP(M690,Entourage!A:B,2,FALSE)</f>
        <v>c_b_0064</v>
      </c>
    </row>
    <row r="691" spans="1:25" x14ac:dyDescent="0.15">
      <c r="A691" s="51">
        <f t="shared" si="93"/>
        <v>35</v>
      </c>
      <c r="B691" s="2">
        <f>COUNTIF(A$1:A691,A691)</f>
        <v>10</v>
      </c>
      <c r="C691" s="2">
        <f t="shared" si="101"/>
        <v>104</v>
      </c>
      <c r="D691" s="100">
        <f t="shared" si="94"/>
        <v>3685</v>
      </c>
      <c r="E691" s="51">
        <v>1</v>
      </c>
      <c r="F691" s="43">
        <v>3</v>
      </c>
      <c r="G691" s="82">
        <v>13009</v>
      </c>
      <c r="H691" s="43">
        <v>30</v>
      </c>
      <c r="I691" s="43">
        <f>VLOOKUP(C691,[4]CharPropertyConfig!$A:$G,7,FALSE)*D691</f>
        <v>3685</v>
      </c>
      <c r="J691" s="51">
        <f>VLOOKUP(A691,filiation!A:C,3,FALSE)</f>
        <v>1</v>
      </c>
      <c r="K691" s="51">
        <f>VLOOKUP(J691,Entourage!A:N,14,FALSE)</f>
        <v>1</v>
      </c>
      <c r="L691" s="2" t="str">
        <f t="shared" si="95"/>
        <v>战斗</v>
      </c>
      <c r="M691" s="51">
        <f>VLOOKUP(A691,filiation!A:D,4,FALSE)</f>
        <v>14</v>
      </c>
      <c r="N691" s="51">
        <f>VLOOKUP(M691,Entourage!A:N,14,FALSE)</f>
        <v>3</v>
      </c>
      <c r="O691" s="2" t="str">
        <f t="shared" si="96"/>
        <v>辅助</v>
      </c>
      <c r="P691" s="2">
        <f t="shared" si="97"/>
        <v>104</v>
      </c>
      <c r="Q691" s="51">
        <f>INT(VLOOKUP(M691,Entourage!A:AF,28+IF(N691=1,2,IF(N691=3,3,1)),FALSE)*0.6*POWER(B691,1.1))</f>
        <v>1979</v>
      </c>
      <c r="R691" s="55">
        <f>I691/(SUM(H$2:H691)*10)</f>
        <v>1.5928935765539897E-2</v>
      </c>
      <c r="S691" s="95">
        <f t="shared" si="98"/>
        <v>1.89</v>
      </c>
      <c r="T691" s="96">
        <f>SUMIFS(H$2:H691,A$2:A691,A691)*10*S691*(1.1+INDEX(Entourage!BD:BD,MATCH(J691,Entourage!A:A,0))/20)</f>
        <v>3685.5</v>
      </c>
      <c r="U691" s="96">
        <f t="shared" si="99"/>
        <v>456.29999999999973</v>
      </c>
      <c r="V691" s="96">
        <f>T691/VLOOKUP(C691,[4]CharPropertyConfig!$A:$G,7,FALSE)</f>
        <v>3685.5</v>
      </c>
      <c r="W691" s="96">
        <f t="shared" si="100"/>
        <v>13.259999999999309</v>
      </c>
      <c r="X691" s="54" t="str">
        <f>VLOOKUP(J691,Entourage!A:B,2,FALSE)</f>
        <v>c_b_0010</v>
      </c>
      <c r="Y691" s="51" t="str">
        <f>VLOOKUP(M691,Entourage!A:B,2,FALSE)</f>
        <v>c_b_0064</v>
      </c>
    </row>
    <row r="692" spans="1:25" x14ac:dyDescent="0.15">
      <c r="A692" s="51">
        <f t="shared" si="93"/>
        <v>35</v>
      </c>
      <c r="B692" s="2">
        <f>COUNTIF(A$1:A692,A692)</f>
        <v>11</v>
      </c>
      <c r="C692" s="2">
        <f t="shared" si="101"/>
        <v>104</v>
      </c>
      <c r="D692" s="100">
        <f t="shared" si="94"/>
        <v>4162</v>
      </c>
      <c r="E692" s="51">
        <v>1</v>
      </c>
      <c r="F692" s="43">
        <v>4</v>
      </c>
      <c r="G692" s="82">
        <v>13009</v>
      </c>
      <c r="H692" s="43">
        <v>34</v>
      </c>
      <c r="I692" s="43">
        <f>VLOOKUP(C692,[4]CharPropertyConfig!$A:$G,7,FALSE)*D692</f>
        <v>4162</v>
      </c>
      <c r="J692" s="51">
        <f>VLOOKUP(A692,filiation!A:C,3,FALSE)</f>
        <v>1</v>
      </c>
      <c r="K692" s="51">
        <f>VLOOKUP(J692,Entourage!A:N,14,FALSE)</f>
        <v>1</v>
      </c>
      <c r="L692" s="2" t="str">
        <f t="shared" si="95"/>
        <v>战斗</v>
      </c>
      <c r="M692" s="51">
        <f>VLOOKUP(A692,filiation!A:D,4,FALSE)</f>
        <v>14</v>
      </c>
      <c r="N692" s="51">
        <f>VLOOKUP(M692,Entourage!A:N,14,FALSE)</f>
        <v>3</v>
      </c>
      <c r="O692" s="2" t="str">
        <f t="shared" si="96"/>
        <v>辅助</v>
      </c>
      <c r="P692" s="2">
        <f t="shared" si="97"/>
        <v>104</v>
      </c>
      <c r="Q692" s="51">
        <f>INT(VLOOKUP(M692,Entourage!A:AF,28+IF(N692=1,2,IF(N692=3,3,1)),FALSE)*0.6*POWER(B692,1.1))</f>
        <v>2197</v>
      </c>
      <c r="R692" s="55">
        <f>I692/(SUM(H$2:H692)*10)</f>
        <v>1.796443370165746E-2</v>
      </c>
      <c r="S692" s="95">
        <f t="shared" si="98"/>
        <v>1.74</v>
      </c>
      <c r="T692" s="96">
        <f>SUMIFS(H$2:H692,A$2:A692,A692)*10*S692*(1.1+INDEX(Entourage!BD:BD,MATCH(J692,Entourage!A:A,0))/20)</f>
        <v>4162.08</v>
      </c>
      <c r="U692" s="96">
        <f t="shared" si="99"/>
        <v>476.57999999999993</v>
      </c>
      <c r="V692" s="96">
        <f>T692/VLOOKUP(C692,[4]CharPropertyConfig!$A:$G,7,FALSE)</f>
        <v>4162.08</v>
      </c>
      <c r="W692" s="96">
        <f t="shared" si="100"/>
        <v>20.2800000000002</v>
      </c>
      <c r="X692" s="54" t="str">
        <f>VLOOKUP(J692,Entourage!A:B,2,FALSE)</f>
        <v>c_b_0010</v>
      </c>
      <c r="Y692" s="51" t="str">
        <f>VLOOKUP(M692,Entourage!A:B,2,FALSE)</f>
        <v>c_b_0064</v>
      </c>
    </row>
    <row r="693" spans="1:25" x14ac:dyDescent="0.15">
      <c r="A693" s="51">
        <f t="shared" si="93"/>
        <v>35</v>
      </c>
      <c r="B693" s="2">
        <f>COUNTIF(A$1:A693,A693)</f>
        <v>12</v>
      </c>
      <c r="C693" s="2">
        <f t="shared" si="101"/>
        <v>104</v>
      </c>
      <c r="D693" s="100">
        <f t="shared" si="94"/>
        <v>4660</v>
      </c>
      <c r="E693" s="51">
        <v>1</v>
      </c>
      <c r="F693" s="43">
        <v>4</v>
      </c>
      <c r="G693" s="82">
        <v>13009</v>
      </c>
      <c r="H693" s="43">
        <v>38</v>
      </c>
      <c r="I693" s="43">
        <f>VLOOKUP(C693,[4]CharPropertyConfig!$A:$G,7,FALSE)*D693</f>
        <v>4660</v>
      </c>
      <c r="J693" s="51">
        <f>VLOOKUP(A693,filiation!A:C,3,FALSE)</f>
        <v>1</v>
      </c>
      <c r="K693" s="51">
        <f>VLOOKUP(J693,Entourage!A:N,14,FALSE)</f>
        <v>1</v>
      </c>
      <c r="L693" s="2" t="str">
        <f t="shared" si="95"/>
        <v>战斗</v>
      </c>
      <c r="M693" s="51">
        <f>VLOOKUP(A693,filiation!A:D,4,FALSE)</f>
        <v>14</v>
      </c>
      <c r="N693" s="51">
        <f>VLOOKUP(M693,Entourage!A:N,14,FALSE)</f>
        <v>3</v>
      </c>
      <c r="O693" s="2" t="str">
        <f t="shared" si="96"/>
        <v>辅助</v>
      </c>
      <c r="P693" s="2">
        <f t="shared" si="97"/>
        <v>104</v>
      </c>
      <c r="Q693" s="51">
        <f>INT(VLOOKUP(M693,Entourage!A:AF,28+IF(N693=1,2,IF(N693=3,3,1)),FALSE)*0.6*POWER(B693,1.1))</f>
        <v>2418</v>
      </c>
      <c r="R693" s="55">
        <f>I693/(SUM(H$2:H693)*10)</f>
        <v>2.0081013530983367E-2</v>
      </c>
      <c r="S693" s="95">
        <f t="shared" si="98"/>
        <v>1.615</v>
      </c>
      <c r="T693" s="96">
        <f>SUMIFS(H$2:H693,A$2:A693,A693)*10*S693*(1.1+INDEX(Entourage!BD:BD,MATCH(J693,Entourage!A:A,0))/20)</f>
        <v>4660.8900000000003</v>
      </c>
      <c r="U693" s="96">
        <f t="shared" si="99"/>
        <v>498.8100000000004</v>
      </c>
      <c r="V693" s="96">
        <f>T693/VLOOKUP(C693,[4]CharPropertyConfig!$A:$G,7,FALSE)</f>
        <v>4660.8900000000003</v>
      </c>
      <c r="W693" s="96">
        <f t="shared" si="100"/>
        <v>22.230000000000473</v>
      </c>
      <c r="X693" s="54" t="str">
        <f>VLOOKUP(J693,Entourage!A:B,2,FALSE)</f>
        <v>c_b_0010</v>
      </c>
      <c r="Y693" s="51" t="str">
        <f>VLOOKUP(M693,Entourage!A:B,2,FALSE)</f>
        <v>c_b_0064</v>
      </c>
    </row>
    <row r="694" spans="1:25" x14ac:dyDescent="0.15">
      <c r="A694" s="51">
        <f t="shared" si="93"/>
        <v>35</v>
      </c>
      <c r="B694" s="2">
        <f>COUNTIF(A$1:A694,A694)</f>
        <v>13</v>
      </c>
      <c r="C694" s="2">
        <f t="shared" si="101"/>
        <v>104</v>
      </c>
      <c r="D694" s="100">
        <f t="shared" si="94"/>
        <v>5182</v>
      </c>
      <c r="E694" s="51">
        <v>1</v>
      </c>
      <c r="F694" s="43">
        <v>4</v>
      </c>
      <c r="G694" s="82">
        <v>13009</v>
      </c>
      <c r="H694" s="43">
        <v>42</v>
      </c>
      <c r="I694" s="43">
        <f>VLOOKUP(C694,[4]CharPropertyConfig!$A:$G,7,FALSE)*D694</f>
        <v>5182</v>
      </c>
      <c r="J694" s="51">
        <f>VLOOKUP(A694,filiation!A:C,3,FALSE)</f>
        <v>1</v>
      </c>
      <c r="K694" s="51">
        <f>VLOOKUP(J694,Entourage!A:N,14,FALSE)</f>
        <v>1</v>
      </c>
      <c r="L694" s="2" t="str">
        <f t="shared" si="95"/>
        <v>战斗</v>
      </c>
      <c r="M694" s="51">
        <f>VLOOKUP(A694,filiation!A:D,4,FALSE)</f>
        <v>14</v>
      </c>
      <c r="N694" s="51">
        <f>VLOOKUP(M694,Entourage!A:N,14,FALSE)</f>
        <v>3</v>
      </c>
      <c r="O694" s="2" t="str">
        <f t="shared" si="96"/>
        <v>辅助</v>
      </c>
      <c r="P694" s="2">
        <f t="shared" si="97"/>
        <v>104</v>
      </c>
      <c r="Q694" s="51">
        <f>INT(VLOOKUP(M694,Entourage!A:AF,28+IF(N694=1,2,IF(N694=3,3,1)),FALSE)*0.6*POWER(B694,1.1))</f>
        <v>2641</v>
      </c>
      <c r="R694" s="55">
        <f>I694/(SUM(H$2:H694)*10)</f>
        <v>2.229008947006194E-2</v>
      </c>
      <c r="S694" s="95">
        <f t="shared" si="98"/>
        <v>1.51</v>
      </c>
      <c r="T694" s="96">
        <f>SUMIFS(H$2:H694,A$2:A694,A694)*10*S694*(1.1+INDEX(Entourage!BD:BD,MATCH(J694,Entourage!A:A,0))/20)</f>
        <v>5182.3200000000006</v>
      </c>
      <c r="U694" s="96">
        <f t="shared" si="99"/>
        <v>521.43000000000029</v>
      </c>
      <c r="V694" s="96">
        <f>T694/VLOOKUP(C694,[4]CharPropertyConfig!$A:$G,7,FALSE)</f>
        <v>5182.3200000000006</v>
      </c>
      <c r="W694" s="96">
        <f t="shared" si="100"/>
        <v>22.619999999999891</v>
      </c>
      <c r="X694" s="54" t="str">
        <f>VLOOKUP(J694,Entourage!A:B,2,FALSE)</f>
        <v>c_b_0010</v>
      </c>
      <c r="Y694" s="51" t="str">
        <f>VLOOKUP(M694,Entourage!A:B,2,FALSE)</f>
        <v>c_b_0064</v>
      </c>
    </row>
    <row r="695" spans="1:25" x14ac:dyDescent="0.15">
      <c r="A695" s="51">
        <f t="shared" si="93"/>
        <v>35</v>
      </c>
      <c r="B695" s="2">
        <f>COUNTIF(A$1:A695,A695)</f>
        <v>14</v>
      </c>
      <c r="C695" s="2">
        <f t="shared" si="101"/>
        <v>104</v>
      </c>
      <c r="D695" s="100">
        <f t="shared" si="94"/>
        <v>5722</v>
      </c>
      <c r="E695" s="51">
        <v>1</v>
      </c>
      <c r="F695" s="43">
        <v>5</v>
      </c>
      <c r="G695" s="82">
        <v>13009</v>
      </c>
      <c r="H695" s="43">
        <v>46</v>
      </c>
      <c r="I695" s="43">
        <f>VLOOKUP(C695,[4]CharPropertyConfig!$A:$G,7,FALSE)*D695</f>
        <v>5722</v>
      </c>
      <c r="J695" s="51">
        <f>VLOOKUP(A695,filiation!A:C,3,FALSE)</f>
        <v>1</v>
      </c>
      <c r="K695" s="51">
        <f>VLOOKUP(J695,Entourage!A:N,14,FALSE)</f>
        <v>1</v>
      </c>
      <c r="L695" s="2" t="str">
        <f t="shared" si="95"/>
        <v>战斗</v>
      </c>
      <c r="M695" s="51">
        <f>VLOOKUP(A695,filiation!A:D,4,FALSE)</f>
        <v>14</v>
      </c>
      <c r="N695" s="51">
        <f>VLOOKUP(M695,Entourage!A:N,14,FALSE)</f>
        <v>3</v>
      </c>
      <c r="O695" s="2" t="str">
        <f t="shared" si="96"/>
        <v>辅助</v>
      </c>
      <c r="P695" s="2">
        <f t="shared" si="97"/>
        <v>104</v>
      </c>
      <c r="Q695" s="51">
        <f>INT(VLOOKUP(M695,Entourage!A:AF,28+IF(N695=1,2,IF(N695=3,3,1)),FALSE)*0.6*POWER(B695,1.1))</f>
        <v>2865</v>
      </c>
      <c r="R695" s="55">
        <f>I695/(SUM(H$2:H695)*10)</f>
        <v>2.4564265476088264E-2</v>
      </c>
      <c r="S695" s="95">
        <f t="shared" si="98"/>
        <v>1.42</v>
      </c>
      <c r="T695" s="96">
        <f>SUMIFS(H$2:H695,A$2:A695,A695)*10*S695*(1.1+INDEX(Entourage!BD:BD,MATCH(J695,Entourage!A:A,0))/20)</f>
        <v>5722.6</v>
      </c>
      <c r="U695" s="96">
        <f t="shared" si="99"/>
        <v>540.27999999999975</v>
      </c>
      <c r="V695" s="96">
        <f>T695/VLOOKUP(C695,[4]CharPropertyConfig!$A:$G,7,FALSE)</f>
        <v>5722.6</v>
      </c>
      <c r="W695" s="96">
        <f t="shared" si="100"/>
        <v>18.849999999999454</v>
      </c>
      <c r="X695" s="54" t="str">
        <f>VLOOKUP(J695,Entourage!A:B,2,FALSE)</f>
        <v>c_b_0010</v>
      </c>
      <c r="Y695" s="51" t="str">
        <f>VLOOKUP(M695,Entourage!A:B,2,FALSE)</f>
        <v>c_b_0064</v>
      </c>
    </row>
    <row r="696" spans="1:25" x14ac:dyDescent="0.15">
      <c r="A696" s="51">
        <f t="shared" si="93"/>
        <v>35</v>
      </c>
      <c r="B696" s="2">
        <f>COUNTIF(A$1:A696,A696)</f>
        <v>15</v>
      </c>
      <c r="C696" s="2">
        <f t="shared" si="101"/>
        <v>104</v>
      </c>
      <c r="D696" s="100">
        <f t="shared" si="94"/>
        <v>6280</v>
      </c>
      <c r="E696" s="51">
        <v>1</v>
      </c>
      <c r="F696" s="43">
        <v>5</v>
      </c>
      <c r="G696" s="82">
        <v>13009</v>
      </c>
      <c r="H696" s="43">
        <v>50</v>
      </c>
      <c r="I696" s="43">
        <f>VLOOKUP(C696,[4]CharPropertyConfig!$A:$G,7,FALSE)*D696</f>
        <v>6280</v>
      </c>
      <c r="J696" s="51">
        <f>VLOOKUP(A696,filiation!A:C,3,FALSE)</f>
        <v>1</v>
      </c>
      <c r="K696" s="51">
        <f>VLOOKUP(J696,Entourage!A:N,14,FALSE)</f>
        <v>1</v>
      </c>
      <c r="L696" s="2" t="str">
        <f t="shared" si="95"/>
        <v>战斗</v>
      </c>
      <c r="M696" s="51">
        <f>VLOOKUP(A696,filiation!A:D,4,FALSE)</f>
        <v>14</v>
      </c>
      <c r="N696" s="51">
        <f>VLOOKUP(M696,Entourage!A:N,14,FALSE)</f>
        <v>3</v>
      </c>
      <c r="O696" s="2" t="str">
        <f t="shared" si="96"/>
        <v>辅助</v>
      </c>
      <c r="P696" s="2">
        <f t="shared" si="97"/>
        <v>104</v>
      </c>
      <c r="Q696" s="51">
        <f>INT(VLOOKUP(M696,Entourage!A:AF,28+IF(N696=1,2,IF(N696=3,3,1)),FALSE)*0.6*POWER(B696,1.1))</f>
        <v>3091</v>
      </c>
      <c r="R696" s="55">
        <f>I696/(SUM(H$2:H696)*10)</f>
        <v>2.6901987662782727E-2</v>
      </c>
      <c r="S696" s="95">
        <f t="shared" si="98"/>
        <v>1.3418999999999999</v>
      </c>
      <c r="T696" s="96">
        <f>SUMIFS(H$2:H696,A$2:A696,A696)*10*S696*(1.1+INDEX(Entourage!BD:BD,MATCH(J696,Entourage!A:A,0))/20)</f>
        <v>6280.0919999999996</v>
      </c>
      <c r="U696" s="96">
        <f t="shared" si="99"/>
        <v>557.49199999999928</v>
      </c>
      <c r="V696" s="96">
        <f>T696/VLOOKUP(C696,[4]CharPropertyConfig!$A:$G,7,FALSE)</f>
        <v>6280.0919999999996</v>
      </c>
      <c r="W696" s="96">
        <f t="shared" si="100"/>
        <v>17.211999999999534</v>
      </c>
      <c r="X696" s="54" t="str">
        <f>VLOOKUP(J696,Entourage!A:B,2,FALSE)</f>
        <v>c_b_0010</v>
      </c>
      <c r="Y696" s="51" t="str">
        <f>VLOOKUP(M696,Entourage!A:B,2,FALSE)</f>
        <v>c_b_0064</v>
      </c>
    </row>
    <row r="697" spans="1:25" x14ac:dyDescent="0.15">
      <c r="A697" s="51">
        <f t="shared" si="93"/>
        <v>35</v>
      </c>
      <c r="B697" s="2">
        <f>COUNTIF(A$1:A697,A697)</f>
        <v>16</v>
      </c>
      <c r="C697" s="2">
        <f t="shared" si="101"/>
        <v>104</v>
      </c>
      <c r="D697" s="100">
        <f t="shared" si="94"/>
        <v>6861</v>
      </c>
      <c r="E697" s="51">
        <v>1</v>
      </c>
      <c r="F697" s="43">
        <v>5</v>
      </c>
      <c r="G697" s="82">
        <v>13009</v>
      </c>
      <c r="H697" s="43">
        <v>54</v>
      </c>
      <c r="I697" s="43">
        <f>VLOOKUP(C697,[4]CharPropertyConfig!$A:$G,7,FALSE)*D697</f>
        <v>6861</v>
      </c>
      <c r="J697" s="51">
        <f>VLOOKUP(A697,filiation!A:C,3,FALSE)</f>
        <v>1</v>
      </c>
      <c r="K697" s="51">
        <f>VLOOKUP(J697,Entourage!A:N,14,FALSE)</f>
        <v>1</v>
      </c>
      <c r="L697" s="2" t="str">
        <f t="shared" si="95"/>
        <v>战斗</v>
      </c>
      <c r="M697" s="51">
        <f>VLOOKUP(A697,filiation!A:D,4,FALSE)</f>
        <v>14</v>
      </c>
      <c r="N697" s="51">
        <f>VLOOKUP(M697,Entourage!A:N,14,FALSE)</f>
        <v>3</v>
      </c>
      <c r="O697" s="2" t="str">
        <f t="shared" si="96"/>
        <v>辅助</v>
      </c>
      <c r="P697" s="2">
        <f t="shared" si="97"/>
        <v>104</v>
      </c>
      <c r="Q697" s="51">
        <f>INT(VLOOKUP(M697,Entourage!A:AF,28+IF(N697=1,2,IF(N697=3,3,1)),FALSE)*0.6*POWER(B697,1.1))</f>
        <v>3318</v>
      </c>
      <c r="R697" s="55">
        <f>I697/(SUM(H$2:H697)*10)</f>
        <v>2.9323019061458244E-2</v>
      </c>
      <c r="S697" s="95">
        <f t="shared" si="98"/>
        <v>1.2748049999999997</v>
      </c>
      <c r="T697" s="96">
        <f>SUMIFS(H$2:H697,A$2:A697,A697)*10*S697*(1.1+INDEX(Entourage!BD:BD,MATCH(J697,Entourage!A:A,0))/20)</f>
        <v>6861.0005099999989</v>
      </c>
      <c r="U697" s="96">
        <f t="shared" si="99"/>
        <v>580.9085099999993</v>
      </c>
      <c r="V697" s="96">
        <f>T697/VLOOKUP(C697,[4]CharPropertyConfig!$A:$G,7,FALSE)</f>
        <v>6861.0005099999989</v>
      </c>
      <c r="W697" s="96">
        <f t="shared" si="100"/>
        <v>23.416510000000017</v>
      </c>
      <c r="X697" s="54" t="str">
        <f>VLOOKUP(J697,Entourage!A:B,2,FALSE)</f>
        <v>c_b_0010</v>
      </c>
      <c r="Y697" s="51" t="str">
        <f>VLOOKUP(M697,Entourage!A:B,2,FALSE)</f>
        <v>c_b_0064</v>
      </c>
    </row>
    <row r="698" spans="1:25" x14ac:dyDescent="0.15">
      <c r="A698" s="51">
        <f t="shared" si="93"/>
        <v>35</v>
      </c>
      <c r="B698" s="2">
        <f>COUNTIF(A$1:A698,A698)</f>
        <v>17</v>
      </c>
      <c r="C698" s="2">
        <f t="shared" si="101"/>
        <v>104</v>
      </c>
      <c r="D698" s="100">
        <f t="shared" si="94"/>
        <v>7470</v>
      </c>
      <c r="E698" s="51">
        <v>1</v>
      </c>
      <c r="F698" s="43">
        <v>5</v>
      </c>
      <c r="G698" s="82">
        <v>13009</v>
      </c>
      <c r="H698" s="43">
        <v>58</v>
      </c>
      <c r="I698" s="43">
        <f>VLOOKUP(C698,[4]CharPropertyConfig!$A:$G,7,FALSE)*D698</f>
        <v>7470</v>
      </c>
      <c r="J698" s="51">
        <f>VLOOKUP(A698,filiation!A:C,3,FALSE)</f>
        <v>1</v>
      </c>
      <c r="K698" s="51">
        <f>VLOOKUP(J698,Entourage!A:N,14,FALSE)</f>
        <v>1</v>
      </c>
      <c r="L698" s="2" t="str">
        <f t="shared" si="95"/>
        <v>战斗</v>
      </c>
      <c r="M698" s="51">
        <f>VLOOKUP(A698,filiation!A:D,4,FALSE)</f>
        <v>14</v>
      </c>
      <c r="N698" s="51">
        <f>VLOOKUP(M698,Entourage!A:N,14,FALSE)</f>
        <v>3</v>
      </c>
      <c r="O698" s="2" t="str">
        <f t="shared" si="96"/>
        <v>辅助</v>
      </c>
      <c r="P698" s="2">
        <f t="shared" si="97"/>
        <v>104</v>
      </c>
      <c r="Q698" s="51">
        <f>INT(VLOOKUP(M698,Entourage!A:AF,28+IF(N698=1,2,IF(N698=3,3,1)),FALSE)*0.6*POWER(B698,1.1))</f>
        <v>3547</v>
      </c>
      <c r="R698" s="55">
        <f>I698/(SUM(H$2:H698)*10)</f>
        <v>3.18468622100955E-2</v>
      </c>
      <c r="S698" s="95">
        <f t="shared" si="98"/>
        <v>1.2174387749999998</v>
      </c>
      <c r="T698" s="96">
        <f>SUMIFS(H$2:H698,A$2:A698,A698)*10*S698*(1.1+INDEX(Entourage!BD:BD,MATCH(J698,Entourage!A:A,0))/20)</f>
        <v>7470.2043233999984</v>
      </c>
      <c r="U698" s="96">
        <f t="shared" si="99"/>
        <v>609.20381339999949</v>
      </c>
      <c r="V698" s="96">
        <f>T698/VLOOKUP(C698,[4]CharPropertyConfig!$A:$G,7,FALSE)</f>
        <v>7470.2043233999984</v>
      </c>
      <c r="W698" s="96">
        <f t="shared" si="100"/>
        <v>28.295303400000194</v>
      </c>
      <c r="X698" s="54" t="str">
        <f>VLOOKUP(J698,Entourage!A:B,2,FALSE)</f>
        <v>c_b_0010</v>
      </c>
      <c r="Y698" s="51" t="str">
        <f>VLOOKUP(M698,Entourage!A:B,2,FALSE)</f>
        <v>c_b_0064</v>
      </c>
    </row>
    <row r="699" spans="1:25" x14ac:dyDescent="0.15">
      <c r="A699" s="51">
        <f t="shared" si="93"/>
        <v>35</v>
      </c>
      <c r="B699" s="2">
        <f>COUNTIF(A$1:A699,A699)</f>
        <v>18</v>
      </c>
      <c r="C699" s="2">
        <f t="shared" si="101"/>
        <v>104</v>
      </c>
      <c r="D699" s="100">
        <f t="shared" si="94"/>
        <v>8143</v>
      </c>
      <c r="E699" s="51">
        <v>1</v>
      </c>
      <c r="F699" s="43">
        <v>6</v>
      </c>
      <c r="G699" s="82">
        <v>13009</v>
      </c>
      <c r="H699" s="43">
        <v>64</v>
      </c>
      <c r="I699" s="43">
        <f>VLOOKUP(C699,[4]CharPropertyConfig!$A:$G,7,FALSE)*D699</f>
        <v>8143</v>
      </c>
      <c r="J699" s="51">
        <f>VLOOKUP(A699,filiation!A:C,3,FALSE)</f>
        <v>1</v>
      </c>
      <c r="K699" s="51">
        <f>VLOOKUP(J699,Entourage!A:N,14,FALSE)</f>
        <v>1</v>
      </c>
      <c r="L699" s="2" t="str">
        <f t="shared" si="95"/>
        <v>战斗</v>
      </c>
      <c r="M699" s="51">
        <f>VLOOKUP(A699,filiation!A:D,4,FALSE)</f>
        <v>14</v>
      </c>
      <c r="N699" s="51">
        <f>VLOOKUP(M699,Entourage!A:N,14,FALSE)</f>
        <v>3</v>
      </c>
      <c r="O699" s="2" t="str">
        <f t="shared" si="96"/>
        <v>辅助</v>
      </c>
      <c r="P699" s="2">
        <f t="shared" si="97"/>
        <v>104</v>
      </c>
      <c r="Q699" s="51">
        <f>INT(VLOOKUP(M699,Entourage!A:AF,28+IF(N699=1,2,IF(N699=3,3,1)),FALSE)*0.6*POWER(B699,1.1))</f>
        <v>3777</v>
      </c>
      <c r="R699" s="55">
        <f>I699/(SUM(H$2:H699)*10)</f>
        <v>3.4621598639455783E-2</v>
      </c>
      <c r="S699" s="95">
        <f t="shared" si="98"/>
        <v>1.1687412239999997</v>
      </c>
      <c r="T699" s="96">
        <f>SUMIFS(H$2:H699,A$2:A699,A699)*10*S699*(1.1+INDEX(Entourage!BD:BD,MATCH(J699,Entourage!A:A,0))/20)</f>
        <v>8143.7888488319977</v>
      </c>
      <c r="U699" s="96">
        <f t="shared" si="99"/>
        <v>673.58452543199928</v>
      </c>
      <c r="V699" s="96">
        <f>T699/VLOOKUP(C699,[4]CharPropertyConfig!$A:$G,7,FALSE)</f>
        <v>8143.7888488319977</v>
      </c>
      <c r="W699" s="96">
        <f t="shared" si="100"/>
        <v>64.380712031999792</v>
      </c>
      <c r="X699" s="54" t="str">
        <f>VLOOKUP(J699,Entourage!A:B,2,FALSE)</f>
        <v>c_b_0010</v>
      </c>
      <c r="Y699" s="51" t="str">
        <f>VLOOKUP(M699,Entourage!A:B,2,FALSE)</f>
        <v>c_b_0064</v>
      </c>
    </row>
    <row r="700" spans="1:25" x14ac:dyDescent="0.15">
      <c r="A700" s="51">
        <f t="shared" si="93"/>
        <v>35</v>
      </c>
      <c r="B700" s="2">
        <f>COUNTIF(A$1:A700,A700)</f>
        <v>19</v>
      </c>
      <c r="C700" s="2">
        <f t="shared" si="101"/>
        <v>104</v>
      </c>
      <c r="D700" s="100">
        <f t="shared" si="94"/>
        <v>8855</v>
      </c>
      <c r="E700" s="51">
        <v>1</v>
      </c>
      <c r="F700" s="43">
        <v>6</v>
      </c>
      <c r="G700" s="82">
        <v>13009</v>
      </c>
      <c r="H700" s="43">
        <v>68</v>
      </c>
      <c r="I700" s="43">
        <f>VLOOKUP(C700,[4]CharPropertyConfig!$A:$G,7,FALSE)*D700</f>
        <v>8855</v>
      </c>
      <c r="J700" s="51">
        <f>VLOOKUP(A700,filiation!A:C,3,FALSE)</f>
        <v>1</v>
      </c>
      <c r="K700" s="51">
        <f>VLOOKUP(J700,Entourage!A:N,14,FALSE)</f>
        <v>1</v>
      </c>
      <c r="L700" s="2" t="str">
        <f t="shared" si="95"/>
        <v>战斗</v>
      </c>
      <c r="M700" s="51">
        <f>VLOOKUP(A700,filiation!A:D,4,FALSE)</f>
        <v>14</v>
      </c>
      <c r="N700" s="51">
        <f>VLOOKUP(M700,Entourage!A:N,14,FALSE)</f>
        <v>3</v>
      </c>
      <c r="O700" s="2" t="str">
        <f t="shared" si="96"/>
        <v>辅助</v>
      </c>
      <c r="P700" s="2">
        <f t="shared" si="97"/>
        <v>104</v>
      </c>
      <c r="Q700" s="51">
        <f>INT(VLOOKUP(M700,Entourage!A:AF,28+IF(N700=1,2,IF(N700=3,3,1)),FALSE)*0.6*POWER(B700,1.1))</f>
        <v>4009</v>
      </c>
      <c r="R700" s="55">
        <f>I700/(SUM(H$2:H700)*10)</f>
        <v>3.7540274715957264E-2</v>
      </c>
      <c r="S700" s="95">
        <f t="shared" si="98"/>
        <v>1.1278352811599996</v>
      </c>
      <c r="T700" s="96">
        <f>SUMIFS(H$2:H700,A$2:A700,A700)*10*S700*(1.1+INDEX(Entourage!BD:BD,MATCH(J700,Entourage!A:A,0))/20)</f>
        <v>8855.7626276683168</v>
      </c>
      <c r="U700" s="96">
        <f t="shared" si="99"/>
        <v>711.97377883631907</v>
      </c>
      <c r="V700" s="96">
        <f>T700/VLOOKUP(C700,[4]CharPropertyConfig!$A:$G,7,FALSE)</f>
        <v>8855.7626276683168</v>
      </c>
      <c r="W700" s="96">
        <f t="shared" si="100"/>
        <v>38.389253404319788</v>
      </c>
      <c r="X700" s="54" t="str">
        <f>VLOOKUP(J700,Entourage!A:B,2,FALSE)</f>
        <v>c_b_0010</v>
      </c>
      <c r="Y700" s="51" t="str">
        <f>VLOOKUP(M700,Entourage!A:B,2,FALSE)</f>
        <v>c_b_0064</v>
      </c>
    </row>
    <row r="701" spans="1:25" x14ac:dyDescent="0.15">
      <c r="A701" s="51">
        <f t="shared" si="93"/>
        <v>35</v>
      </c>
      <c r="B701" s="2">
        <f>COUNTIF(A$1:A701,A701)</f>
        <v>20</v>
      </c>
      <c r="C701" s="2">
        <f t="shared" si="101"/>
        <v>104</v>
      </c>
      <c r="D701" s="100">
        <f t="shared" si="94"/>
        <v>9614</v>
      </c>
      <c r="E701" s="51">
        <v>1</v>
      </c>
      <c r="F701" s="43">
        <v>6</v>
      </c>
      <c r="G701" s="82">
        <v>13009</v>
      </c>
      <c r="H701" s="43">
        <v>72</v>
      </c>
      <c r="I701" s="43">
        <f>VLOOKUP(C701,[4]CharPropertyConfig!$A:$G,7,FALSE)*D701</f>
        <v>9614</v>
      </c>
      <c r="J701" s="51">
        <f>VLOOKUP(A701,filiation!A:C,3,FALSE)</f>
        <v>1</v>
      </c>
      <c r="K701" s="51">
        <f>VLOOKUP(J701,Entourage!A:N,14,FALSE)</f>
        <v>1</v>
      </c>
      <c r="L701" s="2" t="str">
        <f t="shared" si="95"/>
        <v>战斗</v>
      </c>
      <c r="M701" s="51">
        <f>VLOOKUP(A701,filiation!A:D,4,FALSE)</f>
        <v>14</v>
      </c>
      <c r="N701" s="51">
        <f>VLOOKUP(M701,Entourage!A:N,14,FALSE)</f>
        <v>3</v>
      </c>
      <c r="O701" s="2" t="str">
        <f t="shared" si="96"/>
        <v>辅助</v>
      </c>
      <c r="P701" s="2">
        <f t="shared" si="97"/>
        <v>104</v>
      </c>
      <c r="Q701" s="51">
        <f>INT(VLOOKUP(M701,Entourage!A:AF,28+IF(N701=1,2,IF(N701=3,3,1)),FALSE)*0.6*POWER(B701,1.1))</f>
        <v>4242</v>
      </c>
      <c r="R701" s="55">
        <f>I701/(SUM(H$2:H701)*10)</f>
        <v>4.0633981403212172E-2</v>
      </c>
      <c r="S701" s="95">
        <f t="shared" si="98"/>
        <v>1.0940002227251997</v>
      </c>
      <c r="T701" s="96">
        <f>SUMIFS(H$2:H701,A$2:A701,A701)*10*S701*(1.1+INDEX(Entourage!BD:BD,MATCH(J701,Entourage!A:A,0))/20)</f>
        <v>9614.0739573090541</v>
      </c>
      <c r="U701" s="96">
        <f t="shared" si="99"/>
        <v>758.31132964073731</v>
      </c>
      <c r="V701" s="96">
        <f>T701/VLOOKUP(C701,[4]CharPropertyConfig!$A:$G,7,FALSE)</f>
        <v>9614.0739573090541</v>
      </c>
      <c r="W701" s="96">
        <f t="shared" si="100"/>
        <v>46.337550804418242</v>
      </c>
      <c r="X701" s="54" t="str">
        <f>VLOOKUP(J701,Entourage!A:B,2,FALSE)</f>
        <v>c_b_0010</v>
      </c>
      <c r="Y701" s="51" t="str">
        <f>VLOOKUP(M701,Entourage!A:B,2,FALSE)</f>
        <v>c_b_0064</v>
      </c>
    </row>
    <row r="702" spans="1:25" x14ac:dyDescent="0.15">
      <c r="A702" s="51">
        <f t="shared" si="93"/>
        <v>36</v>
      </c>
      <c r="B702" s="2">
        <f>COUNTIF(A$1:A702,A702)</f>
        <v>1</v>
      </c>
      <c r="C702" s="2">
        <f t="shared" si="101"/>
        <v>102</v>
      </c>
      <c r="D702" s="100">
        <f t="shared" si="94"/>
        <v>10</v>
      </c>
      <c r="E702" s="51">
        <v>1</v>
      </c>
      <c r="F702" s="43">
        <v>1</v>
      </c>
      <c r="G702" s="82">
        <v>13009</v>
      </c>
      <c r="H702" s="43">
        <v>2</v>
      </c>
      <c r="I702" s="43">
        <f>VLOOKUP(C702,[4]CharPropertyConfig!$A:$G,7,FALSE)*D702</f>
        <v>250</v>
      </c>
      <c r="J702" s="51">
        <f>VLOOKUP(A702,filiation!A:C,3,FALSE)</f>
        <v>14</v>
      </c>
      <c r="K702" s="51">
        <f>VLOOKUP(J702,Entourage!A:N,14,FALSE)</f>
        <v>3</v>
      </c>
      <c r="L702" s="2" t="str">
        <f t="shared" si="95"/>
        <v>辅助</v>
      </c>
      <c r="M702" s="51">
        <f>VLOOKUP(A702,filiation!A:D,4,FALSE)</f>
        <v>1</v>
      </c>
      <c r="N702" s="51">
        <f>VLOOKUP(M702,Entourage!A:N,14,FALSE)</f>
        <v>1</v>
      </c>
      <c r="O702" s="2" t="str">
        <f t="shared" si="96"/>
        <v>战斗</v>
      </c>
      <c r="P702" s="2">
        <f t="shared" si="97"/>
        <v>102</v>
      </c>
      <c r="Q702" s="51">
        <f>INT(VLOOKUP(M702,Entourage!A:AF,28+IF(N702=1,2,IF(N702=3,3,1)),FALSE)*0.6*POWER(B702,1.1))</f>
        <v>7</v>
      </c>
      <c r="R702" s="55">
        <f>I702/(SUM(H$2:H702)*10)</f>
        <v>1.0565463612543318E-3</v>
      </c>
      <c r="S702" s="95">
        <f t="shared" si="98"/>
        <v>10</v>
      </c>
      <c r="T702" s="96">
        <f>SUMIFS(H$2:H702,A$2:A702,A702)*10*S702*(1.1+INDEX(Entourage!BD:BD,MATCH(J702,Entourage!A:A,0))/20)</f>
        <v>250</v>
      </c>
      <c r="U702" s="96">
        <f t="shared" si="99"/>
        <v>-9364.0739573090541</v>
      </c>
      <c r="V702" s="96">
        <f>T702/VLOOKUP(C702,[4]CharPropertyConfig!$A:$G,7,FALSE)</f>
        <v>10</v>
      </c>
      <c r="W702" s="96">
        <f t="shared" si="100"/>
        <v>-10122.385286949791</v>
      </c>
      <c r="X702" s="54" t="str">
        <f>VLOOKUP(J702,Entourage!A:B,2,FALSE)</f>
        <v>c_b_0064</v>
      </c>
      <c r="Y702" s="51" t="str">
        <f>VLOOKUP(M702,Entourage!A:B,2,FALSE)</f>
        <v>c_b_0010</v>
      </c>
    </row>
    <row r="703" spans="1:25" x14ac:dyDescent="0.15">
      <c r="A703" s="51">
        <f t="shared" si="93"/>
        <v>36</v>
      </c>
      <c r="B703" s="2">
        <f>COUNTIF(A$1:A703,A703)</f>
        <v>2</v>
      </c>
      <c r="C703" s="2">
        <f t="shared" si="101"/>
        <v>102</v>
      </c>
      <c r="D703" s="100">
        <f t="shared" si="94"/>
        <v>21</v>
      </c>
      <c r="E703" s="51">
        <v>1</v>
      </c>
      <c r="F703" s="43">
        <v>1</v>
      </c>
      <c r="G703" s="82">
        <v>13009</v>
      </c>
      <c r="H703" s="43">
        <v>4</v>
      </c>
      <c r="I703" s="43">
        <f>VLOOKUP(C703,[4]CharPropertyConfig!$A:$G,7,FALSE)*D703</f>
        <v>525</v>
      </c>
      <c r="J703" s="51">
        <f>VLOOKUP(A703,filiation!A:C,3,FALSE)</f>
        <v>14</v>
      </c>
      <c r="K703" s="51">
        <f>VLOOKUP(J703,Entourage!A:N,14,FALSE)</f>
        <v>3</v>
      </c>
      <c r="L703" s="2" t="str">
        <f t="shared" si="95"/>
        <v>辅助</v>
      </c>
      <c r="M703" s="51">
        <f>VLOOKUP(A703,filiation!A:D,4,FALSE)</f>
        <v>1</v>
      </c>
      <c r="N703" s="51">
        <f>VLOOKUP(M703,Entourage!A:N,14,FALSE)</f>
        <v>1</v>
      </c>
      <c r="O703" s="2" t="str">
        <f t="shared" si="96"/>
        <v>战斗</v>
      </c>
      <c r="P703" s="2">
        <f t="shared" si="97"/>
        <v>102</v>
      </c>
      <c r="Q703" s="51">
        <f>INT(VLOOKUP(M703,Entourage!A:AF,28+IF(N703=1,2,IF(N703=3,3,1)),FALSE)*0.6*POWER(B703,1.1))</f>
        <v>15</v>
      </c>
      <c r="R703" s="55">
        <f>I703/(SUM(H$2:H703)*10)</f>
        <v>2.2183723485168596E-3</v>
      </c>
      <c r="S703" s="95">
        <f t="shared" si="98"/>
        <v>7</v>
      </c>
      <c r="T703" s="96">
        <f>SUMIFS(H$2:H703,A$2:A703,A703)*10*S703*(1.1+INDEX(Entourage!BD:BD,MATCH(J703,Entourage!A:A,0))/20)</f>
        <v>525</v>
      </c>
      <c r="U703" s="96">
        <f t="shared" si="99"/>
        <v>275</v>
      </c>
      <c r="V703" s="96">
        <f>T703/VLOOKUP(C703,[4]CharPropertyConfig!$A:$G,7,FALSE)</f>
        <v>21</v>
      </c>
      <c r="W703" s="96">
        <f t="shared" si="100"/>
        <v>9639.0739573090541</v>
      </c>
      <c r="X703" s="54" t="str">
        <f>VLOOKUP(J703,Entourage!A:B,2,FALSE)</f>
        <v>c_b_0064</v>
      </c>
      <c r="Y703" s="51" t="str">
        <f>VLOOKUP(M703,Entourage!A:B,2,FALSE)</f>
        <v>c_b_0010</v>
      </c>
    </row>
    <row r="704" spans="1:25" x14ac:dyDescent="0.15">
      <c r="A704" s="51">
        <f t="shared" si="93"/>
        <v>36</v>
      </c>
      <c r="B704" s="2">
        <f>COUNTIF(A$1:A704,A704)</f>
        <v>3</v>
      </c>
      <c r="C704" s="2">
        <f t="shared" si="101"/>
        <v>102</v>
      </c>
      <c r="D704" s="100">
        <f t="shared" si="94"/>
        <v>33</v>
      </c>
      <c r="E704" s="51">
        <v>1</v>
      </c>
      <c r="F704" s="43">
        <v>1</v>
      </c>
      <c r="G704" s="82">
        <v>13009</v>
      </c>
      <c r="H704" s="43">
        <v>6</v>
      </c>
      <c r="I704" s="43">
        <f>VLOOKUP(C704,[4]CharPropertyConfig!$A:$G,7,FALSE)*D704</f>
        <v>825</v>
      </c>
      <c r="J704" s="51">
        <f>VLOOKUP(A704,filiation!A:C,3,FALSE)</f>
        <v>14</v>
      </c>
      <c r="K704" s="51">
        <f>VLOOKUP(J704,Entourage!A:N,14,FALSE)</f>
        <v>3</v>
      </c>
      <c r="L704" s="2" t="str">
        <f t="shared" si="95"/>
        <v>辅助</v>
      </c>
      <c r="M704" s="51">
        <f>VLOOKUP(A704,filiation!A:D,4,FALSE)</f>
        <v>1</v>
      </c>
      <c r="N704" s="51">
        <f>VLOOKUP(M704,Entourage!A:N,14,FALSE)</f>
        <v>1</v>
      </c>
      <c r="O704" s="2" t="str">
        <f t="shared" si="96"/>
        <v>战斗</v>
      </c>
      <c r="P704" s="2">
        <f t="shared" si="97"/>
        <v>102</v>
      </c>
      <c r="Q704" s="51">
        <f>INT(VLOOKUP(M704,Entourage!A:AF,28+IF(N704=1,2,IF(N704=3,3,1)),FALSE)*0.6*POWER(B704,1.1))</f>
        <v>24</v>
      </c>
      <c r="R704" s="55">
        <f>I704/(SUM(H$2:H704)*10)</f>
        <v>3.4851301115241635E-3</v>
      </c>
      <c r="S704" s="95">
        <f t="shared" si="98"/>
        <v>5.5</v>
      </c>
      <c r="T704" s="96">
        <f>SUMIFS(H$2:H704,A$2:A704,A704)*10*S704*(1.1+INDEX(Entourage!BD:BD,MATCH(J704,Entourage!A:A,0))/20)</f>
        <v>825</v>
      </c>
      <c r="U704" s="96">
        <f t="shared" si="99"/>
        <v>300</v>
      </c>
      <c r="V704" s="96">
        <f>T704/VLOOKUP(C704,[4]CharPropertyConfig!$A:$G,7,FALSE)</f>
        <v>33</v>
      </c>
      <c r="W704" s="96">
        <f t="shared" si="100"/>
        <v>25</v>
      </c>
      <c r="X704" s="54" t="str">
        <f>VLOOKUP(J704,Entourage!A:B,2,FALSE)</f>
        <v>c_b_0064</v>
      </c>
      <c r="Y704" s="51" t="str">
        <f>VLOOKUP(M704,Entourage!A:B,2,FALSE)</f>
        <v>c_b_0010</v>
      </c>
    </row>
    <row r="705" spans="1:25" x14ac:dyDescent="0.15">
      <c r="A705" s="51">
        <f t="shared" si="93"/>
        <v>36</v>
      </c>
      <c r="B705" s="2">
        <f>COUNTIF(A$1:A705,A705)</f>
        <v>4</v>
      </c>
      <c r="C705" s="2">
        <f t="shared" si="101"/>
        <v>102</v>
      </c>
      <c r="D705" s="100">
        <f t="shared" si="94"/>
        <v>46</v>
      </c>
      <c r="E705" s="51">
        <v>1</v>
      </c>
      <c r="F705" s="43">
        <v>2</v>
      </c>
      <c r="G705" s="82">
        <v>13009</v>
      </c>
      <c r="H705" s="43">
        <v>10</v>
      </c>
      <c r="I705" s="43">
        <f>VLOOKUP(C705,[4]CharPropertyConfig!$A:$G,7,FALSE)*D705</f>
        <v>1150</v>
      </c>
      <c r="J705" s="51">
        <f>VLOOKUP(A705,filiation!A:C,3,FALSE)</f>
        <v>14</v>
      </c>
      <c r="K705" s="51">
        <f>VLOOKUP(J705,Entourage!A:N,14,FALSE)</f>
        <v>3</v>
      </c>
      <c r="L705" s="2" t="str">
        <f t="shared" si="95"/>
        <v>辅助</v>
      </c>
      <c r="M705" s="51">
        <f>VLOOKUP(A705,filiation!A:D,4,FALSE)</f>
        <v>1</v>
      </c>
      <c r="N705" s="51">
        <f>VLOOKUP(M705,Entourage!A:N,14,FALSE)</f>
        <v>1</v>
      </c>
      <c r="O705" s="2" t="str">
        <f t="shared" si="96"/>
        <v>战斗</v>
      </c>
      <c r="P705" s="2">
        <f t="shared" si="97"/>
        <v>102</v>
      </c>
      <c r="Q705" s="51">
        <f>INT(VLOOKUP(M705,Entourage!A:AF,28+IF(N705=1,2,IF(N705=3,3,1)),FALSE)*0.6*POWER(B705,1.1))</f>
        <v>33</v>
      </c>
      <c r="R705" s="55">
        <f>I705/(SUM(H$2:H705)*10)</f>
        <v>4.8560087830419726E-3</v>
      </c>
      <c r="S705" s="95">
        <f t="shared" si="98"/>
        <v>4.2</v>
      </c>
      <c r="T705" s="96">
        <f>SUMIFS(H$2:H705,A$2:A705,A705)*10*S705*(1.1+INDEX(Entourage!BD:BD,MATCH(J705,Entourage!A:A,0))/20)</f>
        <v>1155</v>
      </c>
      <c r="U705" s="96">
        <f t="shared" si="99"/>
        <v>330</v>
      </c>
      <c r="V705" s="96">
        <f>T705/VLOOKUP(C705,[4]CharPropertyConfig!$A:$G,7,FALSE)</f>
        <v>46.2</v>
      </c>
      <c r="W705" s="96">
        <f t="shared" si="100"/>
        <v>30</v>
      </c>
      <c r="X705" s="54" t="str">
        <f>VLOOKUP(J705,Entourage!A:B,2,FALSE)</f>
        <v>c_b_0064</v>
      </c>
      <c r="Y705" s="51" t="str">
        <f>VLOOKUP(M705,Entourage!A:B,2,FALSE)</f>
        <v>c_b_0010</v>
      </c>
    </row>
    <row r="706" spans="1:25" x14ac:dyDescent="0.15">
      <c r="A706" s="51">
        <f t="shared" si="93"/>
        <v>36</v>
      </c>
      <c r="B706" s="2">
        <f>COUNTIF(A$1:A706,A706)</f>
        <v>5</v>
      </c>
      <c r="C706" s="2">
        <f t="shared" si="101"/>
        <v>102</v>
      </c>
      <c r="D706" s="100">
        <f t="shared" si="94"/>
        <v>60</v>
      </c>
      <c r="E706" s="51">
        <v>1</v>
      </c>
      <c r="F706" s="43">
        <v>2</v>
      </c>
      <c r="G706" s="82">
        <v>13009</v>
      </c>
      <c r="H706" s="43">
        <v>12</v>
      </c>
      <c r="I706" s="43">
        <f>VLOOKUP(C706,[4]CharPropertyConfig!$A:$G,7,FALSE)*D706</f>
        <v>1500</v>
      </c>
      <c r="J706" s="51">
        <f>VLOOKUP(A706,filiation!A:C,3,FALSE)</f>
        <v>14</v>
      </c>
      <c r="K706" s="51">
        <f>VLOOKUP(J706,Entourage!A:N,14,FALSE)</f>
        <v>3</v>
      </c>
      <c r="L706" s="2" t="str">
        <f t="shared" si="95"/>
        <v>辅助</v>
      </c>
      <c r="M706" s="51">
        <f>VLOOKUP(A706,filiation!A:D,4,FALSE)</f>
        <v>1</v>
      </c>
      <c r="N706" s="51">
        <f>VLOOKUP(M706,Entourage!A:N,14,FALSE)</f>
        <v>1</v>
      </c>
      <c r="O706" s="2" t="str">
        <f t="shared" si="96"/>
        <v>战斗</v>
      </c>
      <c r="P706" s="2">
        <f t="shared" si="97"/>
        <v>102</v>
      </c>
      <c r="Q706" s="51">
        <f>INT(VLOOKUP(M706,Entourage!A:AF,28+IF(N706=1,2,IF(N706=3,3,1)),FALSE)*0.6*POWER(B706,1.1))</f>
        <v>42</v>
      </c>
      <c r="R706" s="55">
        <f>I706/(SUM(H$2:H706)*10)</f>
        <v>6.3307166371233221E-3</v>
      </c>
      <c r="S706" s="95">
        <f t="shared" si="98"/>
        <v>3.56</v>
      </c>
      <c r="T706" s="96">
        <f>SUMIFS(H$2:H706,A$2:A706,A706)*10*S706*(1.1+INDEX(Entourage!BD:BD,MATCH(J706,Entourage!A:A,0))/20)</f>
        <v>1513</v>
      </c>
      <c r="U706" s="96">
        <f t="shared" si="99"/>
        <v>358</v>
      </c>
      <c r="V706" s="96">
        <f>T706/VLOOKUP(C706,[4]CharPropertyConfig!$A:$G,7,FALSE)</f>
        <v>60.52</v>
      </c>
      <c r="W706" s="96">
        <f t="shared" si="100"/>
        <v>28</v>
      </c>
      <c r="X706" s="54" t="str">
        <f>VLOOKUP(J706,Entourage!A:B,2,FALSE)</f>
        <v>c_b_0064</v>
      </c>
      <c r="Y706" s="51" t="str">
        <f>VLOOKUP(M706,Entourage!A:B,2,FALSE)</f>
        <v>c_b_0010</v>
      </c>
    </row>
    <row r="707" spans="1:25" x14ac:dyDescent="0.15">
      <c r="A707" s="51">
        <f t="shared" ref="A707:A770" si="102">INT((ROW(A707)+18)/20)</f>
        <v>36</v>
      </c>
      <c r="B707" s="2">
        <f>COUNTIF(A$1:A707,A707)</f>
        <v>6</v>
      </c>
      <c r="C707" s="2">
        <f t="shared" si="101"/>
        <v>102</v>
      </c>
      <c r="D707" s="100">
        <f t="shared" ref="D707:D770" si="103">INT(V707)</f>
        <v>75</v>
      </c>
      <c r="E707" s="51">
        <v>1</v>
      </c>
      <c r="F707" s="43">
        <v>2</v>
      </c>
      <c r="G707" s="82">
        <v>13009</v>
      </c>
      <c r="H707" s="43">
        <v>16</v>
      </c>
      <c r="I707" s="43">
        <f>VLOOKUP(C707,[4]CharPropertyConfig!$A:$G,7,FALSE)*D707</f>
        <v>1875</v>
      </c>
      <c r="J707" s="51">
        <f>VLOOKUP(A707,filiation!A:C,3,FALSE)</f>
        <v>14</v>
      </c>
      <c r="K707" s="51">
        <f>VLOOKUP(J707,Entourage!A:N,14,FALSE)</f>
        <v>3</v>
      </c>
      <c r="L707" s="2" t="str">
        <f t="shared" ref="L707:L770" si="104">VLOOKUP(K707,$AC$2:$AD$4,2,FALSE)</f>
        <v>辅助</v>
      </c>
      <c r="M707" s="51">
        <f>VLOOKUP(A707,filiation!A:D,4,FALSE)</f>
        <v>1</v>
      </c>
      <c r="N707" s="51">
        <f>VLOOKUP(M707,Entourage!A:N,14,FALSE)</f>
        <v>1</v>
      </c>
      <c r="O707" s="2" t="str">
        <f t="shared" ref="O707:O770" si="105">VLOOKUP(N707,$AC$2:$AD$4,2,FALSE)</f>
        <v>战斗</v>
      </c>
      <c r="P707" s="2">
        <f t="shared" ref="P707:P770" si="106">VLOOKUP(N707,$AC$2:$AE$4,3,FALSE)</f>
        <v>102</v>
      </c>
      <c r="Q707" s="51">
        <f>INT(VLOOKUP(M707,Entourage!A:AF,28+IF(N707=1,2,IF(N707=3,3,1)),FALSE)*0.6*POWER(B707,1.1))</f>
        <v>51</v>
      </c>
      <c r="R707" s="55">
        <f>I707/(SUM(H$2:H707)*10)</f>
        <v>7.9080556727119354E-3</v>
      </c>
      <c r="S707" s="95">
        <f t="shared" ref="S707:S770" si="107">VLOOKUP(B707,AG$2:AH$22,2,FALSE)</f>
        <v>3.02</v>
      </c>
      <c r="T707" s="96">
        <f>SUMIFS(H$2:H707,A$2:A707,A707)*10*S707*(1.1+INDEX(Entourage!BD:BD,MATCH(J707,Entourage!A:A,0))/20)</f>
        <v>1887.5</v>
      </c>
      <c r="U707" s="96">
        <f t="shared" ref="U707:U770" si="108">IFERROR(T707-T706,0)</f>
        <v>374.5</v>
      </c>
      <c r="V707" s="96">
        <f>T707/VLOOKUP(C707,[4]CharPropertyConfig!$A:$G,7,FALSE)</f>
        <v>75.5</v>
      </c>
      <c r="W707" s="96">
        <f t="shared" si="100"/>
        <v>16.5</v>
      </c>
      <c r="X707" s="54" t="str">
        <f>VLOOKUP(J707,Entourage!A:B,2,FALSE)</f>
        <v>c_b_0064</v>
      </c>
      <c r="Y707" s="51" t="str">
        <f>VLOOKUP(M707,Entourage!A:B,2,FALSE)</f>
        <v>c_b_0010</v>
      </c>
    </row>
    <row r="708" spans="1:25" x14ac:dyDescent="0.15">
      <c r="A708" s="51">
        <f t="shared" si="102"/>
        <v>36</v>
      </c>
      <c r="B708" s="2">
        <f>COUNTIF(A$1:A708,A708)</f>
        <v>7</v>
      </c>
      <c r="C708" s="2">
        <f t="shared" si="101"/>
        <v>102</v>
      </c>
      <c r="D708" s="100">
        <f t="shared" si="103"/>
        <v>91</v>
      </c>
      <c r="E708" s="51">
        <v>1</v>
      </c>
      <c r="F708" s="43">
        <v>3</v>
      </c>
      <c r="G708" s="82">
        <v>13009</v>
      </c>
      <c r="H708" s="43">
        <v>20</v>
      </c>
      <c r="I708" s="43">
        <f>VLOOKUP(C708,[4]CharPropertyConfig!$A:$G,7,FALSE)*D708</f>
        <v>2275</v>
      </c>
      <c r="J708" s="51">
        <f>VLOOKUP(A708,filiation!A:C,3,FALSE)</f>
        <v>14</v>
      </c>
      <c r="K708" s="51">
        <f>VLOOKUP(J708,Entourage!A:N,14,FALSE)</f>
        <v>3</v>
      </c>
      <c r="L708" s="2" t="str">
        <f t="shared" si="104"/>
        <v>辅助</v>
      </c>
      <c r="M708" s="51">
        <f>VLOOKUP(A708,filiation!A:D,4,FALSE)</f>
        <v>1</v>
      </c>
      <c r="N708" s="51">
        <f>VLOOKUP(M708,Entourage!A:N,14,FALSE)</f>
        <v>1</v>
      </c>
      <c r="O708" s="2" t="str">
        <f t="shared" si="105"/>
        <v>战斗</v>
      </c>
      <c r="P708" s="2">
        <f t="shared" si="106"/>
        <v>102</v>
      </c>
      <c r="Q708" s="51">
        <f>INT(VLOOKUP(M708,Entourage!A:AF,28+IF(N708=1,2,IF(N708=3,3,1)),FALSE)*0.6*POWER(B708,1.1))</f>
        <v>61</v>
      </c>
      <c r="R708" s="55">
        <f>I708/(SUM(H$2:H708)*10)</f>
        <v>9.5870206489675515E-3</v>
      </c>
      <c r="S708" s="95">
        <f t="shared" si="107"/>
        <v>2.6</v>
      </c>
      <c r="T708" s="96">
        <f>SUMIFS(H$2:H708,A$2:A708,A708)*10*S708*(1.1+INDEX(Entourage!BD:BD,MATCH(J708,Entourage!A:A,0))/20)</f>
        <v>2275</v>
      </c>
      <c r="U708" s="96">
        <f t="shared" si="108"/>
        <v>387.5</v>
      </c>
      <c r="V708" s="96">
        <f>T708/VLOOKUP(C708,[4]CharPropertyConfig!$A:$G,7,FALSE)</f>
        <v>91</v>
      </c>
      <c r="W708" s="96">
        <f t="shared" ref="W708:W771" si="109">U708-U707</f>
        <v>13</v>
      </c>
      <c r="X708" s="54" t="str">
        <f>VLOOKUP(J708,Entourage!A:B,2,FALSE)</f>
        <v>c_b_0064</v>
      </c>
      <c r="Y708" s="51" t="str">
        <f>VLOOKUP(M708,Entourage!A:B,2,FALSE)</f>
        <v>c_b_0010</v>
      </c>
    </row>
    <row r="709" spans="1:25" x14ac:dyDescent="0.15">
      <c r="A709" s="51">
        <f t="shared" si="102"/>
        <v>36</v>
      </c>
      <c r="B709" s="2">
        <f>COUNTIF(A$1:A709,A709)</f>
        <v>8</v>
      </c>
      <c r="C709" s="2">
        <f t="shared" si="101"/>
        <v>102</v>
      </c>
      <c r="D709" s="100">
        <f t="shared" si="103"/>
        <v>107</v>
      </c>
      <c r="E709" s="51">
        <v>1</v>
      </c>
      <c r="F709" s="43">
        <v>3</v>
      </c>
      <c r="G709" s="82">
        <v>13009</v>
      </c>
      <c r="H709" s="43">
        <v>24</v>
      </c>
      <c r="I709" s="43">
        <f>VLOOKUP(C709,[4]CharPropertyConfig!$A:$G,7,FALSE)*D709</f>
        <v>2675</v>
      </c>
      <c r="J709" s="51">
        <f>VLOOKUP(A709,filiation!A:C,3,FALSE)</f>
        <v>14</v>
      </c>
      <c r="K709" s="51">
        <f>VLOOKUP(J709,Entourage!A:N,14,FALSE)</f>
        <v>3</v>
      </c>
      <c r="L709" s="2" t="str">
        <f t="shared" si="104"/>
        <v>辅助</v>
      </c>
      <c r="M709" s="51">
        <f>VLOOKUP(A709,filiation!A:D,4,FALSE)</f>
        <v>1</v>
      </c>
      <c r="N709" s="51">
        <f>VLOOKUP(M709,Entourage!A:N,14,FALSE)</f>
        <v>1</v>
      </c>
      <c r="O709" s="2" t="str">
        <f t="shared" si="105"/>
        <v>战斗</v>
      </c>
      <c r="P709" s="2">
        <f t="shared" si="106"/>
        <v>102</v>
      </c>
      <c r="Q709" s="51">
        <f>INT(VLOOKUP(M709,Entourage!A:AF,28+IF(N709=1,2,IF(N709=3,3,1)),FALSE)*0.6*POWER(B709,1.1))</f>
        <v>70</v>
      </c>
      <c r="R709" s="55">
        <f>I709/(SUM(H$2:H709)*10)</f>
        <v>1.1261261261261261E-2</v>
      </c>
      <c r="S709" s="95">
        <f t="shared" si="107"/>
        <v>2.2799999999999998</v>
      </c>
      <c r="T709" s="96">
        <f>SUMIFS(H$2:H709,A$2:A709,A709)*10*S709*(1.1+INDEX(Entourage!BD:BD,MATCH(J709,Entourage!A:A,0))/20)</f>
        <v>2679</v>
      </c>
      <c r="U709" s="96">
        <f t="shared" si="108"/>
        <v>404</v>
      </c>
      <c r="V709" s="96">
        <f>T709/VLOOKUP(C709,[4]CharPropertyConfig!$A:$G,7,FALSE)</f>
        <v>107.16</v>
      </c>
      <c r="W709" s="96">
        <f t="shared" si="109"/>
        <v>16.5</v>
      </c>
      <c r="X709" s="54" t="str">
        <f>VLOOKUP(J709,Entourage!A:B,2,FALSE)</f>
        <v>c_b_0064</v>
      </c>
      <c r="Y709" s="51" t="str">
        <f>VLOOKUP(M709,Entourage!A:B,2,FALSE)</f>
        <v>c_b_0010</v>
      </c>
    </row>
    <row r="710" spans="1:25" x14ac:dyDescent="0.15">
      <c r="A710" s="51">
        <f t="shared" si="102"/>
        <v>36</v>
      </c>
      <c r="B710" s="2">
        <f>COUNTIF(A$1:A710,A710)</f>
        <v>9</v>
      </c>
      <c r="C710" s="2">
        <f t="shared" si="101"/>
        <v>102</v>
      </c>
      <c r="D710" s="100">
        <f t="shared" si="103"/>
        <v>124</v>
      </c>
      <c r="E710" s="51">
        <v>1</v>
      </c>
      <c r="F710" s="43">
        <v>3</v>
      </c>
      <c r="G710" s="82">
        <v>13009</v>
      </c>
      <c r="H710" s="43">
        <v>26</v>
      </c>
      <c r="I710" s="43">
        <f>VLOOKUP(C710,[4]CharPropertyConfig!$A:$G,7,FALSE)*D710</f>
        <v>3100</v>
      </c>
      <c r="J710" s="51">
        <f>VLOOKUP(A710,filiation!A:C,3,FALSE)</f>
        <v>14</v>
      </c>
      <c r="K710" s="51">
        <f>VLOOKUP(J710,Entourage!A:N,14,FALSE)</f>
        <v>3</v>
      </c>
      <c r="L710" s="2" t="str">
        <f t="shared" si="104"/>
        <v>辅助</v>
      </c>
      <c r="M710" s="51">
        <f>VLOOKUP(A710,filiation!A:D,4,FALSE)</f>
        <v>1</v>
      </c>
      <c r="N710" s="51">
        <f>VLOOKUP(M710,Entourage!A:N,14,FALSE)</f>
        <v>1</v>
      </c>
      <c r="O710" s="2" t="str">
        <f t="shared" si="105"/>
        <v>战斗</v>
      </c>
      <c r="P710" s="2">
        <f t="shared" si="106"/>
        <v>102</v>
      </c>
      <c r="Q710" s="51">
        <f>INT(VLOOKUP(M710,Entourage!A:AF,28+IF(N710=1,2,IF(N710=3,3,1)),FALSE)*0.6*POWER(B710,1.1))</f>
        <v>80</v>
      </c>
      <c r="R710" s="55">
        <f>I710/(SUM(H$2:H710)*10)</f>
        <v>1.3036164844407064E-2</v>
      </c>
      <c r="S710" s="95">
        <f t="shared" si="107"/>
        <v>2.0699999999999998</v>
      </c>
      <c r="T710" s="96">
        <f>SUMIFS(H$2:H710,A$2:A710,A710)*10*S710*(1.1+INDEX(Entourage!BD:BD,MATCH(J710,Entourage!A:A,0))/20)</f>
        <v>3105</v>
      </c>
      <c r="U710" s="96">
        <f t="shared" si="108"/>
        <v>426</v>
      </c>
      <c r="V710" s="96">
        <f>T710/VLOOKUP(C710,[4]CharPropertyConfig!$A:$G,7,FALSE)</f>
        <v>124.2</v>
      </c>
      <c r="W710" s="96">
        <f t="shared" si="109"/>
        <v>22</v>
      </c>
      <c r="X710" s="54" t="str">
        <f>VLOOKUP(J710,Entourage!A:B,2,FALSE)</f>
        <v>c_b_0064</v>
      </c>
      <c r="Y710" s="51" t="str">
        <f>VLOOKUP(M710,Entourage!A:B,2,FALSE)</f>
        <v>c_b_0010</v>
      </c>
    </row>
    <row r="711" spans="1:25" x14ac:dyDescent="0.15">
      <c r="A711" s="51">
        <f t="shared" si="102"/>
        <v>36</v>
      </c>
      <c r="B711" s="2">
        <f>COUNTIF(A$1:A711,A711)</f>
        <v>10</v>
      </c>
      <c r="C711" s="2">
        <f t="shared" si="101"/>
        <v>102</v>
      </c>
      <c r="D711" s="100">
        <f t="shared" si="103"/>
        <v>141</v>
      </c>
      <c r="E711" s="51">
        <v>1</v>
      </c>
      <c r="F711" s="43">
        <v>3</v>
      </c>
      <c r="G711" s="82">
        <v>13009</v>
      </c>
      <c r="H711" s="43">
        <v>30</v>
      </c>
      <c r="I711" s="43">
        <f>VLOOKUP(C711,[4]CharPropertyConfig!$A:$G,7,FALSE)*D711</f>
        <v>3525</v>
      </c>
      <c r="J711" s="51">
        <f>VLOOKUP(A711,filiation!A:C,3,FALSE)</f>
        <v>14</v>
      </c>
      <c r="K711" s="51">
        <f>VLOOKUP(J711,Entourage!A:N,14,FALSE)</f>
        <v>3</v>
      </c>
      <c r="L711" s="2" t="str">
        <f t="shared" si="104"/>
        <v>辅助</v>
      </c>
      <c r="M711" s="51">
        <f>VLOOKUP(A711,filiation!A:D,4,FALSE)</f>
        <v>1</v>
      </c>
      <c r="N711" s="51">
        <f>VLOOKUP(M711,Entourage!A:N,14,FALSE)</f>
        <v>1</v>
      </c>
      <c r="O711" s="2" t="str">
        <f t="shared" si="105"/>
        <v>战斗</v>
      </c>
      <c r="P711" s="2">
        <f t="shared" si="106"/>
        <v>102</v>
      </c>
      <c r="Q711" s="51">
        <f>INT(VLOOKUP(M711,Entourage!A:AF,28+IF(N711=1,2,IF(N711=3,3,1)),FALSE)*0.6*POWER(B711,1.1))</f>
        <v>90</v>
      </c>
      <c r="R711" s="55">
        <f>I711/(SUM(H$2:H711)*10)</f>
        <v>1.4804703905921882E-2</v>
      </c>
      <c r="S711" s="95">
        <f t="shared" si="107"/>
        <v>1.89</v>
      </c>
      <c r="T711" s="96">
        <f>SUMIFS(H$2:H711,A$2:A711,A711)*10*S711*(1.1+INDEX(Entourage!BD:BD,MATCH(J711,Entourage!A:A,0))/20)</f>
        <v>3543.75</v>
      </c>
      <c r="U711" s="96">
        <f t="shared" si="108"/>
        <v>438.75</v>
      </c>
      <c r="V711" s="96">
        <f>T711/VLOOKUP(C711,[4]CharPropertyConfig!$A:$G,7,FALSE)</f>
        <v>141.75</v>
      </c>
      <c r="W711" s="96">
        <f t="shared" si="109"/>
        <v>12.75</v>
      </c>
      <c r="X711" s="54" t="str">
        <f>VLOOKUP(J711,Entourage!A:B,2,FALSE)</f>
        <v>c_b_0064</v>
      </c>
      <c r="Y711" s="51" t="str">
        <f>VLOOKUP(M711,Entourage!A:B,2,FALSE)</f>
        <v>c_b_0010</v>
      </c>
    </row>
    <row r="712" spans="1:25" x14ac:dyDescent="0.15">
      <c r="A712" s="51">
        <f t="shared" si="102"/>
        <v>36</v>
      </c>
      <c r="B712" s="2">
        <f>COUNTIF(A$1:A712,A712)</f>
        <v>11</v>
      </c>
      <c r="C712" s="2">
        <f t="shared" si="101"/>
        <v>102</v>
      </c>
      <c r="D712" s="100">
        <f t="shared" si="103"/>
        <v>160</v>
      </c>
      <c r="E712" s="51">
        <v>1</v>
      </c>
      <c r="F712" s="43">
        <v>4</v>
      </c>
      <c r="G712" s="82">
        <v>13009</v>
      </c>
      <c r="H712" s="43">
        <v>34</v>
      </c>
      <c r="I712" s="43">
        <f>VLOOKUP(C712,[4]CharPropertyConfig!$A:$G,7,FALSE)*D712</f>
        <v>4000</v>
      </c>
      <c r="J712" s="51">
        <f>VLOOKUP(A712,filiation!A:C,3,FALSE)</f>
        <v>14</v>
      </c>
      <c r="K712" s="51">
        <f>VLOOKUP(J712,Entourage!A:N,14,FALSE)</f>
        <v>3</v>
      </c>
      <c r="L712" s="2" t="str">
        <f t="shared" si="104"/>
        <v>辅助</v>
      </c>
      <c r="M712" s="51">
        <f>VLOOKUP(A712,filiation!A:D,4,FALSE)</f>
        <v>1</v>
      </c>
      <c r="N712" s="51">
        <f>VLOOKUP(M712,Entourage!A:N,14,FALSE)</f>
        <v>1</v>
      </c>
      <c r="O712" s="2" t="str">
        <f t="shared" si="105"/>
        <v>战斗</v>
      </c>
      <c r="P712" s="2">
        <f t="shared" si="106"/>
        <v>102</v>
      </c>
      <c r="Q712" s="51">
        <f>INT(VLOOKUP(M712,Entourage!A:AF,28+IF(N712=1,2,IF(N712=3,3,1)),FALSE)*0.6*POWER(B712,1.1))</f>
        <v>100</v>
      </c>
      <c r="R712" s="55">
        <f>I712/(SUM(H$2:H712)*10)</f>
        <v>1.6775708773695688E-2</v>
      </c>
      <c r="S712" s="95">
        <f t="shared" si="107"/>
        <v>1.74</v>
      </c>
      <c r="T712" s="96">
        <f>SUMIFS(H$2:H712,A$2:A712,A712)*10*S712*(1.1+INDEX(Entourage!BD:BD,MATCH(J712,Entourage!A:A,0))/20)</f>
        <v>4002</v>
      </c>
      <c r="U712" s="96">
        <f t="shared" si="108"/>
        <v>458.25</v>
      </c>
      <c r="V712" s="96">
        <f>T712/VLOOKUP(C712,[4]CharPropertyConfig!$A:$G,7,FALSE)</f>
        <v>160.08000000000001</v>
      </c>
      <c r="W712" s="96">
        <f t="shared" si="109"/>
        <v>19.5</v>
      </c>
      <c r="X712" s="54" t="str">
        <f>VLOOKUP(J712,Entourage!A:B,2,FALSE)</f>
        <v>c_b_0064</v>
      </c>
      <c r="Y712" s="51" t="str">
        <f>VLOOKUP(M712,Entourage!A:B,2,FALSE)</f>
        <v>c_b_0010</v>
      </c>
    </row>
    <row r="713" spans="1:25" x14ac:dyDescent="0.15">
      <c r="A713" s="51">
        <f t="shared" si="102"/>
        <v>36</v>
      </c>
      <c r="B713" s="2">
        <f>COUNTIF(A$1:A713,A713)</f>
        <v>12</v>
      </c>
      <c r="C713" s="2">
        <f t="shared" si="101"/>
        <v>102</v>
      </c>
      <c r="D713" s="100">
        <f t="shared" si="103"/>
        <v>179</v>
      </c>
      <c r="E713" s="51">
        <v>1</v>
      </c>
      <c r="F713" s="43">
        <v>4</v>
      </c>
      <c r="G713" s="82">
        <v>13009</v>
      </c>
      <c r="H713" s="43">
        <v>38</v>
      </c>
      <c r="I713" s="43">
        <f>VLOOKUP(C713,[4]CharPropertyConfig!$A:$G,7,FALSE)*D713</f>
        <v>4475</v>
      </c>
      <c r="J713" s="51">
        <f>VLOOKUP(A713,filiation!A:C,3,FALSE)</f>
        <v>14</v>
      </c>
      <c r="K713" s="51">
        <f>VLOOKUP(J713,Entourage!A:N,14,FALSE)</f>
        <v>3</v>
      </c>
      <c r="L713" s="2" t="str">
        <f t="shared" si="104"/>
        <v>辅助</v>
      </c>
      <c r="M713" s="51">
        <f>VLOOKUP(A713,filiation!A:D,4,FALSE)</f>
        <v>1</v>
      </c>
      <c r="N713" s="51">
        <f>VLOOKUP(M713,Entourage!A:N,14,FALSE)</f>
        <v>1</v>
      </c>
      <c r="O713" s="2" t="str">
        <f t="shared" si="105"/>
        <v>战斗</v>
      </c>
      <c r="P713" s="2">
        <f t="shared" si="106"/>
        <v>102</v>
      </c>
      <c r="Q713" s="51">
        <f>INT(VLOOKUP(M713,Entourage!A:AF,28+IF(N713=1,2,IF(N713=3,3,1)),FALSE)*0.6*POWER(B713,1.1))</f>
        <v>110</v>
      </c>
      <c r="R713" s="55">
        <f>I713/(SUM(H$2:H713)*10)</f>
        <v>1.873796164475337E-2</v>
      </c>
      <c r="S713" s="95">
        <f t="shared" si="107"/>
        <v>1.615</v>
      </c>
      <c r="T713" s="96">
        <f>SUMIFS(H$2:H713,A$2:A713,A713)*10*S713*(1.1+INDEX(Entourage!BD:BD,MATCH(J713,Entourage!A:A,0))/20)</f>
        <v>4481.625</v>
      </c>
      <c r="U713" s="96">
        <f t="shared" si="108"/>
        <v>479.625</v>
      </c>
      <c r="V713" s="96">
        <f>T713/VLOOKUP(C713,[4]CharPropertyConfig!$A:$G,7,FALSE)</f>
        <v>179.26499999999999</v>
      </c>
      <c r="W713" s="96">
        <f t="shared" si="109"/>
        <v>21.375</v>
      </c>
      <c r="X713" s="54" t="str">
        <f>VLOOKUP(J713,Entourage!A:B,2,FALSE)</f>
        <v>c_b_0064</v>
      </c>
      <c r="Y713" s="51" t="str">
        <f>VLOOKUP(M713,Entourage!A:B,2,FALSE)</f>
        <v>c_b_0010</v>
      </c>
    </row>
    <row r="714" spans="1:25" x14ac:dyDescent="0.15">
      <c r="A714" s="51">
        <f t="shared" si="102"/>
        <v>36</v>
      </c>
      <c r="B714" s="2">
        <f>COUNTIF(A$1:A714,A714)</f>
        <v>13</v>
      </c>
      <c r="C714" s="2">
        <f t="shared" si="101"/>
        <v>102</v>
      </c>
      <c r="D714" s="100">
        <f t="shared" si="103"/>
        <v>199</v>
      </c>
      <c r="E714" s="51">
        <v>1</v>
      </c>
      <c r="F714" s="43">
        <v>4</v>
      </c>
      <c r="G714" s="82">
        <v>13009</v>
      </c>
      <c r="H714" s="43">
        <v>42</v>
      </c>
      <c r="I714" s="43">
        <f>VLOOKUP(C714,[4]CharPropertyConfig!$A:$G,7,FALSE)*D714</f>
        <v>4975</v>
      </c>
      <c r="J714" s="51">
        <f>VLOOKUP(A714,filiation!A:C,3,FALSE)</f>
        <v>14</v>
      </c>
      <c r="K714" s="51">
        <f>VLOOKUP(J714,Entourage!A:N,14,FALSE)</f>
        <v>3</v>
      </c>
      <c r="L714" s="2" t="str">
        <f t="shared" si="104"/>
        <v>辅助</v>
      </c>
      <c r="M714" s="51">
        <f>VLOOKUP(A714,filiation!A:D,4,FALSE)</f>
        <v>1</v>
      </c>
      <c r="N714" s="51">
        <f>VLOOKUP(M714,Entourage!A:N,14,FALSE)</f>
        <v>1</v>
      </c>
      <c r="O714" s="2" t="str">
        <f t="shared" si="105"/>
        <v>战斗</v>
      </c>
      <c r="P714" s="2">
        <f t="shared" si="106"/>
        <v>102</v>
      </c>
      <c r="Q714" s="51">
        <f>INT(VLOOKUP(M714,Entourage!A:AF,28+IF(N714=1,2,IF(N714=3,3,1)),FALSE)*0.6*POWER(B714,1.1))</f>
        <v>120</v>
      </c>
      <c r="R714" s="55">
        <f>I714/(SUM(H$2:H714)*10)</f>
        <v>2.079501755559271E-2</v>
      </c>
      <c r="S714" s="95">
        <f t="shared" si="107"/>
        <v>1.51</v>
      </c>
      <c r="T714" s="96">
        <f>SUMIFS(H$2:H714,A$2:A714,A714)*10*S714*(1.1+INDEX(Entourage!BD:BD,MATCH(J714,Entourage!A:A,0))/20)</f>
        <v>4983</v>
      </c>
      <c r="U714" s="96">
        <f t="shared" si="108"/>
        <v>501.375</v>
      </c>
      <c r="V714" s="96">
        <f>T714/VLOOKUP(C714,[4]CharPropertyConfig!$A:$G,7,FALSE)</f>
        <v>199.32</v>
      </c>
      <c r="W714" s="96">
        <f t="shared" si="109"/>
        <v>21.75</v>
      </c>
      <c r="X714" s="54" t="str">
        <f>VLOOKUP(J714,Entourage!A:B,2,FALSE)</f>
        <v>c_b_0064</v>
      </c>
      <c r="Y714" s="51" t="str">
        <f>VLOOKUP(M714,Entourage!A:B,2,FALSE)</f>
        <v>c_b_0010</v>
      </c>
    </row>
    <row r="715" spans="1:25" x14ac:dyDescent="0.15">
      <c r="A715" s="51">
        <f t="shared" si="102"/>
        <v>36</v>
      </c>
      <c r="B715" s="2">
        <f>COUNTIF(A$1:A715,A715)</f>
        <v>14</v>
      </c>
      <c r="C715" s="2">
        <f t="shared" si="101"/>
        <v>102</v>
      </c>
      <c r="D715" s="100">
        <f t="shared" si="103"/>
        <v>220</v>
      </c>
      <c r="E715" s="51">
        <v>1</v>
      </c>
      <c r="F715" s="43">
        <v>5</v>
      </c>
      <c r="G715" s="82">
        <v>13009</v>
      </c>
      <c r="H715" s="43">
        <v>46</v>
      </c>
      <c r="I715" s="43">
        <f>VLOOKUP(C715,[4]CharPropertyConfig!$A:$G,7,FALSE)*D715</f>
        <v>5500</v>
      </c>
      <c r="J715" s="51">
        <f>VLOOKUP(A715,filiation!A:C,3,FALSE)</f>
        <v>14</v>
      </c>
      <c r="K715" s="51">
        <f>VLOOKUP(J715,Entourage!A:N,14,FALSE)</f>
        <v>3</v>
      </c>
      <c r="L715" s="2" t="str">
        <f t="shared" si="104"/>
        <v>辅助</v>
      </c>
      <c r="M715" s="51">
        <f>VLOOKUP(A715,filiation!A:D,4,FALSE)</f>
        <v>1</v>
      </c>
      <c r="N715" s="51">
        <f>VLOOKUP(M715,Entourage!A:N,14,FALSE)</f>
        <v>1</v>
      </c>
      <c r="O715" s="2" t="str">
        <f t="shared" si="105"/>
        <v>战斗</v>
      </c>
      <c r="P715" s="2">
        <f t="shared" si="106"/>
        <v>102</v>
      </c>
      <c r="Q715" s="51">
        <f>INT(VLOOKUP(M715,Entourage!A:AF,28+IF(N715=1,2,IF(N715=3,3,1)),FALSE)*0.6*POWER(B715,1.1))</f>
        <v>131</v>
      </c>
      <c r="R715" s="55">
        <f>I715/(SUM(H$2:H715)*10)</f>
        <v>2.2945348352106799E-2</v>
      </c>
      <c r="S715" s="95">
        <f t="shared" si="107"/>
        <v>1.42</v>
      </c>
      <c r="T715" s="96">
        <f>SUMIFS(H$2:H715,A$2:A715,A715)*10*S715*(1.1+INDEX(Entourage!BD:BD,MATCH(J715,Entourage!A:A,0))/20)</f>
        <v>5502.5</v>
      </c>
      <c r="U715" s="96">
        <f t="shared" si="108"/>
        <v>519.5</v>
      </c>
      <c r="V715" s="96">
        <f>T715/VLOOKUP(C715,[4]CharPropertyConfig!$A:$G,7,FALSE)</f>
        <v>220.1</v>
      </c>
      <c r="W715" s="96">
        <f t="shared" si="109"/>
        <v>18.125</v>
      </c>
      <c r="X715" s="54" t="str">
        <f>VLOOKUP(J715,Entourage!A:B,2,FALSE)</f>
        <v>c_b_0064</v>
      </c>
      <c r="Y715" s="51" t="str">
        <f>VLOOKUP(M715,Entourage!A:B,2,FALSE)</f>
        <v>c_b_0010</v>
      </c>
    </row>
    <row r="716" spans="1:25" x14ac:dyDescent="0.15">
      <c r="A716" s="51">
        <f t="shared" si="102"/>
        <v>36</v>
      </c>
      <c r="B716" s="2">
        <f>COUNTIF(A$1:A716,A716)</f>
        <v>15</v>
      </c>
      <c r="C716" s="2">
        <f t="shared" si="101"/>
        <v>102</v>
      </c>
      <c r="D716" s="100">
        <f t="shared" si="103"/>
        <v>241</v>
      </c>
      <c r="E716" s="51">
        <v>1</v>
      </c>
      <c r="F716" s="43">
        <v>5</v>
      </c>
      <c r="G716" s="82">
        <v>13009</v>
      </c>
      <c r="H716" s="43">
        <v>50</v>
      </c>
      <c r="I716" s="43">
        <f>VLOOKUP(C716,[4]CharPropertyConfig!$A:$G,7,FALSE)*D716</f>
        <v>6025</v>
      </c>
      <c r="J716" s="51">
        <f>VLOOKUP(A716,filiation!A:C,3,FALSE)</f>
        <v>14</v>
      </c>
      <c r="K716" s="51">
        <f>VLOOKUP(J716,Entourage!A:N,14,FALSE)</f>
        <v>3</v>
      </c>
      <c r="L716" s="2" t="str">
        <f t="shared" si="104"/>
        <v>辅助</v>
      </c>
      <c r="M716" s="51">
        <f>VLOOKUP(A716,filiation!A:D,4,FALSE)</f>
        <v>1</v>
      </c>
      <c r="N716" s="51">
        <f>VLOOKUP(M716,Entourage!A:N,14,FALSE)</f>
        <v>1</v>
      </c>
      <c r="O716" s="2" t="str">
        <f t="shared" si="105"/>
        <v>战斗</v>
      </c>
      <c r="P716" s="2">
        <f t="shared" si="106"/>
        <v>102</v>
      </c>
      <c r="Q716" s="51">
        <f>INT(VLOOKUP(M716,Entourage!A:AF,28+IF(N716=1,2,IF(N716=3,3,1)),FALSE)*0.6*POWER(B716,1.1))</f>
        <v>141</v>
      </c>
      <c r="R716" s="55">
        <f>I716/(SUM(H$2:H716)*10)</f>
        <v>2.5083263946711076E-2</v>
      </c>
      <c r="S716" s="95">
        <f t="shared" si="107"/>
        <v>1.3418999999999999</v>
      </c>
      <c r="T716" s="96">
        <f>SUMIFS(H$2:H716,A$2:A716,A716)*10*S716*(1.1+INDEX(Entourage!BD:BD,MATCH(J716,Entourage!A:A,0))/20)</f>
        <v>6038.5499999999993</v>
      </c>
      <c r="U716" s="96">
        <f t="shared" si="108"/>
        <v>536.04999999999927</v>
      </c>
      <c r="V716" s="96">
        <f>T716/VLOOKUP(C716,[4]CharPropertyConfig!$A:$G,7,FALSE)</f>
        <v>241.54199999999997</v>
      </c>
      <c r="W716" s="96">
        <f t="shared" si="109"/>
        <v>16.549999999999272</v>
      </c>
      <c r="X716" s="54" t="str">
        <f>VLOOKUP(J716,Entourage!A:B,2,FALSE)</f>
        <v>c_b_0064</v>
      </c>
      <c r="Y716" s="51" t="str">
        <f>VLOOKUP(M716,Entourage!A:B,2,FALSE)</f>
        <v>c_b_0010</v>
      </c>
    </row>
    <row r="717" spans="1:25" x14ac:dyDescent="0.15">
      <c r="A717" s="51">
        <f t="shared" si="102"/>
        <v>36</v>
      </c>
      <c r="B717" s="2">
        <f>COUNTIF(A$1:A717,A717)</f>
        <v>16</v>
      </c>
      <c r="C717" s="2">
        <f t="shared" si="101"/>
        <v>102</v>
      </c>
      <c r="D717" s="100">
        <f t="shared" si="103"/>
        <v>263</v>
      </c>
      <c r="E717" s="51">
        <v>1</v>
      </c>
      <c r="F717" s="43">
        <v>5</v>
      </c>
      <c r="G717" s="82">
        <v>13009</v>
      </c>
      <c r="H717" s="43">
        <v>54</v>
      </c>
      <c r="I717" s="43">
        <f>VLOOKUP(C717,[4]CharPropertyConfig!$A:$G,7,FALSE)*D717</f>
        <v>6575</v>
      </c>
      <c r="J717" s="51">
        <f>VLOOKUP(A717,filiation!A:C,3,FALSE)</f>
        <v>14</v>
      </c>
      <c r="K717" s="51">
        <f>VLOOKUP(J717,Entourage!A:N,14,FALSE)</f>
        <v>3</v>
      </c>
      <c r="L717" s="2" t="str">
        <f t="shared" si="104"/>
        <v>辅助</v>
      </c>
      <c r="M717" s="51">
        <f>VLOOKUP(A717,filiation!A:D,4,FALSE)</f>
        <v>1</v>
      </c>
      <c r="N717" s="51">
        <f>VLOOKUP(M717,Entourage!A:N,14,FALSE)</f>
        <v>1</v>
      </c>
      <c r="O717" s="2" t="str">
        <f t="shared" si="105"/>
        <v>战斗</v>
      </c>
      <c r="P717" s="2">
        <f t="shared" si="106"/>
        <v>102</v>
      </c>
      <c r="Q717" s="51">
        <f>INT(VLOOKUP(M717,Entourage!A:AF,28+IF(N717=1,2,IF(N717=3,3,1)),FALSE)*0.6*POWER(B717,1.1))</f>
        <v>152</v>
      </c>
      <c r="R717" s="55">
        <f>I717/(SUM(H$2:H717)*10)</f>
        <v>2.731162249729999E-2</v>
      </c>
      <c r="S717" s="95">
        <f t="shared" si="107"/>
        <v>1.2748049999999997</v>
      </c>
      <c r="T717" s="96">
        <f>SUMIFS(H$2:H717,A$2:A717,A717)*10*S717*(1.1+INDEX(Entourage!BD:BD,MATCH(J717,Entourage!A:A,0))/20)</f>
        <v>6597.1158749999986</v>
      </c>
      <c r="U717" s="96">
        <f t="shared" si="108"/>
        <v>558.56587499999932</v>
      </c>
      <c r="V717" s="96">
        <f>T717/VLOOKUP(C717,[4]CharPropertyConfig!$A:$G,7,FALSE)</f>
        <v>263.88463499999995</v>
      </c>
      <c r="W717" s="96">
        <f t="shared" si="109"/>
        <v>22.515875000000051</v>
      </c>
      <c r="X717" s="54" t="str">
        <f>VLOOKUP(J717,Entourage!A:B,2,FALSE)</f>
        <v>c_b_0064</v>
      </c>
      <c r="Y717" s="51" t="str">
        <f>VLOOKUP(M717,Entourage!A:B,2,FALSE)</f>
        <v>c_b_0010</v>
      </c>
    </row>
    <row r="718" spans="1:25" x14ac:dyDescent="0.15">
      <c r="A718" s="51">
        <f t="shared" si="102"/>
        <v>36</v>
      </c>
      <c r="B718" s="2">
        <f>COUNTIF(A$1:A718,A718)</f>
        <v>17</v>
      </c>
      <c r="C718" s="2">
        <f t="shared" si="101"/>
        <v>102</v>
      </c>
      <c r="D718" s="100">
        <f t="shared" si="103"/>
        <v>287</v>
      </c>
      <c r="E718" s="51">
        <v>1</v>
      </c>
      <c r="F718" s="43">
        <v>5</v>
      </c>
      <c r="G718" s="82">
        <v>13009</v>
      </c>
      <c r="H718" s="43">
        <v>58</v>
      </c>
      <c r="I718" s="43">
        <f>VLOOKUP(C718,[4]CharPropertyConfig!$A:$G,7,FALSE)*D718</f>
        <v>7175</v>
      </c>
      <c r="J718" s="51">
        <f>VLOOKUP(A718,filiation!A:C,3,FALSE)</f>
        <v>14</v>
      </c>
      <c r="K718" s="51">
        <f>VLOOKUP(J718,Entourage!A:N,14,FALSE)</f>
        <v>3</v>
      </c>
      <c r="L718" s="2" t="str">
        <f t="shared" si="104"/>
        <v>辅助</v>
      </c>
      <c r="M718" s="51">
        <f>VLOOKUP(A718,filiation!A:D,4,FALSE)</f>
        <v>1</v>
      </c>
      <c r="N718" s="51">
        <f>VLOOKUP(M718,Entourage!A:N,14,FALSE)</f>
        <v>1</v>
      </c>
      <c r="O718" s="2" t="str">
        <f t="shared" si="105"/>
        <v>战斗</v>
      </c>
      <c r="P718" s="2">
        <f t="shared" si="106"/>
        <v>102</v>
      </c>
      <c r="Q718" s="51">
        <f>INT(VLOOKUP(M718,Entourage!A:AF,28+IF(N718=1,2,IF(N718=3,3,1)),FALSE)*0.6*POWER(B718,1.1))</f>
        <v>162</v>
      </c>
      <c r="R718" s="55">
        <f>I718/(SUM(H$2:H718)*10)</f>
        <v>2.973230565224598E-2</v>
      </c>
      <c r="S718" s="95">
        <f t="shared" si="107"/>
        <v>1.2174387749999998</v>
      </c>
      <c r="T718" s="96">
        <f>SUMIFS(H$2:H718,A$2:A718,A718)*10*S718*(1.1+INDEX(Entourage!BD:BD,MATCH(J718,Entourage!A:A,0))/20)</f>
        <v>7182.8887724999986</v>
      </c>
      <c r="U718" s="96">
        <f t="shared" si="108"/>
        <v>585.7728975</v>
      </c>
      <c r="V718" s="96">
        <f>T718/VLOOKUP(C718,[4]CharPropertyConfig!$A:$G,7,FALSE)</f>
        <v>287.31555089999995</v>
      </c>
      <c r="W718" s="96">
        <f t="shared" si="109"/>
        <v>27.207022500000676</v>
      </c>
      <c r="X718" s="54" t="str">
        <f>VLOOKUP(J718,Entourage!A:B,2,FALSE)</f>
        <v>c_b_0064</v>
      </c>
      <c r="Y718" s="51" t="str">
        <f>VLOOKUP(M718,Entourage!A:B,2,FALSE)</f>
        <v>c_b_0010</v>
      </c>
    </row>
    <row r="719" spans="1:25" x14ac:dyDescent="0.15">
      <c r="A719" s="51">
        <f t="shared" si="102"/>
        <v>36</v>
      </c>
      <c r="B719" s="2">
        <f>COUNTIF(A$1:A719,A719)</f>
        <v>18</v>
      </c>
      <c r="C719" s="2">
        <f t="shared" si="101"/>
        <v>102</v>
      </c>
      <c r="D719" s="100">
        <f t="shared" si="103"/>
        <v>313</v>
      </c>
      <c r="E719" s="51">
        <v>1</v>
      </c>
      <c r="F719" s="43">
        <v>6</v>
      </c>
      <c r="G719" s="82">
        <v>13009</v>
      </c>
      <c r="H719" s="43">
        <v>64</v>
      </c>
      <c r="I719" s="43">
        <f>VLOOKUP(C719,[4]CharPropertyConfig!$A:$G,7,FALSE)*D719</f>
        <v>7825</v>
      </c>
      <c r="J719" s="51">
        <f>VLOOKUP(A719,filiation!A:C,3,FALSE)</f>
        <v>14</v>
      </c>
      <c r="K719" s="51">
        <f>VLOOKUP(J719,Entourage!A:N,14,FALSE)</f>
        <v>3</v>
      </c>
      <c r="L719" s="2" t="str">
        <f t="shared" si="104"/>
        <v>辅助</v>
      </c>
      <c r="M719" s="51">
        <f>VLOOKUP(A719,filiation!A:D,4,FALSE)</f>
        <v>1</v>
      </c>
      <c r="N719" s="51">
        <f>VLOOKUP(M719,Entourage!A:N,14,FALSE)</f>
        <v>1</v>
      </c>
      <c r="O719" s="2" t="str">
        <f t="shared" si="105"/>
        <v>战斗</v>
      </c>
      <c r="P719" s="2">
        <f t="shared" si="106"/>
        <v>102</v>
      </c>
      <c r="Q719" s="51">
        <f>INT(VLOOKUP(M719,Entourage!A:AF,28+IF(N719=1,2,IF(N719=3,3,1)),FALSE)*0.6*POWER(B719,1.1))</f>
        <v>173</v>
      </c>
      <c r="R719" s="55">
        <f>I719/(SUM(H$2:H719)*10)</f>
        <v>3.2340056207637628E-2</v>
      </c>
      <c r="S719" s="95">
        <f t="shared" si="107"/>
        <v>1.1687412239999997</v>
      </c>
      <c r="T719" s="96">
        <f>SUMIFS(H$2:H719,A$2:A719,A719)*10*S719*(1.1+INDEX(Entourage!BD:BD,MATCH(J719,Entourage!A:A,0))/20)</f>
        <v>7830.5662007999981</v>
      </c>
      <c r="U719" s="96">
        <f t="shared" si="108"/>
        <v>647.67742829999952</v>
      </c>
      <c r="V719" s="96">
        <f>T719/VLOOKUP(C719,[4]CharPropertyConfig!$A:$G,7,FALSE)</f>
        <v>313.22264803199994</v>
      </c>
      <c r="W719" s="96">
        <f t="shared" si="109"/>
        <v>61.90453079999952</v>
      </c>
      <c r="X719" s="54" t="str">
        <f>VLOOKUP(J719,Entourage!A:B,2,FALSE)</f>
        <v>c_b_0064</v>
      </c>
      <c r="Y719" s="51" t="str">
        <f>VLOOKUP(M719,Entourage!A:B,2,FALSE)</f>
        <v>c_b_0010</v>
      </c>
    </row>
    <row r="720" spans="1:25" x14ac:dyDescent="0.15">
      <c r="A720" s="51">
        <f t="shared" si="102"/>
        <v>36</v>
      </c>
      <c r="B720" s="2">
        <f>COUNTIF(A$1:A720,A720)</f>
        <v>19</v>
      </c>
      <c r="C720" s="2">
        <f t="shared" si="101"/>
        <v>102</v>
      </c>
      <c r="D720" s="100">
        <f t="shared" si="103"/>
        <v>340</v>
      </c>
      <c r="E720" s="51">
        <v>1</v>
      </c>
      <c r="F720" s="43">
        <v>6</v>
      </c>
      <c r="G720" s="82">
        <v>13009</v>
      </c>
      <c r="H720" s="43">
        <v>68</v>
      </c>
      <c r="I720" s="43">
        <f>VLOOKUP(C720,[4]CharPropertyConfig!$A:$G,7,FALSE)*D720</f>
        <v>8500</v>
      </c>
      <c r="J720" s="51">
        <f>VLOOKUP(A720,filiation!A:C,3,FALSE)</f>
        <v>14</v>
      </c>
      <c r="K720" s="51">
        <f>VLOOKUP(J720,Entourage!A:N,14,FALSE)</f>
        <v>3</v>
      </c>
      <c r="L720" s="2" t="str">
        <f t="shared" si="104"/>
        <v>辅助</v>
      </c>
      <c r="M720" s="51">
        <f>VLOOKUP(A720,filiation!A:D,4,FALSE)</f>
        <v>1</v>
      </c>
      <c r="N720" s="51">
        <f>VLOOKUP(M720,Entourage!A:N,14,FALSE)</f>
        <v>1</v>
      </c>
      <c r="O720" s="2" t="str">
        <f t="shared" si="105"/>
        <v>战斗</v>
      </c>
      <c r="P720" s="2">
        <f t="shared" si="106"/>
        <v>102</v>
      </c>
      <c r="Q720" s="51">
        <f>INT(VLOOKUP(M720,Entourage!A:AF,28+IF(N720=1,2,IF(N720=3,3,1)),FALSE)*0.6*POWER(B720,1.1))</f>
        <v>183</v>
      </c>
      <c r="R720" s="55">
        <f>I720/(SUM(H$2:H720)*10)</f>
        <v>3.5031322123310255E-2</v>
      </c>
      <c r="S720" s="95">
        <f t="shared" si="107"/>
        <v>1.1278352811599996</v>
      </c>
      <c r="T720" s="96">
        <f>SUMIFS(H$2:H720,A$2:A720,A720)*10*S720*(1.1+INDEX(Entourage!BD:BD,MATCH(J720,Entourage!A:A,0))/20)</f>
        <v>8515.156372757996</v>
      </c>
      <c r="U720" s="96">
        <f t="shared" si="108"/>
        <v>684.59017195799788</v>
      </c>
      <c r="V720" s="96">
        <f>T720/VLOOKUP(C720,[4]CharPropertyConfig!$A:$G,7,FALSE)</f>
        <v>340.60625491031982</v>
      </c>
      <c r="W720" s="96">
        <f t="shared" si="109"/>
        <v>36.912743657998362</v>
      </c>
      <c r="X720" s="54" t="str">
        <f>VLOOKUP(J720,Entourage!A:B,2,FALSE)</f>
        <v>c_b_0064</v>
      </c>
      <c r="Y720" s="51" t="str">
        <f>VLOOKUP(M720,Entourage!A:B,2,FALSE)</f>
        <v>c_b_0010</v>
      </c>
    </row>
    <row r="721" spans="1:25" x14ac:dyDescent="0.15">
      <c r="A721" s="51">
        <f t="shared" si="102"/>
        <v>36</v>
      </c>
      <c r="B721" s="2">
        <f>COUNTIF(A$1:A721,A721)</f>
        <v>20</v>
      </c>
      <c r="C721" s="2">
        <f t="shared" si="101"/>
        <v>102</v>
      </c>
      <c r="D721" s="100">
        <f t="shared" si="103"/>
        <v>369</v>
      </c>
      <c r="E721" s="51">
        <v>1</v>
      </c>
      <c r="F721" s="43">
        <v>6</v>
      </c>
      <c r="G721" s="82">
        <v>13009</v>
      </c>
      <c r="H721" s="43">
        <v>72</v>
      </c>
      <c r="I721" s="43">
        <f>VLOOKUP(C721,[4]CharPropertyConfig!$A:$G,7,FALSE)*D721</f>
        <v>9225</v>
      </c>
      <c r="J721" s="51">
        <f>VLOOKUP(A721,filiation!A:C,3,FALSE)</f>
        <v>14</v>
      </c>
      <c r="K721" s="51">
        <f>VLOOKUP(J721,Entourage!A:N,14,FALSE)</f>
        <v>3</v>
      </c>
      <c r="L721" s="2" t="str">
        <f t="shared" si="104"/>
        <v>辅助</v>
      </c>
      <c r="M721" s="51">
        <f>VLOOKUP(A721,filiation!A:D,4,FALSE)</f>
        <v>1</v>
      </c>
      <c r="N721" s="51">
        <f>VLOOKUP(M721,Entourage!A:N,14,FALSE)</f>
        <v>1</v>
      </c>
      <c r="O721" s="2" t="str">
        <f t="shared" si="105"/>
        <v>战斗</v>
      </c>
      <c r="P721" s="2">
        <f t="shared" si="106"/>
        <v>102</v>
      </c>
      <c r="Q721" s="51">
        <f>INT(VLOOKUP(M721,Entourage!A:AF,28+IF(N721=1,2,IF(N721=3,3,1)),FALSE)*0.6*POWER(B721,1.1))</f>
        <v>194</v>
      </c>
      <c r="R721" s="55">
        <f>I721/(SUM(H$2:H721)*10)</f>
        <v>3.790680473372781E-2</v>
      </c>
      <c r="S721" s="95">
        <f t="shared" si="107"/>
        <v>1.0940002227251997</v>
      </c>
      <c r="T721" s="96">
        <f>SUMIFS(H$2:H721,A$2:A721,A721)*10*S721*(1.1+INDEX(Entourage!BD:BD,MATCH(J721,Entourage!A:A,0))/20)</f>
        <v>9244.3018820279376</v>
      </c>
      <c r="U721" s="96">
        <f t="shared" si="108"/>
        <v>729.14550926994161</v>
      </c>
      <c r="V721" s="96">
        <f>T721/VLOOKUP(C721,[4]CharPropertyConfig!$A:$G,7,FALSE)</f>
        <v>369.77207528111751</v>
      </c>
      <c r="W721" s="96">
        <f t="shared" si="109"/>
        <v>44.555337311943731</v>
      </c>
      <c r="X721" s="54" t="str">
        <f>VLOOKUP(J721,Entourage!A:B,2,FALSE)</f>
        <v>c_b_0064</v>
      </c>
      <c r="Y721" s="51" t="str">
        <f>VLOOKUP(M721,Entourage!A:B,2,FALSE)</f>
        <v>c_b_0010</v>
      </c>
    </row>
    <row r="722" spans="1:25" x14ac:dyDescent="0.15">
      <c r="A722" s="51">
        <f t="shared" si="102"/>
        <v>37</v>
      </c>
      <c r="B722" s="2">
        <f>COUNTIF(A$1:A722,A722)</f>
        <v>1</v>
      </c>
      <c r="C722" s="2">
        <f t="shared" ref="C722:C785" si="110">P722</f>
        <v>102</v>
      </c>
      <c r="D722" s="100">
        <f t="shared" si="103"/>
        <v>10</v>
      </c>
      <c r="E722" s="51">
        <v>1</v>
      </c>
      <c r="F722" s="43">
        <v>1</v>
      </c>
      <c r="G722" s="82">
        <v>13009</v>
      </c>
      <c r="H722" s="43">
        <v>2</v>
      </c>
      <c r="I722" s="43">
        <f>VLOOKUP(C722,[4]CharPropertyConfig!$A:$G,7,FALSE)*D722</f>
        <v>250</v>
      </c>
      <c r="J722" s="51">
        <f>VLOOKUP(A722,filiation!A:C,3,FALSE)</f>
        <v>8</v>
      </c>
      <c r="K722" s="51">
        <f>VLOOKUP(J722,Entourage!A:N,14,FALSE)</f>
        <v>2</v>
      </c>
      <c r="L722" s="2" t="str">
        <f t="shared" si="104"/>
        <v>刺杀</v>
      </c>
      <c r="M722" s="51">
        <f>VLOOKUP(A722,filiation!A:D,4,FALSE)</f>
        <v>15</v>
      </c>
      <c r="N722" s="51">
        <f>VLOOKUP(M722,Entourage!A:N,14,FALSE)</f>
        <v>1</v>
      </c>
      <c r="O722" s="2" t="str">
        <f t="shared" si="105"/>
        <v>战斗</v>
      </c>
      <c r="P722" s="2">
        <f t="shared" si="106"/>
        <v>102</v>
      </c>
      <c r="Q722" s="51">
        <f>INT(VLOOKUP(M722,Entourage!A:AF,28+IF(N722=1,2,IF(N722=3,3,1)),FALSE)*0.6*POWER(B722,1.1))</f>
        <v>7</v>
      </c>
      <c r="R722" s="55">
        <f>I722/(SUM(H$2:H722)*10)</f>
        <v>1.0272002629632673E-3</v>
      </c>
      <c r="S722" s="95">
        <f t="shared" si="107"/>
        <v>10</v>
      </c>
      <c r="T722" s="96">
        <f>SUMIFS(H$2:H722,A$2:A722,A722)*10*S722*(1.1+INDEX(Entourage!BD:BD,MATCH(J722,Entourage!A:A,0))/20)</f>
        <v>250</v>
      </c>
      <c r="U722" s="96">
        <f t="shared" si="108"/>
        <v>-8994.3018820279376</v>
      </c>
      <c r="V722" s="96">
        <f>T722/VLOOKUP(C722,[4]CharPropertyConfig!$A:$G,7,FALSE)</f>
        <v>10</v>
      </c>
      <c r="W722" s="96">
        <f t="shared" si="109"/>
        <v>-9723.4473912978792</v>
      </c>
      <c r="X722" s="54" t="str">
        <f>VLOOKUP(J722,Entourage!A:B,2,FALSE)</f>
        <v>c_b_0059</v>
      </c>
      <c r="Y722" s="51" t="str">
        <f>VLOOKUP(M722,Entourage!A:B,2,FALSE)</f>
        <v>c_b_0074</v>
      </c>
    </row>
    <row r="723" spans="1:25" x14ac:dyDescent="0.15">
      <c r="A723" s="51">
        <f t="shared" si="102"/>
        <v>37</v>
      </c>
      <c r="B723" s="2">
        <f>COUNTIF(A$1:A723,A723)</f>
        <v>2</v>
      </c>
      <c r="C723" s="2">
        <f t="shared" si="110"/>
        <v>102</v>
      </c>
      <c r="D723" s="100">
        <f t="shared" si="103"/>
        <v>21</v>
      </c>
      <c r="E723" s="51">
        <v>1</v>
      </c>
      <c r="F723" s="43">
        <v>1</v>
      </c>
      <c r="G723" s="82">
        <v>13009</v>
      </c>
      <c r="H723" s="43">
        <v>4</v>
      </c>
      <c r="I723" s="43">
        <f>VLOOKUP(C723,[4]CharPropertyConfig!$A:$G,7,FALSE)*D723</f>
        <v>525</v>
      </c>
      <c r="J723" s="51">
        <f>VLOOKUP(A723,filiation!A:C,3,FALSE)</f>
        <v>8</v>
      </c>
      <c r="K723" s="51">
        <f>VLOOKUP(J723,Entourage!A:N,14,FALSE)</f>
        <v>2</v>
      </c>
      <c r="L723" s="2" t="str">
        <f t="shared" si="104"/>
        <v>刺杀</v>
      </c>
      <c r="M723" s="51">
        <f>VLOOKUP(A723,filiation!A:D,4,FALSE)</f>
        <v>15</v>
      </c>
      <c r="N723" s="51">
        <f>VLOOKUP(M723,Entourage!A:N,14,FALSE)</f>
        <v>1</v>
      </c>
      <c r="O723" s="2" t="str">
        <f t="shared" si="105"/>
        <v>战斗</v>
      </c>
      <c r="P723" s="2">
        <f t="shared" si="106"/>
        <v>102</v>
      </c>
      <c r="Q723" s="51">
        <f>INT(VLOOKUP(M723,Entourage!A:AF,28+IF(N723=1,2,IF(N723=3,3,1)),FALSE)*0.6*POWER(B723,1.1))</f>
        <v>15</v>
      </c>
      <c r="R723" s="55">
        <f>I723/(SUM(H$2:H723)*10)</f>
        <v>2.1567660833127925E-3</v>
      </c>
      <c r="S723" s="95">
        <f t="shared" si="107"/>
        <v>7</v>
      </c>
      <c r="T723" s="96">
        <f>SUMIFS(H$2:H723,A$2:A723,A723)*10*S723*(1.1+INDEX(Entourage!BD:BD,MATCH(J723,Entourage!A:A,0))/20)</f>
        <v>525</v>
      </c>
      <c r="U723" s="96">
        <f t="shared" si="108"/>
        <v>275</v>
      </c>
      <c r="V723" s="96">
        <f>T723/VLOOKUP(C723,[4]CharPropertyConfig!$A:$G,7,FALSE)</f>
        <v>21</v>
      </c>
      <c r="W723" s="96">
        <f t="shared" si="109"/>
        <v>9269.3018820279376</v>
      </c>
      <c r="X723" s="54" t="str">
        <f>VLOOKUP(J723,Entourage!A:B,2,FALSE)</f>
        <v>c_b_0059</v>
      </c>
      <c r="Y723" s="51" t="str">
        <f>VLOOKUP(M723,Entourage!A:B,2,FALSE)</f>
        <v>c_b_0074</v>
      </c>
    </row>
    <row r="724" spans="1:25" x14ac:dyDescent="0.15">
      <c r="A724" s="51">
        <f t="shared" si="102"/>
        <v>37</v>
      </c>
      <c r="B724" s="2">
        <f>COUNTIF(A$1:A724,A724)</f>
        <v>3</v>
      </c>
      <c r="C724" s="2">
        <f t="shared" si="110"/>
        <v>102</v>
      </c>
      <c r="D724" s="100">
        <f t="shared" si="103"/>
        <v>33</v>
      </c>
      <c r="E724" s="51">
        <v>1</v>
      </c>
      <c r="F724" s="43">
        <v>1</v>
      </c>
      <c r="G724" s="82">
        <v>13009</v>
      </c>
      <c r="H724" s="43">
        <v>6</v>
      </c>
      <c r="I724" s="43">
        <f>VLOOKUP(C724,[4]CharPropertyConfig!$A:$G,7,FALSE)*D724</f>
        <v>825</v>
      </c>
      <c r="J724" s="51">
        <f>VLOOKUP(A724,filiation!A:C,3,FALSE)</f>
        <v>8</v>
      </c>
      <c r="K724" s="51">
        <f>VLOOKUP(J724,Entourage!A:N,14,FALSE)</f>
        <v>2</v>
      </c>
      <c r="L724" s="2" t="str">
        <f t="shared" si="104"/>
        <v>刺杀</v>
      </c>
      <c r="M724" s="51">
        <f>VLOOKUP(A724,filiation!A:D,4,FALSE)</f>
        <v>15</v>
      </c>
      <c r="N724" s="51">
        <f>VLOOKUP(M724,Entourage!A:N,14,FALSE)</f>
        <v>1</v>
      </c>
      <c r="O724" s="2" t="str">
        <f t="shared" si="105"/>
        <v>战斗</v>
      </c>
      <c r="P724" s="2">
        <f t="shared" si="106"/>
        <v>102</v>
      </c>
      <c r="Q724" s="51">
        <f>INT(VLOOKUP(M724,Entourage!A:AF,28+IF(N724=1,2,IF(N724=3,3,1)),FALSE)*0.6*POWER(B724,1.1))</f>
        <v>24</v>
      </c>
      <c r="R724" s="55">
        <f>I724/(SUM(H$2:H724)*10)</f>
        <v>3.3883686545096107E-3</v>
      </c>
      <c r="S724" s="95">
        <f t="shared" si="107"/>
        <v>5.5</v>
      </c>
      <c r="T724" s="96">
        <f>SUMIFS(H$2:H724,A$2:A724,A724)*10*S724*(1.1+INDEX(Entourage!BD:BD,MATCH(J724,Entourage!A:A,0))/20)</f>
        <v>825</v>
      </c>
      <c r="U724" s="96">
        <f t="shared" si="108"/>
        <v>300</v>
      </c>
      <c r="V724" s="96">
        <f>T724/VLOOKUP(C724,[4]CharPropertyConfig!$A:$G,7,FALSE)</f>
        <v>33</v>
      </c>
      <c r="W724" s="96">
        <f t="shared" si="109"/>
        <v>25</v>
      </c>
      <c r="X724" s="54" t="str">
        <f>VLOOKUP(J724,Entourage!A:B,2,FALSE)</f>
        <v>c_b_0059</v>
      </c>
      <c r="Y724" s="51" t="str">
        <f>VLOOKUP(M724,Entourage!A:B,2,FALSE)</f>
        <v>c_b_0074</v>
      </c>
    </row>
    <row r="725" spans="1:25" x14ac:dyDescent="0.15">
      <c r="A725" s="51">
        <f t="shared" si="102"/>
        <v>37</v>
      </c>
      <c r="B725" s="2">
        <f>COUNTIF(A$1:A725,A725)</f>
        <v>4</v>
      </c>
      <c r="C725" s="2">
        <f t="shared" si="110"/>
        <v>102</v>
      </c>
      <c r="D725" s="100">
        <f t="shared" si="103"/>
        <v>46</v>
      </c>
      <c r="E725" s="51">
        <v>1</v>
      </c>
      <c r="F725" s="43">
        <v>2</v>
      </c>
      <c r="G725" s="82">
        <v>13009</v>
      </c>
      <c r="H725" s="43">
        <v>10</v>
      </c>
      <c r="I725" s="43">
        <f>VLOOKUP(C725,[4]CharPropertyConfig!$A:$G,7,FALSE)*D725</f>
        <v>1150</v>
      </c>
      <c r="J725" s="51">
        <f>VLOOKUP(A725,filiation!A:C,3,FALSE)</f>
        <v>8</v>
      </c>
      <c r="K725" s="51">
        <f>VLOOKUP(J725,Entourage!A:N,14,FALSE)</f>
        <v>2</v>
      </c>
      <c r="L725" s="2" t="str">
        <f t="shared" si="104"/>
        <v>刺杀</v>
      </c>
      <c r="M725" s="51">
        <f>VLOOKUP(A725,filiation!A:D,4,FALSE)</f>
        <v>15</v>
      </c>
      <c r="N725" s="51">
        <f>VLOOKUP(M725,Entourage!A:N,14,FALSE)</f>
        <v>1</v>
      </c>
      <c r="O725" s="2" t="str">
        <f t="shared" si="105"/>
        <v>战斗</v>
      </c>
      <c r="P725" s="2">
        <f t="shared" si="106"/>
        <v>102</v>
      </c>
      <c r="Q725" s="51">
        <f>INT(VLOOKUP(M725,Entourage!A:AF,28+IF(N725=1,2,IF(N725=3,3,1)),FALSE)*0.6*POWER(B725,1.1))</f>
        <v>33</v>
      </c>
      <c r="R725" s="55">
        <f>I725/(SUM(H$2:H725)*10)</f>
        <v>4.721241481238197E-3</v>
      </c>
      <c r="S725" s="95">
        <f t="shared" si="107"/>
        <v>4.2</v>
      </c>
      <c r="T725" s="96">
        <f>SUMIFS(H$2:H725,A$2:A725,A725)*10*S725*(1.1+INDEX(Entourage!BD:BD,MATCH(J725,Entourage!A:A,0))/20)</f>
        <v>1155</v>
      </c>
      <c r="U725" s="96">
        <f t="shared" si="108"/>
        <v>330</v>
      </c>
      <c r="V725" s="96">
        <f>T725/VLOOKUP(C725,[4]CharPropertyConfig!$A:$G,7,FALSE)</f>
        <v>46.2</v>
      </c>
      <c r="W725" s="96">
        <f t="shared" si="109"/>
        <v>30</v>
      </c>
      <c r="X725" s="54" t="str">
        <f>VLOOKUP(J725,Entourage!A:B,2,FALSE)</f>
        <v>c_b_0059</v>
      </c>
      <c r="Y725" s="51" t="str">
        <f>VLOOKUP(M725,Entourage!A:B,2,FALSE)</f>
        <v>c_b_0074</v>
      </c>
    </row>
    <row r="726" spans="1:25" x14ac:dyDescent="0.15">
      <c r="A726" s="51">
        <f t="shared" si="102"/>
        <v>37</v>
      </c>
      <c r="B726" s="2">
        <f>COUNTIF(A$1:A726,A726)</f>
        <v>5</v>
      </c>
      <c r="C726" s="2">
        <f t="shared" si="110"/>
        <v>102</v>
      </c>
      <c r="D726" s="100">
        <f t="shared" si="103"/>
        <v>60</v>
      </c>
      <c r="E726" s="51">
        <v>1</v>
      </c>
      <c r="F726" s="43">
        <v>2</v>
      </c>
      <c r="G726" s="82">
        <v>13009</v>
      </c>
      <c r="H726" s="43">
        <v>12</v>
      </c>
      <c r="I726" s="43">
        <f>VLOOKUP(C726,[4]CharPropertyConfig!$A:$G,7,FALSE)*D726</f>
        <v>1500</v>
      </c>
      <c r="J726" s="51">
        <f>VLOOKUP(A726,filiation!A:C,3,FALSE)</f>
        <v>8</v>
      </c>
      <c r="K726" s="51">
        <f>VLOOKUP(J726,Entourage!A:N,14,FALSE)</f>
        <v>2</v>
      </c>
      <c r="L726" s="2" t="str">
        <f t="shared" si="104"/>
        <v>刺杀</v>
      </c>
      <c r="M726" s="51">
        <f>VLOOKUP(A726,filiation!A:D,4,FALSE)</f>
        <v>15</v>
      </c>
      <c r="N726" s="51">
        <f>VLOOKUP(M726,Entourage!A:N,14,FALSE)</f>
        <v>1</v>
      </c>
      <c r="O726" s="2" t="str">
        <f t="shared" si="105"/>
        <v>战斗</v>
      </c>
      <c r="P726" s="2">
        <f t="shared" si="106"/>
        <v>102</v>
      </c>
      <c r="Q726" s="51">
        <f>INT(VLOOKUP(M726,Entourage!A:AF,28+IF(N726=1,2,IF(N726=3,3,1)),FALSE)*0.6*POWER(B726,1.1))</f>
        <v>42</v>
      </c>
      <c r="R726" s="55">
        <f>I726/(SUM(H$2:H726)*10)</f>
        <v>6.155108740254411E-3</v>
      </c>
      <c r="S726" s="95">
        <f t="shared" si="107"/>
        <v>3.56</v>
      </c>
      <c r="T726" s="96">
        <f>SUMIFS(H$2:H726,A$2:A726,A726)*10*S726*(1.1+INDEX(Entourage!BD:BD,MATCH(J726,Entourage!A:A,0))/20)</f>
        <v>1513</v>
      </c>
      <c r="U726" s="96">
        <f t="shared" si="108"/>
        <v>358</v>
      </c>
      <c r="V726" s="96">
        <f>T726/VLOOKUP(C726,[4]CharPropertyConfig!$A:$G,7,FALSE)</f>
        <v>60.52</v>
      </c>
      <c r="W726" s="96">
        <f t="shared" si="109"/>
        <v>28</v>
      </c>
      <c r="X726" s="54" t="str">
        <f>VLOOKUP(J726,Entourage!A:B,2,FALSE)</f>
        <v>c_b_0059</v>
      </c>
      <c r="Y726" s="51" t="str">
        <f>VLOOKUP(M726,Entourage!A:B,2,FALSE)</f>
        <v>c_b_0074</v>
      </c>
    </row>
    <row r="727" spans="1:25" x14ac:dyDescent="0.15">
      <c r="A727" s="51">
        <f t="shared" si="102"/>
        <v>37</v>
      </c>
      <c r="B727" s="2">
        <f>COUNTIF(A$1:A727,A727)</f>
        <v>6</v>
      </c>
      <c r="C727" s="2">
        <f t="shared" si="110"/>
        <v>102</v>
      </c>
      <c r="D727" s="100">
        <f t="shared" si="103"/>
        <v>75</v>
      </c>
      <c r="E727" s="51">
        <v>1</v>
      </c>
      <c r="F727" s="43">
        <v>2</v>
      </c>
      <c r="G727" s="82">
        <v>13009</v>
      </c>
      <c r="H727" s="43">
        <v>16</v>
      </c>
      <c r="I727" s="43">
        <f>VLOOKUP(C727,[4]CharPropertyConfig!$A:$G,7,FALSE)*D727</f>
        <v>1875</v>
      </c>
      <c r="J727" s="51">
        <f>VLOOKUP(A727,filiation!A:C,3,FALSE)</f>
        <v>8</v>
      </c>
      <c r="K727" s="51">
        <f>VLOOKUP(J727,Entourage!A:N,14,FALSE)</f>
        <v>2</v>
      </c>
      <c r="L727" s="2" t="str">
        <f t="shared" si="104"/>
        <v>刺杀</v>
      </c>
      <c r="M727" s="51">
        <f>VLOOKUP(A727,filiation!A:D,4,FALSE)</f>
        <v>15</v>
      </c>
      <c r="N727" s="51">
        <f>VLOOKUP(M727,Entourage!A:N,14,FALSE)</f>
        <v>1</v>
      </c>
      <c r="O727" s="2" t="str">
        <f t="shared" si="105"/>
        <v>战斗</v>
      </c>
      <c r="P727" s="2">
        <f t="shared" si="106"/>
        <v>102</v>
      </c>
      <c r="Q727" s="51">
        <f>INT(VLOOKUP(M727,Entourage!A:AF,28+IF(N727=1,2,IF(N727=3,3,1)),FALSE)*0.6*POWER(B727,1.1))</f>
        <v>51</v>
      </c>
      <c r="R727" s="55">
        <f>I727/(SUM(H$2:H727)*10)</f>
        <v>7.6888378577872549E-3</v>
      </c>
      <c r="S727" s="95">
        <f t="shared" si="107"/>
        <v>3.02</v>
      </c>
      <c r="T727" s="96">
        <f>SUMIFS(H$2:H727,A$2:A727,A727)*10*S727*(1.1+INDEX(Entourage!BD:BD,MATCH(J727,Entourage!A:A,0))/20)</f>
        <v>1887.5</v>
      </c>
      <c r="U727" s="96">
        <f t="shared" si="108"/>
        <v>374.5</v>
      </c>
      <c r="V727" s="96">
        <f>T727/VLOOKUP(C727,[4]CharPropertyConfig!$A:$G,7,FALSE)</f>
        <v>75.5</v>
      </c>
      <c r="W727" s="96">
        <f t="shared" si="109"/>
        <v>16.5</v>
      </c>
      <c r="X727" s="54" t="str">
        <f>VLOOKUP(J727,Entourage!A:B,2,FALSE)</f>
        <v>c_b_0059</v>
      </c>
      <c r="Y727" s="51" t="str">
        <f>VLOOKUP(M727,Entourage!A:B,2,FALSE)</f>
        <v>c_b_0074</v>
      </c>
    </row>
    <row r="728" spans="1:25" x14ac:dyDescent="0.15">
      <c r="A728" s="51">
        <f t="shared" si="102"/>
        <v>37</v>
      </c>
      <c r="B728" s="2">
        <f>COUNTIF(A$1:A728,A728)</f>
        <v>7</v>
      </c>
      <c r="C728" s="2">
        <f t="shared" si="110"/>
        <v>102</v>
      </c>
      <c r="D728" s="100">
        <f t="shared" si="103"/>
        <v>91</v>
      </c>
      <c r="E728" s="51">
        <v>1</v>
      </c>
      <c r="F728" s="43">
        <v>3</v>
      </c>
      <c r="G728" s="82">
        <v>13009</v>
      </c>
      <c r="H728" s="43">
        <v>20</v>
      </c>
      <c r="I728" s="43">
        <f>VLOOKUP(C728,[4]CharPropertyConfig!$A:$G,7,FALSE)*D728</f>
        <v>2275</v>
      </c>
      <c r="J728" s="51">
        <f>VLOOKUP(A728,filiation!A:C,3,FALSE)</f>
        <v>8</v>
      </c>
      <c r="K728" s="51">
        <f>VLOOKUP(J728,Entourage!A:N,14,FALSE)</f>
        <v>2</v>
      </c>
      <c r="L728" s="2" t="str">
        <f t="shared" si="104"/>
        <v>刺杀</v>
      </c>
      <c r="M728" s="51">
        <f>VLOOKUP(A728,filiation!A:D,4,FALSE)</f>
        <v>15</v>
      </c>
      <c r="N728" s="51">
        <f>VLOOKUP(M728,Entourage!A:N,14,FALSE)</f>
        <v>1</v>
      </c>
      <c r="O728" s="2" t="str">
        <f t="shared" si="105"/>
        <v>战斗</v>
      </c>
      <c r="P728" s="2">
        <f t="shared" si="106"/>
        <v>102</v>
      </c>
      <c r="Q728" s="51">
        <f>INT(VLOOKUP(M728,Entourage!A:AF,28+IF(N728=1,2,IF(N728=3,3,1)),FALSE)*0.6*POWER(B728,1.1))</f>
        <v>61</v>
      </c>
      <c r="R728" s="55">
        <f>I728/(SUM(H$2:H728)*10)</f>
        <v>9.3214783250020489E-3</v>
      </c>
      <c r="S728" s="95">
        <f t="shared" si="107"/>
        <v>2.6</v>
      </c>
      <c r="T728" s="96">
        <f>SUMIFS(H$2:H728,A$2:A728,A728)*10*S728*(1.1+INDEX(Entourage!BD:BD,MATCH(J728,Entourage!A:A,0))/20)</f>
        <v>2275</v>
      </c>
      <c r="U728" s="96">
        <f t="shared" si="108"/>
        <v>387.5</v>
      </c>
      <c r="V728" s="96">
        <f>T728/VLOOKUP(C728,[4]CharPropertyConfig!$A:$G,7,FALSE)</f>
        <v>91</v>
      </c>
      <c r="W728" s="96">
        <f t="shared" si="109"/>
        <v>13</v>
      </c>
      <c r="X728" s="54" t="str">
        <f>VLOOKUP(J728,Entourage!A:B,2,FALSE)</f>
        <v>c_b_0059</v>
      </c>
      <c r="Y728" s="51" t="str">
        <f>VLOOKUP(M728,Entourage!A:B,2,FALSE)</f>
        <v>c_b_0074</v>
      </c>
    </row>
    <row r="729" spans="1:25" x14ac:dyDescent="0.15">
      <c r="A729" s="51">
        <f t="shared" si="102"/>
        <v>37</v>
      </c>
      <c r="B729" s="2">
        <f>COUNTIF(A$1:A729,A729)</f>
        <v>8</v>
      </c>
      <c r="C729" s="2">
        <f t="shared" si="110"/>
        <v>102</v>
      </c>
      <c r="D729" s="100">
        <f t="shared" si="103"/>
        <v>107</v>
      </c>
      <c r="E729" s="51">
        <v>1</v>
      </c>
      <c r="F729" s="43">
        <v>3</v>
      </c>
      <c r="G729" s="82">
        <v>13009</v>
      </c>
      <c r="H729" s="43">
        <v>24</v>
      </c>
      <c r="I729" s="43">
        <f>VLOOKUP(C729,[4]CharPropertyConfig!$A:$G,7,FALSE)*D729</f>
        <v>2675</v>
      </c>
      <c r="J729" s="51">
        <f>VLOOKUP(A729,filiation!A:C,3,FALSE)</f>
        <v>8</v>
      </c>
      <c r="K729" s="51">
        <f>VLOOKUP(J729,Entourage!A:N,14,FALSE)</f>
        <v>2</v>
      </c>
      <c r="L729" s="2" t="str">
        <f t="shared" si="104"/>
        <v>刺杀</v>
      </c>
      <c r="M729" s="51">
        <f>VLOOKUP(A729,filiation!A:D,4,FALSE)</f>
        <v>15</v>
      </c>
      <c r="N729" s="51">
        <f>VLOOKUP(M729,Entourage!A:N,14,FALSE)</f>
        <v>1</v>
      </c>
      <c r="O729" s="2" t="str">
        <f t="shared" si="105"/>
        <v>战斗</v>
      </c>
      <c r="P729" s="2">
        <f t="shared" si="106"/>
        <v>102</v>
      </c>
      <c r="Q729" s="51">
        <f>INT(VLOOKUP(M729,Entourage!A:AF,28+IF(N729=1,2,IF(N729=3,3,1)),FALSE)*0.6*POWER(B729,1.1))</f>
        <v>70</v>
      </c>
      <c r="R729" s="55">
        <f>I729/(SUM(H$2:H729)*10)</f>
        <v>1.0949652067130578E-2</v>
      </c>
      <c r="S729" s="95">
        <f t="shared" si="107"/>
        <v>2.2799999999999998</v>
      </c>
      <c r="T729" s="96">
        <f>SUMIFS(H$2:H729,A$2:A729,A729)*10*S729*(1.1+INDEX(Entourage!BD:BD,MATCH(J729,Entourage!A:A,0))/20)</f>
        <v>2679</v>
      </c>
      <c r="U729" s="96">
        <f t="shared" si="108"/>
        <v>404</v>
      </c>
      <c r="V729" s="96">
        <f>T729/VLOOKUP(C729,[4]CharPropertyConfig!$A:$G,7,FALSE)</f>
        <v>107.16</v>
      </c>
      <c r="W729" s="96">
        <f t="shared" si="109"/>
        <v>16.5</v>
      </c>
      <c r="X729" s="54" t="str">
        <f>VLOOKUP(J729,Entourage!A:B,2,FALSE)</f>
        <v>c_b_0059</v>
      </c>
      <c r="Y729" s="51" t="str">
        <f>VLOOKUP(M729,Entourage!A:B,2,FALSE)</f>
        <v>c_b_0074</v>
      </c>
    </row>
    <row r="730" spans="1:25" x14ac:dyDescent="0.15">
      <c r="A730" s="51">
        <f t="shared" si="102"/>
        <v>37</v>
      </c>
      <c r="B730" s="2">
        <f>COUNTIF(A$1:A730,A730)</f>
        <v>9</v>
      </c>
      <c r="C730" s="2">
        <f t="shared" si="110"/>
        <v>102</v>
      </c>
      <c r="D730" s="100">
        <f t="shared" si="103"/>
        <v>124</v>
      </c>
      <c r="E730" s="51">
        <v>1</v>
      </c>
      <c r="F730" s="43">
        <v>3</v>
      </c>
      <c r="G730" s="82">
        <v>13009</v>
      </c>
      <c r="H730" s="43">
        <v>26</v>
      </c>
      <c r="I730" s="43">
        <f>VLOOKUP(C730,[4]CharPropertyConfig!$A:$G,7,FALSE)*D730</f>
        <v>3100</v>
      </c>
      <c r="J730" s="51">
        <f>VLOOKUP(A730,filiation!A:C,3,FALSE)</f>
        <v>8</v>
      </c>
      <c r="K730" s="51">
        <f>VLOOKUP(J730,Entourage!A:N,14,FALSE)</f>
        <v>2</v>
      </c>
      <c r="L730" s="2" t="str">
        <f t="shared" si="104"/>
        <v>刺杀</v>
      </c>
      <c r="M730" s="51">
        <f>VLOOKUP(A730,filiation!A:D,4,FALSE)</f>
        <v>15</v>
      </c>
      <c r="N730" s="51">
        <f>VLOOKUP(M730,Entourage!A:N,14,FALSE)</f>
        <v>1</v>
      </c>
      <c r="O730" s="2" t="str">
        <f t="shared" si="105"/>
        <v>战斗</v>
      </c>
      <c r="P730" s="2">
        <f t="shared" si="106"/>
        <v>102</v>
      </c>
      <c r="Q730" s="51">
        <f>INT(VLOOKUP(M730,Entourage!A:AF,28+IF(N730=1,2,IF(N730=3,3,1)),FALSE)*0.6*POWER(B730,1.1))</f>
        <v>80</v>
      </c>
      <c r="R730" s="55">
        <f>I730/(SUM(H$2:H730)*10)</f>
        <v>1.2675825973176317E-2</v>
      </c>
      <c r="S730" s="95">
        <f t="shared" si="107"/>
        <v>2.0699999999999998</v>
      </c>
      <c r="T730" s="96">
        <f>SUMIFS(H$2:H730,A$2:A730,A730)*10*S730*(1.1+INDEX(Entourage!BD:BD,MATCH(J730,Entourage!A:A,0))/20)</f>
        <v>3105</v>
      </c>
      <c r="U730" s="96">
        <f t="shared" si="108"/>
        <v>426</v>
      </c>
      <c r="V730" s="96">
        <f>T730/VLOOKUP(C730,[4]CharPropertyConfig!$A:$G,7,FALSE)</f>
        <v>124.2</v>
      </c>
      <c r="W730" s="96">
        <f t="shared" si="109"/>
        <v>22</v>
      </c>
      <c r="X730" s="54" t="str">
        <f>VLOOKUP(J730,Entourage!A:B,2,FALSE)</f>
        <v>c_b_0059</v>
      </c>
      <c r="Y730" s="51" t="str">
        <f>VLOOKUP(M730,Entourage!A:B,2,FALSE)</f>
        <v>c_b_0074</v>
      </c>
    </row>
    <row r="731" spans="1:25" x14ac:dyDescent="0.15">
      <c r="A731" s="51">
        <f t="shared" si="102"/>
        <v>37</v>
      </c>
      <c r="B731" s="2">
        <f>COUNTIF(A$1:A731,A731)</f>
        <v>10</v>
      </c>
      <c r="C731" s="2">
        <f t="shared" si="110"/>
        <v>102</v>
      </c>
      <c r="D731" s="100">
        <f t="shared" si="103"/>
        <v>141</v>
      </c>
      <c r="E731" s="51">
        <v>1</v>
      </c>
      <c r="F731" s="43">
        <v>3</v>
      </c>
      <c r="G731" s="82">
        <v>13009</v>
      </c>
      <c r="H731" s="43">
        <v>30</v>
      </c>
      <c r="I731" s="43">
        <f>VLOOKUP(C731,[4]CharPropertyConfig!$A:$G,7,FALSE)*D731</f>
        <v>3525</v>
      </c>
      <c r="J731" s="51">
        <f>VLOOKUP(A731,filiation!A:C,3,FALSE)</f>
        <v>8</v>
      </c>
      <c r="K731" s="51">
        <f>VLOOKUP(J731,Entourage!A:N,14,FALSE)</f>
        <v>2</v>
      </c>
      <c r="L731" s="2" t="str">
        <f t="shared" si="104"/>
        <v>刺杀</v>
      </c>
      <c r="M731" s="51">
        <f>VLOOKUP(A731,filiation!A:D,4,FALSE)</f>
        <v>15</v>
      </c>
      <c r="N731" s="51">
        <f>VLOOKUP(M731,Entourage!A:N,14,FALSE)</f>
        <v>1</v>
      </c>
      <c r="O731" s="2" t="str">
        <f t="shared" si="105"/>
        <v>战斗</v>
      </c>
      <c r="P731" s="2">
        <f t="shared" si="106"/>
        <v>102</v>
      </c>
      <c r="Q731" s="51">
        <f>INT(VLOOKUP(M731,Entourage!A:AF,28+IF(N731=1,2,IF(N731=3,3,1)),FALSE)*0.6*POWER(B731,1.1))</f>
        <v>90</v>
      </c>
      <c r="R731" s="55">
        <f>I731/(SUM(H$2:H731)*10)</f>
        <v>1.4395981377113452E-2</v>
      </c>
      <c r="S731" s="95">
        <f t="shared" si="107"/>
        <v>1.89</v>
      </c>
      <c r="T731" s="96">
        <f>SUMIFS(H$2:H731,A$2:A731,A731)*10*S731*(1.1+INDEX(Entourage!BD:BD,MATCH(J731,Entourage!A:A,0))/20)</f>
        <v>3543.75</v>
      </c>
      <c r="U731" s="96">
        <f t="shared" si="108"/>
        <v>438.75</v>
      </c>
      <c r="V731" s="96">
        <f>T731/VLOOKUP(C731,[4]CharPropertyConfig!$A:$G,7,FALSE)</f>
        <v>141.75</v>
      </c>
      <c r="W731" s="96">
        <f t="shared" si="109"/>
        <v>12.75</v>
      </c>
      <c r="X731" s="54" t="str">
        <f>VLOOKUP(J731,Entourage!A:B,2,FALSE)</f>
        <v>c_b_0059</v>
      </c>
      <c r="Y731" s="51" t="str">
        <f>VLOOKUP(M731,Entourage!A:B,2,FALSE)</f>
        <v>c_b_0074</v>
      </c>
    </row>
    <row r="732" spans="1:25" x14ac:dyDescent="0.15">
      <c r="A732" s="51">
        <f t="shared" si="102"/>
        <v>37</v>
      </c>
      <c r="B732" s="2">
        <f>COUNTIF(A$1:A732,A732)</f>
        <v>11</v>
      </c>
      <c r="C732" s="2">
        <f t="shared" si="110"/>
        <v>102</v>
      </c>
      <c r="D732" s="100">
        <f t="shared" si="103"/>
        <v>160</v>
      </c>
      <c r="E732" s="51">
        <v>1</v>
      </c>
      <c r="F732" s="43">
        <v>4</v>
      </c>
      <c r="G732" s="82">
        <v>13009</v>
      </c>
      <c r="H732" s="43">
        <v>34</v>
      </c>
      <c r="I732" s="43">
        <f>VLOOKUP(C732,[4]CharPropertyConfig!$A:$G,7,FALSE)*D732</f>
        <v>4000</v>
      </c>
      <c r="J732" s="51">
        <f>VLOOKUP(A732,filiation!A:C,3,FALSE)</f>
        <v>8</v>
      </c>
      <c r="K732" s="51">
        <f>VLOOKUP(J732,Entourage!A:N,14,FALSE)</f>
        <v>2</v>
      </c>
      <c r="L732" s="2" t="str">
        <f t="shared" si="104"/>
        <v>刺杀</v>
      </c>
      <c r="M732" s="51">
        <f>VLOOKUP(A732,filiation!A:D,4,FALSE)</f>
        <v>15</v>
      </c>
      <c r="N732" s="51">
        <f>VLOOKUP(M732,Entourage!A:N,14,FALSE)</f>
        <v>1</v>
      </c>
      <c r="O732" s="2" t="str">
        <f t="shared" si="105"/>
        <v>战斗</v>
      </c>
      <c r="P732" s="2">
        <f t="shared" si="106"/>
        <v>102</v>
      </c>
      <c r="Q732" s="51">
        <f>INT(VLOOKUP(M732,Entourage!A:AF,28+IF(N732=1,2,IF(N732=3,3,1)),FALSE)*0.6*POWER(B732,1.1))</f>
        <v>100</v>
      </c>
      <c r="R732" s="55">
        <f>I732/(SUM(H$2:H732)*10)</f>
        <v>1.6313213703099509E-2</v>
      </c>
      <c r="S732" s="95">
        <f t="shared" si="107"/>
        <v>1.74</v>
      </c>
      <c r="T732" s="96">
        <f>SUMIFS(H$2:H732,A$2:A732,A732)*10*S732*(1.1+INDEX(Entourage!BD:BD,MATCH(J732,Entourage!A:A,0))/20)</f>
        <v>4002</v>
      </c>
      <c r="U732" s="96">
        <f t="shared" si="108"/>
        <v>458.25</v>
      </c>
      <c r="V732" s="96">
        <f>T732/VLOOKUP(C732,[4]CharPropertyConfig!$A:$G,7,FALSE)</f>
        <v>160.08000000000001</v>
      </c>
      <c r="W732" s="96">
        <f t="shared" si="109"/>
        <v>19.5</v>
      </c>
      <c r="X732" s="54" t="str">
        <f>VLOOKUP(J732,Entourage!A:B,2,FALSE)</f>
        <v>c_b_0059</v>
      </c>
      <c r="Y732" s="51" t="str">
        <f>VLOOKUP(M732,Entourage!A:B,2,FALSE)</f>
        <v>c_b_0074</v>
      </c>
    </row>
    <row r="733" spans="1:25" x14ac:dyDescent="0.15">
      <c r="A733" s="51">
        <f t="shared" si="102"/>
        <v>37</v>
      </c>
      <c r="B733" s="2">
        <f>COUNTIF(A$1:A733,A733)</f>
        <v>12</v>
      </c>
      <c r="C733" s="2">
        <f t="shared" si="110"/>
        <v>102</v>
      </c>
      <c r="D733" s="100">
        <f t="shared" si="103"/>
        <v>179</v>
      </c>
      <c r="E733" s="51">
        <v>1</v>
      </c>
      <c r="F733" s="43">
        <v>4</v>
      </c>
      <c r="G733" s="82">
        <v>13009</v>
      </c>
      <c r="H733" s="43">
        <v>38</v>
      </c>
      <c r="I733" s="43">
        <f>VLOOKUP(C733,[4]CharPropertyConfig!$A:$G,7,FALSE)*D733</f>
        <v>4475</v>
      </c>
      <c r="J733" s="51">
        <f>VLOOKUP(A733,filiation!A:C,3,FALSE)</f>
        <v>8</v>
      </c>
      <c r="K733" s="51">
        <f>VLOOKUP(J733,Entourage!A:N,14,FALSE)</f>
        <v>2</v>
      </c>
      <c r="L733" s="2" t="str">
        <f t="shared" si="104"/>
        <v>刺杀</v>
      </c>
      <c r="M733" s="51">
        <f>VLOOKUP(A733,filiation!A:D,4,FALSE)</f>
        <v>15</v>
      </c>
      <c r="N733" s="51">
        <f>VLOOKUP(M733,Entourage!A:N,14,FALSE)</f>
        <v>1</v>
      </c>
      <c r="O733" s="2" t="str">
        <f t="shared" si="105"/>
        <v>战斗</v>
      </c>
      <c r="P733" s="2">
        <f t="shared" si="106"/>
        <v>102</v>
      </c>
      <c r="Q733" s="51">
        <f>INT(VLOOKUP(M733,Entourage!A:AF,28+IF(N733=1,2,IF(N733=3,3,1)),FALSE)*0.6*POWER(B733,1.1))</f>
        <v>110</v>
      </c>
      <c r="R733" s="55">
        <f>I733/(SUM(H$2:H733)*10)</f>
        <v>1.8222167928984446E-2</v>
      </c>
      <c r="S733" s="95">
        <f t="shared" si="107"/>
        <v>1.615</v>
      </c>
      <c r="T733" s="96">
        <f>SUMIFS(H$2:H733,A$2:A733,A733)*10*S733*(1.1+INDEX(Entourage!BD:BD,MATCH(J733,Entourage!A:A,0))/20)</f>
        <v>4481.625</v>
      </c>
      <c r="U733" s="96">
        <f t="shared" si="108"/>
        <v>479.625</v>
      </c>
      <c r="V733" s="96">
        <f>T733/VLOOKUP(C733,[4]CharPropertyConfig!$A:$G,7,FALSE)</f>
        <v>179.26499999999999</v>
      </c>
      <c r="W733" s="96">
        <f t="shared" si="109"/>
        <v>21.375</v>
      </c>
      <c r="X733" s="54" t="str">
        <f>VLOOKUP(J733,Entourage!A:B,2,FALSE)</f>
        <v>c_b_0059</v>
      </c>
      <c r="Y733" s="51" t="str">
        <f>VLOOKUP(M733,Entourage!A:B,2,FALSE)</f>
        <v>c_b_0074</v>
      </c>
    </row>
    <row r="734" spans="1:25" x14ac:dyDescent="0.15">
      <c r="A734" s="51">
        <f t="shared" si="102"/>
        <v>37</v>
      </c>
      <c r="B734" s="2">
        <f>COUNTIF(A$1:A734,A734)</f>
        <v>13</v>
      </c>
      <c r="C734" s="2">
        <f t="shared" si="110"/>
        <v>102</v>
      </c>
      <c r="D734" s="100">
        <f t="shared" si="103"/>
        <v>199</v>
      </c>
      <c r="E734" s="51">
        <v>1</v>
      </c>
      <c r="F734" s="43">
        <v>4</v>
      </c>
      <c r="G734" s="82">
        <v>13009</v>
      </c>
      <c r="H734" s="43">
        <v>42</v>
      </c>
      <c r="I734" s="43">
        <f>VLOOKUP(C734,[4]CharPropertyConfig!$A:$G,7,FALSE)*D734</f>
        <v>4975</v>
      </c>
      <c r="J734" s="51">
        <f>VLOOKUP(A734,filiation!A:C,3,FALSE)</f>
        <v>8</v>
      </c>
      <c r="K734" s="51">
        <f>VLOOKUP(J734,Entourage!A:N,14,FALSE)</f>
        <v>2</v>
      </c>
      <c r="L734" s="2" t="str">
        <f t="shared" si="104"/>
        <v>刺杀</v>
      </c>
      <c r="M734" s="51">
        <f>VLOOKUP(A734,filiation!A:D,4,FALSE)</f>
        <v>15</v>
      </c>
      <c r="N734" s="51">
        <f>VLOOKUP(M734,Entourage!A:N,14,FALSE)</f>
        <v>1</v>
      </c>
      <c r="O734" s="2" t="str">
        <f t="shared" si="105"/>
        <v>战斗</v>
      </c>
      <c r="P734" s="2">
        <f t="shared" si="106"/>
        <v>102</v>
      </c>
      <c r="Q734" s="51">
        <f>INT(VLOOKUP(M734,Entourage!A:AF,28+IF(N734=1,2,IF(N734=3,3,1)),FALSE)*0.6*POWER(B734,1.1))</f>
        <v>120</v>
      </c>
      <c r="R734" s="55">
        <f>I734/(SUM(H$2:H734)*10)</f>
        <v>2.0223577235772356E-2</v>
      </c>
      <c r="S734" s="95">
        <f t="shared" si="107"/>
        <v>1.51</v>
      </c>
      <c r="T734" s="96">
        <f>SUMIFS(H$2:H734,A$2:A734,A734)*10*S734*(1.1+INDEX(Entourage!BD:BD,MATCH(J734,Entourage!A:A,0))/20)</f>
        <v>4983</v>
      </c>
      <c r="U734" s="96">
        <f t="shared" si="108"/>
        <v>501.375</v>
      </c>
      <c r="V734" s="96">
        <f>T734/VLOOKUP(C734,[4]CharPropertyConfig!$A:$G,7,FALSE)</f>
        <v>199.32</v>
      </c>
      <c r="W734" s="96">
        <f t="shared" si="109"/>
        <v>21.75</v>
      </c>
      <c r="X734" s="54" t="str">
        <f>VLOOKUP(J734,Entourage!A:B,2,FALSE)</f>
        <v>c_b_0059</v>
      </c>
      <c r="Y734" s="51" t="str">
        <f>VLOOKUP(M734,Entourage!A:B,2,FALSE)</f>
        <v>c_b_0074</v>
      </c>
    </row>
    <row r="735" spans="1:25" x14ac:dyDescent="0.15">
      <c r="A735" s="51">
        <f t="shared" si="102"/>
        <v>37</v>
      </c>
      <c r="B735" s="2">
        <f>COUNTIF(A$1:A735,A735)</f>
        <v>14</v>
      </c>
      <c r="C735" s="2">
        <f t="shared" si="110"/>
        <v>102</v>
      </c>
      <c r="D735" s="100">
        <f t="shared" si="103"/>
        <v>220</v>
      </c>
      <c r="E735" s="51">
        <v>1</v>
      </c>
      <c r="F735" s="43">
        <v>5</v>
      </c>
      <c r="G735" s="82">
        <v>13009</v>
      </c>
      <c r="H735" s="43">
        <v>46</v>
      </c>
      <c r="I735" s="43">
        <f>VLOOKUP(C735,[4]CharPropertyConfig!$A:$G,7,FALSE)*D735</f>
        <v>5500</v>
      </c>
      <c r="J735" s="51">
        <f>VLOOKUP(A735,filiation!A:C,3,FALSE)</f>
        <v>8</v>
      </c>
      <c r="K735" s="51">
        <f>VLOOKUP(J735,Entourage!A:N,14,FALSE)</f>
        <v>2</v>
      </c>
      <c r="L735" s="2" t="str">
        <f t="shared" si="104"/>
        <v>刺杀</v>
      </c>
      <c r="M735" s="51">
        <f>VLOOKUP(A735,filiation!A:D,4,FALSE)</f>
        <v>15</v>
      </c>
      <c r="N735" s="51">
        <f>VLOOKUP(M735,Entourage!A:N,14,FALSE)</f>
        <v>1</v>
      </c>
      <c r="O735" s="2" t="str">
        <f t="shared" si="105"/>
        <v>战斗</v>
      </c>
      <c r="P735" s="2">
        <f t="shared" si="106"/>
        <v>102</v>
      </c>
      <c r="Q735" s="51">
        <f>INT(VLOOKUP(M735,Entourage!A:AF,28+IF(N735=1,2,IF(N735=3,3,1)),FALSE)*0.6*POWER(B735,1.1))</f>
        <v>131</v>
      </c>
      <c r="R735" s="55">
        <f>I735/(SUM(H$2:H735)*10)</f>
        <v>2.2315994481863183E-2</v>
      </c>
      <c r="S735" s="95">
        <f t="shared" si="107"/>
        <v>1.42</v>
      </c>
      <c r="T735" s="96">
        <f>SUMIFS(H$2:H735,A$2:A735,A735)*10*S735*(1.1+INDEX(Entourage!BD:BD,MATCH(J735,Entourage!A:A,0))/20)</f>
        <v>5502.5</v>
      </c>
      <c r="U735" s="96">
        <f t="shared" si="108"/>
        <v>519.5</v>
      </c>
      <c r="V735" s="96">
        <f>T735/VLOOKUP(C735,[4]CharPropertyConfig!$A:$G,7,FALSE)</f>
        <v>220.1</v>
      </c>
      <c r="W735" s="96">
        <f t="shared" si="109"/>
        <v>18.125</v>
      </c>
      <c r="X735" s="54" t="str">
        <f>VLOOKUP(J735,Entourage!A:B,2,FALSE)</f>
        <v>c_b_0059</v>
      </c>
      <c r="Y735" s="51" t="str">
        <f>VLOOKUP(M735,Entourage!A:B,2,FALSE)</f>
        <v>c_b_0074</v>
      </c>
    </row>
    <row r="736" spans="1:25" x14ac:dyDescent="0.15">
      <c r="A736" s="51">
        <f t="shared" si="102"/>
        <v>37</v>
      </c>
      <c r="B736" s="2">
        <f>COUNTIF(A$1:A736,A736)</f>
        <v>15</v>
      </c>
      <c r="C736" s="2">
        <f t="shared" si="110"/>
        <v>102</v>
      </c>
      <c r="D736" s="100">
        <f t="shared" si="103"/>
        <v>241</v>
      </c>
      <c r="E736" s="51">
        <v>1</v>
      </c>
      <c r="F736" s="43">
        <v>5</v>
      </c>
      <c r="G736" s="82">
        <v>13009</v>
      </c>
      <c r="H736" s="43">
        <v>50</v>
      </c>
      <c r="I736" s="43">
        <f>VLOOKUP(C736,[4]CharPropertyConfig!$A:$G,7,FALSE)*D736</f>
        <v>6025</v>
      </c>
      <c r="J736" s="51">
        <f>VLOOKUP(A736,filiation!A:C,3,FALSE)</f>
        <v>8</v>
      </c>
      <c r="K736" s="51">
        <f>VLOOKUP(J736,Entourage!A:N,14,FALSE)</f>
        <v>2</v>
      </c>
      <c r="L736" s="2" t="str">
        <f t="shared" si="104"/>
        <v>刺杀</v>
      </c>
      <c r="M736" s="51">
        <f>VLOOKUP(A736,filiation!A:D,4,FALSE)</f>
        <v>15</v>
      </c>
      <c r="N736" s="51">
        <f>VLOOKUP(M736,Entourage!A:N,14,FALSE)</f>
        <v>1</v>
      </c>
      <c r="O736" s="2" t="str">
        <f t="shared" si="105"/>
        <v>战斗</v>
      </c>
      <c r="P736" s="2">
        <f t="shared" si="106"/>
        <v>102</v>
      </c>
      <c r="Q736" s="51">
        <f>INT(VLOOKUP(M736,Entourage!A:AF,28+IF(N736=1,2,IF(N736=3,3,1)),FALSE)*0.6*POWER(B736,1.1))</f>
        <v>141</v>
      </c>
      <c r="R736" s="55">
        <f>I736/(SUM(H$2:H736)*10)</f>
        <v>2.4396663427275672E-2</v>
      </c>
      <c r="S736" s="95">
        <f t="shared" si="107"/>
        <v>1.3418999999999999</v>
      </c>
      <c r="T736" s="96">
        <f>SUMIFS(H$2:H736,A$2:A736,A736)*10*S736*(1.1+INDEX(Entourage!BD:BD,MATCH(J736,Entourage!A:A,0))/20)</f>
        <v>6038.5499999999993</v>
      </c>
      <c r="U736" s="96">
        <f t="shared" si="108"/>
        <v>536.04999999999927</v>
      </c>
      <c r="V736" s="96">
        <f>T736/VLOOKUP(C736,[4]CharPropertyConfig!$A:$G,7,FALSE)</f>
        <v>241.54199999999997</v>
      </c>
      <c r="W736" s="96">
        <f t="shared" si="109"/>
        <v>16.549999999999272</v>
      </c>
      <c r="X736" s="54" t="str">
        <f>VLOOKUP(J736,Entourage!A:B,2,FALSE)</f>
        <v>c_b_0059</v>
      </c>
      <c r="Y736" s="51" t="str">
        <f>VLOOKUP(M736,Entourage!A:B,2,FALSE)</f>
        <v>c_b_0074</v>
      </c>
    </row>
    <row r="737" spans="1:25" x14ac:dyDescent="0.15">
      <c r="A737" s="51">
        <f t="shared" si="102"/>
        <v>37</v>
      </c>
      <c r="B737" s="2">
        <f>COUNTIF(A$1:A737,A737)</f>
        <v>16</v>
      </c>
      <c r="C737" s="2">
        <f t="shared" si="110"/>
        <v>102</v>
      </c>
      <c r="D737" s="100">
        <f t="shared" si="103"/>
        <v>263</v>
      </c>
      <c r="E737" s="51">
        <v>1</v>
      </c>
      <c r="F737" s="43">
        <v>5</v>
      </c>
      <c r="G737" s="82">
        <v>13009</v>
      </c>
      <c r="H737" s="43">
        <v>54</v>
      </c>
      <c r="I737" s="43">
        <f>VLOOKUP(C737,[4]CharPropertyConfig!$A:$G,7,FALSE)*D737</f>
        <v>6575</v>
      </c>
      <c r="J737" s="51">
        <f>VLOOKUP(A737,filiation!A:C,3,FALSE)</f>
        <v>8</v>
      </c>
      <c r="K737" s="51">
        <f>VLOOKUP(J737,Entourage!A:N,14,FALSE)</f>
        <v>2</v>
      </c>
      <c r="L737" s="2" t="str">
        <f t="shared" si="104"/>
        <v>刺杀</v>
      </c>
      <c r="M737" s="51">
        <f>VLOOKUP(A737,filiation!A:D,4,FALSE)</f>
        <v>15</v>
      </c>
      <c r="N737" s="51">
        <f>VLOOKUP(M737,Entourage!A:N,14,FALSE)</f>
        <v>1</v>
      </c>
      <c r="O737" s="2" t="str">
        <f t="shared" si="105"/>
        <v>战斗</v>
      </c>
      <c r="P737" s="2">
        <f t="shared" si="106"/>
        <v>102</v>
      </c>
      <c r="Q737" s="51">
        <f>INT(VLOOKUP(M737,Entourage!A:AF,28+IF(N737=1,2,IF(N737=3,3,1)),FALSE)*0.6*POWER(B737,1.1))</f>
        <v>152</v>
      </c>
      <c r="R737" s="55">
        <f>I737/(SUM(H$2:H737)*10)</f>
        <v>2.6565656565656567E-2</v>
      </c>
      <c r="S737" s="95">
        <f t="shared" si="107"/>
        <v>1.2748049999999997</v>
      </c>
      <c r="T737" s="96">
        <f>SUMIFS(H$2:H737,A$2:A737,A737)*10*S737*(1.1+INDEX(Entourage!BD:BD,MATCH(J737,Entourage!A:A,0))/20)</f>
        <v>6597.1158749999986</v>
      </c>
      <c r="U737" s="96">
        <f t="shared" si="108"/>
        <v>558.56587499999932</v>
      </c>
      <c r="V737" s="96">
        <f>T737/VLOOKUP(C737,[4]CharPropertyConfig!$A:$G,7,FALSE)</f>
        <v>263.88463499999995</v>
      </c>
      <c r="W737" s="96">
        <f t="shared" si="109"/>
        <v>22.515875000000051</v>
      </c>
      <c r="X737" s="54" t="str">
        <f>VLOOKUP(J737,Entourage!A:B,2,FALSE)</f>
        <v>c_b_0059</v>
      </c>
      <c r="Y737" s="51" t="str">
        <f>VLOOKUP(M737,Entourage!A:B,2,FALSE)</f>
        <v>c_b_0074</v>
      </c>
    </row>
    <row r="738" spans="1:25" x14ac:dyDescent="0.15">
      <c r="A738" s="51">
        <f t="shared" si="102"/>
        <v>37</v>
      </c>
      <c r="B738" s="2">
        <f>COUNTIF(A$1:A738,A738)</f>
        <v>17</v>
      </c>
      <c r="C738" s="2">
        <f t="shared" si="110"/>
        <v>102</v>
      </c>
      <c r="D738" s="100">
        <f t="shared" si="103"/>
        <v>287</v>
      </c>
      <c r="E738" s="51">
        <v>1</v>
      </c>
      <c r="F738" s="43">
        <v>5</v>
      </c>
      <c r="G738" s="82">
        <v>13009</v>
      </c>
      <c r="H738" s="43">
        <v>58</v>
      </c>
      <c r="I738" s="43">
        <f>VLOOKUP(C738,[4]CharPropertyConfig!$A:$G,7,FALSE)*D738</f>
        <v>7175</v>
      </c>
      <c r="J738" s="51">
        <f>VLOOKUP(A738,filiation!A:C,3,FALSE)</f>
        <v>8</v>
      </c>
      <c r="K738" s="51">
        <f>VLOOKUP(J738,Entourage!A:N,14,FALSE)</f>
        <v>2</v>
      </c>
      <c r="L738" s="2" t="str">
        <f t="shared" si="104"/>
        <v>刺杀</v>
      </c>
      <c r="M738" s="51">
        <f>VLOOKUP(A738,filiation!A:D,4,FALSE)</f>
        <v>15</v>
      </c>
      <c r="N738" s="51">
        <f>VLOOKUP(M738,Entourage!A:N,14,FALSE)</f>
        <v>1</v>
      </c>
      <c r="O738" s="2" t="str">
        <f t="shared" si="105"/>
        <v>战斗</v>
      </c>
      <c r="P738" s="2">
        <f t="shared" si="106"/>
        <v>102</v>
      </c>
      <c r="Q738" s="51">
        <f>INT(VLOOKUP(M738,Entourage!A:AF,28+IF(N738=1,2,IF(N738=3,3,1)),FALSE)*0.6*POWER(B738,1.1))</f>
        <v>162</v>
      </c>
      <c r="R738" s="55">
        <f>I738/(SUM(H$2:H738)*10)</f>
        <v>2.8922121896162528E-2</v>
      </c>
      <c r="S738" s="95">
        <f t="shared" si="107"/>
        <v>1.2174387749999998</v>
      </c>
      <c r="T738" s="96">
        <f>SUMIFS(H$2:H738,A$2:A738,A738)*10*S738*(1.1+INDEX(Entourage!BD:BD,MATCH(J738,Entourage!A:A,0))/20)</f>
        <v>7182.8887724999986</v>
      </c>
      <c r="U738" s="96">
        <f t="shared" si="108"/>
        <v>585.7728975</v>
      </c>
      <c r="V738" s="96">
        <f>T738/VLOOKUP(C738,[4]CharPropertyConfig!$A:$G,7,FALSE)</f>
        <v>287.31555089999995</v>
      </c>
      <c r="W738" s="96">
        <f t="shared" si="109"/>
        <v>27.207022500000676</v>
      </c>
      <c r="X738" s="54" t="str">
        <f>VLOOKUP(J738,Entourage!A:B,2,FALSE)</f>
        <v>c_b_0059</v>
      </c>
      <c r="Y738" s="51" t="str">
        <f>VLOOKUP(M738,Entourage!A:B,2,FALSE)</f>
        <v>c_b_0074</v>
      </c>
    </row>
    <row r="739" spans="1:25" x14ac:dyDescent="0.15">
      <c r="A739" s="51">
        <f t="shared" si="102"/>
        <v>37</v>
      </c>
      <c r="B739" s="2">
        <f>COUNTIF(A$1:A739,A739)</f>
        <v>18</v>
      </c>
      <c r="C739" s="2">
        <f t="shared" si="110"/>
        <v>102</v>
      </c>
      <c r="D739" s="100">
        <f t="shared" si="103"/>
        <v>313</v>
      </c>
      <c r="E739" s="51">
        <v>1</v>
      </c>
      <c r="F739" s="43">
        <v>6</v>
      </c>
      <c r="G739" s="82">
        <v>13009</v>
      </c>
      <c r="H739" s="43">
        <v>64</v>
      </c>
      <c r="I739" s="43">
        <f>VLOOKUP(C739,[4]CharPropertyConfig!$A:$G,7,FALSE)*D739</f>
        <v>7825</v>
      </c>
      <c r="J739" s="51">
        <f>VLOOKUP(A739,filiation!A:C,3,FALSE)</f>
        <v>8</v>
      </c>
      <c r="K739" s="51">
        <f>VLOOKUP(J739,Entourage!A:N,14,FALSE)</f>
        <v>2</v>
      </c>
      <c r="L739" s="2" t="str">
        <f t="shared" si="104"/>
        <v>刺杀</v>
      </c>
      <c r="M739" s="51">
        <f>VLOOKUP(A739,filiation!A:D,4,FALSE)</f>
        <v>15</v>
      </c>
      <c r="N739" s="51">
        <f>VLOOKUP(M739,Entourage!A:N,14,FALSE)</f>
        <v>1</v>
      </c>
      <c r="O739" s="2" t="str">
        <f t="shared" si="105"/>
        <v>战斗</v>
      </c>
      <c r="P739" s="2">
        <f t="shared" si="106"/>
        <v>102</v>
      </c>
      <c r="Q739" s="51">
        <f>INT(VLOOKUP(M739,Entourage!A:AF,28+IF(N739=1,2,IF(N739=3,3,1)),FALSE)*0.6*POWER(B739,1.1))</f>
        <v>173</v>
      </c>
      <c r="R739" s="55">
        <f>I739/(SUM(H$2:H739)*10)</f>
        <v>3.1461080733354775E-2</v>
      </c>
      <c r="S739" s="95">
        <f t="shared" si="107"/>
        <v>1.1687412239999997</v>
      </c>
      <c r="T739" s="96">
        <f>SUMIFS(H$2:H739,A$2:A739,A739)*10*S739*(1.1+INDEX(Entourage!BD:BD,MATCH(J739,Entourage!A:A,0))/20)</f>
        <v>7830.5662007999981</v>
      </c>
      <c r="U739" s="96">
        <f t="shared" si="108"/>
        <v>647.67742829999952</v>
      </c>
      <c r="V739" s="96">
        <f>T739/VLOOKUP(C739,[4]CharPropertyConfig!$A:$G,7,FALSE)</f>
        <v>313.22264803199994</v>
      </c>
      <c r="W739" s="96">
        <f t="shared" si="109"/>
        <v>61.90453079999952</v>
      </c>
      <c r="X739" s="54" t="str">
        <f>VLOOKUP(J739,Entourage!A:B,2,FALSE)</f>
        <v>c_b_0059</v>
      </c>
      <c r="Y739" s="51" t="str">
        <f>VLOOKUP(M739,Entourage!A:B,2,FALSE)</f>
        <v>c_b_0074</v>
      </c>
    </row>
    <row r="740" spans="1:25" x14ac:dyDescent="0.15">
      <c r="A740" s="51">
        <f t="shared" si="102"/>
        <v>37</v>
      </c>
      <c r="B740" s="2">
        <f>COUNTIF(A$1:A740,A740)</f>
        <v>19</v>
      </c>
      <c r="C740" s="2">
        <f t="shared" si="110"/>
        <v>102</v>
      </c>
      <c r="D740" s="100">
        <f t="shared" si="103"/>
        <v>340</v>
      </c>
      <c r="E740" s="51">
        <v>1</v>
      </c>
      <c r="F740" s="43">
        <v>6</v>
      </c>
      <c r="G740" s="82">
        <v>13009</v>
      </c>
      <c r="H740" s="43">
        <v>68</v>
      </c>
      <c r="I740" s="43">
        <f>VLOOKUP(C740,[4]CharPropertyConfig!$A:$G,7,FALSE)*D740</f>
        <v>8500</v>
      </c>
      <c r="J740" s="51">
        <f>VLOOKUP(A740,filiation!A:C,3,FALSE)</f>
        <v>8</v>
      </c>
      <c r="K740" s="51">
        <f>VLOOKUP(J740,Entourage!A:N,14,FALSE)</f>
        <v>2</v>
      </c>
      <c r="L740" s="2" t="str">
        <f t="shared" si="104"/>
        <v>刺杀</v>
      </c>
      <c r="M740" s="51">
        <f>VLOOKUP(A740,filiation!A:D,4,FALSE)</f>
        <v>15</v>
      </c>
      <c r="N740" s="51">
        <f>VLOOKUP(M740,Entourage!A:N,14,FALSE)</f>
        <v>1</v>
      </c>
      <c r="O740" s="2" t="str">
        <f t="shared" si="105"/>
        <v>战斗</v>
      </c>
      <c r="P740" s="2">
        <f t="shared" si="106"/>
        <v>102</v>
      </c>
      <c r="Q740" s="51">
        <f>INT(VLOOKUP(M740,Entourage!A:AF,28+IF(N740=1,2,IF(N740=3,3,1)),FALSE)*0.6*POWER(B740,1.1))</f>
        <v>183</v>
      </c>
      <c r="R740" s="55">
        <f>I740/(SUM(H$2:H740)*10)</f>
        <v>3.4081796311146752E-2</v>
      </c>
      <c r="S740" s="95">
        <f t="shared" si="107"/>
        <v>1.1278352811599996</v>
      </c>
      <c r="T740" s="96">
        <f>SUMIFS(H$2:H740,A$2:A740,A740)*10*S740*(1.1+INDEX(Entourage!BD:BD,MATCH(J740,Entourage!A:A,0))/20)</f>
        <v>8515.156372757996</v>
      </c>
      <c r="U740" s="96">
        <f t="shared" si="108"/>
        <v>684.59017195799788</v>
      </c>
      <c r="V740" s="96">
        <f>T740/VLOOKUP(C740,[4]CharPropertyConfig!$A:$G,7,FALSE)</f>
        <v>340.60625491031982</v>
      </c>
      <c r="W740" s="96">
        <f t="shared" si="109"/>
        <v>36.912743657998362</v>
      </c>
      <c r="X740" s="54" t="str">
        <f>VLOOKUP(J740,Entourage!A:B,2,FALSE)</f>
        <v>c_b_0059</v>
      </c>
      <c r="Y740" s="51" t="str">
        <f>VLOOKUP(M740,Entourage!A:B,2,FALSE)</f>
        <v>c_b_0074</v>
      </c>
    </row>
    <row r="741" spans="1:25" x14ac:dyDescent="0.15">
      <c r="A741" s="51">
        <f t="shared" si="102"/>
        <v>37</v>
      </c>
      <c r="B741" s="2">
        <f>COUNTIF(A$1:A741,A741)</f>
        <v>20</v>
      </c>
      <c r="C741" s="2">
        <f t="shared" si="110"/>
        <v>102</v>
      </c>
      <c r="D741" s="100">
        <f t="shared" si="103"/>
        <v>369</v>
      </c>
      <c r="E741" s="51">
        <v>1</v>
      </c>
      <c r="F741" s="43">
        <v>6</v>
      </c>
      <c r="G741" s="82">
        <v>13009</v>
      </c>
      <c r="H741" s="43">
        <v>72</v>
      </c>
      <c r="I741" s="43">
        <f>VLOOKUP(C741,[4]CharPropertyConfig!$A:$G,7,FALSE)*D741</f>
        <v>9225</v>
      </c>
      <c r="J741" s="51">
        <f>VLOOKUP(A741,filiation!A:C,3,FALSE)</f>
        <v>8</v>
      </c>
      <c r="K741" s="51">
        <f>VLOOKUP(J741,Entourage!A:N,14,FALSE)</f>
        <v>2</v>
      </c>
      <c r="L741" s="2" t="str">
        <f t="shared" si="104"/>
        <v>刺杀</v>
      </c>
      <c r="M741" s="51">
        <f>VLOOKUP(A741,filiation!A:D,4,FALSE)</f>
        <v>15</v>
      </c>
      <c r="N741" s="51">
        <f>VLOOKUP(M741,Entourage!A:N,14,FALSE)</f>
        <v>1</v>
      </c>
      <c r="O741" s="2" t="str">
        <f t="shared" si="105"/>
        <v>战斗</v>
      </c>
      <c r="P741" s="2">
        <f t="shared" si="106"/>
        <v>102</v>
      </c>
      <c r="Q741" s="51">
        <f>INT(VLOOKUP(M741,Entourage!A:AF,28+IF(N741=1,2,IF(N741=3,3,1)),FALSE)*0.6*POWER(B741,1.1))</f>
        <v>194</v>
      </c>
      <c r="R741" s="55">
        <f>I741/(SUM(H$2:H741)*10)</f>
        <v>3.6882296497681114E-2</v>
      </c>
      <c r="S741" s="95">
        <f t="shared" si="107"/>
        <v>1.0940002227251997</v>
      </c>
      <c r="T741" s="96">
        <f>SUMIFS(H$2:H741,A$2:A741,A741)*10*S741*(1.1+INDEX(Entourage!BD:BD,MATCH(J741,Entourage!A:A,0))/20)</f>
        <v>9244.3018820279376</v>
      </c>
      <c r="U741" s="96">
        <f t="shared" si="108"/>
        <v>729.14550926994161</v>
      </c>
      <c r="V741" s="96">
        <f>T741/VLOOKUP(C741,[4]CharPropertyConfig!$A:$G,7,FALSE)</f>
        <v>369.77207528111751</v>
      </c>
      <c r="W741" s="96">
        <f t="shared" si="109"/>
        <v>44.555337311943731</v>
      </c>
      <c r="X741" s="54" t="str">
        <f>VLOOKUP(J741,Entourage!A:B,2,FALSE)</f>
        <v>c_b_0059</v>
      </c>
      <c r="Y741" s="51" t="str">
        <f>VLOOKUP(M741,Entourage!A:B,2,FALSE)</f>
        <v>c_b_0074</v>
      </c>
    </row>
    <row r="742" spans="1:25" x14ac:dyDescent="0.15">
      <c r="A742" s="51">
        <f t="shared" si="102"/>
        <v>38</v>
      </c>
      <c r="B742" s="2">
        <f>COUNTIF(A$1:A742,A742)</f>
        <v>1</v>
      </c>
      <c r="C742" s="2">
        <f t="shared" si="110"/>
        <v>101</v>
      </c>
      <c r="D742" s="100">
        <f t="shared" si="103"/>
        <v>10</v>
      </c>
      <c r="E742" s="51">
        <v>1</v>
      </c>
      <c r="F742" s="43">
        <v>1</v>
      </c>
      <c r="G742" s="82">
        <v>13009</v>
      </c>
      <c r="H742" s="43">
        <v>2</v>
      </c>
      <c r="I742" s="43">
        <f>VLOOKUP(C742,[4]CharPropertyConfig!$A:$G,7,FALSE)*D742</f>
        <v>250</v>
      </c>
      <c r="J742" s="51">
        <f>VLOOKUP(A742,filiation!A:C,3,FALSE)</f>
        <v>15</v>
      </c>
      <c r="K742" s="51">
        <f>VLOOKUP(J742,Entourage!A:N,14,FALSE)</f>
        <v>1</v>
      </c>
      <c r="L742" s="2" t="str">
        <f t="shared" si="104"/>
        <v>战斗</v>
      </c>
      <c r="M742" s="51">
        <f>VLOOKUP(A742,filiation!A:D,4,FALSE)</f>
        <v>8</v>
      </c>
      <c r="N742" s="51">
        <f>VLOOKUP(M742,Entourage!A:N,14,FALSE)</f>
        <v>2</v>
      </c>
      <c r="O742" s="2" t="str">
        <f t="shared" si="105"/>
        <v>刺杀</v>
      </c>
      <c r="P742" s="2">
        <f t="shared" si="106"/>
        <v>101</v>
      </c>
      <c r="Q742" s="51">
        <f>INT(VLOOKUP(M742,Entourage!A:AF,28+IF(N742=1,2,IF(N742=3,3,1)),FALSE)*0.6*POWER(B742,1.1))</f>
        <v>12</v>
      </c>
      <c r="R742" s="55">
        <f>I742/(SUM(H$2:H742)*10)</f>
        <v>9.9944031342448221E-4</v>
      </c>
      <c r="S742" s="95">
        <f t="shared" si="107"/>
        <v>10</v>
      </c>
      <c r="T742" s="96">
        <f>SUMIFS(H$2:H742,A$2:A742,A742)*10*S742*(1.1+INDEX(Entourage!BD:BD,MATCH(J742,Entourage!A:A,0))/20)</f>
        <v>260</v>
      </c>
      <c r="U742" s="96">
        <f t="shared" si="108"/>
        <v>-8984.3018820279376</v>
      </c>
      <c r="V742" s="96">
        <f>T742/VLOOKUP(C742,[4]CharPropertyConfig!$A:$G,7,FALSE)</f>
        <v>10.4</v>
      </c>
      <c r="W742" s="96">
        <f t="shared" si="109"/>
        <v>-9713.4473912978792</v>
      </c>
      <c r="X742" s="54" t="str">
        <f>VLOOKUP(J742,Entourage!A:B,2,FALSE)</f>
        <v>c_b_0074</v>
      </c>
      <c r="Y742" s="51" t="str">
        <f>VLOOKUP(M742,Entourage!A:B,2,FALSE)</f>
        <v>c_b_0059</v>
      </c>
    </row>
    <row r="743" spans="1:25" x14ac:dyDescent="0.15">
      <c r="A743" s="51">
        <f t="shared" si="102"/>
        <v>38</v>
      </c>
      <c r="B743" s="2">
        <f>COUNTIF(A$1:A743,A743)</f>
        <v>2</v>
      </c>
      <c r="C743" s="2">
        <f t="shared" si="110"/>
        <v>101</v>
      </c>
      <c r="D743" s="100">
        <f t="shared" si="103"/>
        <v>21</v>
      </c>
      <c r="E743" s="51">
        <v>1</v>
      </c>
      <c r="F743" s="43">
        <v>1</v>
      </c>
      <c r="G743" s="82">
        <v>13009</v>
      </c>
      <c r="H743" s="43">
        <v>4</v>
      </c>
      <c r="I743" s="43">
        <f>VLOOKUP(C743,[4]CharPropertyConfig!$A:$G,7,FALSE)*D743</f>
        <v>525</v>
      </c>
      <c r="J743" s="51">
        <f>VLOOKUP(A743,filiation!A:C,3,FALSE)</f>
        <v>15</v>
      </c>
      <c r="K743" s="51">
        <f>VLOOKUP(J743,Entourage!A:N,14,FALSE)</f>
        <v>1</v>
      </c>
      <c r="L743" s="2" t="str">
        <f t="shared" si="104"/>
        <v>战斗</v>
      </c>
      <c r="M743" s="51">
        <f>VLOOKUP(A743,filiation!A:D,4,FALSE)</f>
        <v>8</v>
      </c>
      <c r="N743" s="51">
        <f>VLOOKUP(M743,Entourage!A:N,14,FALSE)</f>
        <v>2</v>
      </c>
      <c r="O743" s="2" t="str">
        <f t="shared" si="105"/>
        <v>刺杀</v>
      </c>
      <c r="P743" s="2">
        <f t="shared" si="106"/>
        <v>101</v>
      </c>
      <c r="Q743" s="51">
        <f>INT(VLOOKUP(M743,Entourage!A:AF,28+IF(N743=1,2,IF(N743=3,3,1)),FALSE)*0.6*POWER(B743,1.1))</f>
        <v>27</v>
      </c>
      <c r="R743" s="55">
        <f>I743/(SUM(H$2:H743)*10)</f>
        <v>2.098489087856743E-3</v>
      </c>
      <c r="S743" s="95">
        <f t="shared" si="107"/>
        <v>7</v>
      </c>
      <c r="T743" s="96">
        <f>SUMIFS(H$2:H743,A$2:A743,A743)*10*S743*(1.1+INDEX(Entourage!BD:BD,MATCH(J743,Entourage!A:A,0))/20)</f>
        <v>546</v>
      </c>
      <c r="U743" s="96">
        <f t="shared" si="108"/>
        <v>286</v>
      </c>
      <c r="V743" s="96">
        <f>T743/VLOOKUP(C743,[4]CharPropertyConfig!$A:$G,7,FALSE)</f>
        <v>21.84</v>
      </c>
      <c r="W743" s="96">
        <f t="shared" si="109"/>
        <v>9270.3018820279376</v>
      </c>
      <c r="X743" s="54" t="str">
        <f>VLOOKUP(J743,Entourage!A:B,2,FALSE)</f>
        <v>c_b_0074</v>
      </c>
      <c r="Y743" s="51" t="str">
        <f>VLOOKUP(M743,Entourage!A:B,2,FALSE)</f>
        <v>c_b_0059</v>
      </c>
    </row>
    <row r="744" spans="1:25" x14ac:dyDescent="0.15">
      <c r="A744" s="51">
        <f t="shared" si="102"/>
        <v>38</v>
      </c>
      <c r="B744" s="2">
        <f>COUNTIF(A$1:A744,A744)</f>
        <v>3</v>
      </c>
      <c r="C744" s="2">
        <f t="shared" si="110"/>
        <v>101</v>
      </c>
      <c r="D744" s="100">
        <f t="shared" si="103"/>
        <v>34</v>
      </c>
      <c r="E744" s="51">
        <v>1</v>
      </c>
      <c r="F744" s="43">
        <v>1</v>
      </c>
      <c r="G744" s="82">
        <v>13009</v>
      </c>
      <c r="H744" s="43">
        <v>6</v>
      </c>
      <c r="I744" s="43">
        <f>VLOOKUP(C744,[4]CharPropertyConfig!$A:$G,7,FALSE)*D744</f>
        <v>850</v>
      </c>
      <c r="J744" s="51">
        <f>VLOOKUP(A744,filiation!A:C,3,FALSE)</f>
        <v>15</v>
      </c>
      <c r="K744" s="51">
        <f>VLOOKUP(J744,Entourage!A:N,14,FALSE)</f>
        <v>1</v>
      </c>
      <c r="L744" s="2" t="str">
        <f t="shared" si="104"/>
        <v>战斗</v>
      </c>
      <c r="M744" s="51">
        <f>VLOOKUP(A744,filiation!A:D,4,FALSE)</f>
        <v>8</v>
      </c>
      <c r="N744" s="51">
        <f>VLOOKUP(M744,Entourage!A:N,14,FALSE)</f>
        <v>2</v>
      </c>
      <c r="O744" s="2" t="str">
        <f t="shared" si="105"/>
        <v>刺杀</v>
      </c>
      <c r="P744" s="2">
        <f t="shared" si="106"/>
        <v>101</v>
      </c>
      <c r="Q744" s="51">
        <f>INT(VLOOKUP(M744,Entourage!A:AF,28+IF(N744=1,2,IF(N744=3,3,1)),FALSE)*0.6*POWER(B744,1.1))</f>
        <v>42</v>
      </c>
      <c r="R744" s="55">
        <f>I744/(SUM(H$2:H744)*10)</f>
        <v>3.3967391304347825E-3</v>
      </c>
      <c r="S744" s="95">
        <f t="shared" si="107"/>
        <v>5.5</v>
      </c>
      <c r="T744" s="96">
        <f>SUMIFS(H$2:H744,A$2:A744,A744)*10*S744*(1.1+INDEX(Entourage!BD:BD,MATCH(J744,Entourage!A:A,0))/20)</f>
        <v>858</v>
      </c>
      <c r="U744" s="96">
        <f t="shared" si="108"/>
        <v>312</v>
      </c>
      <c r="V744" s="96">
        <f>T744/VLOOKUP(C744,[4]CharPropertyConfig!$A:$G,7,FALSE)</f>
        <v>34.32</v>
      </c>
      <c r="W744" s="96">
        <f t="shared" si="109"/>
        <v>26</v>
      </c>
      <c r="X744" s="54" t="str">
        <f>VLOOKUP(J744,Entourage!A:B,2,FALSE)</f>
        <v>c_b_0074</v>
      </c>
      <c r="Y744" s="51" t="str">
        <f>VLOOKUP(M744,Entourage!A:B,2,FALSE)</f>
        <v>c_b_0059</v>
      </c>
    </row>
    <row r="745" spans="1:25" x14ac:dyDescent="0.15">
      <c r="A745" s="51">
        <f t="shared" si="102"/>
        <v>38</v>
      </c>
      <c r="B745" s="2">
        <f>COUNTIF(A$1:A745,A745)</f>
        <v>4</v>
      </c>
      <c r="C745" s="2">
        <f t="shared" si="110"/>
        <v>101</v>
      </c>
      <c r="D745" s="100">
        <f t="shared" si="103"/>
        <v>48</v>
      </c>
      <c r="E745" s="51">
        <v>1</v>
      </c>
      <c r="F745" s="43">
        <v>2</v>
      </c>
      <c r="G745" s="82">
        <v>13009</v>
      </c>
      <c r="H745" s="43">
        <v>10</v>
      </c>
      <c r="I745" s="43">
        <f>VLOOKUP(C745,[4]CharPropertyConfig!$A:$G,7,FALSE)*D745</f>
        <v>1200</v>
      </c>
      <c r="J745" s="51">
        <f>VLOOKUP(A745,filiation!A:C,3,FALSE)</f>
        <v>15</v>
      </c>
      <c r="K745" s="51">
        <f>VLOOKUP(J745,Entourage!A:N,14,FALSE)</f>
        <v>1</v>
      </c>
      <c r="L745" s="2" t="str">
        <f t="shared" si="104"/>
        <v>战斗</v>
      </c>
      <c r="M745" s="51">
        <f>VLOOKUP(A745,filiation!A:D,4,FALSE)</f>
        <v>8</v>
      </c>
      <c r="N745" s="51">
        <f>VLOOKUP(M745,Entourage!A:N,14,FALSE)</f>
        <v>2</v>
      </c>
      <c r="O745" s="2" t="str">
        <f t="shared" si="105"/>
        <v>刺杀</v>
      </c>
      <c r="P745" s="2">
        <f t="shared" si="106"/>
        <v>101</v>
      </c>
      <c r="Q745" s="51">
        <f>INT(VLOOKUP(M745,Entourage!A:AF,28+IF(N745=1,2,IF(N745=3,3,1)),FALSE)*0.6*POWER(B745,1.1))</f>
        <v>57</v>
      </c>
      <c r="R745" s="55">
        <f>I745/(SUM(H$2:H745)*10)</f>
        <v>4.7934808660222098E-3</v>
      </c>
      <c r="S745" s="95">
        <f t="shared" si="107"/>
        <v>4.2</v>
      </c>
      <c r="T745" s="96">
        <f>SUMIFS(H$2:H745,A$2:A745,A745)*10*S745*(1.1+INDEX(Entourage!BD:BD,MATCH(J745,Entourage!A:A,0))/20)</f>
        <v>1201.2</v>
      </c>
      <c r="U745" s="96">
        <f t="shared" si="108"/>
        <v>343.20000000000005</v>
      </c>
      <c r="V745" s="96">
        <f>T745/VLOOKUP(C745,[4]CharPropertyConfig!$A:$G,7,FALSE)</f>
        <v>48.048000000000002</v>
      </c>
      <c r="W745" s="96">
        <f t="shared" si="109"/>
        <v>31.200000000000045</v>
      </c>
      <c r="X745" s="54" t="str">
        <f>VLOOKUP(J745,Entourage!A:B,2,FALSE)</f>
        <v>c_b_0074</v>
      </c>
      <c r="Y745" s="51" t="str">
        <f>VLOOKUP(M745,Entourage!A:B,2,FALSE)</f>
        <v>c_b_0059</v>
      </c>
    </row>
    <row r="746" spans="1:25" x14ac:dyDescent="0.15">
      <c r="A746" s="51">
        <f t="shared" si="102"/>
        <v>38</v>
      </c>
      <c r="B746" s="2">
        <f>COUNTIF(A$1:A746,A746)</f>
        <v>5</v>
      </c>
      <c r="C746" s="2">
        <f t="shared" si="110"/>
        <v>101</v>
      </c>
      <c r="D746" s="100">
        <f t="shared" si="103"/>
        <v>62</v>
      </c>
      <c r="E746" s="51">
        <v>1</v>
      </c>
      <c r="F746" s="43">
        <v>2</v>
      </c>
      <c r="G746" s="82">
        <v>13009</v>
      </c>
      <c r="H746" s="43">
        <v>12</v>
      </c>
      <c r="I746" s="43">
        <f>VLOOKUP(C746,[4]CharPropertyConfig!$A:$G,7,FALSE)*D746</f>
        <v>1550</v>
      </c>
      <c r="J746" s="51">
        <f>VLOOKUP(A746,filiation!A:C,3,FALSE)</f>
        <v>15</v>
      </c>
      <c r="K746" s="51">
        <f>VLOOKUP(J746,Entourage!A:N,14,FALSE)</f>
        <v>1</v>
      </c>
      <c r="L746" s="2" t="str">
        <f t="shared" si="104"/>
        <v>战斗</v>
      </c>
      <c r="M746" s="51">
        <f>VLOOKUP(A746,filiation!A:D,4,FALSE)</f>
        <v>8</v>
      </c>
      <c r="N746" s="51">
        <f>VLOOKUP(M746,Entourage!A:N,14,FALSE)</f>
        <v>2</v>
      </c>
      <c r="O746" s="2" t="str">
        <f t="shared" si="105"/>
        <v>刺杀</v>
      </c>
      <c r="P746" s="2">
        <f t="shared" si="106"/>
        <v>101</v>
      </c>
      <c r="Q746" s="51">
        <f>INT(VLOOKUP(M746,Entourage!A:AF,28+IF(N746=1,2,IF(N746=3,3,1)),FALSE)*0.6*POWER(B746,1.1))</f>
        <v>74</v>
      </c>
      <c r="R746" s="55">
        <f>I746/(SUM(H$2:H746)*10)</f>
        <v>6.1886129521680107E-3</v>
      </c>
      <c r="S746" s="95">
        <f t="shared" si="107"/>
        <v>3.56</v>
      </c>
      <c r="T746" s="96">
        <f>SUMIFS(H$2:H746,A$2:A746,A746)*10*S746*(1.1+INDEX(Entourage!BD:BD,MATCH(J746,Entourage!A:A,0))/20)</f>
        <v>1573.5200000000002</v>
      </c>
      <c r="U746" s="96">
        <f t="shared" si="108"/>
        <v>372.32000000000016</v>
      </c>
      <c r="V746" s="96">
        <f>T746/VLOOKUP(C746,[4]CharPropertyConfig!$A:$G,7,FALSE)</f>
        <v>62.94080000000001</v>
      </c>
      <c r="W746" s="96">
        <f t="shared" si="109"/>
        <v>29.120000000000118</v>
      </c>
      <c r="X746" s="54" t="str">
        <f>VLOOKUP(J746,Entourage!A:B,2,FALSE)</f>
        <v>c_b_0074</v>
      </c>
      <c r="Y746" s="51" t="str">
        <f>VLOOKUP(M746,Entourage!A:B,2,FALSE)</f>
        <v>c_b_0059</v>
      </c>
    </row>
    <row r="747" spans="1:25" x14ac:dyDescent="0.15">
      <c r="A747" s="51">
        <f t="shared" si="102"/>
        <v>38</v>
      </c>
      <c r="B747" s="2">
        <f>COUNTIF(A$1:A747,A747)</f>
        <v>6</v>
      </c>
      <c r="C747" s="2">
        <f t="shared" si="110"/>
        <v>101</v>
      </c>
      <c r="D747" s="100">
        <f t="shared" si="103"/>
        <v>78</v>
      </c>
      <c r="E747" s="51">
        <v>1</v>
      </c>
      <c r="F747" s="43">
        <v>2</v>
      </c>
      <c r="G747" s="82">
        <v>13009</v>
      </c>
      <c r="H747" s="43">
        <v>16</v>
      </c>
      <c r="I747" s="43">
        <f>VLOOKUP(C747,[4]CharPropertyConfig!$A:$G,7,FALSE)*D747</f>
        <v>1950</v>
      </c>
      <c r="J747" s="51">
        <f>VLOOKUP(A747,filiation!A:C,3,FALSE)</f>
        <v>15</v>
      </c>
      <c r="K747" s="51">
        <f>VLOOKUP(J747,Entourage!A:N,14,FALSE)</f>
        <v>1</v>
      </c>
      <c r="L747" s="2" t="str">
        <f t="shared" si="104"/>
        <v>战斗</v>
      </c>
      <c r="M747" s="51">
        <f>VLOOKUP(A747,filiation!A:D,4,FALSE)</f>
        <v>8</v>
      </c>
      <c r="N747" s="51">
        <f>VLOOKUP(M747,Entourage!A:N,14,FALSE)</f>
        <v>2</v>
      </c>
      <c r="O747" s="2" t="str">
        <f t="shared" si="105"/>
        <v>刺杀</v>
      </c>
      <c r="P747" s="2">
        <f t="shared" si="106"/>
        <v>101</v>
      </c>
      <c r="Q747" s="51">
        <f>INT(VLOOKUP(M747,Entourage!A:AF,28+IF(N747=1,2,IF(N747=3,3,1)),FALSE)*0.6*POWER(B747,1.1))</f>
        <v>90</v>
      </c>
      <c r="R747" s="55">
        <f>I747/(SUM(H$2:H747)*10)</f>
        <v>7.7807038544409866E-3</v>
      </c>
      <c r="S747" s="95">
        <f t="shared" si="107"/>
        <v>3.02</v>
      </c>
      <c r="T747" s="96">
        <f>SUMIFS(H$2:H747,A$2:A747,A747)*10*S747*(1.1+INDEX(Entourage!BD:BD,MATCH(J747,Entourage!A:A,0))/20)</f>
        <v>1963</v>
      </c>
      <c r="U747" s="96">
        <f t="shared" si="108"/>
        <v>389.47999999999979</v>
      </c>
      <c r="V747" s="96">
        <f>T747/VLOOKUP(C747,[4]CharPropertyConfig!$A:$G,7,FALSE)</f>
        <v>78.52</v>
      </c>
      <c r="W747" s="96">
        <f t="shared" si="109"/>
        <v>17.159999999999627</v>
      </c>
      <c r="X747" s="54" t="str">
        <f>VLOOKUP(J747,Entourage!A:B,2,FALSE)</f>
        <v>c_b_0074</v>
      </c>
      <c r="Y747" s="51" t="str">
        <f>VLOOKUP(M747,Entourage!A:B,2,FALSE)</f>
        <v>c_b_0059</v>
      </c>
    </row>
    <row r="748" spans="1:25" x14ac:dyDescent="0.15">
      <c r="A748" s="51">
        <f t="shared" si="102"/>
        <v>38</v>
      </c>
      <c r="B748" s="2">
        <f>COUNTIF(A$1:A748,A748)</f>
        <v>7</v>
      </c>
      <c r="C748" s="2">
        <f t="shared" si="110"/>
        <v>101</v>
      </c>
      <c r="D748" s="100">
        <f t="shared" si="103"/>
        <v>94</v>
      </c>
      <c r="E748" s="51">
        <v>1</v>
      </c>
      <c r="F748" s="43">
        <v>3</v>
      </c>
      <c r="G748" s="82">
        <v>13009</v>
      </c>
      <c r="H748" s="43">
        <v>20</v>
      </c>
      <c r="I748" s="43">
        <f>VLOOKUP(C748,[4]CharPropertyConfig!$A:$G,7,FALSE)*D748</f>
        <v>2350</v>
      </c>
      <c r="J748" s="51">
        <f>VLOOKUP(A748,filiation!A:C,3,FALSE)</f>
        <v>15</v>
      </c>
      <c r="K748" s="51">
        <f>VLOOKUP(J748,Entourage!A:N,14,FALSE)</f>
        <v>1</v>
      </c>
      <c r="L748" s="2" t="str">
        <f t="shared" si="104"/>
        <v>战斗</v>
      </c>
      <c r="M748" s="51">
        <f>VLOOKUP(A748,filiation!A:D,4,FALSE)</f>
        <v>8</v>
      </c>
      <c r="N748" s="51">
        <f>VLOOKUP(M748,Entourage!A:N,14,FALSE)</f>
        <v>2</v>
      </c>
      <c r="O748" s="2" t="str">
        <f t="shared" si="105"/>
        <v>刺杀</v>
      </c>
      <c r="P748" s="2">
        <f t="shared" si="106"/>
        <v>101</v>
      </c>
      <c r="Q748" s="51">
        <f>INT(VLOOKUP(M748,Entourage!A:AF,28+IF(N748=1,2,IF(N748=3,3,1)),FALSE)*0.6*POWER(B748,1.1))</f>
        <v>107</v>
      </c>
      <c r="R748" s="55">
        <f>I748/(SUM(H$2:H748)*10)</f>
        <v>9.3692687983414399E-3</v>
      </c>
      <c r="S748" s="95">
        <f t="shared" si="107"/>
        <v>2.6</v>
      </c>
      <c r="T748" s="96">
        <f>SUMIFS(H$2:H748,A$2:A748,A748)*10*S748*(1.1+INDEX(Entourage!BD:BD,MATCH(J748,Entourage!A:A,0))/20)</f>
        <v>2366</v>
      </c>
      <c r="U748" s="96">
        <f t="shared" si="108"/>
        <v>403</v>
      </c>
      <c r="V748" s="96">
        <f>T748/VLOOKUP(C748,[4]CharPropertyConfig!$A:$G,7,FALSE)</f>
        <v>94.64</v>
      </c>
      <c r="W748" s="96">
        <f t="shared" si="109"/>
        <v>13.520000000000209</v>
      </c>
      <c r="X748" s="54" t="str">
        <f>VLOOKUP(J748,Entourage!A:B,2,FALSE)</f>
        <v>c_b_0074</v>
      </c>
      <c r="Y748" s="51" t="str">
        <f>VLOOKUP(M748,Entourage!A:B,2,FALSE)</f>
        <v>c_b_0059</v>
      </c>
    </row>
    <row r="749" spans="1:25" x14ac:dyDescent="0.15">
      <c r="A749" s="51">
        <f t="shared" si="102"/>
        <v>38</v>
      </c>
      <c r="B749" s="2">
        <f>COUNTIF(A$1:A749,A749)</f>
        <v>8</v>
      </c>
      <c r="C749" s="2">
        <f t="shared" si="110"/>
        <v>101</v>
      </c>
      <c r="D749" s="100">
        <f t="shared" si="103"/>
        <v>111</v>
      </c>
      <c r="E749" s="51">
        <v>1</v>
      </c>
      <c r="F749" s="43">
        <v>3</v>
      </c>
      <c r="G749" s="82">
        <v>13009</v>
      </c>
      <c r="H749" s="43">
        <v>24</v>
      </c>
      <c r="I749" s="43">
        <f>VLOOKUP(C749,[4]CharPropertyConfig!$A:$G,7,FALSE)*D749</f>
        <v>2775</v>
      </c>
      <c r="J749" s="51">
        <f>VLOOKUP(A749,filiation!A:C,3,FALSE)</f>
        <v>15</v>
      </c>
      <c r="K749" s="51">
        <f>VLOOKUP(J749,Entourage!A:N,14,FALSE)</f>
        <v>1</v>
      </c>
      <c r="L749" s="2" t="str">
        <f t="shared" si="104"/>
        <v>战斗</v>
      </c>
      <c r="M749" s="51">
        <f>VLOOKUP(A749,filiation!A:D,4,FALSE)</f>
        <v>8</v>
      </c>
      <c r="N749" s="51">
        <f>VLOOKUP(M749,Entourage!A:N,14,FALSE)</f>
        <v>2</v>
      </c>
      <c r="O749" s="2" t="str">
        <f t="shared" si="105"/>
        <v>刺杀</v>
      </c>
      <c r="P749" s="2">
        <f t="shared" si="106"/>
        <v>101</v>
      </c>
      <c r="Q749" s="51">
        <f>INT(VLOOKUP(M749,Entourage!A:AF,28+IF(N749=1,2,IF(N749=3,3,1)),FALSE)*0.6*POWER(B749,1.1))</f>
        <v>124</v>
      </c>
      <c r="R749" s="55">
        <f>I749/(SUM(H$2:H749)*10)</f>
        <v>1.1053134708834542E-2</v>
      </c>
      <c r="S749" s="95">
        <f t="shared" si="107"/>
        <v>2.2799999999999998</v>
      </c>
      <c r="T749" s="96">
        <f>SUMIFS(H$2:H749,A$2:A749,A749)*10*S749*(1.1+INDEX(Entourage!BD:BD,MATCH(J749,Entourage!A:A,0))/20)</f>
        <v>2786.16</v>
      </c>
      <c r="U749" s="96">
        <f t="shared" si="108"/>
        <v>420.15999999999985</v>
      </c>
      <c r="V749" s="96">
        <f>T749/VLOOKUP(C749,[4]CharPropertyConfig!$A:$G,7,FALSE)</f>
        <v>111.4464</v>
      </c>
      <c r="W749" s="96">
        <f t="shared" si="109"/>
        <v>17.159999999999854</v>
      </c>
      <c r="X749" s="54" t="str">
        <f>VLOOKUP(J749,Entourage!A:B,2,FALSE)</f>
        <v>c_b_0074</v>
      </c>
      <c r="Y749" s="51" t="str">
        <f>VLOOKUP(M749,Entourage!A:B,2,FALSE)</f>
        <v>c_b_0059</v>
      </c>
    </row>
    <row r="750" spans="1:25" x14ac:dyDescent="0.15">
      <c r="A750" s="51">
        <f t="shared" si="102"/>
        <v>38</v>
      </c>
      <c r="B750" s="2">
        <f>COUNTIF(A$1:A750,A750)</f>
        <v>9</v>
      </c>
      <c r="C750" s="2">
        <f t="shared" si="110"/>
        <v>101</v>
      </c>
      <c r="D750" s="100">
        <f t="shared" si="103"/>
        <v>129</v>
      </c>
      <c r="E750" s="51">
        <v>1</v>
      </c>
      <c r="F750" s="43">
        <v>3</v>
      </c>
      <c r="G750" s="82">
        <v>13009</v>
      </c>
      <c r="H750" s="43">
        <v>26</v>
      </c>
      <c r="I750" s="43">
        <f>VLOOKUP(C750,[4]CharPropertyConfig!$A:$G,7,FALSE)*D750</f>
        <v>3225</v>
      </c>
      <c r="J750" s="51">
        <f>VLOOKUP(A750,filiation!A:C,3,FALSE)</f>
        <v>15</v>
      </c>
      <c r="K750" s="51">
        <f>VLOOKUP(J750,Entourage!A:N,14,FALSE)</f>
        <v>1</v>
      </c>
      <c r="L750" s="2" t="str">
        <f t="shared" si="104"/>
        <v>战斗</v>
      </c>
      <c r="M750" s="51">
        <f>VLOOKUP(A750,filiation!A:D,4,FALSE)</f>
        <v>8</v>
      </c>
      <c r="N750" s="51">
        <f>VLOOKUP(M750,Entourage!A:N,14,FALSE)</f>
        <v>2</v>
      </c>
      <c r="O750" s="2" t="str">
        <f t="shared" si="105"/>
        <v>刺杀</v>
      </c>
      <c r="P750" s="2">
        <f t="shared" si="106"/>
        <v>101</v>
      </c>
      <c r="Q750" s="51">
        <f>INT(VLOOKUP(M750,Entourage!A:AF,28+IF(N750=1,2,IF(N750=3,3,1)),FALSE)*0.6*POWER(B750,1.1))</f>
        <v>141</v>
      </c>
      <c r="R750" s="55">
        <f>I750/(SUM(H$2:H750)*10)</f>
        <v>1.2832245742479707E-2</v>
      </c>
      <c r="S750" s="95">
        <f t="shared" si="107"/>
        <v>2.0699999999999998</v>
      </c>
      <c r="T750" s="96">
        <f>SUMIFS(H$2:H750,A$2:A750,A750)*10*S750*(1.1+INDEX(Entourage!BD:BD,MATCH(J750,Entourage!A:A,0))/20)</f>
        <v>3229.2000000000003</v>
      </c>
      <c r="U750" s="96">
        <f t="shared" si="108"/>
        <v>443.04000000000042</v>
      </c>
      <c r="V750" s="96">
        <f>T750/VLOOKUP(C750,[4]CharPropertyConfig!$A:$G,7,FALSE)</f>
        <v>129.16800000000001</v>
      </c>
      <c r="W750" s="96">
        <f t="shared" si="109"/>
        <v>22.880000000000564</v>
      </c>
      <c r="X750" s="54" t="str">
        <f>VLOOKUP(J750,Entourage!A:B,2,FALSE)</f>
        <v>c_b_0074</v>
      </c>
      <c r="Y750" s="51" t="str">
        <f>VLOOKUP(M750,Entourage!A:B,2,FALSE)</f>
        <v>c_b_0059</v>
      </c>
    </row>
    <row r="751" spans="1:25" x14ac:dyDescent="0.15">
      <c r="A751" s="51">
        <f t="shared" si="102"/>
        <v>38</v>
      </c>
      <c r="B751" s="2">
        <f>COUNTIF(A$1:A751,A751)</f>
        <v>10</v>
      </c>
      <c r="C751" s="2">
        <f t="shared" si="110"/>
        <v>101</v>
      </c>
      <c r="D751" s="100">
        <f t="shared" si="103"/>
        <v>147</v>
      </c>
      <c r="E751" s="51">
        <v>1</v>
      </c>
      <c r="F751" s="43">
        <v>3</v>
      </c>
      <c r="G751" s="82">
        <v>13009</v>
      </c>
      <c r="H751" s="43">
        <v>30</v>
      </c>
      <c r="I751" s="43">
        <f>VLOOKUP(C751,[4]CharPropertyConfig!$A:$G,7,FALSE)*D751</f>
        <v>3675</v>
      </c>
      <c r="J751" s="51">
        <f>VLOOKUP(A751,filiation!A:C,3,FALSE)</f>
        <v>15</v>
      </c>
      <c r="K751" s="51">
        <f>VLOOKUP(J751,Entourage!A:N,14,FALSE)</f>
        <v>1</v>
      </c>
      <c r="L751" s="2" t="str">
        <f t="shared" si="104"/>
        <v>战斗</v>
      </c>
      <c r="M751" s="51">
        <f>VLOOKUP(A751,filiation!A:D,4,FALSE)</f>
        <v>8</v>
      </c>
      <c r="N751" s="51">
        <f>VLOOKUP(M751,Entourage!A:N,14,FALSE)</f>
        <v>2</v>
      </c>
      <c r="O751" s="2" t="str">
        <f t="shared" si="105"/>
        <v>刺杀</v>
      </c>
      <c r="P751" s="2">
        <f t="shared" si="106"/>
        <v>101</v>
      </c>
      <c r="Q751" s="51">
        <f>INT(VLOOKUP(M751,Entourage!A:AF,28+IF(N751=1,2,IF(N751=3,3,1)),FALSE)*0.6*POWER(B751,1.1))</f>
        <v>158</v>
      </c>
      <c r="R751" s="55">
        <f>I751/(SUM(H$2:H751)*10)</f>
        <v>1.4605357284794531E-2</v>
      </c>
      <c r="S751" s="95">
        <f t="shared" si="107"/>
        <v>1.89</v>
      </c>
      <c r="T751" s="96">
        <f>SUMIFS(H$2:H751,A$2:A751,A751)*10*S751*(1.1+INDEX(Entourage!BD:BD,MATCH(J751,Entourage!A:A,0))/20)</f>
        <v>3685.5</v>
      </c>
      <c r="U751" s="96">
        <f t="shared" si="108"/>
        <v>456.29999999999973</v>
      </c>
      <c r="V751" s="96">
        <f>T751/VLOOKUP(C751,[4]CharPropertyConfig!$A:$G,7,FALSE)</f>
        <v>147.41999999999999</v>
      </c>
      <c r="W751" s="96">
        <f t="shared" si="109"/>
        <v>13.259999999999309</v>
      </c>
      <c r="X751" s="54" t="str">
        <f>VLOOKUP(J751,Entourage!A:B,2,FALSE)</f>
        <v>c_b_0074</v>
      </c>
      <c r="Y751" s="51" t="str">
        <f>VLOOKUP(M751,Entourage!A:B,2,FALSE)</f>
        <v>c_b_0059</v>
      </c>
    </row>
    <row r="752" spans="1:25" x14ac:dyDescent="0.15">
      <c r="A752" s="51">
        <f t="shared" si="102"/>
        <v>38</v>
      </c>
      <c r="B752" s="2">
        <f>COUNTIF(A$1:A752,A752)</f>
        <v>11</v>
      </c>
      <c r="C752" s="2">
        <f t="shared" si="110"/>
        <v>101</v>
      </c>
      <c r="D752" s="100">
        <f t="shared" si="103"/>
        <v>166</v>
      </c>
      <c r="E752" s="51">
        <v>1</v>
      </c>
      <c r="F752" s="43">
        <v>4</v>
      </c>
      <c r="G752" s="82">
        <v>13009</v>
      </c>
      <c r="H752" s="43">
        <v>34</v>
      </c>
      <c r="I752" s="43">
        <f>VLOOKUP(C752,[4]CharPropertyConfig!$A:$G,7,FALSE)*D752</f>
        <v>4150</v>
      </c>
      <c r="J752" s="51">
        <f>VLOOKUP(A752,filiation!A:C,3,FALSE)</f>
        <v>15</v>
      </c>
      <c r="K752" s="51">
        <f>VLOOKUP(J752,Entourage!A:N,14,FALSE)</f>
        <v>1</v>
      </c>
      <c r="L752" s="2" t="str">
        <f t="shared" si="104"/>
        <v>战斗</v>
      </c>
      <c r="M752" s="51">
        <f>VLOOKUP(A752,filiation!A:D,4,FALSE)</f>
        <v>8</v>
      </c>
      <c r="N752" s="51">
        <f>VLOOKUP(M752,Entourage!A:N,14,FALSE)</f>
        <v>2</v>
      </c>
      <c r="O752" s="2" t="str">
        <f t="shared" si="105"/>
        <v>刺杀</v>
      </c>
      <c r="P752" s="2">
        <f t="shared" si="106"/>
        <v>101</v>
      </c>
      <c r="Q752" s="51">
        <f>INT(VLOOKUP(M752,Entourage!A:AF,28+IF(N752=1,2,IF(N752=3,3,1)),FALSE)*0.6*POWER(B752,1.1))</f>
        <v>176</v>
      </c>
      <c r="R752" s="55">
        <f>I752/(SUM(H$2:H752)*10)</f>
        <v>1.6470868391808224E-2</v>
      </c>
      <c r="S752" s="95">
        <f t="shared" si="107"/>
        <v>1.74</v>
      </c>
      <c r="T752" s="96">
        <f>SUMIFS(H$2:H752,A$2:A752,A752)*10*S752*(1.1+INDEX(Entourage!BD:BD,MATCH(J752,Entourage!A:A,0))/20)</f>
        <v>4162.08</v>
      </c>
      <c r="U752" s="96">
        <f t="shared" si="108"/>
        <v>476.57999999999993</v>
      </c>
      <c r="V752" s="96">
        <f>T752/VLOOKUP(C752,[4]CharPropertyConfig!$A:$G,7,FALSE)</f>
        <v>166.48320000000001</v>
      </c>
      <c r="W752" s="96">
        <f t="shared" si="109"/>
        <v>20.2800000000002</v>
      </c>
      <c r="X752" s="54" t="str">
        <f>VLOOKUP(J752,Entourage!A:B,2,FALSE)</f>
        <v>c_b_0074</v>
      </c>
      <c r="Y752" s="51" t="str">
        <f>VLOOKUP(M752,Entourage!A:B,2,FALSE)</f>
        <v>c_b_0059</v>
      </c>
    </row>
    <row r="753" spans="1:25" x14ac:dyDescent="0.15">
      <c r="A753" s="51">
        <f t="shared" si="102"/>
        <v>38</v>
      </c>
      <c r="B753" s="2">
        <f>COUNTIF(A$1:A753,A753)</f>
        <v>12</v>
      </c>
      <c r="C753" s="2">
        <f t="shared" si="110"/>
        <v>101</v>
      </c>
      <c r="D753" s="100">
        <f t="shared" si="103"/>
        <v>186</v>
      </c>
      <c r="E753" s="51">
        <v>1</v>
      </c>
      <c r="F753" s="43">
        <v>4</v>
      </c>
      <c r="G753" s="82">
        <v>13009</v>
      </c>
      <c r="H753" s="43">
        <v>38</v>
      </c>
      <c r="I753" s="43">
        <f>VLOOKUP(C753,[4]CharPropertyConfig!$A:$G,7,FALSE)*D753</f>
        <v>4650</v>
      </c>
      <c r="J753" s="51">
        <f>VLOOKUP(A753,filiation!A:C,3,FALSE)</f>
        <v>15</v>
      </c>
      <c r="K753" s="51">
        <f>VLOOKUP(J753,Entourage!A:N,14,FALSE)</f>
        <v>1</v>
      </c>
      <c r="L753" s="2" t="str">
        <f t="shared" si="104"/>
        <v>战斗</v>
      </c>
      <c r="M753" s="51">
        <f>VLOOKUP(A753,filiation!A:D,4,FALSE)</f>
        <v>8</v>
      </c>
      <c r="N753" s="51">
        <f>VLOOKUP(M753,Entourage!A:N,14,FALSE)</f>
        <v>2</v>
      </c>
      <c r="O753" s="2" t="str">
        <f t="shared" si="105"/>
        <v>刺杀</v>
      </c>
      <c r="P753" s="2">
        <f t="shared" si="106"/>
        <v>101</v>
      </c>
      <c r="Q753" s="51">
        <f>INT(VLOOKUP(M753,Entourage!A:AF,28+IF(N753=1,2,IF(N753=3,3,1)),FALSE)*0.6*POWER(B753,1.1))</f>
        <v>193</v>
      </c>
      <c r="R753" s="55">
        <f>I753/(SUM(H$2:H753)*10)</f>
        <v>1.8427518427518427E-2</v>
      </c>
      <c r="S753" s="95">
        <f t="shared" si="107"/>
        <v>1.615</v>
      </c>
      <c r="T753" s="96">
        <f>SUMIFS(H$2:H753,A$2:A753,A753)*10*S753*(1.1+INDEX(Entourage!BD:BD,MATCH(J753,Entourage!A:A,0))/20)</f>
        <v>4660.8900000000003</v>
      </c>
      <c r="U753" s="96">
        <f t="shared" si="108"/>
        <v>498.8100000000004</v>
      </c>
      <c r="V753" s="96">
        <f>T753/VLOOKUP(C753,[4]CharPropertyConfig!$A:$G,7,FALSE)</f>
        <v>186.43560000000002</v>
      </c>
      <c r="W753" s="96">
        <f t="shared" si="109"/>
        <v>22.230000000000473</v>
      </c>
      <c r="X753" s="54" t="str">
        <f>VLOOKUP(J753,Entourage!A:B,2,FALSE)</f>
        <v>c_b_0074</v>
      </c>
      <c r="Y753" s="51" t="str">
        <f>VLOOKUP(M753,Entourage!A:B,2,FALSE)</f>
        <v>c_b_0059</v>
      </c>
    </row>
    <row r="754" spans="1:25" x14ac:dyDescent="0.15">
      <c r="A754" s="51">
        <f t="shared" si="102"/>
        <v>38</v>
      </c>
      <c r="B754" s="2">
        <f>COUNTIF(A$1:A754,A754)</f>
        <v>13</v>
      </c>
      <c r="C754" s="2">
        <f t="shared" si="110"/>
        <v>101</v>
      </c>
      <c r="D754" s="100">
        <f t="shared" si="103"/>
        <v>207</v>
      </c>
      <c r="E754" s="51">
        <v>1</v>
      </c>
      <c r="F754" s="43">
        <v>4</v>
      </c>
      <c r="G754" s="82">
        <v>13009</v>
      </c>
      <c r="H754" s="43">
        <v>42</v>
      </c>
      <c r="I754" s="43">
        <f>VLOOKUP(C754,[4]CharPropertyConfig!$A:$G,7,FALSE)*D754</f>
        <v>5175</v>
      </c>
      <c r="J754" s="51">
        <f>VLOOKUP(A754,filiation!A:C,3,FALSE)</f>
        <v>15</v>
      </c>
      <c r="K754" s="51">
        <f>VLOOKUP(J754,Entourage!A:N,14,FALSE)</f>
        <v>1</v>
      </c>
      <c r="L754" s="2" t="str">
        <f t="shared" si="104"/>
        <v>战斗</v>
      </c>
      <c r="M754" s="51">
        <f>VLOOKUP(A754,filiation!A:D,4,FALSE)</f>
        <v>8</v>
      </c>
      <c r="N754" s="51">
        <f>VLOOKUP(M754,Entourage!A:N,14,FALSE)</f>
        <v>2</v>
      </c>
      <c r="O754" s="2" t="str">
        <f t="shared" si="105"/>
        <v>刺杀</v>
      </c>
      <c r="P754" s="2">
        <f t="shared" si="106"/>
        <v>101</v>
      </c>
      <c r="Q754" s="51">
        <f>INT(VLOOKUP(M754,Entourage!A:AF,28+IF(N754=1,2,IF(N754=3,3,1)),FALSE)*0.6*POWER(B754,1.1))</f>
        <v>211</v>
      </c>
      <c r="R754" s="55">
        <f>I754/(SUM(H$2:H754)*10)</f>
        <v>2.0473967399905049E-2</v>
      </c>
      <c r="S754" s="95">
        <f t="shared" si="107"/>
        <v>1.51</v>
      </c>
      <c r="T754" s="96">
        <f>SUMIFS(H$2:H754,A$2:A754,A754)*10*S754*(1.1+INDEX(Entourage!BD:BD,MATCH(J754,Entourage!A:A,0))/20)</f>
        <v>5182.3200000000006</v>
      </c>
      <c r="U754" s="96">
        <f t="shared" si="108"/>
        <v>521.43000000000029</v>
      </c>
      <c r="V754" s="96">
        <f>T754/VLOOKUP(C754,[4]CharPropertyConfig!$A:$G,7,FALSE)</f>
        <v>207.29280000000003</v>
      </c>
      <c r="W754" s="96">
        <f t="shared" si="109"/>
        <v>22.619999999999891</v>
      </c>
      <c r="X754" s="54" t="str">
        <f>VLOOKUP(J754,Entourage!A:B,2,FALSE)</f>
        <v>c_b_0074</v>
      </c>
      <c r="Y754" s="51" t="str">
        <f>VLOOKUP(M754,Entourage!A:B,2,FALSE)</f>
        <v>c_b_0059</v>
      </c>
    </row>
    <row r="755" spans="1:25" x14ac:dyDescent="0.15">
      <c r="A755" s="51">
        <f t="shared" si="102"/>
        <v>38</v>
      </c>
      <c r="B755" s="2">
        <f>COUNTIF(A$1:A755,A755)</f>
        <v>14</v>
      </c>
      <c r="C755" s="2">
        <f t="shared" si="110"/>
        <v>101</v>
      </c>
      <c r="D755" s="100">
        <f t="shared" si="103"/>
        <v>228</v>
      </c>
      <c r="E755" s="51">
        <v>1</v>
      </c>
      <c r="F755" s="43">
        <v>5</v>
      </c>
      <c r="G755" s="82">
        <v>13009</v>
      </c>
      <c r="H755" s="43">
        <v>46</v>
      </c>
      <c r="I755" s="43">
        <f>VLOOKUP(C755,[4]CharPropertyConfig!$A:$G,7,FALSE)*D755</f>
        <v>5700</v>
      </c>
      <c r="J755" s="51">
        <f>VLOOKUP(A755,filiation!A:C,3,FALSE)</f>
        <v>15</v>
      </c>
      <c r="K755" s="51">
        <f>VLOOKUP(J755,Entourage!A:N,14,FALSE)</f>
        <v>1</v>
      </c>
      <c r="L755" s="2" t="str">
        <f t="shared" si="104"/>
        <v>战斗</v>
      </c>
      <c r="M755" s="51">
        <f>VLOOKUP(A755,filiation!A:D,4,FALSE)</f>
        <v>8</v>
      </c>
      <c r="N755" s="51">
        <f>VLOOKUP(M755,Entourage!A:N,14,FALSE)</f>
        <v>2</v>
      </c>
      <c r="O755" s="2" t="str">
        <f t="shared" si="105"/>
        <v>刺杀</v>
      </c>
      <c r="P755" s="2">
        <f t="shared" si="106"/>
        <v>101</v>
      </c>
      <c r="Q755" s="51">
        <f>INT(VLOOKUP(M755,Entourage!A:AF,28+IF(N755=1,2,IF(N755=3,3,1)),FALSE)*0.6*POWER(B755,1.1))</f>
        <v>229</v>
      </c>
      <c r="R755" s="55">
        <f>I755/(SUM(H$2:H755)*10)</f>
        <v>2.2510070294605482E-2</v>
      </c>
      <c r="S755" s="95">
        <f t="shared" si="107"/>
        <v>1.42</v>
      </c>
      <c r="T755" s="96">
        <f>SUMIFS(H$2:H755,A$2:A755,A755)*10*S755*(1.1+INDEX(Entourage!BD:BD,MATCH(J755,Entourage!A:A,0))/20)</f>
        <v>5722.6</v>
      </c>
      <c r="U755" s="96">
        <f t="shared" si="108"/>
        <v>540.27999999999975</v>
      </c>
      <c r="V755" s="96">
        <f>T755/VLOOKUP(C755,[4]CharPropertyConfig!$A:$G,7,FALSE)</f>
        <v>228.90400000000002</v>
      </c>
      <c r="W755" s="96">
        <f t="shared" si="109"/>
        <v>18.849999999999454</v>
      </c>
      <c r="X755" s="54" t="str">
        <f>VLOOKUP(J755,Entourage!A:B,2,FALSE)</f>
        <v>c_b_0074</v>
      </c>
      <c r="Y755" s="51" t="str">
        <f>VLOOKUP(M755,Entourage!A:B,2,FALSE)</f>
        <v>c_b_0059</v>
      </c>
    </row>
    <row r="756" spans="1:25" x14ac:dyDescent="0.15">
      <c r="A756" s="51">
        <f t="shared" si="102"/>
        <v>38</v>
      </c>
      <c r="B756" s="2">
        <f>COUNTIF(A$1:A756,A756)</f>
        <v>15</v>
      </c>
      <c r="C756" s="2">
        <f t="shared" si="110"/>
        <v>101</v>
      </c>
      <c r="D756" s="100">
        <f t="shared" si="103"/>
        <v>251</v>
      </c>
      <c r="E756" s="51">
        <v>1</v>
      </c>
      <c r="F756" s="43">
        <v>5</v>
      </c>
      <c r="G756" s="82">
        <v>13009</v>
      </c>
      <c r="H756" s="43">
        <v>50</v>
      </c>
      <c r="I756" s="43">
        <f>VLOOKUP(C756,[4]CharPropertyConfig!$A:$G,7,FALSE)*D756</f>
        <v>6275</v>
      </c>
      <c r="J756" s="51">
        <f>VLOOKUP(A756,filiation!A:C,3,FALSE)</f>
        <v>15</v>
      </c>
      <c r="K756" s="51">
        <f>VLOOKUP(J756,Entourage!A:N,14,FALSE)</f>
        <v>1</v>
      </c>
      <c r="L756" s="2" t="str">
        <f t="shared" si="104"/>
        <v>战斗</v>
      </c>
      <c r="M756" s="51">
        <f>VLOOKUP(A756,filiation!A:D,4,FALSE)</f>
        <v>8</v>
      </c>
      <c r="N756" s="51">
        <f>VLOOKUP(M756,Entourage!A:N,14,FALSE)</f>
        <v>2</v>
      </c>
      <c r="O756" s="2" t="str">
        <f t="shared" si="105"/>
        <v>刺杀</v>
      </c>
      <c r="P756" s="2">
        <f t="shared" si="106"/>
        <v>101</v>
      </c>
      <c r="Q756" s="51">
        <f>INT(VLOOKUP(M756,Entourage!A:AF,28+IF(N756=1,2,IF(N756=3,3,1)),FALSE)*0.6*POWER(B756,1.1))</f>
        <v>247</v>
      </c>
      <c r="R756" s="55">
        <f>I756/(SUM(H$2:H756)*10)</f>
        <v>2.4731988018287878E-2</v>
      </c>
      <c r="S756" s="95">
        <f t="shared" si="107"/>
        <v>1.3418999999999999</v>
      </c>
      <c r="T756" s="96">
        <f>SUMIFS(H$2:H756,A$2:A756,A756)*10*S756*(1.1+INDEX(Entourage!BD:BD,MATCH(J756,Entourage!A:A,0))/20)</f>
        <v>6280.0919999999996</v>
      </c>
      <c r="U756" s="96">
        <f t="shared" si="108"/>
        <v>557.49199999999928</v>
      </c>
      <c r="V756" s="96">
        <f>T756/VLOOKUP(C756,[4]CharPropertyConfig!$A:$G,7,FALSE)</f>
        <v>251.20367999999999</v>
      </c>
      <c r="W756" s="96">
        <f t="shared" si="109"/>
        <v>17.211999999999534</v>
      </c>
      <c r="X756" s="54" t="str">
        <f>VLOOKUP(J756,Entourage!A:B,2,FALSE)</f>
        <v>c_b_0074</v>
      </c>
      <c r="Y756" s="51" t="str">
        <f>VLOOKUP(M756,Entourage!A:B,2,FALSE)</f>
        <v>c_b_0059</v>
      </c>
    </row>
    <row r="757" spans="1:25" x14ac:dyDescent="0.15">
      <c r="A757" s="51">
        <f t="shared" si="102"/>
        <v>38</v>
      </c>
      <c r="B757" s="2">
        <f>COUNTIF(A$1:A757,A757)</f>
        <v>16</v>
      </c>
      <c r="C757" s="2">
        <f t="shared" si="110"/>
        <v>101</v>
      </c>
      <c r="D757" s="100">
        <f t="shared" si="103"/>
        <v>274</v>
      </c>
      <c r="E757" s="51">
        <v>1</v>
      </c>
      <c r="F757" s="43">
        <v>5</v>
      </c>
      <c r="G757" s="82">
        <v>13009</v>
      </c>
      <c r="H757" s="43">
        <v>54</v>
      </c>
      <c r="I757" s="43">
        <f>VLOOKUP(C757,[4]CharPropertyConfig!$A:$G,7,FALSE)*D757</f>
        <v>6850</v>
      </c>
      <c r="J757" s="51">
        <f>VLOOKUP(A757,filiation!A:C,3,FALSE)</f>
        <v>15</v>
      </c>
      <c r="K757" s="51">
        <f>VLOOKUP(J757,Entourage!A:N,14,FALSE)</f>
        <v>1</v>
      </c>
      <c r="L757" s="2" t="str">
        <f t="shared" si="104"/>
        <v>战斗</v>
      </c>
      <c r="M757" s="51">
        <f>VLOOKUP(A757,filiation!A:D,4,FALSE)</f>
        <v>8</v>
      </c>
      <c r="N757" s="51">
        <f>VLOOKUP(M757,Entourage!A:N,14,FALSE)</f>
        <v>2</v>
      </c>
      <c r="O757" s="2" t="str">
        <f t="shared" si="105"/>
        <v>刺杀</v>
      </c>
      <c r="P757" s="2">
        <f t="shared" si="106"/>
        <v>101</v>
      </c>
      <c r="Q757" s="51">
        <f>INT(VLOOKUP(M757,Entourage!A:AF,28+IF(N757=1,2,IF(N757=3,3,1)),FALSE)*0.6*POWER(B757,1.1))</f>
        <v>266</v>
      </c>
      <c r="R757" s="55">
        <f>I757/(SUM(H$2:H757)*10)</f>
        <v>2.6940926610556123E-2</v>
      </c>
      <c r="S757" s="95">
        <f t="shared" si="107"/>
        <v>1.2748049999999997</v>
      </c>
      <c r="T757" s="96">
        <f>SUMIFS(H$2:H757,A$2:A757,A757)*10*S757*(1.1+INDEX(Entourage!BD:BD,MATCH(J757,Entourage!A:A,0))/20)</f>
        <v>6861.0005099999989</v>
      </c>
      <c r="U757" s="96">
        <f t="shared" si="108"/>
        <v>580.9085099999993</v>
      </c>
      <c r="V757" s="96">
        <f>T757/VLOOKUP(C757,[4]CharPropertyConfig!$A:$G,7,FALSE)</f>
        <v>274.44002039999998</v>
      </c>
      <c r="W757" s="96">
        <f t="shared" si="109"/>
        <v>23.416510000000017</v>
      </c>
      <c r="X757" s="54" t="str">
        <f>VLOOKUP(J757,Entourage!A:B,2,FALSE)</f>
        <v>c_b_0074</v>
      </c>
      <c r="Y757" s="51" t="str">
        <f>VLOOKUP(M757,Entourage!A:B,2,FALSE)</f>
        <v>c_b_0059</v>
      </c>
    </row>
    <row r="758" spans="1:25" x14ac:dyDescent="0.15">
      <c r="A758" s="51">
        <f t="shared" si="102"/>
        <v>38</v>
      </c>
      <c r="B758" s="2">
        <f>COUNTIF(A$1:A758,A758)</f>
        <v>17</v>
      </c>
      <c r="C758" s="2">
        <f t="shared" si="110"/>
        <v>101</v>
      </c>
      <c r="D758" s="100">
        <f t="shared" si="103"/>
        <v>298</v>
      </c>
      <c r="E758" s="51">
        <v>1</v>
      </c>
      <c r="F758" s="43">
        <v>5</v>
      </c>
      <c r="G758" s="82">
        <v>13009</v>
      </c>
      <c r="H758" s="43">
        <v>58</v>
      </c>
      <c r="I758" s="43">
        <f>VLOOKUP(C758,[4]CharPropertyConfig!$A:$G,7,FALSE)*D758</f>
        <v>7450</v>
      </c>
      <c r="J758" s="51">
        <f>VLOOKUP(A758,filiation!A:C,3,FALSE)</f>
        <v>15</v>
      </c>
      <c r="K758" s="51">
        <f>VLOOKUP(J758,Entourage!A:N,14,FALSE)</f>
        <v>1</v>
      </c>
      <c r="L758" s="2" t="str">
        <f t="shared" si="104"/>
        <v>战斗</v>
      </c>
      <c r="M758" s="51">
        <f>VLOOKUP(A758,filiation!A:D,4,FALSE)</f>
        <v>8</v>
      </c>
      <c r="N758" s="51">
        <f>VLOOKUP(M758,Entourage!A:N,14,FALSE)</f>
        <v>2</v>
      </c>
      <c r="O758" s="2" t="str">
        <f t="shared" si="105"/>
        <v>刺杀</v>
      </c>
      <c r="P758" s="2">
        <f t="shared" si="106"/>
        <v>101</v>
      </c>
      <c r="Q758" s="51">
        <f>INT(VLOOKUP(M758,Entourage!A:AF,28+IF(N758=1,2,IF(N758=3,3,1)),FALSE)*0.6*POWER(B758,1.1))</f>
        <v>284</v>
      </c>
      <c r="R758" s="55">
        <f>I758/(SUM(H$2:H758)*10)</f>
        <v>2.9234029194788888E-2</v>
      </c>
      <c r="S758" s="95">
        <f t="shared" si="107"/>
        <v>1.2174387749999998</v>
      </c>
      <c r="T758" s="96">
        <f>SUMIFS(H$2:H758,A$2:A758,A758)*10*S758*(1.1+INDEX(Entourage!BD:BD,MATCH(J758,Entourage!A:A,0))/20)</f>
        <v>7470.2043233999984</v>
      </c>
      <c r="U758" s="96">
        <f t="shared" si="108"/>
        <v>609.20381339999949</v>
      </c>
      <c r="V758" s="96">
        <f>T758/VLOOKUP(C758,[4]CharPropertyConfig!$A:$G,7,FALSE)</f>
        <v>298.80817293599995</v>
      </c>
      <c r="W758" s="96">
        <f t="shared" si="109"/>
        <v>28.295303400000194</v>
      </c>
      <c r="X758" s="54" t="str">
        <f>VLOOKUP(J758,Entourage!A:B,2,FALSE)</f>
        <v>c_b_0074</v>
      </c>
      <c r="Y758" s="51" t="str">
        <f>VLOOKUP(M758,Entourage!A:B,2,FALSE)</f>
        <v>c_b_0059</v>
      </c>
    </row>
    <row r="759" spans="1:25" x14ac:dyDescent="0.15">
      <c r="A759" s="51">
        <f t="shared" si="102"/>
        <v>38</v>
      </c>
      <c r="B759" s="2">
        <f>COUNTIF(A$1:A759,A759)</f>
        <v>18</v>
      </c>
      <c r="C759" s="2">
        <f t="shared" si="110"/>
        <v>101</v>
      </c>
      <c r="D759" s="100">
        <f t="shared" si="103"/>
        <v>325</v>
      </c>
      <c r="E759" s="51">
        <v>1</v>
      </c>
      <c r="F759" s="43">
        <v>6</v>
      </c>
      <c r="G759" s="82">
        <v>13009</v>
      </c>
      <c r="H759" s="43">
        <v>64</v>
      </c>
      <c r="I759" s="43">
        <f>VLOOKUP(C759,[4]CharPropertyConfig!$A:$G,7,FALSE)*D759</f>
        <v>8125</v>
      </c>
      <c r="J759" s="51">
        <f>VLOOKUP(A759,filiation!A:C,3,FALSE)</f>
        <v>15</v>
      </c>
      <c r="K759" s="51">
        <f>VLOOKUP(J759,Entourage!A:N,14,FALSE)</f>
        <v>1</v>
      </c>
      <c r="L759" s="2" t="str">
        <f t="shared" si="104"/>
        <v>战斗</v>
      </c>
      <c r="M759" s="51">
        <f>VLOOKUP(A759,filiation!A:D,4,FALSE)</f>
        <v>8</v>
      </c>
      <c r="N759" s="51">
        <f>VLOOKUP(M759,Entourage!A:N,14,FALSE)</f>
        <v>2</v>
      </c>
      <c r="O759" s="2" t="str">
        <f t="shared" si="105"/>
        <v>刺杀</v>
      </c>
      <c r="P759" s="2">
        <f t="shared" si="106"/>
        <v>101</v>
      </c>
      <c r="Q759" s="51">
        <f>INT(VLOOKUP(M759,Entourage!A:AF,28+IF(N759=1,2,IF(N759=3,3,1)),FALSE)*0.6*POWER(B759,1.1))</f>
        <v>302</v>
      </c>
      <c r="R759" s="55">
        <f>I759/(SUM(H$2:H759)*10)</f>
        <v>3.1802880851730074E-2</v>
      </c>
      <c r="S759" s="95">
        <f t="shared" si="107"/>
        <v>1.1687412239999997</v>
      </c>
      <c r="T759" s="96">
        <f>SUMIFS(H$2:H759,A$2:A759,A759)*10*S759*(1.1+INDEX(Entourage!BD:BD,MATCH(J759,Entourage!A:A,0))/20)</f>
        <v>8143.7888488319977</v>
      </c>
      <c r="U759" s="96">
        <f t="shared" si="108"/>
        <v>673.58452543199928</v>
      </c>
      <c r="V759" s="96">
        <f>T759/VLOOKUP(C759,[4]CharPropertyConfig!$A:$G,7,FALSE)</f>
        <v>325.75155395327988</v>
      </c>
      <c r="W759" s="96">
        <f t="shared" si="109"/>
        <v>64.380712031999792</v>
      </c>
      <c r="X759" s="54" t="str">
        <f>VLOOKUP(J759,Entourage!A:B,2,FALSE)</f>
        <v>c_b_0074</v>
      </c>
      <c r="Y759" s="51" t="str">
        <f>VLOOKUP(M759,Entourage!A:B,2,FALSE)</f>
        <v>c_b_0059</v>
      </c>
    </row>
    <row r="760" spans="1:25" x14ac:dyDescent="0.15">
      <c r="A760" s="51">
        <f t="shared" si="102"/>
        <v>38</v>
      </c>
      <c r="B760" s="2">
        <f>COUNTIF(A$1:A760,A760)</f>
        <v>19</v>
      </c>
      <c r="C760" s="2">
        <f t="shared" si="110"/>
        <v>101</v>
      </c>
      <c r="D760" s="100">
        <f t="shared" si="103"/>
        <v>354</v>
      </c>
      <c r="E760" s="51">
        <v>1</v>
      </c>
      <c r="F760" s="43">
        <v>6</v>
      </c>
      <c r="G760" s="82">
        <v>13009</v>
      </c>
      <c r="H760" s="43">
        <v>68</v>
      </c>
      <c r="I760" s="43">
        <f>VLOOKUP(C760,[4]CharPropertyConfig!$A:$G,7,FALSE)*D760</f>
        <v>8850</v>
      </c>
      <c r="J760" s="51">
        <f>VLOOKUP(A760,filiation!A:C,3,FALSE)</f>
        <v>15</v>
      </c>
      <c r="K760" s="51">
        <f>VLOOKUP(J760,Entourage!A:N,14,FALSE)</f>
        <v>1</v>
      </c>
      <c r="L760" s="2" t="str">
        <f t="shared" si="104"/>
        <v>战斗</v>
      </c>
      <c r="M760" s="51">
        <f>VLOOKUP(A760,filiation!A:D,4,FALSE)</f>
        <v>8</v>
      </c>
      <c r="N760" s="51">
        <f>VLOOKUP(M760,Entourage!A:N,14,FALSE)</f>
        <v>2</v>
      </c>
      <c r="O760" s="2" t="str">
        <f t="shared" si="105"/>
        <v>刺杀</v>
      </c>
      <c r="P760" s="2">
        <f t="shared" si="106"/>
        <v>101</v>
      </c>
      <c r="Q760" s="51">
        <f>INT(VLOOKUP(M760,Entourage!A:AF,28+IF(N760=1,2,IF(N760=3,3,1)),FALSE)*0.6*POWER(B760,1.1))</f>
        <v>321</v>
      </c>
      <c r="R760" s="55">
        <f>I760/(SUM(H$2:H760)*10)</f>
        <v>3.4548719550281076E-2</v>
      </c>
      <c r="S760" s="95">
        <f t="shared" si="107"/>
        <v>1.1278352811599996</v>
      </c>
      <c r="T760" s="96">
        <f>SUMIFS(H$2:H760,A$2:A760,A760)*10*S760*(1.1+INDEX(Entourage!BD:BD,MATCH(J760,Entourage!A:A,0))/20)</f>
        <v>8855.7626276683168</v>
      </c>
      <c r="U760" s="96">
        <f t="shared" si="108"/>
        <v>711.97377883631907</v>
      </c>
      <c r="V760" s="96">
        <f>T760/VLOOKUP(C760,[4]CharPropertyConfig!$A:$G,7,FALSE)</f>
        <v>354.23050510673266</v>
      </c>
      <c r="W760" s="96">
        <f t="shared" si="109"/>
        <v>38.389253404319788</v>
      </c>
      <c r="X760" s="54" t="str">
        <f>VLOOKUP(J760,Entourage!A:B,2,FALSE)</f>
        <v>c_b_0074</v>
      </c>
      <c r="Y760" s="51" t="str">
        <f>VLOOKUP(M760,Entourage!A:B,2,FALSE)</f>
        <v>c_b_0059</v>
      </c>
    </row>
    <row r="761" spans="1:25" x14ac:dyDescent="0.15">
      <c r="A761" s="51">
        <f t="shared" si="102"/>
        <v>38</v>
      </c>
      <c r="B761" s="2">
        <f>COUNTIF(A$1:A761,A761)</f>
        <v>20</v>
      </c>
      <c r="C761" s="2">
        <f t="shared" si="110"/>
        <v>101</v>
      </c>
      <c r="D761" s="100">
        <f t="shared" si="103"/>
        <v>384</v>
      </c>
      <c r="E761" s="51">
        <v>1</v>
      </c>
      <c r="F761" s="43">
        <v>6</v>
      </c>
      <c r="G761" s="82">
        <v>13009</v>
      </c>
      <c r="H761" s="43">
        <v>72</v>
      </c>
      <c r="I761" s="43">
        <f>VLOOKUP(C761,[4]CharPropertyConfig!$A:$G,7,FALSE)*D761</f>
        <v>9600</v>
      </c>
      <c r="J761" s="51">
        <f>VLOOKUP(A761,filiation!A:C,3,FALSE)</f>
        <v>15</v>
      </c>
      <c r="K761" s="51">
        <f>VLOOKUP(J761,Entourage!A:N,14,FALSE)</f>
        <v>1</v>
      </c>
      <c r="L761" s="2" t="str">
        <f t="shared" si="104"/>
        <v>战斗</v>
      </c>
      <c r="M761" s="51">
        <f>VLOOKUP(A761,filiation!A:D,4,FALSE)</f>
        <v>8</v>
      </c>
      <c r="N761" s="51">
        <f>VLOOKUP(M761,Entourage!A:N,14,FALSE)</f>
        <v>2</v>
      </c>
      <c r="O761" s="2" t="str">
        <f t="shared" si="105"/>
        <v>刺杀</v>
      </c>
      <c r="P761" s="2">
        <f t="shared" si="106"/>
        <v>101</v>
      </c>
      <c r="Q761" s="51">
        <f>INT(VLOOKUP(M761,Entourage!A:AF,28+IF(N761=1,2,IF(N761=3,3,1)),FALSE)*0.6*POWER(B761,1.1))</f>
        <v>340</v>
      </c>
      <c r="R761" s="55">
        <f>I761/(SUM(H$2:H761)*10)</f>
        <v>3.7371535347243849E-2</v>
      </c>
      <c r="S761" s="95">
        <f t="shared" si="107"/>
        <v>1.0940002227251997</v>
      </c>
      <c r="T761" s="96">
        <f>SUMIFS(H$2:H761,A$2:A761,A761)*10*S761*(1.1+INDEX(Entourage!BD:BD,MATCH(J761,Entourage!A:A,0))/20)</f>
        <v>9614.0739573090541</v>
      </c>
      <c r="U761" s="96">
        <f t="shared" si="108"/>
        <v>758.31132964073731</v>
      </c>
      <c r="V761" s="96">
        <f>T761/VLOOKUP(C761,[4]CharPropertyConfig!$A:$G,7,FALSE)</f>
        <v>384.56295829236217</v>
      </c>
      <c r="W761" s="96">
        <f t="shared" si="109"/>
        <v>46.337550804418242</v>
      </c>
      <c r="X761" s="54" t="str">
        <f>VLOOKUP(J761,Entourage!A:B,2,FALSE)</f>
        <v>c_b_0074</v>
      </c>
      <c r="Y761" s="51" t="str">
        <f>VLOOKUP(M761,Entourage!A:B,2,FALSE)</f>
        <v>c_b_0059</v>
      </c>
    </row>
    <row r="762" spans="1:25" x14ac:dyDescent="0.15">
      <c r="A762" s="51">
        <f t="shared" si="102"/>
        <v>39</v>
      </c>
      <c r="B762" s="2">
        <f>COUNTIF(A$1:A762,A762)</f>
        <v>1</v>
      </c>
      <c r="C762" s="2">
        <f t="shared" si="110"/>
        <v>101</v>
      </c>
      <c r="D762" s="100">
        <f t="shared" si="103"/>
        <v>10</v>
      </c>
      <c r="E762" s="51">
        <v>1</v>
      </c>
      <c r="F762" s="43">
        <v>1</v>
      </c>
      <c r="G762" s="82">
        <v>13009</v>
      </c>
      <c r="H762" s="43">
        <v>2</v>
      </c>
      <c r="I762" s="43">
        <f>VLOOKUP(C762,[4]CharPropertyConfig!$A:$G,7,FALSE)*D762</f>
        <v>250</v>
      </c>
      <c r="J762" s="51">
        <f>VLOOKUP(A762,filiation!A:C,3,FALSE)</f>
        <v>7</v>
      </c>
      <c r="K762" s="51">
        <f>VLOOKUP(J762,Entourage!A:N,14,FALSE)</f>
        <v>2</v>
      </c>
      <c r="L762" s="2" t="str">
        <f t="shared" si="104"/>
        <v>刺杀</v>
      </c>
      <c r="M762" s="51">
        <f>VLOOKUP(A762,filiation!A:D,4,FALSE)</f>
        <v>18</v>
      </c>
      <c r="N762" s="51">
        <f>VLOOKUP(M762,Entourage!A:N,14,FALSE)</f>
        <v>2</v>
      </c>
      <c r="O762" s="2" t="str">
        <f t="shared" si="105"/>
        <v>刺杀</v>
      </c>
      <c r="P762" s="2">
        <f t="shared" si="106"/>
        <v>101</v>
      </c>
      <c r="Q762" s="51">
        <f>INT(VLOOKUP(M762,Entourage!A:AF,28+IF(N762=1,2,IF(N762=3,3,1)),FALSE)*0.6*POWER(B762,1.1))</f>
        <v>22</v>
      </c>
      <c r="R762" s="55">
        <f>I762/(SUM(H$2:H762)*10)</f>
        <v>9.7314130011677698E-4</v>
      </c>
      <c r="S762" s="95">
        <f t="shared" si="107"/>
        <v>10</v>
      </c>
      <c r="T762" s="96">
        <f>SUMIFS(H$2:H762,A$2:A762,A762)*10*S762*(1.1+INDEX(Entourage!BD:BD,MATCH(J762,Entourage!A:A,0))/20)</f>
        <v>270</v>
      </c>
      <c r="U762" s="96">
        <f t="shared" si="108"/>
        <v>-9344.0739573090541</v>
      </c>
      <c r="V762" s="96">
        <f>T762/VLOOKUP(C762,[4]CharPropertyConfig!$A:$G,7,FALSE)</f>
        <v>10.8</v>
      </c>
      <c r="W762" s="96">
        <f t="shared" si="109"/>
        <v>-10102.385286949791</v>
      </c>
      <c r="X762" s="54" t="str">
        <f>VLOOKUP(J762,Entourage!A:B,2,FALSE)</f>
        <v>c_b_0058</v>
      </c>
      <c r="Y762" s="51" t="str">
        <f>VLOOKUP(M762,Entourage!A:B,2,FALSE)</f>
        <v>c_b_0076</v>
      </c>
    </row>
    <row r="763" spans="1:25" x14ac:dyDescent="0.15">
      <c r="A763" s="51">
        <f t="shared" si="102"/>
        <v>39</v>
      </c>
      <c r="B763" s="2">
        <f>COUNTIF(A$1:A763,A763)</f>
        <v>2</v>
      </c>
      <c r="C763" s="2">
        <f t="shared" si="110"/>
        <v>101</v>
      </c>
      <c r="D763" s="100">
        <f t="shared" si="103"/>
        <v>22</v>
      </c>
      <c r="E763" s="51">
        <v>1</v>
      </c>
      <c r="F763" s="43">
        <v>1</v>
      </c>
      <c r="G763" s="82">
        <v>13009</v>
      </c>
      <c r="H763" s="43">
        <v>4</v>
      </c>
      <c r="I763" s="43">
        <f>VLOOKUP(C763,[4]CharPropertyConfig!$A:$G,7,FALSE)*D763</f>
        <v>550</v>
      </c>
      <c r="J763" s="51">
        <f>VLOOKUP(A763,filiation!A:C,3,FALSE)</f>
        <v>7</v>
      </c>
      <c r="K763" s="51">
        <f>VLOOKUP(J763,Entourage!A:N,14,FALSE)</f>
        <v>2</v>
      </c>
      <c r="L763" s="2" t="str">
        <f t="shared" si="104"/>
        <v>刺杀</v>
      </c>
      <c r="M763" s="51">
        <f>VLOOKUP(A763,filiation!A:D,4,FALSE)</f>
        <v>18</v>
      </c>
      <c r="N763" s="51">
        <f>VLOOKUP(M763,Entourage!A:N,14,FALSE)</f>
        <v>2</v>
      </c>
      <c r="O763" s="2" t="str">
        <f t="shared" si="105"/>
        <v>刺杀</v>
      </c>
      <c r="P763" s="2">
        <f t="shared" si="106"/>
        <v>101</v>
      </c>
      <c r="Q763" s="51">
        <f>INT(VLOOKUP(M763,Entourage!A:AF,28+IF(N763=1,2,IF(N763=3,3,1)),FALSE)*0.6*POWER(B763,1.1))</f>
        <v>47</v>
      </c>
      <c r="R763" s="55">
        <f>I763/(SUM(H$2:H763)*10)</f>
        <v>2.1405775667471005E-3</v>
      </c>
      <c r="S763" s="95">
        <f t="shared" si="107"/>
        <v>7</v>
      </c>
      <c r="T763" s="96">
        <f>SUMIFS(H$2:H763,A$2:A763,A763)*10*S763*(1.1+INDEX(Entourage!BD:BD,MATCH(J763,Entourage!A:A,0))/20)</f>
        <v>567</v>
      </c>
      <c r="U763" s="96">
        <f t="shared" si="108"/>
        <v>297</v>
      </c>
      <c r="V763" s="96">
        <f>T763/VLOOKUP(C763,[4]CharPropertyConfig!$A:$G,7,FALSE)</f>
        <v>22.68</v>
      </c>
      <c r="W763" s="96">
        <f t="shared" si="109"/>
        <v>9641.0739573090541</v>
      </c>
      <c r="X763" s="54" t="str">
        <f>VLOOKUP(J763,Entourage!A:B,2,FALSE)</f>
        <v>c_b_0058</v>
      </c>
      <c r="Y763" s="51" t="str">
        <f>VLOOKUP(M763,Entourage!A:B,2,FALSE)</f>
        <v>c_b_0076</v>
      </c>
    </row>
    <row r="764" spans="1:25" x14ac:dyDescent="0.15">
      <c r="A764" s="51">
        <f t="shared" si="102"/>
        <v>39</v>
      </c>
      <c r="B764" s="2">
        <f>COUNTIF(A$1:A764,A764)</f>
        <v>3</v>
      </c>
      <c r="C764" s="2">
        <f t="shared" si="110"/>
        <v>101</v>
      </c>
      <c r="D764" s="100">
        <f t="shared" si="103"/>
        <v>35</v>
      </c>
      <c r="E764" s="51">
        <v>1</v>
      </c>
      <c r="F764" s="43">
        <v>1</v>
      </c>
      <c r="G764" s="82">
        <v>13009</v>
      </c>
      <c r="H764" s="43">
        <v>6</v>
      </c>
      <c r="I764" s="43">
        <f>VLOOKUP(C764,[4]CharPropertyConfig!$A:$G,7,FALSE)*D764</f>
        <v>875</v>
      </c>
      <c r="J764" s="51">
        <f>VLOOKUP(A764,filiation!A:C,3,FALSE)</f>
        <v>7</v>
      </c>
      <c r="K764" s="51">
        <f>VLOOKUP(J764,Entourage!A:N,14,FALSE)</f>
        <v>2</v>
      </c>
      <c r="L764" s="2" t="str">
        <f t="shared" si="104"/>
        <v>刺杀</v>
      </c>
      <c r="M764" s="51">
        <f>VLOOKUP(A764,filiation!A:D,4,FALSE)</f>
        <v>18</v>
      </c>
      <c r="N764" s="51">
        <f>VLOOKUP(M764,Entourage!A:N,14,FALSE)</f>
        <v>2</v>
      </c>
      <c r="O764" s="2" t="str">
        <f t="shared" si="105"/>
        <v>刺杀</v>
      </c>
      <c r="P764" s="2">
        <f t="shared" si="106"/>
        <v>101</v>
      </c>
      <c r="Q764" s="51">
        <f>INT(VLOOKUP(M764,Entourage!A:AF,28+IF(N764=1,2,IF(N764=3,3,1)),FALSE)*0.6*POWER(B764,1.1))</f>
        <v>74</v>
      </c>
      <c r="R764" s="55">
        <f>I764/(SUM(H$2:H764)*10)</f>
        <v>3.4046692607003892E-3</v>
      </c>
      <c r="S764" s="95">
        <f t="shared" si="107"/>
        <v>5.5</v>
      </c>
      <c r="T764" s="96">
        <f>SUMIFS(H$2:H764,A$2:A764,A764)*10*S764*(1.1+INDEX(Entourage!BD:BD,MATCH(J764,Entourage!A:A,0))/20)</f>
        <v>891.00000000000011</v>
      </c>
      <c r="U764" s="96">
        <f t="shared" si="108"/>
        <v>324.00000000000011</v>
      </c>
      <c r="V764" s="96">
        <f>T764/VLOOKUP(C764,[4]CharPropertyConfig!$A:$G,7,FALSE)</f>
        <v>35.640000000000008</v>
      </c>
      <c r="W764" s="96">
        <f t="shared" si="109"/>
        <v>27.000000000000114</v>
      </c>
      <c r="X764" s="54" t="str">
        <f>VLOOKUP(J764,Entourage!A:B,2,FALSE)</f>
        <v>c_b_0058</v>
      </c>
      <c r="Y764" s="51" t="str">
        <f>VLOOKUP(M764,Entourage!A:B,2,FALSE)</f>
        <v>c_b_0076</v>
      </c>
    </row>
    <row r="765" spans="1:25" x14ac:dyDescent="0.15">
      <c r="A765" s="51">
        <f t="shared" si="102"/>
        <v>39</v>
      </c>
      <c r="B765" s="2">
        <f>COUNTIF(A$1:A765,A765)</f>
        <v>4</v>
      </c>
      <c r="C765" s="2">
        <f t="shared" si="110"/>
        <v>101</v>
      </c>
      <c r="D765" s="100">
        <f t="shared" si="103"/>
        <v>49</v>
      </c>
      <c r="E765" s="51">
        <v>1</v>
      </c>
      <c r="F765" s="43">
        <v>2</v>
      </c>
      <c r="G765" s="82">
        <v>13009</v>
      </c>
      <c r="H765" s="43">
        <v>10</v>
      </c>
      <c r="I765" s="43">
        <f>VLOOKUP(C765,[4]CharPropertyConfig!$A:$G,7,FALSE)*D765</f>
        <v>1225</v>
      </c>
      <c r="J765" s="51">
        <f>VLOOKUP(A765,filiation!A:C,3,FALSE)</f>
        <v>7</v>
      </c>
      <c r="K765" s="51">
        <f>VLOOKUP(J765,Entourage!A:N,14,FALSE)</f>
        <v>2</v>
      </c>
      <c r="L765" s="2" t="str">
        <f t="shared" si="104"/>
        <v>刺杀</v>
      </c>
      <c r="M765" s="51">
        <f>VLOOKUP(A765,filiation!A:D,4,FALSE)</f>
        <v>18</v>
      </c>
      <c r="N765" s="51">
        <f>VLOOKUP(M765,Entourage!A:N,14,FALSE)</f>
        <v>2</v>
      </c>
      <c r="O765" s="2" t="str">
        <f t="shared" si="105"/>
        <v>刺杀</v>
      </c>
      <c r="P765" s="2">
        <f t="shared" si="106"/>
        <v>101</v>
      </c>
      <c r="Q765" s="51">
        <f>INT(VLOOKUP(M765,Entourage!A:AF,28+IF(N765=1,2,IF(N765=3,3,1)),FALSE)*0.6*POWER(B765,1.1))</f>
        <v>102</v>
      </c>
      <c r="R765" s="55">
        <f>I765/(SUM(H$2:H765)*10)</f>
        <v>4.7646830027226758E-3</v>
      </c>
      <c r="S765" s="95">
        <f t="shared" si="107"/>
        <v>4.2</v>
      </c>
      <c r="T765" s="96">
        <f>SUMIFS(H$2:H765,A$2:A765,A765)*10*S765*(1.1+INDEX(Entourage!BD:BD,MATCH(J765,Entourage!A:A,0))/20)</f>
        <v>1247.4000000000001</v>
      </c>
      <c r="U765" s="96">
        <f t="shared" si="108"/>
        <v>356.4</v>
      </c>
      <c r="V765" s="96">
        <f>T765/VLOOKUP(C765,[4]CharPropertyConfig!$A:$G,7,FALSE)</f>
        <v>49.896000000000001</v>
      </c>
      <c r="W765" s="96">
        <f t="shared" si="109"/>
        <v>32.399999999999864</v>
      </c>
      <c r="X765" s="54" t="str">
        <f>VLOOKUP(J765,Entourage!A:B,2,FALSE)</f>
        <v>c_b_0058</v>
      </c>
      <c r="Y765" s="51" t="str">
        <f>VLOOKUP(M765,Entourage!A:B,2,FALSE)</f>
        <v>c_b_0076</v>
      </c>
    </row>
    <row r="766" spans="1:25" x14ac:dyDescent="0.15">
      <c r="A766" s="51">
        <f t="shared" si="102"/>
        <v>39</v>
      </c>
      <c r="B766" s="2">
        <f>COUNTIF(A$1:A766,A766)</f>
        <v>5</v>
      </c>
      <c r="C766" s="2">
        <f t="shared" si="110"/>
        <v>101</v>
      </c>
      <c r="D766" s="100">
        <f t="shared" si="103"/>
        <v>65</v>
      </c>
      <c r="E766" s="51">
        <v>1</v>
      </c>
      <c r="F766" s="43">
        <v>2</v>
      </c>
      <c r="G766" s="82">
        <v>13009</v>
      </c>
      <c r="H766" s="43">
        <v>12</v>
      </c>
      <c r="I766" s="43">
        <f>VLOOKUP(C766,[4]CharPropertyConfig!$A:$G,7,FALSE)*D766</f>
        <v>1625</v>
      </c>
      <c r="J766" s="51">
        <f>VLOOKUP(A766,filiation!A:C,3,FALSE)</f>
        <v>7</v>
      </c>
      <c r="K766" s="51">
        <f>VLOOKUP(J766,Entourage!A:N,14,FALSE)</f>
        <v>2</v>
      </c>
      <c r="L766" s="2" t="str">
        <f t="shared" si="104"/>
        <v>刺杀</v>
      </c>
      <c r="M766" s="51">
        <f>VLOOKUP(A766,filiation!A:D,4,FALSE)</f>
        <v>18</v>
      </c>
      <c r="N766" s="51">
        <f>VLOOKUP(M766,Entourage!A:N,14,FALSE)</f>
        <v>2</v>
      </c>
      <c r="O766" s="2" t="str">
        <f t="shared" si="105"/>
        <v>刺杀</v>
      </c>
      <c r="P766" s="2">
        <f t="shared" si="106"/>
        <v>101</v>
      </c>
      <c r="Q766" s="51">
        <f>INT(VLOOKUP(M766,Entourage!A:AF,28+IF(N766=1,2,IF(N766=3,3,1)),FALSE)*0.6*POWER(B766,1.1))</f>
        <v>130</v>
      </c>
      <c r="R766" s="55">
        <f>I766/(SUM(H$2:H766)*10)</f>
        <v>6.3175491796905372E-3</v>
      </c>
      <c r="S766" s="95">
        <f t="shared" si="107"/>
        <v>3.56</v>
      </c>
      <c r="T766" s="96">
        <f>SUMIFS(H$2:H766,A$2:A766,A766)*10*S766*(1.1+INDEX(Entourage!BD:BD,MATCH(J766,Entourage!A:A,0))/20)</f>
        <v>1634.0400000000002</v>
      </c>
      <c r="U766" s="96">
        <f t="shared" si="108"/>
        <v>386.6400000000001</v>
      </c>
      <c r="V766" s="96">
        <f>T766/VLOOKUP(C766,[4]CharPropertyConfig!$A:$G,7,FALSE)</f>
        <v>65.36160000000001</v>
      </c>
      <c r="W766" s="96">
        <f t="shared" si="109"/>
        <v>30.240000000000123</v>
      </c>
      <c r="X766" s="54" t="str">
        <f>VLOOKUP(J766,Entourage!A:B,2,FALSE)</f>
        <v>c_b_0058</v>
      </c>
      <c r="Y766" s="51" t="str">
        <f>VLOOKUP(M766,Entourage!A:B,2,FALSE)</f>
        <v>c_b_0076</v>
      </c>
    </row>
    <row r="767" spans="1:25" x14ac:dyDescent="0.15">
      <c r="A767" s="51">
        <f t="shared" si="102"/>
        <v>39</v>
      </c>
      <c r="B767" s="2">
        <f>COUNTIF(A$1:A767,A767)</f>
        <v>6</v>
      </c>
      <c r="C767" s="2">
        <f t="shared" si="110"/>
        <v>101</v>
      </c>
      <c r="D767" s="100">
        <f t="shared" si="103"/>
        <v>81</v>
      </c>
      <c r="E767" s="51">
        <v>1</v>
      </c>
      <c r="F767" s="43">
        <v>2</v>
      </c>
      <c r="G767" s="82">
        <v>13009</v>
      </c>
      <c r="H767" s="43">
        <v>16</v>
      </c>
      <c r="I767" s="43">
        <f>VLOOKUP(C767,[4]CharPropertyConfig!$A:$G,7,FALSE)*D767</f>
        <v>2025</v>
      </c>
      <c r="J767" s="51">
        <f>VLOOKUP(A767,filiation!A:C,3,FALSE)</f>
        <v>7</v>
      </c>
      <c r="K767" s="51">
        <f>VLOOKUP(J767,Entourage!A:N,14,FALSE)</f>
        <v>2</v>
      </c>
      <c r="L767" s="2" t="str">
        <f t="shared" si="104"/>
        <v>刺杀</v>
      </c>
      <c r="M767" s="51">
        <f>VLOOKUP(A767,filiation!A:D,4,FALSE)</f>
        <v>18</v>
      </c>
      <c r="N767" s="51">
        <f>VLOOKUP(M767,Entourage!A:N,14,FALSE)</f>
        <v>2</v>
      </c>
      <c r="O767" s="2" t="str">
        <f t="shared" si="105"/>
        <v>刺杀</v>
      </c>
      <c r="P767" s="2">
        <f t="shared" si="106"/>
        <v>101</v>
      </c>
      <c r="Q767" s="51">
        <f>INT(VLOOKUP(M767,Entourage!A:AF,28+IF(N767=1,2,IF(N767=3,3,1)),FALSE)*0.6*POWER(B767,1.1))</f>
        <v>159</v>
      </c>
      <c r="R767" s="55">
        <f>I767/(SUM(H$2:H767)*10)</f>
        <v>7.8677441914678688E-3</v>
      </c>
      <c r="S767" s="95">
        <f t="shared" si="107"/>
        <v>3.02</v>
      </c>
      <c r="T767" s="96">
        <f>SUMIFS(H$2:H767,A$2:A767,A767)*10*S767*(1.1+INDEX(Entourage!BD:BD,MATCH(J767,Entourage!A:A,0))/20)</f>
        <v>2038.5000000000002</v>
      </c>
      <c r="U767" s="96">
        <f t="shared" si="108"/>
        <v>404.46000000000004</v>
      </c>
      <c r="V767" s="96">
        <f>T767/VLOOKUP(C767,[4]CharPropertyConfig!$A:$G,7,FALSE)</f>
        <v>81.540000000000006</v>
      </c>
      <c r="W767" s="96">
        <f t="shared" si="109"/>
        <v>17.819999999999936</v>
      </c>
      <c r="X767" s="54" t="str">
        <f>VLOOKUP(J767,Entourage!A:B,2,FALSE)</f>
        <v>c_b_0058</v>
      </c>
      <c r="Y767" s="51" t="str">
        <f>VLOOKUP(M767,Entourage!A:B,2,FALSE)</f>
        <v>c_b_0076</v>
      </c>
    </row>
    <row r="768" spans="1:25" x14ac:dyDescent="0.15">
      <c r="A768" s="51">
        <f t="shared" si="102"/>
        <v>39</v>
      </c>
      <c r="B768" s="2">
        <f>COUNTIF(A$1:A768,A768)</f>
        <v>7</v>
      </c>
      <c r="C768" s="2">
        <f t="shared" si="110"/>
        <v>101</v>
      </c>
      <c r="D768" s="100">
        <f t="shared" si="103"/>
        <v>98</v>
      </c>
      <c r="E768" s="51">
        <v>1</v>
      </c>
      <c r="F768" s="43">
        <v>3</v>
      </c>
      <c r="G768" s="82">
        <v>13009</v>
      </c>
      <c r="H768" s="43">
        <v>20</v>
      </c>
      <c r="I768" s="43">
        <f>VLOOKUP(C768,[4]CharPropertyConfig!$A:$G,7,FALSE)*D768</f>
        <v>2450</v>
      </c>
      <c r="J768" s="51">
        <f>VLOOKUP(A768,filiation!A:C,3,FALSE)</f>
        <v>7</v>
      </c>
      <c r="K768" s="51">
        <f>VLOOKUP(J768,Entourage!A:N,14,FALSE)</f>
        <v>2</v>
      </c>
      <c r="L768" s="2" t="str">
        <f t="shared" si="104"/>
        <v>刺杀</v>
      </c>
      <c r="M768" s="51">
        <f>VLOOKUP(A768,filiation!A:D,4,FALSE)</f>
        <v>18</v>
      </c>
      <c r="N768" s="51">
        <f>VLOOKUP(M768,Entourage!A:N,14,FALSE)</f>
        <v>2</v>
      </c>
      <c r="O768" s="2" t="str">
        <f t="shared" si="105"/>
        <v>刺杀</v>
      </c>
      <c r="P768" s="2">
        <f t="shared" si="106"/>
        <v>101</v>
      </c>
      <c r="Q768" s="51">
        <f>INT(VLOOKUP(M768,Entourage!A:AF,28+IF(N768=1,2,IF(N768=3,3,1)),FALSE)*0.6*POWER(B768,1.1))</f>
        <v>188</v>
      </c>
      <c r="R768" s="55">
        <f>I768/(SUM(H$2:H768)*10)</f>
        <v>9.5116080441028025E-3</v>
      </c>
      <c r="S768" s="95">
        <f t="shared" si="107"/>
        <v>2.6</v>
      </c>
      <c r="T768" s="96">
        <f>SUMIFS(H$2:H768,A$2:A768,A768)*10*S768*(1.1+INDEX(Entourage!BD:BD,MATCH(J768,Entourage!A:A,0))/20)</f>
        <v>2457</v>
      </c>
      <c r="U768" s="96">
        <f t="shared" si="108"/>
        <v>418.49999999999977</v>
      </c>
      <c r="V768" s="96">
        <f>T768/VLOOKUP(C768,[4]CharPropertyConfig!$A:$G,7,FALSE)</f>
        <v>98.28</v>
      </c>
      <c r="W768" s="96">
        <f t="shared" si="109"/>
        <v>14.039999999999736</v>
      </c>
      <c r="X768" s="54" t="str">
        <f>VLOOKUP(J768,Entourage!A:B,2,FALSE)</f>
        <v>c_b_0058</v>
      </c>
      <c r="Y768" s="51" t="str">
        <f>VLOOKUP(M768,Entourage!A:B,2,FALSE)</f>
        <v>c_b_0076</v>
      </c>
    </row>
    <row r="769" spans="1:25" x14ac:dyDescent="0.15">
      <c r="A769" s="51">
        <f t="shared" si="102"/>
        <v>39</v>
      </c>
      <c r="B769" s="2">
        <f>COUNTIF(A$1:A769,A769)</f>
        <v>8</v>
      </c>
      <c r="C769" s="2">
        <f t="shared" si="110"/>
        <v>101</v>
      </c>
      <c r="D769" s="100">
        <f t="shared" si="103"/>
        <v>115</v>
      </c>
      <c r="E769" s="51">
        <v>1</v>
      </c>
      <c r="F769" s="43">
        <v>3</v>
      </c>
      <c r="G769" s="82">
        <v>13009</v>
      </c>
      <c r="H769" s="43">
        <v>24</v>
      </c>
      <c r="I769" s="43">
        <f>VLOOKUP(C769,[4]CharPropertyConfig!$A:$G,7,FALSE)*D769</f>
        <v>2875</v>
      </c>
      <c r="J769" s="51">
        <f>VLOOKUP(A769,filiation!A:C,3,FALSE)</f>
        <v>7</v>
      </c>
      <c r="K769" s="51">
        <f>VLOOKUP(J769,Entourage!A:N,14,FALSE)</f>
        <v>2</v>
      </c>
      <c r="L769" s="2" t="str">
        <f t="shared" si="104"/>
        <v>刺杀</v>
      </c>
      <c r="M769" s="51">
        <f>VLOOKUP(A769,filiation!A:D,4,FALSE)</f>
        <v>18</v>
      </c>
      <c r="N769" s="51">
        <f>VLOOKUP(M769,Entourage!A:N,14,FALSE)</f>
        <v>2</v>
      </c>
      <c r="O769" s="2" t="str">
        <f t="shared" si="105"/>
        <v>刺杀</v>
      </c>
      <c r="P769" s="2">
        <f t="shared" si="106"/>
        <v>101</v>
      </c>
      <c r="Q769" s="51">
        <f>INT(VLOOKUP(M769,Entourage!A:AF,28+IF(N769=1,2,IF(N769=3,3,1)),FALSE)*0.6*POWER(B769,1.1))</f>
        <v>218</v>
      </c>
      <c r="R769" s="55">
        <f>I769/(SUM(H$2:H769)*10)</f>
        <v>1.1151190753238694E-2</v>
      </c>
      <c r="S769" s="95">
        <f t="shared" si="107"/>
        <v>2.2799999999999998</v>
      </c>
      <c r="T769" s="96">
        <f>SUMIFS(H$2:H769,A$2:A769,A769)*10*S769*(1.1+INDEX(Entourage!BD:BD,MATCH(J769,Entourage!A:A,0))/20)</f>
        <v>2893.32</v>
      </c>
      <c r="U769" s="96">
        <f t="shared" si="108"/>
        <v>436.32000000000016</v>
      </c>
      <c r="V769" s="96">
        <f>T769/VLOOKUP(C769,[4]CharPropertyConfig!$A:$G,7,FALSE)</f>
        <v>115.73280000000001</v>
      </c>
      <c r="W769" s="96">
        <f t="shared" si="109"/>
        <v>17.820000000000391</v>
      </c>
      <c r="X769" s="54" t="str">
        <f>VLOOKUP(J769,Entourage!A:B,2,FALSE)</f>
        <v>c_b_0058</v>
      </c>
      <c r="Y769" s="51" t="str">
        <f>VLOOKUP(M769,Entourage!A:B,2,FALSE)</f>
        <v>c_b_0076</v>
      </c>
    </row>
    <row r="770" spans="1:25" x14ac:dyDescent="0.15">
      <c r="A770" s="51">
        <f t="shared" si="102"/>
        <v>39</v>
      </c>
      <c r="B770" s="2">
        <f>COUNTIF(A$1:A770,A770)</f>
        <v>9</v>
      </c>
      <c r="C770" s="2">
        <f t="shared" si="110"/>
        <v>101</v>
      </c>
      <c r="D770" s="100">
        <f t="shared" si="103"/>
        <v>134</v>
      </c>
      <c r="E770" s="51">
        <v>1</v>
      </c>
      <c r="F770" s="43">
        <v>3</v>
      </c>
      <c r="G770" s="82">
        <v>13009</v>
      </c>
      <c r="H770" s="43">
        <v>26</v>
      </c>
      <c r="I770" s="43">
        <f>VLOOKUP(C770,[4]CharPropertyConfig!$A:$G,7,FALSE)*D770</f>
        <v>3350</v>
      </c>
      <c r="J770" s="51">
        <f>VLOOKUP(A770,filiation!A:C,3,FALSE)</f>
        <v>7</v>
      </c>
      <c r="K770" s="51">
        <f>VLOOKUP(J770,Entourage!A:N,14,FALSE)</f>
        <v>2</v>
      </c>
      <c r="L770" s="2" t="str">
        <f t="shared" si="104"/>
        <v>刺杀</v>
      </c>
      <c r="M770" s="51">
        <f>VLOOKUP(A770,filiation!A:D,4,FALSE)</f>
        <v>18</v>
      </c>
      <c r="N770" s="51">
        <f>VLOOKUP(M770,Entourage!A:N,14,FALSE)</f>
        <v>2</v>
      </c>
      <c r="O770" s="2" t="str">
        <f t="shared" si="105"/>
        <v>刺杀</v>
      </c>
      <c r="P770" s="2">
        <f t="shared" si="106"/>
        <v>101</v>
      </c>
      <c r="Q770" s="51">
        <f>INT(VLOOKUP(M770,Entourage!A:AF,28+IF(N770=1,2,IF(N770=3,3,1)),FALSE)*0.6*POWER(B770,1.1))</f>
        <v>248</v>
      </c>
      <c r="R770" s="55">
        <f>I770/(SUM(H$2:H770)*10)</f>
        <v>1.2980471171729697E-2</v>
      </c>
      <c r="S770" s="95">
        <f t="shared" si="107"/>
        <v>2.0699999999999998</v>
      </c>
      <c r="T770" s="96">
        <f>SUMIFS(H$2:H770,A$2:A770,A770)*10*S770*(1.1+INDEX(Entourage!BD:BD,MATCH(J770,Entourage!A:A,0))/20)</f>
        <v>3353.4</v>
      </c>
      <c r="U770" s="96">
        <f t="shared" si="108"/>
        <v>460.07999999999993</v>
      </c>
      <c r="V770" s="96">
        <f>T770/VLOOKUP(C770,[4]CharPropertyConfig!$A:$G,7,FALSE)</f>
        <v>134.136</v>
      </c>
      <c r="W770" s="96">
        <f t="shared" si="109"/>
        <v>23.759999999999764</v>
      </c>
      <c r="X770" s="54" t="str">
        <f>VLOOKUP(J770,Entourage!A:B,2,FALSE)</f>
        <v>c_b_0058</v>
      </c>
      <c r="Y770" s="51" t="str">
        <f>VLOOKUP(M770,Entourage!A:B,2,FALSE)</f>
        <v>c_b_0076</v>
      </c>
    </row>
    <row r="771" spans="1:25" x14ac:dyDescent="0.15">
      <c r="A771" s="51">
        <f t="shared" ref="A771:A834" si="111">INT((ROW(A771)+18)/20)</f>
        <v>39</v>
      </c>
      <c r="B771" s="2">
        <f>COUNTIF(A$1:A771,A771)</f>
        <v>10</v>
      </c>
      <c r="C771" s="2">
        <f t="shared" si="110"/>
        <v>101</v>
      </c>
      <c r="D771" s="100">
        <f t="shared" ref="D771:D834" si="112">INT(V771)</f>
        <v>153</v>
      </c>
      <c r="E771" s="51">
        <v>1</v>
      </c>
      <c r="F771" s="43">
        <v>3</v>
      </c>
      <c r="G771" s="82">
        <v>13009</v>
      </c>
      <c r="H771" s="43">
        <v>30</v>
      </c>
      <c r="I771" s="43">
        <f>VLOOKUP(C771,[4]CharPropertyConfig!$A:$G,7,FALSE)*D771</f>
        <v>3825</v>
      </c>
      <c r="J771" s="51">
        <f>VLOOKUP(A771,filiation!A:C,3,FALSE)</f>
        <v>7</v>
      </c>
      <c r="K771" s="51">
        <f>VLOOKUP(J771,Entourage!A:N,14,FALSE)</f>
        <v>2</v>
      </c>
      <c r="L771" s="2" t="str">
        <f t="shared" ref="L771:L834" si="113">VLOOKUP(K771,$AC$2:$AD$4,2,FALSE)</f>
        <v>刺杀</v>
      </c>
      <c r="M771" s="51">
        <f>VLOOKUP(A771,filiation!A:D,4,FALSE)</f>
        <v>18</v>
      </c>
      <c r="N771" s="51">
        <f>VLOOKUP(M771,Entourage!A:N,14,FALSE)</f>
        <v>2</v>
      </c>
      <c r="O771" s="2" t="str">
        <f t="shared" ref="O771:O834" si="114">VLOOKUP(N771,$AC$2:$AD$4,2,FALSE)</f>
        <v>刺杀</v>
      </c>
      <c r="P771" s="2">
        <f t="shared" ref="P771:P834" si="115">VLOOKUP(N771,$AC$2:$AE$4,3,FALSE)</f>
        <v>101</v>
      </c>
      <c r="Q771" s="51">
        <f>INT(VLOOKUP(M771,Entourage!A:AF,28+IF(N771=1,2,IF(N771=3,3,1)),FALSE)*0.6*POWER(B771,1.1))</f>
        <v>279</v>
      </c>
      <c r="R771" s="55">
        <f>I771/(SUM(H$2:H771)*10)</f>
        <v>1.4803777382150321E-2</v>
      </c>
      <c r="S771" s="95">
        <f t="shared" ref="S771:S834" si="116">VLOOKUP(B771,AG$2:AH$22,2,FALSE)</f>
        <v>1.89</v>
      </c>
      <c r="T771" s="96">
        <f>SUMIFS(H$2:H771,A$2:A771,A771)*10*S771*(1.1+INDEX(Entourage!BD:BD,MATCH(J771,Entourage!A:A,0))/20)</f>
        <v>3827.2500000000005</v>
      </c>
      <c r="U771" s="96">
        <f t="shared" ref="U771:U834" si="117">IFERROR(T771-T770,0)</f>
        <v>473.85000000000036</v>
      </c>
      <c r="V771" s="96">
        <f>T771/VLOOKUP(C771,[4]CharPropertyConfig!$A:$G,7,FALSE)</f>
        <v>153.09000000000003</v>
      </c>
      <c r="W771" s="96">
        <f t="shared" si="109"/>
        <v>13.770000000000437</v>
      </c>
      <c r="X771" s="54" t="str">
        <f>VLOOKUP(J771,Entourage!A:B,2,FALSE)</f>
        <v>c_b_0058</v>
      </c>
      <c r="Y771" s="51" t="str">
        <f>VLOOKUP(M771,Entourage!A:B,2,FALSE)</f>
        <v>c_b_0076</v>
      </c>
    </row>
    <row r="772" spans="1:25" x14ac:dyDescent="0.15">
      <c r="A772" s="51">
        <f t="shared" si="111"/>
        <v>39</v>
      </c>
      <c r="B772" s="2">
        <f>COUNTIF(A$1:A772,A772)</f>
        <v>11</v>
      </c>
      <c r="C772" s="2">
        <f t="shared" si="110"/>
        <v>101</v>
      </c>
      <c r="D772" s="100">
        <f t="shared" si="112"/>
        <v>172</v>
      </c>
      <c r="E772" s="51">
        <v>1</v>
      </c>
      <c r="F772" s="43">
        <v>4</v>
      </c>
      <c r="G772" s="82">
        <v>13009</v>
      </c>
      <c r="H772" s="43">
        <v>34</v>
      </c>
      <c r="I772" s="43">
        <f>VLOOKUP(C772,[4]CharPropertyConfig!$A:$G,7,FALSE)*D772</f>
        <v>4300</v>
      </c>
      <c r="J772" s="51">
        <f>VLOOKUP(A772,filiation!A:C,3,FALSE)</f>
        <v>7</v>
      </c>
      <c r="K772" s="51">
        <f>VLOOKUP(J772,Entourage!A:N,14,FALSE)</f>
        <v>2</v>
      </c>
      <c r="L772" s="2" t="str">
        <f t="shared" si="113"/>
        <v>刺杀</v>
      </c>
      <c r="M772" s="51">
        <f>VLOOKUP(A772,filiation!A:D,4,FALSE)</f>
        <v>18</v>
      </c>
      <c r="N772" s="51">
        <f>VLOOKUP(M772,Entourage!A:N,14,FALSE)</f>
        <v>2</v>
      </c>
      <c r="O772" s="2" t="str">
        <f t="shared" si="114"/>
        <v>刺杀</v>
      </c>
      <c r="P772" s="2">
        <f t="shared" si="115"/>
        <v>101</v>
      </c>
      <c r="Q772" s="51">
        <f>INT(VLOOKUP(M772,Entourage!A:AF,28+IF(N772=1,2,IF(N772=3,3,1)),FALSE)*0.6*POWER(B772,1.1))</f>
        <v>310</v>
      </c>
      <c r="R772" s="55">
        <f>I772/(SUM(H$2:H772)*10)</f>
        <v>1.6620284477427333E-2</v>
      </c>
      <c r="S772" s="95">
        <f t="shared" si="116"/>
        <v>1.74</v>
      </c>
      <c r="T772" s="96">
        <f>SUMIFS(H$2:H772,A$2:A772,A772)*10*S772*(1.1+INDEX(Entourage!BD:BD,MATCH(J772,Entourage!A:A,0))/20)</f>
        <v>4322.16</v>
      </c>
      <c r="U772" s="96">
        <f t="shared" si="117"/>
        <v>494.9099999999994</v>
      </c>
      <c r="V772" s="96">
        <f>T772/VLOOKUP(C772,[4]CharPropertyConfig!$A:$G,7,FALSE)</f>
        <v>172.88639999999998</v>
      </c>
      <c r="W772" s="96">
        <f t="shared" ref="W772:W835" si="118">U772-U771</f>
        <v>21.059999999999036</v>
      </c>
      <c r="X772" s="54" t="str">
        <f>VLOOKUP(J772,Entourage!A:B,2,FALSE)</f>
        <v>c_b_0058</v>
      </c>
      <c r="Y772" s="51" t="str">
        <f>VLOOKUP(M772,Entourage!A:B,2,FALSE)</f>
        <v>c_b_0076</v>
      </c>
    </row>
    <row r="773" spans="1:25" x14ac:dyDescent="0.15">
      <c r="A773" s="51">
        <f t="shared" si="111"/>
        <v>39</v>
      </c>
      <c r="B773" s="2">
        <f>COUNTIF(A$1:A773,A773)</f>
        <v>12</v>
      </c>
      <c r="C773" s="2">
        <f t="shared" si="110"/>
        <v>101</v>
      </c>
      <c r="D773" s="100">
        <f t="shared" si="112"/>
        <v>193</v>
      </c>
      <c r="E773" s="51">
        <v>1</v>
      </c>
      <c r="F773" s="43">
        <v>4</v>
      </c>
      <c r="G773" s="82">
        <v>13009</v>
      </c>
      <c r="H773" s="43">
        <v>38</v>
      </c>
      <c r="I773" s="43">
        <f>VLOOKUP(C773,[4]CharPropertyConfig!$A:$G,7,FALSE)*D773</f>
        <v>4825</v>
      </c>
      <c r="J773" s="51">
        <f>VLOOKUP(A773,filiation!A:C,3,FALSE)</f>
        <v>7</v>
      </c>
      <c r="K773" s="51">
        <f>VLOOKUP(J773,Entourage!A:N,14,FALSE)</f>
        <v>2</v>
      </c>
      <c r="L773" s="2" t="str">
        <f t="shared" si="113"/>
        <v>刺杀</v>
      </c>
      <c r="M773" s="51">
        <f>VLOOKUP(A773,filiation!A:D,4,FALSE)</f>
        <v>18</v>
      </c>
      <c r="N773" s="51">
        <f>VLOOKUP(M773,Entourage!A:N,14,FALSE)</f>
        <v>2</v>
      </c>
      <c r="O773" s="2" t="str">
        <f t="shared" si="114"/>
        <v>刺杀</v>
      </c>
      <c r="P773" s="2">
        <f t="shared" si="115"/>
        <v>101</v>
      </c>
      <c r="Q773" s="51">
        <f>INT(VLOOKUP(M773,Entourage!A:AF,28+IF(N773=1,2,IF(N773=3,3,1)),FALSE)*0.6*POWER(B773,1.1))</f>
        <v>341</v>
      </c>
      <c r="R773" s="55">
        <f>I773/(SUM(H$2:H773)*10)</f>
        <v>1.862215360864531E-2</v>
      </c>
      <c r="S773" s="95">
        <f t="shared" si="116"/>
        <v>1.615</v>
      </c>
      <c r="T773" s="96">
        <f>SUMIFS(H$2:H773,A$2:A773,A773)*10*S773*(1.1+INDEX(Entourage!BD:BD,MATCH(J773,Entourage!A:A,0))/20)</f>
        <v>4840.1550000000007</v>
      </c>
      <c r="U773" s="96">
        <f t="shared" si="117"/>
        <v>517.9950000000008</v>
      </c>
      <c r="V773" s="96">
        <f>T773/VLOOKUP(C773,[4]CharPropertyConfig!$A:$G,7,FALSE)</f>
        <v>193.60620000000003</v>
      </c>
      <c r="W773" s="96">
        <f t="shared" si="118"/>
        <v>23.085000000001401</v>
      </c>
      <c r="X773" s="54" t="str">
        <f>VLOOKUP(J773,Entourage!A:B,2,FALSE)</f>
        <v>c_b_0058</v>
      </c>
      <c r="Y773" s="51" t="str">
        <f>VLOOKUP(M773,Entourage!A:B,2,FALSE)</f>
        <v>c_b_0076</v>
      </c>
    </row>
    <row r="774" spans="1:25" x14ac:dyDescent="0.15">
      <c r="A774" s="51">
        <f t="shared" si="111"/>
        <v>39</v>
      </c>
      <c r="B774" s="2">
        <f>COUNTIF(A$1:A774,A774)</f>
        <v>13</v>
      </c>
      <c r="C774" s="2">
        <f t="shared" si="110"/>
        <v>101</v>
      </c>
      <c r="D774" s="100">
        <f t="shared" si="112"/>
        <v>215</v>
      </c>
      <c r="E774" s="51">
        <v>1</v>
      </c>
      <c r="F774" s="43">
        <v>4</v>
      </c>
      <c r="G774" s="82">
        <v>13009</v>
      </c>
      <c r="H774" s="43">
        <v>42</v>
      </c>
      <c r="I774" s="43">
        <f>VLOOKUP(C774,[4]CharPropertyConfig!$A:$G,7,FALSE)*D774</f>
        <v>5375</v>
      </c>
      <c r="J774" s="51">
        <f>VLOOKUP(A774,filiation!A:C,3,FALSE)</f>
        <v>7</v>
      </c>
      <c r="K774" s="51">
        <f>VLOOKUP(J774,Entourage!A:N,14,FALSE)</f>
        <v>2</v>
      </c>
      <c r="L774" s="2" t="str">
        <f t="shared" si="113"/>
        <v>刺杀</v>
      </c>
      <c r="M774" s="51">
        <f>VLOOKUP(A774,filiation!A:D,4,FALSE)</f>
        <v>18</v>
      </c>
      <c r="N774" s="51">
        <f>VLOOKUP(M774,Entourage!A:N,14,FALSE)</f>
        <v>2</v>
      </c>
      <c r="O774" s="2" t="str">
        <f t="shared" si="114"/>
        <v>刺杀</v>
      </c>
      <c r="P774" s="2">
        <f t="shared" si="115"/>
        <v>101</v>
      </c>
      <c r="Q774" s="51">
        <f>INT(VLOOKUP(M774,Entourage!A:AF,28+IF(N774=1,2,IF(N774=3,3,1)),FALSE)*0.6*POWER(B774,1.1))</f>
        <v>372</v>
      </c>
      <c r="R774" s="55">
        <f>I774/(SUM(H$2:H774)*10)</f>
        <v>2.0711313193588161E-2</v>
      </c>
      <c r="S774" s="95">
        <f t="shared" si="116"/>
        <v>1.51</v>
      </c>
      <c r="T774" s="96">
        <f>SUMIFS(H$2:H774,A$2:A774,A774)*10*S774*(1.1+INDEX(Entourage!BD:BD,MATCH(J774,Entourage!A:A,0))/20)</f>
        <v>5381.64</v>
      </c>
      <c r="U774" s="96">
        <f t="shared" si="117"/>
        <v>541.48499999999967</v>
      </c>
      <c r="V774" s="96">
        <f>T774/VLOOKUP(C774,[4]CharPropertyConfig!$A:$G,7,FALSE)</f>
        <v>215.26560000000001</v>
      </c>
      <c r="W774" s="96">
        <f t="shared" si="118"/>
        <v>23.489999999998872</v>
      </c>
      <c r="X774" s="54" t="str">
        <f>VLOOKUP(J774,Entourage!A:B,2,FALSE)</f>
        <v>c_b_0058</v>
      </c>
      <c r="Y774" s="51" t="str">
        <f>VLOOKUP(M774,Entourage!A:B,2,FALSE)</f>
        <v>c_b_0076</v>
      </c>
    </row>
    <row r="775" spans="1:25" x14ac:dyDescent="0.15">
      <c r="A775" s="51">
        <f t="shared" si="111"/>
        <v>39</v>
      </c>
      <c r="B775" s="2">
        <f>COUNTIF(A$1:A775,A775)</f>
        <v>14</v>
      </c>
      <c r="C775" s="2">
        <f t="shared" si="110"/>
        <v>101</v>
      </c>
      <c r="D775" s="100">
        <f t="shared" si="112"/>
        <v>237</v>
      </c>
      <c r="E775" s="51">
        <v>1</v>
      </c>
      <c r="F775" s="43">
        <v>5</v>
      </c>
      <c r="G775" s="82">
        <v>13009</v>
      </c>
      <c r="H775" s="43">
        <v>46</v>
      </c>
      <c r="I775" s="43">
        <f>VLOOKUP(C775,[4]CharPropertyConfig!$A:$G,7,FALSE)*D775</f>
        <v>5925</v>
      </c>
      <c r="J775" s="51">
        <f>VLOOKUP(A775,filiation!A:C,3,FALSE)</f>
        <v>7</v>
      </c>
      <c r="K775" s="51">
        <f>VLOOKUP(J775,Entourage!A:N,14,FALSE)</f>
        <v>2</v>
      </c>
      <c r="L775" s="2" t="str">
        <f t="shared" si="113"/>
        <v>刺杀</v>
      </c>
      <c r="M775" s="51">
        <f>VLOOKUP(A775,filiation!A:D,4,FALSE)</f>
        <v>18</v>
      </c>
      <c r="N775" s="51">
        <f>VLOOKUP(M775,Entourage!A:N,14,FALSE)</f>
        <v>2</v>
      </c>
      <c r="O775" s="2" t="str">
        <f t="shared" si="114"/>
        <v>刺杀</v>
      </c>
      <c r="P775" s="2">
        <f t="shared" si="115"/>
        <v>101</v>
      </c>
      <c r="Q775" s="51">
        <f>INT(VLOOKUP(M775,Entourage!A:AF,28+IF(N775=1,2,IF(N775=3,3,1)),FALSE)*0.6*POWER(B775,1.1))</f>
        <v>404</v>
      </c>
      <c r="R775" s="55">
        <f>I775/(SUM(H$2:H775)*10)</f>
        <v>2.2790214631894762E-2</v>
      </c>
      <c r="S775" s="95">
        <f t="shared" si="116"/>
        <v>1.42</v>
      </c>
      <c r="T775" s="96">
        <f>SUMIFS(H$2:H775,A$2:A775,A775)*10*S775*(1.1+INDEX(Entourage!BD:BD,MATCH(J775,Entourage!A:A,0))/20)</f>
        <v>5942.7000000000007</v>
      </c>
      <c r="U775" s="96">
        <f t="shared" si="117"/>
        <v>561.0600000000004</v>
      </c>
      <c r="V775" s="96">
        <f>T775/VLOOKUP(C775,[4]CharPropertyConfig!$A:$G,7,FALSE)</f>
        <v>237.70800000000003</v>
      </c>
      <c r="W775" s="96">
        <f t="shared" si="118"/>
        <v>19.575000000000728</v>
      </c>
      <c r="X775" s="54" t="str">
        <f>VLOOKUP(J775,Entourage!A:B,2,FALSE)</f>
        <v>c_b_0058</v>
      </c>
      <c r="Y775" s="51" t="str">
        <f>VLOOKUP(M775,Entourage!A:B,2,FALSE)</f>
        <v>c_b_0076</v>
      </c>
    </row>
    <row r="776" spans="1:25" x14ac:dyDescent="0.15">
      <c r="A776" s="51">
        <f t="shared" si="111"/>
        <v>39</v>
      </c>
      <c r="B776" s="2">
        <f>COUNTIF(A$1:A776,A776)</f>
        <v>15</v>
      </c>
      <c r="C776" s="2">
        <f t="shared" si="110"/>
        <v>101</v>
      </c>
      <c r="D776" s="100">
        <f t="shared" si="112"/>
        <v>260</v>
      </c>
      <c r="E776" s="51">
        <v>1</v>
      </c>
      <c r="F776" s="43">
        <v>5</v>
      </c>
      <c r="G776" s="82">
        <v>13009</v>
      </c>
      <c r="H776" s="43">
        <v>50</v>
      </c>
      <c r="I776" s="43">
        <f>VLOOKUP(C776,[4]CharPropertyConfig!$A:$G,7,FALSE)*D776</f>
        <v>6500</v>
      </c>
      <c r="J776" s="51">
        <f>VLOOKUP(A776,filiation!A:C,3,FALSE)</f>
        <v>7</v>
      </c>
      <c r="K776" s="51">
        <f>VLOOKUP(J776,Entourage!A:N,14,FALSE)</f>
        <v>2</v>
      </c>
      <c r="L776" s="2" t="str">
        <f t="shared" si="113"/>
        <v>刺杀</v>
      </c>
      <c r="M776" s="51">
        <f>VLOOKUP(A776,filiation!A:D,4,FALSE)</f>
        <v>18</v>
      </c>
      <c r="N776" s="51">
        <f>VLOOKUP(M776,Entourage!A:N,14,FALSE)</f>
        <v>2</v>
      </c>
      <c r="O776" s="2" t="str">
        <f t="shared" si="114"/>
        <v>刺杀</v>
      </c>
      <c r="P776" s="2">
        <f t="shared" si="115"/>
        <v>101</v>
      </c>
      <c r="Q776" s="51">
        <f>INT(VLOOKUP(M776,Entourage!A:AF,28+IF(N776=1,2,IF(N776=3,3,1)),FALSE)*0.6*POWER(B776,1.1))</f>
        <v>436</v>
      </c>
      <c r="R776" s="55">
        <f>I776/(SUM(H$2:H776)*10)</f>
        <v>2.4953931203931204E-2</v>
      </c>
      <c r="S776" s="95">
        <f t="shared" si="116"/>
        <v>1.3418999999999999</v>
      </c>
      <c r="T776" s="96">
        <f>SUMIFS(H$2:H776,A$2:A776,A776)*10*S776*(1.1+INDEX(Entourage!BD:BD,MATCH(J776,Entourage!A:A,0))/20)</f>
        <v>6521.6339999999991</v>
      </c>
      <c r="U776" s="96">
        <f t="shared" si="117"/>
        <v>578.93399999999838</v>
      </c>
      <c r="V776" s="96">
        <f>T776/VLOOKUP(C776,[4]CharPropertyConfig!$A:$G,7,FALSE)</f>
        <v>260.86535999999995</v>
      </c>
      <c r="W776" s="96">
        <f t="shared" si="118"/>
        <v>17.873999999997977</v>
      </c>
      <c r="X776" s="54" t="str">
        <f>VLOOKUP(J776,Entourage!A:B,2,FALSE)</f>
        <v>c_b_0058</v>
      </c>
      <c r="Y776" s="51" t="str">
        <f>VLOOKUP(M776,Entourage!A:B,2,FALSE)</f>
        <v>c_b_0076</v>
      </c>
    </row>
    <row r="777" spans="1:25" x14ac:dyDescent="0.15">
      <c r="A777" s="51">
        <f t="shared" si="111"/>
        <v>39</v>
      </c>
      <c r="B777" s="2">
        <f>COUNTIF(A$1:A777,A777)</f>
        <v>16</v>
      </c>
      <c r="C777" s="2">
        <f t="shared" si="110"/>
        <v>101</v>
      </c>
      <c r="D777" s="100">
        <f t="shared" si="112"/>
        <v>284</v>
      </c>
      <c r="E777" s="51">
        <v>1</v>
      </c>
      <c r="F777" s="43">
        <v>5</v>
      </c>
      <c r="G777" s="82">
        <v>13009</v>
      </c>
      <c r="H777" s="43">
        <v>54</v>
      </c>
      <c r="I777" s="43">
        <f>VLOOKUP(C777,[4]CharPropertyConfig!$A:$G,7,FALSE)*D777</f>
        <v>7100</v>
      </c>
      <c r="J777" s="51">
        <f>VLOOKUP(A777,filiation!A:C,3,FALSE)</f>
        <v>7</v>
      </c>
      <c r="K777" s="51">
        <f>VLOOKUP(J777,Entourage!A:N,14,FALSE)</f>
        <v>2</v>
      </c>
      <c r="L777" s="2" t="str">
        <f t="shared" si="113"/>
        <v>刺杀</v>
      </c>
      <c r="M777" s="51">
        <f>VLOOKUP(A777,filiation!A:D,4,FALSE)</f>
        <v>18</v>
      </c>
      <c r="N777" s="51">
        <f>VLOOKUP(M777,Entourage!A:N,14,FALSE)</f>
        <v>2</v>
      </c>
      <c r="O777" s="2" t="str">
        <f t="shared" si="114"/>
        <v>刺杀</v>
      </c>
      <c r="P777" s="2">
        <f t="shared" si="115"/>
        <v>101</v>
      </c>
      <c r="Q777" s="51">
        <f>INT(VLOOKUP(M777,Entourage!A:AF,28+IF(N777=1,2,IF(N777=3,3,1)),FALSE)*0.6*POWER(B777,1.1))</f>
        <v>468</v>
      </c>
      <c r="R777" s="55">
        <f>I777/(SUM(H$2:H777)*10)</f>
        <v>2.720098076775726E-2</v>
      </c>
      <c r="S777" s="95">
        <f t="shared" si="116"/>
        <v>1.2748049999999997</v>
      </c>
      <c r="T777" s="96">
        <f>SUMIFS(H$2:H777,A$2:A777,A777)*10*S777*(1.1+INDEX(Entourage!BD:BD,MATCH(J777,Entourage!A:A,0))/20)</f>
        <v>7124.8851449999984</v>
      </c>
      <c r="U777" s="96">
        <f t="shared" si="117"/>
        <v>603.25114499999927</v>
      </c>
      <c r="V777" s="96">
        <f>T777/VLOOKUP(C777,[4]CharPropertyConfig!$A:$G,7,FALSE)</f>
        <v>284.99540579999996</v>
      </c>
      <c r="W777" s="96">
        <f t="shared" si="118"/>
        <v>24.317145000000892</v>
      </c>
      <c r="X777" s="54" t="str">
        <f>VLOOKUP(J777,Entourage!A:B,2,FALSE)</f>
        <v>c_b_0058</v>
      </c>
      <c r="Y777" s="51" t="str">
        <f>VLOOKUP(M777,Entourage!A:B,2,FALSE)</f>
        <v>c_b_0076</v>
      </c>
    </row>
    <row r="778" spans="1:25" x14ac:dyDescent="0.15">
      <c r="A778" s="51">
        <f t="shared" si="111"/>
        <v>39</v>
      </c>
      <c r="B778" s="2">
        <f>COUNTIF(A$1:A778,A778)</f>
        <v>17</v>
      </c>
      <c r="C778" s="2">
        <f t="shared" si="110"/>
        <v>101</v>
      </c>
      <c r="D778" s="100">
        <f t="shared" si="112"/>
        <v>310</v>
      </c>
      <c r="E778" s="51">
        <v>1</v>
      </c>
      <c r="F778" s="43">
        <v>5</v>
      </c>
      <c r="G778" s="82">
        <v>13009</v>
      </c>
      <c r="H778" s="43">
        <v>58</v>
      </c>
      <c r="I778" s="43">
        <f>VLOOKUP(C778,[4]CharPropertyConfig!$A:$G,7,FALSE)*D778</f>
        <v>7750</v>
      </c>
      <c r="J778" s="51">
        <f>VLOOKUP(A778,filiation!A:C,3,FALSE)</f>
        <v>7</v>
      </c>
      <c r="K778" s="51">
        <f>VLOOKUP(J778,Entourage!A:N,14,FALSE)</f>
        <v>2</v>
      </c>
      <c r="L778" s="2" t="str">
        <f t="shared" si="113"/>
        <v>刺杀</v>
      </c>
      <c r="M778" s="51">
        <f>VLOOKUP(A778,filiation!A:D,4,FALSE)</f>
        <v>18</v>
      </c>
      <c r="N778" s="51">
        <f>VLOOKUP(M778,Entourage!A:N,14,FALSE)</f>
        <v>2</v>
      </c>
      <c r="O778" s="2" t="str">
        <f t="shared" si="114"/>
        <v>刺杀</v>
      </c>
      <c r="P778" s="2">
        <f t="shared" si="115"/>
        <v>101</v>
      </c>
      <c r="Q778" s="51">
        <f>INT(VLOOKUP(M778,Entourage!A:AF,28+IF(N778=1,2,IF(N778=3,3,1)),FALSE)*0.6*POWER(B778,1.1))</f>
        <v>501</v>
      </c>
      <c r="R778" s="55">
        <f>I778/(SUM(H$2:H778)*10)</f>
        <v>2.9625382262996942E-2</v>
      </c>
      <c r="S778" s="95">
        <f t="shared" si="116"/>
        <v>1.2174387749999998</v>
      </c>
      <c r="T778" s="96">
        <f>SUMIFS(H$2:H778,A$2:A778,A778)*10*S778*(1.1+INDEX(Entourage!BD:BD,MATCH(J778,Entourage!A:A,0))/20)</f>
        <v>7757.5198742999983</v>
      </c>
      <c r="U778" s="96">
        <f t="shared" si="117"/>
        <v>632.63472929999989</v>
      </c>
      <c r="V778" s="96">
        <f>T778/VLOOKUP(C778,[4]CharPropertyConfig!$A:$G,7,FALSE)</f>
        <v>310.30079497199995</v>
      </c>
      <c r="W778" s="96">
        <f t="shared" si="118"/>
        <v>29.383584300000621</v>
      </c>
      <c r="X778" s="54" t="str">
        <f>VLOOKUP(J778,Entourage!A:B,2,FALSE)</f>
        <v>c_b_0058</v>
      </c>
      <c r="Y778" s="51" t="str">
        <f>VLOOKUP(M778,Entourage!A:B,2,FALSE)</f>
        <v>c_b_0076</v>
      </c>
    </row>
    <row r="779" spans="1:25" x14ac:dyDescent="0.15">
      <c r="A779" s="51">
        <f t="shared" si="111"/>
        <v>39</v>
      </c>
      <c r="B779" s="2">
        <f>COUNTIF(A$1:A779,A779)</f>
        <v>18</v>
      </c>
      <c r="C779" s="2">
        <f t="shared" si="110"/>
        <v>101</v>
      </c>
      <c r="D779" s="100">
        <f t="shared" si="112"/>
        <v>338</v>
      </c>
      <c r="E779" s="51">
        <v>1</v>
      </c>
      <c r="F779" s="43">
        <v>6</v>
      </c>
      <c r="G779" s="82">
        <v>13009</v>
      </c>
      <c r="H779" s="43">
        <v>64</v>
      </c>
      <c r="I779" s="43">
        <f>VLOOKUP(C779,[4]CharPropertyConfig!$A:$G,7,FALSE)*D779</f>
        <v>8450</v>
      </c>
      <c r="J779" s="51">
        <f>VLOOKUP(A779,filiation!A:C,3,FALSE)</f>
        <v>7</v>
      </c>
      <c r="K779" s="51">
        <f>VLOOKUP(J779,Entourage!A:N,14,FALSE)</f>
        <v>2</v>
      </c>
      <c r="L779" s="2" t="str">
        <f t="shared" si="113"/>
        <v>刺杀</v>
      </c>
      <c r="M779" s="51">
        <f>VLOOKUP(A779,filiation!A:D,4,FALSE)</f>
        <v>18</v>
      </c>
      <c r="N779" s="51">
        <f>VLOOKUP(M779,Entourage!A:N,14,FALSE)</f>
        <v>2</v>
      </c>
      <c r="O779" s="2" t="str">
        <f t="shared" si="114"/>
        <v>刺杀</v>
      </c>
      <c r="P779" s="2">
        <f t="shared" si="115"/>
        <v>101</v>
      </c>
      <c r="Q779" s="51">
        <f>INT(VLOOKUP(M779,Entourage!A:AF,28+IF(N779=1,2,IF(N779=3,3,1)),FALSE)*0.6*POWER(B779,1.1))</f>
        <v>533</v>
      </c>
      <c r="R779" s="55">
        <f>I779/(SUM(H$2:H779)*10)</f>
        <v>3.2222391702257477E-2</v>
      </c>
      <c r="S779" s="95">
        <f t="shared" si="116"/>
        <v>1.1687412239999997</v>
      </c>
      <c r="T779" s="96">
        <f>SUMIFS(H$2:H779,A$2:A779,A779)*10*S779*(1.1+INDEX(Entourage!BD:BD,MATCH(J779,Entourage!A:A,0))/20)</f>
        <v>8457.0114968639991</v>
      </c>
      <c r="U779" s="96">
        <f t="shared" si="117"/>
        <v>699.49162256400086</v>
      </c>
      <c r="V779" s="96">
        <f>T779/VLOOKUP(C779,[4]CharPropertyConfig!$A:$G,7,FALSE)</f>
        <v>338.28045987455994</v>
      </c>
      <c r="W779" s="96">
        <f t="shared" si="118"/>
        <v>66.856893264000973</v>
      </c>
      <c r="X779" s="54" t="str">
        <f>VLOOKUP(J779,Entourage!A:B,2,FALSE)</f>
        <v>c_b_0058</v>
      </c>
      <c r="Y779" s="51" t="str">
        <f>VLOOKUP(M779,Entourage!A:B,2,FALSE)</f>
        <v>c_b_0076</v>
      </c>
    </row>
    <row r="780" spans="1:25" x14ac:dyDescent="0.15">
      <c r="A780" s="51">
        <f t="shared" si="111"/>
        <v>39</v>
      </c>
      <c r="B780" s="2">
        <f>COUNTIF(A$1:A780,A780)</f>
        <v>19</v>
      </c>
      <c r="C780" s="2">
        <f t="shared" si="110"/>
        <v>101</v>
      </c>
      <c r="D780" s="100">
        <f t="shared" si="112"/>
        <v>367</v>
      </c>
      <c r="E780" s="51">
        <v>1</v>
      </c>
      <c r="F780" s="43">
        <v>6</v>
      </c>
      <c r="G780" s="82">
        <v>13009</v>
      </c>
      <c r="H780" s="43">
        <v>68</v>
      </c>
      <c r="I780" s="43">
        <f>VLOOKUP(C780,[4]CharPropertyConfig!$A:$G,7,FALSE)*D780</f>
        <v>9175</v>
      </c>
      <c r="J780" s="51">
        <f>VLOOKUP(A780,filiation!A:C,3,FALSE)</f>
        <v>7</v>
      </c>
      <c r="K780" s="51">
        <f>VLOOKUP(J780,Entourage!A:N,14,FALSE)</f>
        <v>2</v>
      </c>
      <c r="L780" s="2" t="str">
        <f t="shared" si="113"/>
        <v>刺杀</v>
      </c>
      <c r="M780" s="51">
        <f>VLOOKUP(A780,filiation!A:D,4,FALSE)</f>
        <v>18</v>
      </c>
      <c r="N780" s="51">
        <f>VLOOKUP(M780,Entourage!A:N,14,FALSE)</f>
        <v>2</v>
      </c>
      <c r="O780" s="2" t="str">
        <f t="shared" si="114"/>
        <v>刺杀</v>
      </c>
      <c r="P780" s="2">
        <f t="shared" si="115"/>
        <v>101</v>
      </c>
      <c r="Q780" s="51">
        <f>INT(VLOOKUP(M780,Entourage!A:AF,28+IF(N780=1,2,IF(N780=3,3,1)),FALSE)*0.6*POWER(B780,1.1))</f>
        <v>566</v>
      </c>
      <c r="R780" s="55">
        <f>I780/(SUM(H$2:H780)*10)</f>
        <v>3.4896546478016127E-2</v>
      </c>
      <c r="S780" s="95">
        <f t="shared" si="116"/>
        <v>1.1278352811599996</v>
      </c>
      <c r="T780" s="96">
        <f>SUMIFS(H$2:H780,A$2:A780,A780)*10*S780*(1.1+INDEX(Entourage!BD:BD,MATCH(J780,Entourage!A:A,0))/20)</f>
        <v>9196.3688825786376</v>
      </c>
      <c r="U780" s="96">
        <f t="shared" si="117"/>
        <v>739.35738571463844</v>
      </c>
      <c r="V780" s="96">
        <f>T780/VLOOKUP(C780,[4]CharPropertyConfig!$A:$G,7,FALSE)</f>
        <v>367.85475530314551</v>
      </c>
      <c r="W780" s="96">
        <f t="shared" si="118"/>
        <v>39.865763150637576</v>
      </c>
      <c r="X780" s="54" t="str">
        <f>VLOOKUP(J780,Entourage!A:B,2,FALSE)</f>
        <v>c_b_0058</v>
      </c>
      <c r="Y780" s="51" t="str">
        <f>VLOOKUP(M780,Entourage!A:B,2,FALSE)</f>
        <v>c_b_0076</v>
      </c>
    </row>
    <row r="781" spans="1:25" x14ac:dyDescent="0.15">
      <c r="A781" s="51">
        <f t="shared" si="111"/>
        <v>39</v>
      </c>
      <c r="B781" s="2">
        <f>COUNTIF(A$1:A781,A781)</f>
        <v>20</v>
      </c>
      <c r="C781" s="2">
        <f t="shared" si="110"/>
        <v>101</v>
      </c>
      <c r="D781" s="100">
        <f t="shared" si="112"/>
        <v>399</v>
      </c>
      <c r="E781" s="51">
        <v>1</v>
      </c>
      <c r="F781" s="43">
        <v>6</v>
      </c>
      <c r="G781" s="82">
        <v>13009</v>
      </c>
      <c r="H781" s="43">
        <v>72</v>
      </c>
      <c r="I781" s="43">
        <f>VLOOKUP(C781,[4]CharPropertyConfig!$A:$G,7,FALSE)*D781</f>
        <v>9975</v>
      </c>
      <c r="J781" s="51">
        <f>VLOOKUP(A781,filiation!A:C,3,FALSE)</f>
        <v>7</v>
      </c>
      <c r="K781" s="51">
        <f>VLOOKUP(J781,Entourage!A:N,14,FALSE)</f>
        <v>2</v>
      </c>
      <c r="L781" s="2" t="str">
        <f t="shared" si="113"/>
        <v>刺杀</v>
      </c>
      <c r="M781" s="51">
        <f>VLOOKUP(A781,filiation!A:D,4,FALSE)</f>
        <v>18</v>
      </c>
      <c r="N781" s="51">
        <f>VLOOKUP(M781,Entourage!A:N,14,FALSE)</f>
        <v>2</v>
      </c>
      <c r="O781" s="2" t="str">
        <f t="shared" si="114"/>
        <v>刺杀</v>
      </c>
      <c r="P781" s="2">
        <f t="shared" si="115"/>
        <v>101</v>
      </c>
      <c r="Q781" s="51">
        <f>INT(VLOOKUP(M781,Entourage!A:AF,28+IF(N781=1,2,IF(N781=3,3,1)),FALSE)*0.6*POWER(B781,1.1))</f>
        <v>599</v>
      </c>
      <c r="R781" s="55">
        <f>I781/(SUM(H$2:H781)*10)</f>
        <v>3.7835685025034135E-2</v>
      </c>
      <c r="S781" s="95">
        <f t="shared" si="116"/>
        <v>1.0940002227251997</v>
      </c>
      <c r="T781" s="96">
        <f>SUMIFS(H$2:H781,A$2:A781,A781)*10*S781*(1.1+INDEX(Entourage!BD:BD,MATCH(J781,Entourage!A:A,0))/20)</f>
        <v>9983.8460325901724</v>
      </c>
      <c r="U781" s="96">
        <f t="shared" si="117"/>
        <v>787.47715001153483</v>
      </c>
      <c r="V781" s="96">
        <f>T781/VLOOKUP(C781,[4]CharPropertyConfig!$A:$G,7,FALSE)</f>
        <v>399.35384130360688</v>
      </c>
      <c r="W781" s="96">
        <f t="shared" si="118"/>
        <v>48.119764296896392</v>
      </c>
      <c r="X781" s="54" t="str">
        <f>VLOOKUP(J781,Entourage!A:B,2,FALSE)</f>
        <v>c_b_0058</v>
      </c>
      <c r="Y781" s="51" t="str">
        <f>VLOOKUP(M781,Entourage!A:B,2,FALSE)</f>
        <v>c_b_0076</v>
      </c>
    </row>
    <row r="782" spans="1:25" x14ac:dyDescent="0.15">
      <c r="A782" s="51">
        <f t="shared" si="111"/>
        <v>40</v>
      </c>
      <c r="B782" s="2">
        <f>COUNTIF(A$1:A782,A782)</f>
        <v>1</v>
      </c>
      <c r="C782" s="2">
        <f t="shared" si="110"/>
        <v>101</v>
      </c>
      <c r="D782" s="100">
        <f t="shared" si="112"/>
        <v>11</v>
      </c>
      <c r="E782" s="51">
        <v>1</v>
      </c>
      <c r="F782" s="43">
        <v>1</v>
      </c>
      <c r="G782" s="82">
        <v>13009</v>
      </c>
      <c r="H782" s="43">
        <v>2</v>
      </c>
      <c r="I782" s="43">
        <f>VLOOKUP(C782,[4]CharPropertyConfig!$A:$G,7,FALSE)*D782</f>
        <v>275</v>
      </c>
      <c r="J782" s="51">
        <f>VLOOKUP(A782,filiation!A:C,3,FALSE)</f>
        <v>18</v>
      </c>
      <c r="K782" s="51">
        <f>VLOOKUP(J782,Entourage!A:N,14,FALSE)</f>
        <v>2</v>
      </c>
      <c r="L782" s="2" t="str">
        <f t="shared" si="113"/>
        <v>刺杀</v>
      </c>
      <c r="M782" s="51">
        <f>VLOOKUP(A782,filiation!A:D,4,FALSE)</f>
        <v>7</v>
      </c>
      <c r="N782" s="51">
        <f>VLOOKUP(M782,Entourage!A:N,14,FALSE)</f>
        <v>2</v>
      </c>
      <c r="O782" s="2" t="str">
        <f t="shared" si="114"/>
        <v>刺杀</v>
      </c>
      <c r="P782" s="2">
        <f t="shared" si="115"/>
        <v>101</v>
      </c>
      <c r="Q782" s="51">
        <f>INT(VLOOKUP(M782,Entourage!A:AF,28+IF(N782=1,2,IF(N782=3,3,1)),FALSE)*0.6*POWER(B782,1.1))</f>
        <v>18</v>
      </c>
      <c r="R782" s="55">
        <f>I782/(SUM(H$2:H782)*10)</f>
        <v>1.0430099370401275E-3</v>
      </c>
      <c r="S782" s="95">
        <f t="shared" si="116"/>
        <v>10</v>
      </c>
      <c r="T782" s="96">
        <f>SUMIFS(H$2:H782,A$2:A782,A782)*10*S782*(1.1+INDEX(Entourage!BD:BD,MATCH(J782,Entourage!A:A,0))/20)</f>
        <v>280</v>
      </c>
      <c r="U782" s="96">
        <f t="shared" si="117"/>
        <v>-9703.8460325901724</v>
      </c>
      <c r="V782" s="96">
        <f>T782/VLOOKUP(C782,[4]CharPropertyConfig!$A:$G,7,FALSE)</f>
        <v>11.2</v>
      </c>
      <c r="W782" s="96">
        <f t="shared" si="118"/>
        <v>-10491.323182601707</v>
      </c>
      <c r="X782" s="54" t="str">
        <f>VLOOKUP(J782,Entourage!A:B,2,FALSE)</f>
        <v>c_b_0076</v>
      </c>
      <c r="Y782" s="51" t="str">
        <f>VLOOKUP(M782,Entourage!A:B,2,FALSE)</f>
        <v>c_b_0058</v>
      </c>
    </row>
    <row r="783" spans="1:25" x14ac:dyDescent="0.15">
      <c r="A783" s="51">
        <f t="shared" si="111"/>
        <v>40</v>
      </c>
      <c r="B783" s="2">
        <f>COUNTIF(A$1:A783,A783)</f>
        <v>2</v>
      </c>
      <c r="C783" s="2">
        <f t="shared" si="110"/>
        <v>101</v>
      </c>
      <c r="D783" s="100">
        <f t="shared" si="112"/>
        <v>23</v>
      </c>
      <c r="E783" s="51">
        <v>1</v>
      </c>
      <c r="F783" s="43">
        <v>1</v>
      </c>
      <c r="G783" s="82">
        <v>13009</v>
      </c>
      <c r="H783" s="43">
        <v>4</v>
      </c>
      <c r="I783" s="43">
        <f>VLOOKUP(C783,[4]CharPropertyConfig!$A:$G,7,FALSE)*D783</f>
        <v>575</v>
      </c>
      <c r="J783" s="51">
        <f>VLOOKUP(A783,filiation!A:C,3,FALSE)</f>
        <v>18</v>
      </c>
      <c r="K783" s="51">
        <f>VLOOKUP(J783,Entourage!A:N,14,FALSE)</f>
        <v>2</v>
      </c>
      <c r="L783" s="2" t="str">
        <f t="shared" si="113"/>
        <v>刺杀</v>
      </c>
      <c r="M783" s="51">
        <f>VLOOKUP(A783,filiation!A:D,4,FALSE)</f>
        <v>7</v>
      </c>
      <c r="N783" s="51">
        <f>VLOOKUP(M783,Entourage!A:N,14,FALSE)</f>
        <v>2</v>
      </c>
      <c r="O783" s="2" t="str">
        <f t="shared" si="114"/>
        <v>刺杀</v>
      </c>
      <c r="P783" s="2">
        <f t="shared" si="115"/>
        <v>101</v>
      </c>
      <c r="Q783" s="51">
        <f>INT(VLOOKUP(M783,Entourage!A:AF,28+IF(N783=1,2,IF(N783=3,3,1)),FALSE)*0.6*POWER(B783,1.1))</f>
        <v>38</v>
      </c>
      <c r="R783" s="55">
        <f>I783/(SUM(H$2:H783)*10)</f>
        <v>2.1805081532043991E-3</v>
      </c>
      <c r="S783" s="95">
        <f t="shared" si="116"/>
        <v>7</v>
      </c>
      <c r="T783" s="96">
        <f>SUMIFS(H$2:H783,A$2:A783,A783)*10*S783*(1.1+INDEX(Entourage!BD:BD,MATCH(J783,Entourage!A:A,0))/20)</f>
        <v>588</v>
      </c>
      <c r="U783" s="96">
        <f t="shared" si="117"/>
        <v>308</v>
      </c>
      <c r="V783" s="96">
        <f>T783/VLOOKUP(C783,[4]CharPropertyConfig!$A:$G,7,FALSE)</f>
        <v>23.52</v>
      </c>
      <c r="W783" s="96">
        <f t="shared" si="118"/>
        <v>10011.846032590172</v>
      </c>
      <c r="X783" s="54" t="str">
        <f>VLOOKUP(J783,Entourage!A:B,2,FALSE)</f>
        <v>c_b_0076</v>
      </c>
      <c r="Y783" s="51" t="str">
        <f>VLOOKUP(M783,Entourage!A:B,2,FALSE)</f>
        <v>c_b_0058</v>
      </c>
    </row>
    <row r="784" spans="1:25" x14ac:dyDescent="0.15">
      <c r="A784" s="51">
        <f t="shared" si="111"/>
        <v>40</v>
      </c>
      <c r="B784" s="2">
        <f>COUNTIF(A$1:A784,A784)</f>
        <v>3</v>
      </c>
      <c r="C784" s="2">
        <f t="shared" si="110"/>
        <v>101</v>
      </c>
      <c r="D784" s="100">
        <f t="shared" si="112"/>
        <v>36</v>
      </c>
      <c r="E784" s="51">
        <v>1</v>
      </c>
      <c r="F784" s="43">
        <v>1</v>
      </c>
      <c r="G784" s="82">
        <v>13009</v>
      </c>
      <c r="H784" s="43">
        <v>6</v>
      </c>
      <c r="I784" s="43">
        <f>VLOOKUP(C784,[4]CharPropertyConfig!$A:$G,7,FALSE)*D784</f>
        <v>900</v>
      </c>
      <c r="J784" s="51">
        <f>VLOOKUP(A784,filiation!A:C,3,FALSE)</f>
        <v>18</v>
      </c>
      <c r="K784" s="51">
        <f>VLOOKUP(J784,Entourage!A:N,14,FALSE)</f>
        <v>2</v>
      </c>
      <c r="L784" s="2" t="str">
        <f t="shared" si="113"/>
        <v>刺杀</v>
      </c>
      <c r="M784" s="51">
        <f>VLOOKUP(A784,filiation!A:D,4,FALSE)</f>
        <v>7</v>
      </c>
      <c r="N784" s="51">
        <f>VLOOKUP(M784,Entourage!A:N,14,FALSE)</f>
        <v>2</v>
      </c>
      <c r="O784" s="2" t="str">
        <f t="shared" si="114"/>
        <v>刺杀</v>
      </c>
      <c r="P784" s="2">
        <f t="shared" si="115"/>
        <v>101</v>
      </c>
      <c r="Q784" s="51">
        <f>INT(VLOOKUP(M784,Entourage!A:AF,28+IF(N784=1,2,IF(N784=3,3,1)),FALSE)*0.6*POWER(B784,1.1))</f>
        <v>60</v>
      </c>
      <c r="R784" s="55">
        <f>I784/(SUM(H$2:H784)*10)</f>
        <v>3.4121929026387624E-3</v>
      </c>
      <c r="S784" s="95">
        <f t="shared" si="116"/>
        <v>5.5</v>
      </c>
      <c r="T784" s="96">
        <f>SUMIFS(H$2:H784,A$2:A784,A784)*10*S784*(1.1+INDEX(Entourage!BD:BD,MATCH(J784,Entourage!A:A,0))/20)</f>
        <v>924.00000000000011</v>
      </c>
      <c r="U784" s="96">
        <f t="shared" si="117"/>
        <v>336.00000000000011</v>
      </c>
      <c r="V784" s="96">
        <f>T784/VLOOKUP(C784,[4]CharPropertyConfig!$A:$G,7,FALSE)</f>
        <v>36.960000000000008</v>
      </c>
      <c r="W784" s="96">
        <f t="shared" si="118"/>
        <v>28.000000000000114</v>
      </c>
      <c r="X784" s="54" t="str">
        <f>VLOOKUP(J784,Entourage!A:B,2,FALSE)</f>
        <v>c_b_0076</v>
      </c>
      <c r="Y784" s="51" t="str">
        <f>VLOOKUP(M784,Entourage!A:B,2,FALSE)</f>
        <v>c_b_0058</v>
      </c>
    </row>
    <row r="785" spans="1:25" x14ac:dyDescent="0.15">
      <c r="A785" s="51">
        <f t="shared" si="111"/>
        <v>40</v>
      </c>
      <c r="B785" s="2">
        <f>COUNTIF(A$1:A785,A785)</f>
        <v>4</v>
      </c>
      <c r="C785" s="2">
        <f t="shared" si="110"/>
        <v>101</v>
      </c>
      <c r="D785" s="100">
        <f t="shared" si="112"/>
        <v>51</v>
      </c>
      <c r="E785" s="51">
        <v>1</v>
      </c>
      <c r="F785" s="43">
        <v>2</v>
      </c>
      <c r="G785" s="82">
        <v>13009</v>
      </c>
      <c r="H785" s="43">
        <v>10</v>
      </c>
      <c r="I785" s="43">
        <f>VLOOKUP(C785,[4]CharPropertyConfig!$A:$G,7,FALSE)*D785</f>
        <v>1275</v>
      </c>
      <c r="J785" s="51">
        <f>VLOOKUP(A785,filiation!A:C,3,FALSE)</f>
        <v>18</v>
      </c>
      <c r="K785" s="51">
        <f>VLOOKUP(J785,Entourage!A:N,14,FALSE)</f>
        <v>2</v>
      </c>
      <c r="L785" s="2" t="str">
        <f t="shared" si="113"/>
        <v>刺杀</v>
      </c>
      <c r="M785" s="51">
        <f>VLOOKUP(A785,filiation!A:D,4,FALSE)</f>
        <v>7</v>
      </c>
      <c r="N785" s="51">
        <f>VLOOKUP(M785,Entourage!A:N,14,FALSE)</f>
        <v>2</v>
      </c>
      <c r="O785" s="2" t="str">
        <f t="shared" si="114"/>
        <v>刺杀</v>
      </c>
      <c r="P785" s="2">
        <f t="shared" si="115"/>
        <v>101</v>
      </c>
      <c r="Q785" s="51">
        <f>INT(VLOOKUP(M785,Entourage!A:AF,28+IF(N785=1,2,IF(N785=3,3,1)),FALSE)*0.6*POWER(B785,1.1))</f>
        <v>82</v>
      </c>
      <c r="R785" s="55">
        <f>I785/(SUM(H$2:H785)*10)</f>
        <v>4.8321079360266811E-3</v>
      </c>
      <c r="S785" s="95">
        <f t="shared" si="116"/>
        <v>4.2</v>
      </c>
      <c r="T785" s="96">
        <f>SUMIFS(H$2:H785,A$2:A785,A785)*10*S785*(1.1+INDEX(Entourage!BD:BD,MATCH(J785,Entourage!A:A,0))/20)</f>
        <v>1293.6000000000001</v>
      </c>
      <c r="U785" s="96">
        <f t="shared" si="117"/>
        <v>369.6</v>
      </c>
      <c r="V785" s="96">
        <f>T785/VLOOKUP(C785,[4]CharPropertyConfig!$A:$G,7,FALSE)</f>
        <v>51.744000000000007</v>
      </c>
      <c r="W785" s="96">
        <f t="shared" si="118"/>
        <v>33.599999999999909</v>
      </c>
      <c r="X785" s="54" t="str">
        <f>VLOOKUP(J785,Entourage!A:B,2,FALSE)</f>
        <v>c_b_0076</v>
      </c>
      <c r="Y785" s="51" t="str">
        <f>VLOOKUP(M785,Entourage!A:B,2,FALSE)</f>
        <v>c_b_0058</v>
      </c>
    </row>
    <row r="786" spans="1:25" x14ac:dyDescent="0.15">
      <c r="A786" s="51">
        <f t="shared" si="111"/>
        <v>40</v>
      </c>
      <c r="B786" s="2">
        <f>COUNTIF(A$1:A786,A786)</f>
        <v>5</v>
      </c>
      <c r="C786" s="2">
        <f t="shared" ref="C786:C849" si="119">P786</f>
        <v>101</v>
      </c>
      <c r="D786" s="100">
        <f t="shared" si="112"/>
        <v>67</v>
      </c>
      <c r="E786" s="51">
        <v>1</v>
      </c>
      <c r="F786" s="43">
        <v>2</v>
      </c>
      <c r="G786" s="82">
        <v>13009</v>
      </c>
      <c r="H786" s="43">
        <v>12</v>
      </c>
      <c r="I786" s="43">
        <f>VLOOKUP(C786,[4]CharPropertyConfig!$A:$G,7,FALSE)*D786</f>
        <v>1675</v>
      </c>
      <c r="J786" s="51">
        <f>VLOOKUP(A786,filiation!A:C,3,FALSE)</f>
        <v>18</v>
      </c>
      <c r="K786" s="51">
        <f>VLOOKUP(J786,Entourage!A:N,14,FALSE)</f>
        <v>2</v>
      </c>
      <c r="L786" s="2" t="str">
        <f t="shared" si="113"/>
        <v>刺杀</v>
      </c>
      <c r="M786" s="51">
        <f>VLOOKUP(A786,filiation!A:D,4,FALSE)</f>
        <v>7</v>
      </c>
      <c r="N786" s="51">
        <f>VLOOKUP(M786,Entourage!A:N,14,FALSE)</f>
        <v>2</v>
      </c>
      <c r="O786" s="2" t="str">
        <f t="shared" si="114"/>
        <v>刺杀</v>
      </c>
      <c r="P786" s="2">
        <f t="shared" si="115"/>
        <v>101</v>
      </c>
      <c r="Q786" s="51">
        <f>INT(VLOOKUP(M786,Entourage!A:AF,28+IF(N786=1,2,IF(N786=3,3,1)),FALSE)*0.6*POWER(B786,1.1))</f>
        <v>105</v>
      </c>
      <c r="R786" s="55">
        <f>I786/(SUM(H$2:H786)*10)</f>
        <v>6.3451776649746192E-3</v>
      </c>
      <c r="S786" s="95">
        <f t="shared" si="116"/>
        <v>3.56</v>
      </c>
      <c r="T786" s="96">
        <f>SUMIFS(H$2:H786,A$2:A786,A786)*10*S786*(1.1+INDEX(Entourage!BD:BD,MATCH(J786,Entourage!A:A,0))/20)</f>
        <v>1694.5600000000004</v>
      </c>
      <c r="U786" s="96">
        <f t="shared" si="117"/>
        <v>400.96000000000026</v>
      </c>
      <c r="V786" s="96">
        <f>T786/VLOOKUP(C786,[4]CharPropertyConfig!$A:$G,7,FALSE)</f>
        <v>67.78240000000001</v>
      </c>
      <c r="W786" s="96">
        <f t="shared" si="118"/>
        <v>31.360000000000241</v>
      </c>
      <c r="X786" s="54" t="str">
        <f>VLOOKUP(J786,Entourage!A:B,2,FALSE)</f>
        <v>c_b_0076</v>
      </c>
      <c r="Y786" s="51" t="str">
        <f>VLOOKUP(M786,Entourage!A:B,2,FALSE)</f>
        <v>c_b_0058</v>
      </c>
    </row>
    <row r="787" spans="1:25" x14ac:dyDescent="0.15">
      <c r="A787" s="51">
        <f t="shared" si="111"/>
        <v>40</v>
      </c>
      <c r="B787" s="2">
        <f>COUNTIF(A$1:A787,A787)</f>
        <v>6</v>
      </c>
      <c r="C787" s="2">
        <f t="shared" si="119"/>
        <v>101</v>
      </c>
      <c r="D787" s="100">
        <f t="shared" si="112"/>
        <v>84</v>
      </c>
      <c r="E787" s="51">
        <v>1</v>
      </c>
      <c r="F787" s="43">
        <v>2</v>
      </c>
      <c r="G787" s="82">
        <v>13009</v>
      </c>
      <c r="H787" s="43">
        <v>16</v>
      </c>
      <c r="I787" s="43">
        <f>VLOOKUP(C787,[4]CharPropertyConfig!$A:$G,7,FALSE)*D787</f>
        <v>2100</v>
      </c>
      <c r="J787" s="51">
        <f>VLOOKUP(A787,filiation!A:C,3,FALSE)</f>
        <v>18</v>
      </c>
      <c r="K787" s="51">
        <f>VLOOKUP(J787,Entourage!A:N,14,FALSE)</f>
        <v>2</v>
      </c>
      <c r="L787" s="2" t="str">
        <f t="shared" si="113"/>
        <v>刺杀</v>
      </c>
      <c r="M787" s="51">
        <f>VLOOKUP(A787,filiation!A:D,4,FALSE)</f>
        <v>7</v>
      </c>
      <c r="N787" s="51">
        <f>VLOOKUP(M787,Entourage!A:N,14,FALSE)</f>
        <v>2</v>
      </c>
      <c r="O787" s="2" t="str">
        <f t="shared" si="114"/>
        <v>刺杀</v>
      </c>
      <c r="P787" s="2">
        <f t="shared" si="115"/>
        <v>101</v>
      </c>
      <c r="Q787" s="51">
        <f>INT(VLOOKUP(M787,Entourage!A:AF,28+IF(N787=1,2,IF(N787=3,3,1)),FALSE)*0.6*POWER(B787,1.1))</f>
        <v>129</v>
      </c>
      <c r="R787" s="55">
        <f>I787/(SUM(H$2:H787)*10)</f>
        <v>7.9503293707882186E-3</v>
      </c>
      <c r="S787" s="95">
        <f t="shared" si="116"/>
        <v>3.02</v>
      </c>
      <c r="T787" s="96">
        <f>SUMIFS(H$2:H787,A$2:A787,A787)*10*S787*(1.1+INDEX(Entourage!BD:BD,MATCH(J787,Entourage!A:A,0))/20)</f>
        <v>2114</v>
      </c>
      <c r="U787" s="96">
        <f t="shared" si="117"/>
        <v>419.4399999999996</v>
      </c>
      <c r="V787" s="96">
        <f>T787/VLOOKUP(C787,[4]CharPropertyConfig!$A:$G,7,FALSE)</f>
        <v>84.56</v>
      </c>
      <c r="W787" s="96">
        <f t="shared" si="118"/>
        <v>18.479999999999336</v>
      </c>
      <c r="X787" s="54" t="str">
        <f>VLOOKUP(J787,Entourage!A:B,2,FALSE)</f>
        <v>c_b_0076</v>
      </c>
      <c r="Y787" s="51" t="str">
        <f>VLOOKUP(M787,Entourage!A:B,2,FALSE)</f>
        <v>c_b_0058</v>
      </c>
    </row>
    <row r="788" spans="1:25" x14ac:dyDescent="0.15">
      <c r="A788" s="51">
        <f t="shared" si="111"/>
        <v>40</v>
      </c>
      <c r="B788" s="2">
        <f>COUNTIF(A$1:A788,A788)</f>
        <v>7</v>
      </c>
      <c r="C788" s="2">
        <f t="shared" si="119"/>
        <v>101</v>
      </c>
      <c r="D788" s="100">
        <f t="shared" si="112"/>
        <v>101</v>
      </c>
      <c r="E788" s="51">
        <v>1</v>
      </c>
      <c r="F788" s="43">
        <v>3</v>
      </c>
      <c r="G788" s="82">
        <v>13009</v>
      </c>
      <c r="H788" s="43">
        <v>20</v>
      </c>
      <c r="I788" s="43">
        <f>VLOOKUP(C788,[4]CharPropertyConfig!$A:$G,7,FALSE)*D788</f>
        <v>2525</v>
      </c>
      <c r="J788" s="51">
        <f>VLOOKUP(A788,filiation!A:C,3,FALSE)</f>
        <v>18</v>
      </c>
      <c r="K788" s="51">
        <f>VLOOKUP(J788,Entourage!A:N,14,FALSE)</f>
        <v>2</v>
      </c>
      <c r="L788" s="2" t="str">
        <f t="shared" si="113"/>
        <v>刺杀</v>
      </c>
      <c r="M788" s="51">
        <f>VLOOKUP(A788,filiation!A:D,4,FALSE)</f>
        <v>7</v>
      </c>
      <c r="N788" s="51">
        <f>VLOOKUP(M788,Entourage!A:N,14,FALSE)</f>
        <v>2</v>
      </c>
      <c r="O788" s="2" t="str">
        <f t="shared" si="114"/>
        <v>刺杀</v>
      </c>
      <c r="P788" s="2">
        <f t="shared" si="115"/>
        <v>101</v>
      </c>
      <c r="Q788" s="51">
        <f>INT(VLOOKUP(M788,Entourage!A:AF,28+IF(N788=1,2,IF(N788=3,3,1)),FALSE)*0.6*POWER(B788,1.1))</f>
        <v>153</v>
      </c>
      <c r="R788" s="55">
        <f>I788/(SUM(H$2:H788)*10)</f>
        <v>9.5520920027237655E-3</v>
      </c>
      <c r="S788" s="95">
        <f t="shared" si="116"/>
        <v>2.6</v>
      </c>
      <c r="T788" s="96">
        <f>SUMIFS(H$2:H788,A$2:A788,A788)*10*S788*(1.1+INDEX(Entourage!BD:BD,MATCH(J788,Entourage!A:A,0))/20)</f>
        <v>2548.0000000000005</v>
      </c>
      <c r="U788" s="96">
        <f t="shared" si="117"/>
        <v>434.00000000000045</v>
      </c>
      <c r="V788" s="96">
        <f>T788/VLOOKUP(C788,[4]CharPropertyConfig!$A:$G,7,FALSE)</f>
        <v>101.92000000000002</v>
      </c>
      <c r="W788" s="96">
        <f t="shared" si="118"/>
        <v>14.560000000000855</v>
      </c>
      <c r="X788" s="54" t="str">
        <f>VLOOKUP(J788,Entourage!A:B,2,FALSE)</f>
        <v>c_b_0076</v>
      </c>
      <c r="Y788" s="51" t="str">
        <f>VLOOKUP(M788,Entourage!A:B,2,FALSE)</f>
        <v>c_b_0058</v>
      </c>
    </row>
    <row r="789" spans="1:25" x14ac:dyDescent="0.15">
      <c r="A789" s="51">
        <f t="shared" si="111"/>
        <v>40</v>
      </c>
      <c r="B789" s="2">
        <f>COUNTIF(A$1:A789,A789)</f>
        <v>8</v>
      </c>
      <c r="C789" s="2">
        <f t="shared" si="119"/>
        <v>101</v>
      </c>
      <c r="D789" s="100">
        <f t="shared" si="112"/>
        <v>120</v>
      </c>
      <c r="E789" s="51">
        <v>1</v>
      </c>
      <c r="F789" s="43">
        <v>3</v>
      </c>
      <c r="G789" s="82">
        <v>13009</v>
      </c>
      <c r="H789" s="43">
        <v>24</v>
      </c>
      <c r="I789" s="43">
        <f>VLOOKUP(C789,[4]CharPropertyConfig!$A:$G,7,FALSE)*D789</f>
        <v>3000</v>
      </c>
      <c r="J789" s="51">
        <f>VLOOKUP(A789,filiation!A:C,3,FALSE)</f>
        <v>18</v>
      </c>
      <c r="K789" s="51">
        <f>VLOOKUP(J789,Entourage!A:N,14,FALSE)</f>
        <v>2</v>
      </c>
      <c r="L789" s="2" t="str">
        <f t="shared" si="113"/>
        <v>刺杀</v>
      </c>
      <c r="M789" s="51">
        <f>VLOOKUP(A789,filiation!A:D,4,FALSE)</f>
        <v>7</v>
      </c>
      <c r="N789" s="51">
        <f>VLOOKUP(M789,Entourage!A:N,14,FALSE)</f>
        <v>2</v>
      </c>
      <c r="O789" s="2" t="str">
        <f t="shared" si="114"/>
        <v>刺杀</v>
      </c>
      <c r="P789" s="2">
        <f t="shared" si="115"/>
        <v>101</v>
      </c>
      <c r="Q789" s="51">
        <f>INT(VLOOKUP(M789,Entourage!A:AF,28+IF(N789=1,2,IF(N789=3,3,1)),FALSE)*0.6*POWER(B789,1.1))</f>
        <v>177</v>
      </c>
      <c r="R789" s="55">
        <f>I789/(SUM(H$2:H789)*10)</f>
        <v>1.1338725527250737E-2</v>
      </c>
      <c r="S789" s="95">
        <f t="shared" si="116"/>
        <v>2.2799999999999998</v>
      </c>
      <c r="T789" s="96">
        <f>SUMIFS(H$2:H789,A$2:A789,A789)*10*S789*(1.1+INDEX(Entourage!BD:BD,MATCH(J789,Entourage!A:A,0))/20)</f>
        <v>3000.48</v>
      </c>
      <c r="U789" s="96">
        <f t="shared" si="117"/>
        <v>452.47999999999956</v>
      </c>
      <c r="V789" s="96">
        <f>T789/VLOOKUP(C789,[4]CharPropertyConfig!$A:$G,7,FALSE)</f>
        <v>120.0192</v>
      </c>
      <c r="W789" s="96">
        <f t="shared" si="118"/>
        <v>18.479999999999109</v>
      </c>
      <c r="X789" s="54" t="str">
        <f>VLOOKUP(J789,Entourage!A:B,2,FALSE)</f>
        <v>c_b_0076</v>
      </c>
      <c r="Y789" s="51" t="str">
        <f>VLOOKUP(M789,Entourage!A:B,2,FALSE)</f>
        <v>c_b_0058</v>
      </c>
    </row>
    <row r="790" spans="1:25" x14ac:dyDescent="0.15">
      <c r="A790" s="51">
        <f t="shared" si="111"/>
        <v>40</v>
      </c>
      <c r="B790" s="2">
        <f>COUNTIF(A$1:A790,A790)</f>
        <v>9</v>
      </c>
      <c r="C790" s="2">
        <f t="shared" si="119"/>
        <v>101</v>
      </c>
      <c r="D790" s="100">
        <f t="shared" si="112"/>
        <v>139</v>
      </c>
      <c r="E790" s="51">
        <v>1</v>
      </c>
      <c r="F790" s="43">
        <v>3</v>
      </c>
      <c r="G790" s="82">
        <v>13009</v>
      </c>
      <c r="H790" s="43">
        <v>26</v>
      </c>
      <c r="I790" s="43">
        <f>VLOOKUP(C790,[4]CharPropertyConfig!$A:$G,7,FALSE)*D790</f>
        <v>3475</v>
      </c>
      <c r="J790" s="51">
        <f>VLOOKUP(A790,filiation!A:C,3,FALSE)</f>
        <v>18</v>
      </c>
      <c r="K790" s="51">
        <f>VLOOKUP(J790,Entourage!A:N,14,FALSE)</f>
        <v>2</v>
      </c>
      <c r="L790" s="2" t="str">
        <f t="shared" si="113"/>
        <v>刺杀</v>
      </c>
      <c r="M790" s="51">
        <f>VLOOKUP(A790,filiation!A:D,4,FALSE)</f>
        <v>7</v>
      </c>
      <c r="N790" s="51">
        <f>VLOOKUP(M790,Entourage!A:N,14,FALSE)</f>
        <v>2</v>
      </c>
      <c r="O790" s="2" t="str">
        <f t="shared" si="114"/>
        <v>刺杀</v>
      </c>
      <c r="P790" s="2">
        <f t="shared" si="115"/>
        <v>101</v>
      </c>
      <c r="Q790" s="51">
        <f>INT(VLOOKUP(M790,Entourage!A:AF,28+IF(N790=1,2,IF(N790=3,3,1)),FALSE)*0.6*POWER(B790,1.1))</f>
        <v>201</v>
      </c>
      <c r="R790" s="55">
        <f>I790/(SUM(H$2:H790)*10)</f>
        <v>1.3121129738710165E-2</v>
      </c>
      <c r="S790" s="95">
        <f t="shared" si="116"/>
        <v>2.0699999999999998</v>
      </c>
      <c r="T790" s="96">
        <f>SUMIFS(H$2:H790,A$2:A790,A790)*10*S790*(1.1+INDEX(Entourage!BD:BD,MATCH(J790,Entourage!A:A,0))/20)</f>
        <v>3477.6000000000004</v>
      </c>
      <c r="U790" s="96">
        <f t="shared" si="117"/>
        <v>477.12000000000035</v>
      </c>
      <c r="V790" s="96">
        <f>T790/VLOOKUP(C790,[4]CharPropertyConfig!$A:$G,7,FALSE)</f>
        <v>139.10400000000001</v>
      </c>
      <c r="W790" s="96">
        <f t="shared" si="118"/>
        <v>24.640000000000782</v>
      </c>
      <c r="X790" s="54" t="str">
        <f>VLOOKUP(J790,Entourage!A:B,2,FALSE)</f>
        <v>c_b_0076</v>
      </c>
      <c r="Y790" s="51" t="str">
        <f>VLOOKUP(M790,Entourage!A:B,2,FALSE)</f>
        <v>c_b_0058</v>
      </c>
    </row>
    <row r="791" spans="1:25" x14ac:dyDescent="0.15">
      <c r="A791" s="51">
        <f t="shared" si="111"/>
        <v>40</v>
      </c>
      <c r="B791" s="2">
        <f>COUNTIF(A$1:A791,A791)</f>
        <v>10</v>
      </c>
      <c r="C791" s="2">
        <f t="shared" si="119"/>
        <v>101</v>
      </c>
      <c r="D791" s="100">
        <f t="shared" si="112"/>
        <v>158</v>
      </c>
      <c r="E791" s="51">
        <v>1</v>
      </c>
      <c r="F791" s="43">
        <v>3</v>
      </c>
      <c r="G791" s="82">
        <v>13009</v>
      </c>
      <c r="H791" s="43">
        <v>30</v>
      </c>
      <c r="I791" s="43">
        <f>VLOOKUP(C791,[4]CharPropertyConfig!$A:$G,7,FALSE)*D791</f>
        <v>3950</v>
      </c>
      <c r="J791" s="51">
        <f>VLOOKUP(A791,filiation!A:C,3,FALSE)</f>
        <v>18</v>
      </c>
      <c r="K791" s="51">
        <f>VLOOKUP(J791,Entourage!A:N,14,FALSE)</f>
        <v>2</v>
      </c>
      <c r="L791" s="2" t="str">
        <f t="shared" si="113"/>
        <v>刺杀</v>
      </c>
      <c r="M791" s="51">
        <f>VLOOKUP(A791,filiation!A:D,4,FALSE)</f>
        <v>7</v>
      </c>
      <c r="N791" s="51">
        <f>VLOOKUP(M791,Entourage!A:N,14,FALSE)</f>
        <v>2</v>
      </c>
      <c r="O791" s="2" t="str">
        <f t="shared" si="114"/>
        <v>刺杀</v>
      </c>
      <c r="P791" s="2">
        <f t="shared" si="115"/>
        <v>101</v>
      </c>
      <c r="Q791" s="51">
        <f>INT(VLOOKUP(M791,Entourage!A:AF,28+IF(N791=1,2,IF(N791=3,3,1)),FALSE)*0.6*POWER(B791,1.1))</f>
        <v>226</v>
      </c>
      <c r="R791" s="55">
        <f>I791/(SUM(H$2:H791)*10)</f>
        <v>1.4897789846873351E-2</v>
      </c>
      <c r="S791" s="95">
        <f t="shared" si="116"/>
        <v>1.89</v>
      </c>
      <c r="T791" s="96">
        <f>SUMIFS(H$2:H791,A$2:A791,A791)*10*S791*(1.1+INDEX(Entourage!BD:BD,MATCH(J791,Entourage!A:A,0))/20)</f>
        <v>3969.0000000000005</v>
      </c>
      <c r="U791" s="96">
        <f t="shared" si="117"/>
        <v>491.40000000000009</v>
      </c>
      <c r="V791" s="96">
        <f>T791/VLOOKUP(C791,[4]CharPropertyConfig!$A:$G,7,FALSE)</f>
        <v>158.76000000000002</v>
      </c>
      <c r="W791" s="96">
        <f t="shared" si="118"/>
        <v>14.279999999999745</v>
      </c>
      <c r="X791" s="54" t="str">
        <f>VLOOKUP(J791,Entourage!A:B,2,FALSE)</f>
        <v>c_b_0076</v>
      </c>
      <c r="Y791" s="51" t="str">
        <f>VLOOKUP(M791,Entourage!A:B,2,FALSE)</f>
        <v>c_b_0058</v>
      </c>
    </row>
    <row r="792" spans="1:25" x14ac:dyDescent="0.15">
      <c r="A792" s="51">
        <f t="shared" si="111"/>
        <v>40</v>
      </c>
      <c r="B792" s="2">
        <f>COUNTIF(A$1:A792,A792)</f>
        <v>11</v>
      </c>
      <c r="C792" s="2">
        <f t="shared" si="119"/>
        <v>101</v>
      </c>
      <c r="D792" s="100">
        <f t="shared" si="112"/>
        <v>179</v>
      </c>
      <c r="E792" s="51">
        <v>1</v>
      </c>
      <c r="F792" s="43">
        <v>4</v>
      </c>
      <c r="G792" s="82">
        <v>13009</v>
      </c>
      <c r="H792" s="43">
        <v>34</v>
      </c>
      <c r="I792" s="43">
        <f>VLOOKUP(C792,[4]CharPropertyConfig!$A:$G,7,FALSE)*D792</f>
        <v>4475</v>
      </c>
      <c r="J792" s="51">
        <f>VLOOKUP(A792,filiation!A:C,3,FALSE)</f>
        <v>18</v>
      </c>
      <c r="K792" s="51">
        <f>VLOOKUP(J792,Entourage!A:N,14,FALSE)</f>
        <v>2</v>
      </c>
      <c r="L792" s="2" t="str">
        <f t="shared" si="113"/>
        <v>刺杀</v>
      </c>
      <c r="M792" s="51">
        <f>VLOOKUP(A792,filiation!A:D,4,FALSE)</f>
        <v>7</v>
      </c>
      <c r="N792" s="51">
        <f>VLOOKUP(M792,Entourage!A:N,14,FALSE)</f>
        <v>2</v>
      </c>
      <c r="O792" s="2" t="str">
        <f t="shared" si="114"/>
        <v>刺杀</v>
      </c>
      <c r="P792" s="2">
        <f t="shared" si="115"/>
        <v>101</v>
      </c>
      <c r="Q792" s="51">
        <f>INT(VLOOKUP(M792,Entourage!A:AF,28+IF(N792=1,2,IF(N792=3,3,1)),FALSE)*0.6*POWER(B792,1.1))</f>
        <v>251</v>
      </c>
      <c r="R792" s="55">
        <f>I792/(SUM(H$2:H792)*10)</f>
        <v>1.6856260358595752E-2</v>
      </c>
      <c r="S792" s="95">
        <f t="shared" si="116"/>
        <v>1.74</v>
      </c>
      <c r="T792" s="96">
        <f>SUMIFS(H$2:H792,A$2:A792,A792)*10*S792*(1.1+INDEX(Entourage!BD:BD,MATCH(J792,Entourage!A:A,0))/20)</f>
        <v>4482.2400000000007</v>
      </c>
      <c r="U792" s="96">
        <f t="shared" si="117"/>
        <v>513.24000000000024</v>
      </c>
      <c r="V792" s="96">
        <f>T792/VLOOKUP(C792,[4]CharPropertyConfig!$A:$G,7,FALSE)</f>
        <v>179.28960000000004</v>
      </c>
      <c r="W792" s="96">
        <f t="shared" si="118"/>
        <v>21.840000000000146</v>
      </c>
      <c r="X792" s="54" t="str">
        <f>VLOOKUP(J792,Entourage!A:B,2,FALSE)</f>
        <v>c_b_0076</v>
      </c>
      <c r="Y792" s="51" t="str">
        <f>VLOOKUP(M792,Entourage!A:B,2,FALSE)</f>
        <v>c_b_0058</v>
      </c>
    </row>
    <row r="793" spans="1:25" x14ac:dyDescent="0.15">
      <c r="A793" s="51">
        <f t="shared" si="111"/>
        <v>40</v>
      </c>
      <c r="B793" s="2">
        <f>COUNTIF(A$1:A793,A793)</f>
        <v>12</v>
      </c>
      <c r="C793" s="2">
        <f t="shared" si="119"/>
        <v>101</v>
      </c>
      <c r="D793" s="100">
        <f t="shared" si="112"/>
        <v>200</v>
      </c>
      <c r="E793" s="51">
        <v>1</v>
      </c>
      <c r="F793" s="43">
        <v>4</v>
      </c>
      <c r="G793" s="82">
        <v>13009</v>
      </c>
      <c r="H793" s="43">
        <v>38</v>
      </c>
      <c r="I793" s="43">
        <f>VLOOKUP(C793,[4]CharPropertyConfig!$A:$G,7,FALSE)*D793</f>
        <v>5000</v>
      </c>
      <c r="J793" s="51">
        <f>VLOOKUP(A793,filiation!A:C,3,FALSE)</f>
        <v>18</v>
      </c>
      <c r="K793" s="51">
        <f>VLOOKUP(J793,Entourage!A:N,14,FALSE)</f>
        <v>2</v>
      </c>
      <c r="L793" s="2" t="str">
        <f t="shared" si="113"/>
        <v>刺杀</v>
      </c>
      <c r="M793" s="51">
        <f>VLOOKUP(A793,filiation!A:D,4,FALSE)</f>
        <v>7</v>
      </c>
      <c r="N793" s="51">
        <f>VLOOKUP(M793,Entourage!A:N,14,FALSE)</f>
        <v>2</v>
      </c>
      <c r="O793" s="2" t="str">
        <f t="shared" si="114"/>
        <v>刺杀</v>
      </c>
      <c r="P793" s="2">
        <f t="shared" si="115"/>
        <v>101</v>
      </c>
      <c r="Q793" s="51">
        <f>INT(VLOOKUP(M793,Entourage!A:AF,28+IF(N793=1,2,IF(N793=3,3,1)),FALSE)*0.6*POWER(B793,1.1))</f>
        <v>276</v>
      </c>
      <c r="R793" s="55">
        <f>I793/(SUM(H$2:H793)*10)</f>
        <v>1.8806890844805538E-2</v>
      </c>
      <c r="S793" s="95">
        <f t="shared" si="116"/>
        <v>1.615</v>
      </c>
      <c r="T793" s="96">
        <f>SUMIFS(H$2:H793,A$2:A793,A793)*10*S793*(1.1+INDEX(Entourage!BD:BD,MATCH(J793,Entourage!A:A,0))/20)</f>
        <v>5019.420000000001</v>
      </c>
      <c r="U793" s="96">
        <f t="shared" si="117"/>
        <v>537.18000000000029</v>
      </c>
      <c r="V793" s="96">
        <f>T793/VLOOKUP(C793,[4]CharPropertyConfig!$A:$G,7,FALSE)</f>
        <v>200.77680000000004</v>
      </c>
      <c r="W793" s="96">
        <f t="shared" si="118"/>
        <v>23.940000000000055</v>
      </c>
      <c r="X793" s="54" t="str">
        <f>VLOOKUP(J793,Entourage!A:B,2,FALSE)</f>
        <v>c_b_0076</v>
      </c>
      <c r="Y793" s="51" t="str">
        <f>VLOOKUP(M793,Entourage!A:B,2,FALSE)</f>
        <v>c_b_0058</v>
      </c>
    </row>
    <row r="794" spans="1:25" x14ac:dyDescent="0.15">
      <c r="A794" s="51">
        <f t="shared" si="111"/>
        <v>40</v>
      </c>
      <c r="B794" s="2">
        <f>COUNTIF(A$1:A794,A794)</f>
        <v>13</v>
      </c>
      <c r="C794" s="2">
        <f t="shared" si="119"/>
        <v>101</v>
      </c>
      <c r="D794" s="100">
        <f t="shared" si="112"/>
        <v>223</v>
      </c>
      <c r="E794" s="51">
        <v>1</v>
      </c>
      <c r="F794" s="43">
        <v>4</v>
      </c>
      <c r="G794" s="82">
        <v>13009</v>
      </c>
      <c r="H794" s="43">
        <v>42</v>
      </c>
      <c r="I794" s="43">
        <f>VLOOKUP(C794,[4]CharPropertyConfig!$A:$G,7,FALSE)*D794</f>
        <v>5575</v>
      </c>
      <c r="J794" s="51">
        <f>VLOOKUP(A794,filiation!A:C,3,FALSE)</f>
        <v>18</v>
      </c>
      <c r="K794" s="51">
        <f>VLOOKUP(J794,Entourage!A:N,14,FALSE)</f>
        <v>2</v>
      </c>
      <c r="L794" s="2" t="str">
        <f t="shared" si="113"/>
        <v>刺杀</v>
      </c>
      <c r="M794" s="51">
        <f>VLOOKUP(A794,filiation!A:D,4,FALSE)</f>
        <v>7</v>
      </c>
      <c r="N794" s="51">
        <f>VLOOKUP(M794,Entourage!A:N,14,FALSE)</f>
        <v>2</v>
      </c>
      <c r="O794" s="2" t="str">
        <f t="shared" si="114"/>
        <v>刺杀</v>
      </c>
      <c r="P794" s="2">
        <f t="shared" si="115"/>
        <v>101</v>
      </c>
      <c r="Q794" s="51">
        <f>INT(VLOOKUP(M794,Entourage!A:AF,28+IF(N794=1,2,IF(N794=3,3,1)),FALSE)*0.6*POWER(B794,1.1))</f>
        <v>302</v>
      </c>
      <c r="R794" s="55">
        <f>I794/(SUM(H$2:H794)*10)</f>
        <v>2.0936608081718492E-2</v>
      </c>
      <c r="S794" s="95">
        <f t="shared" si="116"/>
        <v>1.51</v>
      </c>
      <c r="T794" s="96">
        <f>SUMIFS(H$2:H794,A$2:A794,A794)*10*S794*(1.1+INDEX(Entourage!BD:BD,MATCH(J794,Entourage!A:A,0))/20)</f>
        <v>5580.9600000000009</v>
      </c>
      <c r="U794" s="96">
        <f t="shared" si="117"/>
        <v>561.54</v>
      </c>
      <c r="V794" s="96">
        <f>T794/VLOOKUP(C794,[4]CharPropertyConfig!$A:$G,7,FALSE)</f>
        <v>223.23840000000004</v>
      </c>
      <c r="W794" s="96">
        <f t="shared" si="118"/>
        <v>24.359999999999673</v>
      </c>
      <c r="X794" s="54" t="str">
        <f>VLOOKUP(J794,Entourage!A:B,2,FALSE)</f>
        <v>c_b_0076</v>
      </c>
      <c r="Y794" s="51" t="str">
        <f>VLOOKUP(M794,Entourage!A:B,2,FALSE)</f>
        <v>c_b_0058</v>
      </c>
    </row>
    <row r="795" spans="1:25" x14ac:dyDescent="0.15">
      <c r="A795" s="51">
        <f t="shared" si="111"/>
        <v>40</v>
      </c>
      <c r="B795" s="2">
        <f>COUNTIF(A$1:A795,A795)</f>
        <v>14</v>
      </c>
      <c r="C795" s="2">
        <f t="shared" si="119"/>
        <v>101</v>
      </c>
      <c r="D795" s="100">
        <f t="shared" si="112"/>
        <v>246</v>
      </c>
      <c r="E795" s="51">
        <v>1</v>
      </c>
      <c r="F795" s="43">
        <v>5</v>
      </c>
      <c r="G795" s="82">
        <v>13009</v>
      </c>
      <c r="H795" s="43">
        <v>46</v>
      </c>
      <c r="I795" s="43">
        <f>VLOOKUP(C795,[4]CharPropertyConfig!$A:$G,7,FALSE)*D795</f>
        <v>6150</v>
      </c>
      <c r="J795" s="51">
        <f>VLOOKUP(A795,filiation!A:C,3,FALSE)</f>
        <v>18</v>
      </c>
      <c r="K795" s="51">
        <f>VLOOKUP(J795,Entourage!A:N,14,FALSE)</f>
        <v>2</v>
      </c>
      <c r="L795" s="2" t="str">
        <f t="shared" si="113"/>
        <v>刺杀</v>
      </c>
      <c r="M795" s="51">
        <f>VLOOKUP(A795,filiation!A:D,4,FALSE)</f>
        <v>7</v>
      </c>
      <c r="N795" s="51">
        <f>VLOOKUP(M795,Entourage!A:N,14,FALSE)</f>
        <v>2</v>
      </c>
      <c r="O795" s="2" t="str">
        <f t="shared" si="114"/>
        <v>刺杀</v>
      </c>
      <c r="P795" s="2">
        <f t="shared" si="115"/>
        <v>101</v>
      </c>
      <c r="Q795" s="51">
        <f>INT(VLOOKUP(M795,Entourage!A:AF,28+IF(N795=1,2,IF(N795=3,3,1)),FALSE)*0.6*POWER(B795,1.1))</f>
        <v>328</v>
      </c>
      <c r="R795" s="55">
        <f>I795/(SUM(H$2:H795)*10)</f>
        <v>2.3056159556122065E-2</v>
      </c>
      <c r="S795" s="95">
        <f t="shared" si="116"/>
        <v>1.42</v>
      </c>
      <c r="T795" s="96">
        <f>SUMIFS(H$2:H795,A$2:A795,A795)*10*S795*(1.1+INDEX(Entourage!BD:BD,MATCH(J795,Entourage!A:A,0))/20)</f>
        <v>6162.8</v>
      </c>
      <c r="U795" s="96">
        <f t="shared" si="117"/>
        <v>581.83999999999924</v>
      </c>
      <c r="V795" s="96">
        <f>T795/VLOOKUP(C795,[4]CharPropertyConfig!$A:$G,7,FALSE)</f>
        <v>246.512</v>
      </c>
      <c r="W795" s="96">
        <f t="shared" si="118"/>
        <v>20.299999999999272</v>
      </c>
      <c r="X795" s="54" t="str">
        <f>VLOOKUP(J795,Entourage!A:B,2,FALSE)</f>
        <v>c_b_0076</v>
      </c>
      <c r="Y795" s="51" t="str">
        <f>VLOOKUP(M795,Entourage!A:B,2,FALSE)</f>
        <v>c_b_0058</v>
      </c>
    </row>
    <row r="796" spans="1:25" x14ac:dyDescent="0.15">
      <c r="A796" s="51">
        <f t="shared" si="111"/>
        <v>40</v>
      </c>
      <c r="B796" s="2">
        <f>COUNTIF(A$1:A796,A796)</f>
        <v>15</v>
      </c>
      <c r="C796" s="2">
        <f t="shared" si="119"/>
        <v>101</v>
      </c>
      <c r="D796" s="100">
        <f t="shared" si="112"/>
        <v>270</v>
      </c>
      <c r="E796" s="51">
        <v>1</v>
      </c>
      <c r="F796" s="43">
        <v>5</v>
      </c>
      <c r="G796" s="82">
        <v>13009</v>
      </c>
      <c r="H796" s="43">
        <v>50</v>
      </c>
      <c r="I796" s="43">
        <f>VLOOKUP(C796,[4]CharPropertyConfig!$A:$G,7,FALSE)*D796</f>
        <v>6750</v>
      </c>
      <c r="J796" s="51">
        <f>VLOOKUP(A796,filiation!A:C,3,FALSE)</f>
        <v>18</v>
      </c>
      <c r="K796" s="51">
        <f>VLOOKUP(J796,Entourage!A:N,14,FALSE)</f>
        <v>2</v>
      </c>
      <c r="L796" s="2" t="str">
        <f t="shared" si="113"/>
        <v>刺杀</v>
      </c>
      <c r="M796" s="51">
        <f>VLOOKUP(A796,filiation!A:D,4,FALSE)</f>
        <v>7</v>
      </c>
      <c r="N796" s="51">
        <f>VLOOKUP(M796,Entourage!A:N,14,FALSE)</f>
        <v>2</v>
      </c>
      <c r="O796" s="2" t="str">
        <f t="shared" si="114"/>
        <v>刺杀</v>
      </c>
      <c r="P796" s="2">
        <f t="shared" si="115"/>
        <v>101</v>
      </c>
      <c r="Q796" s="51">
        <f>INT(VLOOKUP(M796,Entourage!A:AF,28+IF(N796=1,2,IF(N796=3,3,1)),FALSE)*0.6*POWER(B796,1.1))</f>
        <v>353</v>
      </c>
      <c r="R796" s="55">
        <f>I796/(SUM(H$2:H796)*10)</f>
        <v>2.5258194881005839E-2</v>
      </c>
      <c r="S796" s="95">
        <f t="shared" si="116"/>
        <v>1.3418999999999999</v>
      </c>
      <c r="T796" s="96">
        <f>SUMIFS(H$2:H796,A$2:A796,A796)*10*S796*(1.1+INDEX(Entourage!BD:BD,MATCH(J796,Entourage!A:A,0))/20)</f>
        <v>6763.1759999999995</v>
      </c>
      <c r="U796" s="96">
        <f t="shared" si="117"/>
        <v>600.37599999999929</v>
      </c>
      <c r="V796" s="96">
        <f>T796/VLOOKUP(C796,[4]CharPropertyConfig!$A:$G,7,FALSE)</f>
        <v>270.52704</v>
      </c>
      <c r="W796" s="96">
        <f t="shared" si="118"/>
        <v>18.536000000000058</v>
      </c>
      <c r="X796" s="54" t="str">
        <f>VLOOKUP(J796,Entourage!A:B,2,FALSE)</f>
        <v>c_b_0076</v>
      </c>
      <c r="Y796" s="51" t="str">
        <f>VLOOKUP(M796,Entourage!A:B,2,FALSE)</f>
        <v>c_b_0058</v>
      </c>
    </row>
    <row r="797" spans="1:25" x14ac:dyDescent="0.15">
      <c r="A797" s="51">
        <f t="shared" si="111"/>
        <v>40</v>
      </c>
      <c r="B797" s="2">
        <f>COUNTIF(A$1:A797,A797)</f>
        <v>16</v>
      </c>
      <c r="C797" s="2">
        <f t="shared" si="119"/>
        <v>101</v>
      </c>
      <c r="D797" s="100">
        <f t="shared" si="112"/>
        <v>295</v>
      </c>
      <c r="E797" s="51">
        <v>1</v>
      </c>
      <c r="F797" s="43">
        <v>5</v>
      </c>
      <c r="G797" s="82">
        <v>13009</v>
      </c>
      <c r="H797" s="43">
        <v>54</v>
      </c>
      <c r="I797" s="43">
        <f>VLOOKUP(C797,[4]CharPropertyConfig!$A:$G,7,FALSE)*D797</f>
        <v>7375</v>
      </c>
      <c r="J797" s="51">
        <f>VLOOKUP(A797,filiation!A:C,3,FALSE)</f>
        <v>18</v>
      </c>
      <c r="K797" s="51">
        <f>VLOOKUP(J797,Entourage!A:N,14,FALSE)</f>
        <v>2</v>
      </c>
      <c r="L797" s="2" t="str">
        <f t="shared" si="113"/>
        <v>刺杀</v>
      </c>
      <c r="M797" s="51">
        <f>VLOOKUP(A797,filiation!A:D,4,FALSE)</f>
        <v>7</v>
      </c>
      <c r="N797" s="51">
        <f>VLOOKUP(M797,Entourage!A:N,14,FALSE)</f>
        <v>2</v>
      </c>
      <c r="O797" s="2" t="str">
        <f t="shared" si="114"/>
        <v>刺杀</v>
      </c>
      <c r="P797" s="2">
        <f t="shared" si="115"/>
        <v>101</v>
      </c>
      <c r="Q797" s="51">
        <f>INT(VLOOKUP(M797,Entourage!A:AF,28+IF(N797=1,2,IF(N797=3,3,1)),FALSE)*0.6*POWER(B797,1.1))</f>
        <v>380</v>
      </c>
      <c r="R797" s="55">
        <f>I797/(SUM(H$2:H797)*10)</f>
        <v>2.7541265217716035E-2</v>
      </c>
      <c r="S797" s="95">
        <f t="shared" si="116"/>
        <v>1.2748049999999997</v>
      </c>
      <c r="T797" s="96">
        <f>SUMIFS(H$2:H797,A$2:A797,A797)*10*S797*(1.1+INDEX(Entourage!BD:BD,MATCH(J797,Entourage!A:A,0))/20)</f>
        <v>7388.7697799999987</v>
      </c>
      <c r="U797" s="96">
        <f t="shared" si="117"/>
        <v>625.59377999999924</v>
      </c>
      <c r="V797" s="96">
        <f>T797/VLOOKUP(C797,[4]CharPropertyConfig!$A:$G,7,FALSE)</f>
        <v>295.55079119999994</v>
      </c>
      <c r="W797" s="96">
        <f t="shared" si="118"/>
        <v>25.217779999999948</v>
      </c>
      <c r="X797" s="54" t="str">
        <f>VLOOKUP(J797,Entourage!A:B,2,FALSE)</f>
        <v>c_b_0076</v>
      </c>
      <c r="Y797" s="51" t="str">
        <f>VLOOKUP(M797,Entourage!A:B,2,FALSE)</f>
        <v>c_b_0058</v>
      </c>
    </row>
    <row r="798" spans="1:25" x14ac:dyDescent="0.15">
      <c r="A798" s="51">
        <f t="shared" si="111"/>
        <v>40</v>
      </c>
      <c r="B798" s="2">
        <f>COUNTIF(A$1:A798,A798)</f>
        <v>17</v>
      </c>
      <c r="C798" s="2">
        <f t="shared" si="119"/>
        <v>101</v>
      </c>
      <c r="D798" s="100">
        <f t="shared" si="112"/>
        <v>321</v>
      </c>
      <c r="E798" s="51">
        <v>1</v>
      </c>
      <c r="F798" s="43">
        <v>5</v>
      </c>
      <c r="G798" s="82">
        <v>13009</v>
      </c>
      <c r="H798" s="43">
        <v>58</v>
      </c>
      <c r="I798" s="43">
        <f>VLOOKUP(C798,[4]CharPropertyConfig!$A:$G,7,FALSE)*D798</f>
        <v>8025</v>
      </c>
      <c r="J798" s="51">
        <f>VLOOKUP(A798,filiation!A:C,3,FALSE)</f>
        <v>18</v>
      </c>
      <c r="K798" s="51">
        <f>VLOOKUP(J798,Entourage!A:N,14,FALSE)</f>
        <v>2</v>
      </c>
      <c r="L798" s="2" t="str">
        <f t="shared" si="113"/>
        <v>刺杀</v>
      </c>
      <c r="M798" s="51">
        <f>VLOOKUP(A798,filiation!A:D,4,FALSE)</f>
        <v>7</v>
      </c>
      <c r="N798" s="51">
        <f>VLOOKUP(M798,Entourage!A:N,14,FALSE)</f>
        <v>2</v>
      </c>
      <c r="O798" s="2" t="str">
        <f t="shared" si="114"/>
        <v>刺杀</v>
      </c>
      <c r="P798" s="2">
        <f t="shared" si="115"/>
        <v>101</v>
      </c>
      <c r="Q798" s="51">
        <f>INT(VLOOKUP(M798,Entourage!A:AF,28+IF(N798=1,2,IF(N798=3,3,1)),FALSE)*0.6*POWER(B798,1.1))</f>
        <v>406</v>
      </c>
      <c r="R798" s="55">
        <f>I798/(SUM(H$2:H798)*10)</f>
        <v>2.9903860485914445E-2</v>
      </c>
      <c r="S798" s="95">
        <f t="shared" si="116"/>
        <v>1.2174387749999998</v>
      </c>
      <c r="T798" s="96">
        <f>SUMIFS(H$2:H798,A$2:A798,A798)*10*S798*(1.1+INDEX(Entourage!BD:BD,MATCH(J798,Entourage!A:A,0))/20)</f>
        <v>8044.835425199999</v>
      </c>
      <c r="U798" s="96">
        <f t="shared" si="117"/>
        <v>656.06564520000029</v>
      </c>
      <c r="V798" s="96">
        <f>T798/VLOOKUP(C798,[4]CharPropertyConfig!$A:$G,7,FALSE)</f>
        <v>321.79341700799995</v>
      </c>
      <c r="W798" s="96">
        <f t="shared" si="118"/>
        <v>30.471865200001048</v>
      </c>
      <c r="X798" s="54" t="str">
        <f>VLOOKUP(J798,Entourage!A:B,2,FALSE)</f>
        <v>c_b_0076</v>
      </c>
      <c r="Y798" s="51" t="str">
        <f>VLOOKUP(M798,Entourage!A:B,2,FALSE)</f>
        <v>c_b_0058</v>
      </c>
    </row>
    <row r="799" spans="1:25" x14ac:dyDescent="0.15">
      <c r="A799" s="51">
        <f t="shared" si="111"/>
        <v>40</v>
      </c>
      <c r="B799" s="2">
        <f>COUNTIF(A$1:A799,A799)</f>
        <v>18</v>
      </c>
      <c r="C799" s="2">
        <f t="shared" si="119"/>
        <v>101</v>
      </c>
      <c r="D799" s="100">
        <f t="shared" si="112"/>
        <v>350</v>
      </c>
      <c r="E799" s="51">
        <v>1</v>
      </c>
      <c r="F799" s="43">
        <v>6</v>
      </c>
      <c r="G799" s="82">
        <v>13009</v>
      </c>
      <c r="H799" s="43">
        <v>64</v>
      </c>
      <c r="I799" s="43">
        <f>VLOOKUP(C799,[4]CharPropertyConfig!$A:$G,7,FALSE)*D799</f>
        <v>8750</v>
      </c>
      <c r="J799" s="51">
        <f>VLOOKUP(A799,filiation!A:C,3,FALSE)</f>
        <v>18</v>
      </c>
      <c r="K799" s="51">
        <f>VLOOKUP(J799,Entourage!A:N,14,FALSE)</f>
        <v>2</v>
      </c>
      <c r="L799" s="2" t="str">
        <f t="shared" si="113"/>
        <v>刺杀</v>
      </c>
      <c r="M799" s="51">
        <f>VLOOKUP(A799,filiation!A:D,4,FALSE)</f>
        <v>7</v>
      </c>
      <c r="N799" s="51">
        <f>VLOOKUP(M799,Entourage!A:N,14,FALSE)</f>
        <v>2</v>
      </c>
      <c r="O799" s="2" t="str">
        <f t="shared" si="114"/>
        <v>刺杀</v>
      </c>
      <c r="P799" s="2">
        <f t="shared" si="115"/>
        <v>101</v>
      </c>
      <c r="Q799" s="51">
        <f>INT(VLOOKUP(M799,Entourage!A:AF,28+IF(N799=1,2,IF(N799=3,3,1)),FALSE)*0.6*POWER(B799,1.1))</f>
        <v>432</v>
      </c>
      <c r="R799" s="55">
        <f>I799/(SUM(H$2:H799)*10)</f>
        <v>3.2527881040892194E-2</v>
      </c>
      <c r="S799" s="95">
        <f t="shared" si="116"/>
        <v>1.1687412239999997</v>
      </c>
      <c r="T799" s="96">
        <f>SUMIFS(H$2:H799,A$2:A799,A799)*10*S799*(1.1+INDEX(Entourage!BD:BD,MATCH(J799,Entourage!A:A,0))/20)</f>
        <v>8770.2341448959978</v>
      </c>
      <c r="U799" s="96">
        <f t="shared" si="117"/>
        <v>725.39871969599881</v>
      </c>
      <c r="V799" s="96">
        <f>T799/VLOOKUP(C799,[4]CharPropertyConfig!$A:$G,7,FALSE)</f>
        <v>350.80936579583994</v>
      </c>
      <c r="W799" s="96">
        <f t="shared" si="118"/>
        <v>69.333074495998517</v>
      </c>
      <c r="X799" s="54" t="str">
        <f>VLOOKUP(J799,Entourage!A:B,2,FALSE)</f>
        <v>c_b_0076</v>
      </c>
      <c r="Y799" s="51" t="str">
        <f>VLOOKUP(M799,Entourage!A:B,2,FALSE)</f>
        <v>c_b_0058</v>
      </c>
    </row>
    <row r="800" spans="1:25" x14ac:dyDescent="0.15">
      <c r="A800" s="51">
        <f t="shared" si="111"/>
        <v>40</v>
      </c>
      <c r="B800" s="2">
        <f>COUNTIF(A$1:A800,A800)</f>
        <v>19</v>
      </c>
      <c r="C800" s="2">
        <f t="shared" si="119"/>
        <v>101</v>
      </c>
      <c r="D800" s="100">
        <f t="shared" si="112"/>
        <v>381</v>
      </c>
      <c r="E800" s="51">
        <v>1</v>
      </c>
      <c r="F800" s="43">
        <v>6</v>
      </c>
      <c r="G800" s="82">
        <v>13009</v>
      </c>
      <c r="H800" s="43">
        <v>68</v>
      </c>
      <c r="I800" s="43">
        <f>VLOOKUP(C800,[4]CharPropertyConfig!$A:$G,7,FALSE)*D800</f>
        <v>9525</v>
      </c>
      <c r="J800" s="51">
        <f>VLOOKUP(A800,filiation!A:C,3,FALSE)</f>
        <v>18</v>
      </c>
      <c r="K800" s="51">
        <f>VLOOKUP(J800,Entourage!A:N,14,FALSE)</f>
        <v>2</v>
      </c>
      <c r="L800" s="2" t="str">
        <f t="shared" si="113"/>
        <v>刺杀</v>
      </c>
      <c r="M800" s="51">
        <f>VLOOKUP(A800,filiation!A:D,4,FALSE)</f>
        <v>7</v>
      </c>
      <c r="N800" s="51">
        <f>VLOOKUP(M800,Entourage!A:N,14,FALSE)</f>
        <v>2</v>
      </c>
      <c r="O800" s="2" t="str">
        <f t="shared" si="114"/>
        <v>刺杀</v>
      </c>
      <c r="P800" s="2">
        <f t="shared" si="115"/>
        <v>101</v>
      </c>
      <c r="Q800" s="51">
        <f>INT(VLOOKUP(M800,Entourage!A:AF,28+IF(N800=1,2,IF(N800=3,3,1)),FALSE)*0.6*POWER(B800,1.1))</f>
        <v>459</v>
      </c>
      <c r="R800" s="55">
        <f>I800/(SUM(H$2:H800)*10)</f>
        <v>3.5319638089587657E-2</v>
      </c>
      <c r="S800" s="95">
        <f t="shared" si="116"/>
        <v>1.1278352811599996</v>
      </c>
      <c r="T800" s="96">
        <f>SUMIFS(H$2:H800,A$2:A800,A800)*10*S800*(1.1+INDEX(Entourage!BD:BD,MATCH(J800,Entourage!A:A,0))/20)</f>
        <v>9536.9751374889565</v>
      </c>
      <c r="U800" s="96">
        <f t="shared" si="117"/>
        <v>766.74099259295872</v>
      </c>
      <c r="V800" s="96">
        <f>T800/VLOOKUP(C800,[4]CharPropertyConfig!$A:$G,7,FALSE)</f>
        <v>381.47900549955824</v>
      </c>
      <c r="W800" s="96">
        <f t="shared" si="118"/>
        <v>41.342272896959912</v>
      </c>
      <c r="X800" s="54" t="str">
        <f>VLOOKUP(J800,Entourage!A:B,2,FALSE)</f>
        <v>c_b_0076</v>
      </c>
      <c r="Y800" s="51" t="str">
        <f>VLOOKUP(M800,Entourage!A:B,2,FALSE)</f>
        <v>c_b_0058</v>
      </c>
    </row>
    <row r="801" spans="1:25" x14ac:dyDescent="0.15">
      <c r="A801" s="51">
        <f t="shared" si="111"/>
        <v>40</v>
      </c>
      <c r="B801" s="2">
        <f>COUNTIF(A$1:A801,A801)</f>
        <v>20</v>
      </c>
      <c r="C801" s="2">
        <f t="shared" si="119"/>
        <v>101</v>
      </c>
      <c r="D801" s="100">
        <f t="shared" si="112"/>
        <v>414</v>
      </c>
      <c r="E801" s="51">
        <v>1</v>
      </c>
      <c r="F801" s="43">
        <v>6</v>
      </c>
      <c r="G801" s="82">
        <v>13009</v>
      </c>
      <c r="H801" s="43">
        <v>72</v>
      </c>
      <c r="I801" s="43">
        <f>VLOOKUP(C801,[4]CharPropertyConfig!$A:$G,7,FALSE)*D801</f>
        <v>10350</v>
      </c>
      <c r="J801" s="51">
        <f>VLOOKUP(A801,filiation!A:C,3,FALSE)</f>
        <v>18</v>
      </c>
      <c r="K801" s="51">
        <f>VLOOKUP(J801,Entourage!A:N,14,FALSE)</f>
        <v>2</v>
      </c>
      <c r="L801" s="2" t="str">
        <f t="shared" si="113"/>
        <v>刺杀</v>
      </c>
      <c r="M801" s="51">
        <f>VLOOKUP(A801,filiation!A:D,4,FALSE)</f>
        <v>7</v>
      </c>
      <c r="N801" s="51">
        <f>VLOOKUP(M801,Entourage!A:N,14,FALSE)</f>
        <v>2</v>
      </c>
      <c r="O801" s="2" t="str">
        <f t="shared" si="114"/>
        <v>刺杀</v>
      </c>
      <c r="P801" s="2">
        <f t="shared" si="115"/>
        <v>101</v>
      </c>
      <c r="Q801" s="51">
        <f>INT(VLOOKUP(M801,Entourage!A:AF,28+IF(N801=1,2,IF(N801=3,3,1)),FALSE)*0.6*POWER(B801,1.1))</f>
        <v>485</v>
      </c>
      <c r="R801" s="55">
        <f>I801/(SUM(H$2:H801)*10)</f>
        <v>3.8276627218934912E-2</v>
      </c>
      <c r="S801" s="95">
        <f t="shared" si="116"/>
        <v>1.0940002227251997</v>
      </c>
      <c r="T801" s="96">
        <f>SUMIFS(H$2:H801,A$2:A801,A801)*10*S801*(1.1+INDEX(Entourage!BD:BD,MATCH(J801,Entourage!A:A,0))/20)</f>
        <v>10353.618107871291</v>
      </c>
      <c r="U801" s="96">
        <f t="shared" si="117"/>
        <v>816.64297038233417</v>
      </c>
      <c r="V801" s="96">
        <f>T801/VLOOKUP(C801,[4]CharPropertyConfig!$A:$G,7,FALSE)</f>
        <v>414.1447243148516</v>
      </c>
      <c r="W801" s="96">
        <f t="shared" si="118"/>
        <v>49.901977789375451</v>
      </c>
      <c r="X801" s="54" t="str">
        <f>VLOOKUP(J801,Entourage!A:B,2,FALSE)</f>
        <v>c_b_0076</v>
      </c>
      <c r="Y801" s="51" t="str">
        <f>VLOOKUP(M801,Entourage!A:B,2,FALSE)</f>
        <v>c_b_0058</v>
      </c>
    </row>
    <row r="802" spans="1:25" x14ac:dyDescent="0.15">
      <c r="A802" s="51">
        <f t="shared" si="111"/>
        <v>41</v>
      </c>
      <c r="B802" s="2">
        <f>COUNTIF(A$1:A802,A802)</f>
        <v>1</v>
      </c>
      <c r="C802" s="2">
        <f t="shared" si="119"/>
        <v>101</v>
      </c>
      <c r="D802" s="100">
        <f t="shared" si="112"/>
        <v>11</v>
      </c>
      <c r="E802" s="51">
        <v>1</v>
      </c>
      <c r="F802" s="43">
        <v>1</v>
      </c>
      <c r="G802" s="82">
        <v>13009</v>
      </c>
      <c r="H802" s="43">
        <v>2</v>
      </c>
      <c r="I802" s="43">
        <f>VLOOKUP(C802,[4]CharPropertyConfig!$A:$G,7,FALSE)*D802</f>
        <v>275</v>
      </c>
      <c r="J802" s="51">
        <f>VLOOKUP(A802,filiation!A:C,3,FALSE)</f>
        <v>10</v>
      </c>
      <c r="K802" s="51">
        <f>VLOOKUP(J802,Entourage!A:N,14,FALSE)</f>
        <v>1</v>
      </c>
      <c r="L802" s="2" t="str">
        <f t="shared" si="113"/>
        <v>战斗</v>
      </c>
      <c r="M802" s="51">
        <f>VLOOKUP(A802,filiation!A:D,4,FALSE)</f>
        <v>12</v>
      </c>
      <c r="N802" s="51">
        <f>VLOOKUP(M802,Entourage!A:N,14,FALSE)</f>
        <v>2</v>
      </c>
      <c r="O802" s="2" t="str">
        <f t="shared" si="114"/>
        <v>刺杀</v>
      </c>
      <c r="P802" s="2">
        <f t="shared" si="115"/>
        <v>101</v>
      </c>
      <c r="Q802" s="51">
        <f>INT(VLOOKUP(M802,Entourage!A:AF,28+IF(N802=1,2,IF(N802=3,3,1)),FALSE)*0.6*POWER(B802,1.1))</f>
        <v>15</v>
      </c>
      <c r="R802" s="55">
        <f>I802/(SUM(H$2:H802)*10)</f>
        <v>1.0169366171141187E-3</v>
      </c>
      <c r="S802" s="95">
        <f t="shared" si="116"/>
        <v>10</v>
      </c>
      <c r="T802" s="96">
        <f>SUMIFS(H$2:H802,A$2:A802,A802)*10*S802*(1.1+INDEX(Entourage!BD:BD,MATCH(J802,Entourage!A:A,0))/20)</f>
        <v>280</v>
      </c>
      <c r="U802" s="96">
        <f t="shared" si="117"/>
        <v>-10073.618107871291</v>
      </c>
      <c r="V802" s="96">
        <f>T802/VLOOKUP(C802,[4]CharPropertyConfig!$A:$G,7,FALSE)</f>
        <v>11.2</v>
      </c>
      <c r="W802" s="96">
        <f t="shared" si="118"/>
        <v>-10890.261078253625</v>
      </c>
      <c r="X802" s="54" t="str">
        <f>VLOOKUP(J802,Entourage!A:B,2,FALSE)</f>
        <v>c_b_0019</v>
      </c>
      <c r="Y802" s="51" t="str">
        <f>VLOOKUP(M802,Entourage!A:B,2,FALSE)</f>
        <v>c_b_0069</v>
      </c>
    </row>
    <row r="803" spans="1:25" x14ac:dyDescent="0.15">
      <c r="A803" s="51">
        <f t="shared" si="111"/>
        <v>41</v>
      </c>
      <c r="B803" s="2">
        <f>COUNTIF(A$1:A803,A803)</f>
        <v>2</v>
      </c>
      <c r="C803" s="2">
        <f t="shared" si="119"/>
        <v>101</v>
      </c>
      <c r="D803" s="100">
        <f t="shared" si="112"/>
        <v>23</v>
      </c>
      <c r="E803" s="51">
        <v>1</v>
      </c>
      <c r="F803" s="43">
        <v>1</v>
      </c>
      <c r="G803" s="82">
        <v>13009</v>
      </c>
      <c r="H803" s="43">
        <v>4</v>
      </c>
      <c r="I803" s="43">
        <f>VLOOKUP(C803,[4]CharPropertyConfig!$A:$G,7,FALSE)*D803</f>
        <v>575</v>
      </c>
      <c r="J803" s="51">
        <f>VLOOKUP(A803,filiation!A:C,3,FALSE)</f>
        <v>10</v>
      </c>
      <c r="K803" s="51">
        <f>VLOOKUP(J803,Entourage!A:N,14,FALSE)</f>
        <v>1</v>
      </c>
      <c r="L803" s="2" t="str">
        <f t="shared" si="113"/>
        <v>战斗</v>
      </c>
      <c r="M803" s="51">
        <f>VLOOKUP(A803,filiation!A:D,4,FALSE)</f>
        <v>12</v>
      </c>
      <c r="N803" s="51">
        <f>VLOOKUP(M803,Entourage!A:N,14,FALSE)</f>
        <v>2</v>
      </c>
      <c r="O803" s="2" t="str">
        <f t="shared" si="114"/>
        <v>刺杀</v>
      </c>
      <c r="P803" s="2">
        <f t="shared" si="115"/>
        <v>101</v>
      </c>
      <c r="Q803" s="51">
        <f>INT(VLOOKUP(M803,Entourage!A:AF,28+IF(N803=1,2,IF(N803=3,3,1)),FALSE)*0.6*POWER(B803,1.1))</f>
        <v>32</v>
      </c>
      <c r="R803" s="55">
        <f>I803/(SUM(H$2:H803)*10)</f>
        <v>2.1260075427050212E-3</v>
      </c>
      <c r="S803" s="95">
        <f t="shared" si="116"/>
        <v>7</v>
      </c>
      <c r="T803" s="96">
        <f>SUMIFS(H$2:H803,A$2:A803,A803)*10*S803*(1.1+INDEX(Entourage!BD:BD,MATCH(J803,Entourage!A:A,0))/20)</f>
        <v>588</v>
      </c>
      <c r="U803" s="96">
        <f t="shared" si="117"/>
        <v>308</v>
      </c>
      <c r="V803" s="96">
        <f>T803/VLOOKUP(C803,[4]CharPropertyConfig!$A:$G,7,FALSE)</f>
        <v>23.52</v>
      </c>
      <c r="W803" s="96">
        <f t="shared" si="118"/>
        <v>10381.618107871291</v>
      </c>
      <c r="X803" s="54" t="str">
        <f>VLOOKUP(J803,Entourage!A:B,2,FALSE)</f>
        <v>c_b_0019</v>
      </c>
      <c r="Y803" s="51" t="str">
        <f>VLOOKUP(M803,Entourage!A:B,2,FALSE)</f>
        <v>c_b_0069</v>
      </c>
    </row>
    <row r="804" spans="1:25" x14ac:dyDescent="0.15">
      <c r="A804" s="51">
        <f t="shared" si="111"/>
        <v>41</v>
      </c>
      <c r="B804" s="2">
        <f>COUNTIF(A$1:A804,A804)</f>
        <v>3</v>
      </c>
      <c r="C804" s="2">
        <f t="shared" si="119"/>
        <v>101</v>
      </c>
      <c r="D804" s="100">
        <f t="shared" si="112"/>
        <v>36</v>
      </c>
      <c r="E804" s="51">
        <v>1</v>
      </c>
      <c r="F804" s="43">
        <v>1</v>
      </c>
      <c r="G804" s="82">
        <v>13009</v>
      </c>
      <c r="H804" s="43">
        <v>6</v>
      </c>
      <c r="I804" s="43">
        <f>VLOOKUP(C804,[4]CharPropertyConfig!$A:$G,7,FALSE)*D804</f>
        <v>900</v>
      </c>
      <c r="J804" s="51">
        <f>VLOOKUP(A804,filiation!A:C,3,FALSE)</f>
        <v>10</v>
      </c>
      <c r="K804" s="51">
        <f>VLOOKUP(J804,Entourage!A:N,14,FALSE)</f>
        <v>1</v>
      </c>
      <c r="L804" s="2" t="str">
        <f t="shared" si="113"/>
        <v>战斗</v>
      </c>
      <c r="M804" s="51">
        <f>VLOOKUP(A804,filiation!A:D,4,FALSE)</f>
        <v>12</v>
      </c>
      <c r="N804" s="51">
        <f>VLOOKUP(M804,Entourage!A:N,14,FALSE)</f>
        <v>2</v>
      </c>
      <c r="O804" s="2" t="str">
        <f t="shared" si="114"/>
        <v>刺杀</v>
      </c>
      <c r="P804" s="2">
        <f t="shared" si="115"/>
        <v>101</v>
      </c>
      <c r="Q804" s="51">
        <f>INT(VLOOKUP(M804,Entourage!A:AF,28+IF(N804=1,2,IF(N804=3,3,1)),FALSE)*0.6*POWER(B804,1.1))</f>
        <v>50</v>
      </c>
      <c r="R804" s="55">
        <f>I804/(SUM(H$2:H804)*10)</f>
        <v>3.3269259204495045E-3</v>
      </c>
      <c r="S804" s="95">
        <f t="shared" si="116"/>
        <v>5.5</v>
      </c>
      <c r="T804" s="96">
        <f>SUMIFS(H$2:H804,A$2:A804,A804)*10*S804*(1.1+INDEX(Entourage!BD:BD,MATCH(J804,Entourage!A:A,0))/20)</f>
        <v>924.00000000000011</v>
      </c>
      <c r="U804" s="96">
        <f t="shared" si="117"/>
        <v>336.00000000000011</v>
      </c>
      <c r="V804" s="96">
        <f>T804/VLOOKUP(C804,[4]CharPropertyConfig!$A:$G,7,FALSE)</f>
        <v>36.960000000000008</v>
      </c>
      <c r="W804" s="96">
        <f t="shared" si="118"/>
        <v>28.000000000000114</v>
      </c>
      <c r="X804" s="54" t="str">
        <f>VLOOKUP(J804,Entourage!A:B,2,FALSE)</f>
        <v>c_b_0019</v>
      </c>
      <c r="Y804" s="51" t="str">
        <f>VLOOKUP(M804,Entourage!A:B,2,FALSE)</f>
        <v>c_b_0069</v>
      </c>
    </row>
    <row r="805" spans="1:25" x14ac:dyDescent="0.15">
      <c r="A805" s="51">
        <f t="shared" si="111"/>
        <v>41</v>
      </c>
      <c r="B805" s="2">
        <f>COUNTIF(A$1:A805,A805)</f>
        <v>4</v>
      </c>
      <c r="C805" s="2">
        <f t="shared" si="119"/>
        <v>101</v>
      </c>
      <c r="D805" s="100">
        <f t="shared" si="112"/>
        <v>51</v>
      </c>
      <c r="E805" s="51">
        <v>1</v>
      </c>
      <c r="F805" s="43">
        <v>2</v>
      </c>
      <c r="G805" s="82">
        <v>13009</v>
      </c>
      <c r="H805" s="43">
        <v>10</v>
      </c>
      <c r="I805" s="43">
        <f>VLOOKUP(C805,[4]CharPropertyConfig!$A:$G,7,FALSE)*D805</f>
        <v>1275</v>
      </c>
      <c r="J805" s="51">
        <f>VLOOKUP(A805,filiation!A:C,3,FALSE)</f>
        <v>10</v>
      </c>
      <c r="K805" s="51">
        <f>VLOOKUP(J805,Entourage!A:N,14,FALSE)</f>
        <v>1</v>
      </c>
      <c r="L805" s="2" t="str">
        <f t="shared" si="113"/>
        <v>战斗</v>
      </c>
      <c r="M805" s="51">
        <f>VLOOKUP(A805,filiation!A:D,4,FALSE)</f>
        <v>12</v>
      </c>
      <c r="N805" s="51">
        <f>VLOOKUP(M805,Entourage!A:N,14,FALSE)</f>
        <v>2</v>
      </c>
      <c r="O805" s="2" t="str">
        <f t="shared" si="114"/>
        <v>刺杀</v>
      </c>
      <c r="P805" s="2">
        <f t="shared" si="115"/>
        <v>101</v>
      </c>
      <c r="Q805" s="51">
        <f>INT(VLOOKUP(M805,Entourage!A:AF,28+IF(N805=1,2,IF(N805=3,3,1)),FALSE)*0.6*POWER(B805,1.1))</f>
        <v>68</v>
      </c>
      <c r="R805" s="55">
        <f>I805/(SUM(H$2:H805)*10)</f>
        <v>4.7114034439435367E-3</v>
      </c>
      <c r="S805" s="95">
        <f t="shared" si="116"/>
        <v>4.2</v>
      </c>
      <c r="T805" s="96">
        <f>SUMIFS(H$2:H805,A$2:A805,A805)*10*S805*(1.1+INDEX(Entourage!BD:BD,MATCH(J805,Entourage!A:A,0))/20)</f>
        <v>1293.6000000000001</v>
      </c>
      <c r="U805" s="96">
        <f t="shared" si="117"/>
        <v>369.6</v>
      </c>
      <c r="V805" s="96">
        <f>T805/VLOOKUP(C805,[4]CharPropertyConfig!$A:$G,7,FALSE)</f>
        <v>51.744000000000007</v>
      </c>
      <c r="W805" s="96">
        <f t="shared" si="118"/>
        <v>33.599999999999909</v>
      </c>
      <c r="X805" s="54" t="str">
        <f>VLOOKUP(J805,Entourage!A:B,2,FALSE)</f>
        <v>c_b_0019</v>
      </c>
      <c r="Y805" s="51" t="str">
        <f>VLOOKUP(M805,Entourage!A:B,2,FALSE)</f>
        <v>c_b_0069</v>
      </c>
    </row>
    <row r="806" spans="1:25" x14ac:dyDescent="0.15">
      <c r="A806" s="51">
        <f t="shared" si="111"/>
        <v>41</v>
      </c>
      <c r="B806" s="2">
        <f>COUNTIF(A$1:A806,A806)</f>
        <v>5</v>
      </c>
      <c r="C806" s="2">
        <f t="shared" si="119"/>
        <v>101</v>
      </c>
      <c r="D806" s="100">
        <f t="shared" si="112"/>
        <v>67</v>
      </c>
      <c r="E806" s="51">
        <v>1</v>
      </c>
      <c r="F806" s="43">
        <v>2</v>
      </c>
      <c r="G806" s="82">
        <v>13009</v>
      </c>
      <c r="H806" s="43">
        <v>12</v>
      </c>
      <c r="I806" s="43">
        <f>VLOOKUP(C806,[4]CharPropertyConfig!$A:$G,7,FALSE)*D806</f>
        <v>1675</v>
      </c>
      <c r="J806" s="51">
        <f>VLOOKUP(A806,filiation!A:C,3,FALSE)</f>
        <v>10</v>
      </c>
      <c r="K806" s="51">
        <f>VLOOKUP(J806,Entourage!A:N,14,FALSE)</f>
        <v>1</v>
      </c>
      <c r="L806" s="2" t="str">
        <f t="shared" si="113"/>
        <v>战斗</v>
      </c>
      <c r="M806" s="51">
        <f>VLOOKUP(A806,filiation!A:D,4,FALSE)</f>
        <v>12</v>
      </c>
      <c r="N806" s="51">
        <f>VLOOKUP(M806,Entourage!A:N,14,FALSE)</f>
        <v>2</v>
      </c>
      <c r="O806" s="2" t="str">
        <f t="shared" si="114"/>
        <v>刺杀</v>
      </c>
      <c r="P806" s="2">
        <f t="shared" si="115"/>
        <v>101</v>
      </c>
      <c r="Q806" s="51">
        <f>INT(VLOOKUP(M806,Entourage!A:AF,28+IF(N806=1,2,IF(N806=3,3,1)),FALSE)*0.6*POWER(B806,1.1))</f>
        <v>88</v>
      </c>
      <c r="R806" s="55">
        <f>I806/(SUM(H$2:H806)*10)</f>
        <v>6.1867474329615132E-3</v>
      </c>
      <c r="S806" s="95">
        <f t="shared" si="116"/>
        <v>3.56</v>
      </c>
      <c r="T806" s="96">
        <f>SUMIFS(H$2:H806,A$2:A806,A806)*10*S806*(1.1+INDEX(Entourage!BD:BD,MATCH(J806,Entourage!A:A,0))/20)</f>
        <v>1694.5600000000004</v>
      </c>
      <c r="U806" s="96">
        <f t="shared" si="117"/>
        <v>400.96000000000026</v>
      </c>
      <c r="V806" s="96">
        <f>T806/VLOOKUP(C806,[4]CharPropertyConfig!$A:$G,7,FALSE)</f>
        <v>67.78240000000001</v>
      </c>
      <c r="W806" s="96">
        <f t="shared" si="118"/>
        <v>31.360000000000241</v>
      </c>
      <c r="X806" s="54" t="str">
        <f>VLOOKUP(J806,Entourage!A:B,2,FALSE)</f>
        <v>c_b_0019</v>
      </c>
      <c r="Y806" s="51" t="str">
        <f>VLOOKUP(M806,Entourage!A:B,2,FALSE)</f>
        <v>c_b_0069</v>
      </c>
    </row>
    <row r="807" spans="1:25" x14ac:dyDescent="0.15">
      <c r="A807" s="51">
        <f t="shared" si="111"/>
        <v>41</v>
      </c>
      <c r="B807" s="2">
        <f>COUNTIF(A$1:A807,A807)</f>
        <v>6</v>
      </c>
      <c r="C807" s="2">
        <f t="shared" si="119"/>
        <v>101</v>
      </c>
      <c r="D807" s="100">
        <f t="shared" si="112"/>
        <v>84</v>
      </c>
      <c r="E807" s="51">
        <v>1</v>
      </c>
      <c r="F807" s="43">
        <v>2</v>
      </c>
      <c r="G807" s="82">
        <v>13009</v>
      </c>
      <c r="H807" s="43">
        <v>16</v>
      </c>
      <c r="I807" s="43">
        <f>VLOOKUP(C807,[4]CharPropertyConfig!$A:$G,7,FALSE)*D807</f>
        <v>2100</v>
      </c>
      <c r="J807" s="51">
        <f>VLOOKUP(A807,filiation!A:C,3,FALSE)</f>
        <v>10</v>
      </c>
      <c r="K807" s="51">
        <f>VLOOKUP(J807,Entourage!A:N,14,FALSE)</f>
        <v>1</v>
      </c>
      <c r="L807" s="2" t="str">
        <f t="shared" si="113"/>
        <v>战斗</v>
      </c>
      <c r="M807" s="51">
        <f>VLOOKUP(A807,filiation!A:D,4,FALSE)</f>
        <v>12</v>
      </c>
      <c r="N807" s="51">
        <f>VLOOKUP(M807,Entourage!A:N,14,FALSE)</f>
        <v>2</v>
      </c>
      <c r="O807" s="2" t="str">
        <f t="shared" si="114"/>
        <v>刺杀</v>
      </c>
      <c r="P807" s="2">
        <f t="shared" si="115"/>
        <v>101</v>
      </c>
      <c r="Q807" s="51">
        <f>INT(VLOOKUP(M807,Entourage!A:AF,28+IF(N807=1,2,IF(N807=3,3,1)),FALSE)*0.6*POWER(B807,1.1))</f>
        <v>107</v>
      </c>
      <c r="R807" s="55">
        <f>I807/(SUM(H$2:H807)*10)</f>
        <v>7.7519379844961239E-3</v>
      </c>
      <c r="S807" s="95">
        <f t="shared" si="116"/>
        <v>3.02</v>
      </c>
      <c r="T807" s="96">
        <f>SUMIFS(H$2:H807,A$2:A807,A807)*10*S807*(1.1+INDEX(Entourage!BD:BD,MATCH(J807,Entourage!A:A,0))/20)</f>
        <v>2114</v>
      </c>
      <c r="U807" s="96">
        <f t="shared" si="117"/>
        <v>419.4399999999996</v>
      </c>
      <c r="V807" s="96">
        <f>T807/VLOOKUP(C807,[4]CharPropertyConfig!$A:$G,7,FALSE)</f>
        <v>84.56</v>
      </c>
      <c r="W807" s="96">
        <f t="shared" si="118"/>
        <v>18.479999999999336</v>
      </c>
      <c r="X807" s="54" t="str">
        <f>VLOOKUP(J807,Entourage!A:B,2,FALSE)</f>
        <v>c_b_0019</v>
      </c>
      <c r="Y807" s="51" t="str">
        <f>VLOOKUP(M807,Entourage!A:B,2,FALSE)</f>
        <v>c_b_0069</v>
      </c>
    </row>
    <row r="808" spans="1:25" x14ac:dyDescent="0.15">
      <c r="A808" s="51">
        <f t="shared" si="111"/>
        <v>41</v>
      </c>
      <c r="B808" s="2">
        <f>COUNTIF(A$1:A808,A808)</f>
        <v>7</v>
      </c>
      <c r="C808" s="2">
        <f t="shared" si="119"/>
        <v>101</v>
      </c>
      <c r="D808" s="100">
        <f t="shared" si="112"/>
        <v>101</v>
      </c>
      <c r="E808" s="51">
        <v>1</v>
      </c>
      <c r="F808" s="43">
        <v>3</v>
      </c>
      <c r="G808" s="82">
        <v>13009</v>
      </c>
      <c r="H808" s="43">
        <v>20</v>
      </c>
      <c r="I808" s="43">
        <f>VLOOKUP(C808,[4]CharPropertyConfig!$A:$G,7,FALSE)*D808</f>
        <v>2525</v>
      </c>
      <c r="J808" s="51">
        <f>VLOOKUP(A808,filiation!A:C,3,FALSE)</f>
        <v>10</v>
      </c>
      <c r="K808" s="51">
        <f>VLOOKUP(J808,Entourage!A:N,14,FALSE)</f>
        <v>1</v>
      </c>
      <c r="L808" s="2" t="str">
        <f t="shared" si="113"/>
        <v>战斗</v>
      </c>
      <c r="M808" s="51">
        <f>VLOOKUP(A808,filiation!A:D,4,FALSE)</f>
        <v>12</v>
      </c>
      <c r="N808" s="51">
        <f>VLOOKUP(M808,Entourage!A:N,14,FALSE)</f>
        <v>2</v>
      </c>
      <c r="O808" s="2" t="str">
        <f t="shared" si="114"/>
        <v>刺杀</v>
      </c>
      <c r="P808" s="2">
        <f t="shared" si="115"/>
        <v>101</v>
      </c>
      <c r="Q808" s="51">
        <f>INT(VLOOKUP(M808,Entourage!A:AF,28+IF(N808=1,2,IF(N808=3,3,1)),FALSE)*0.6*POWER(B808,1.1))</f>
        <v>127</v>
      </c>
      <c r="R808" s="55">
        <f>I808/(SUM(H$2:H808)*10)</f>
        <v>9.3139063076355597E-3</v>
      </c>
      <c r="S808" s="95">
        <f t="shared" si="116"/>
        <v>2.6</v>
      </c>
      <c r="T808" s="96">
        <f>SUMIFS(H$2:H808,A$2:A808,A808)*10*S808*(1.1+INDEX(Entourage!BD:BD,MATCH(J808,Entourage!A:A,0))/20)</f>
        <v>2548.0000000000005</v>
      </c>
      <c r="U808" s="96">
        <f t="shared" si="117"/>
        <v>434.00000000000045</v>
      </c>
      <c r="V808" s="96">
        <f>T808/VLOOKUP(C808,[4]CharPropertyConfig!$A:$G,7,FALSE)</f>
        <v>101.92000000000002</v>
      </c>
      <c r="W808" s="96">
        <f t="shared" si="118"/>
        <v>14.560000000000855</v>
      </c>
      <c r="X808" s="54" t="str">
        <f>VLOOKUP(J808,Entourage!A:B,2,FALSE)</f>
        <v>c_b_0019</v>
      </c>
      <c r="Y808" s="51" t="str">
        <f>VLOOKUP(M808,Entourage!A:B,2,FALSE)</f>
        <v>c_b_0069</v>
      </c>
    </row>
    <row r="809" spans="1:25" x14ac:dyDescent="0.15">
      <c r="A809" s="51">
        <f t="shared" si="111"/>
        <v>41</v>
      </c>
      <c r="B809" s="2">
        <f>COUNTIF(A$1:A809,A809)</f>
        <v>8</v>
      </c>
      <c r="C809" s="2">
        <f t="shared" si="119"/>
        <v>101</v>
      </c>
      <c r="D809" s="100">
        <f t="shared" si="112"/>
        <v>120</v>
      </c>
      <c r="E809" s="51">
        <v>1</v>
      </c>
      <c r="F809" s="43">
        <v>3</v>
      </c>
      <c r="G809" s="82">
        <v>13009</v>
      </c>
      <c r="H809" s="43">
        <v>24</v>
      </c>
      <c r="I809" s="43">
        <f>VLOOKUP(C809,[4]CharPropertyConfig!$A:$G,7,FALSE)*D809</f>
        <v>3000</v>
      </c>
      <c r="J809" s="51">
        <f>VLOOKUP(A809,filiation!A:C,3,FALSE)</f>
        <v>10</v>
      </c>
      <c r="K809" s="51">
        <f>VLOOKUP(J809,Entourage!A:N,14,FALSE)</f>
        <v>1</v>
      </c>
      <c r="L809" s="2" t="str">
        <f t="shared" si="113"/>
        <v>战斗</v>
      </c>
      <c r="M809" s="51">
        <f>VLOOKUP(A809,filiation!A:D,4,FALSE)</f>
        <v>12</v>
      </c>
      <c r="N809" s="51">
        <f>VLOOKUP(M809,Entourage!A:N,14,FALSE)</f>
        <v>2</v>
      </c>
      <c r="O809" s="2" t="str">
        <f t="shared" si="114"/>
        <v>刺杀</v>
      </c>
      <c r="P809" s="2">
        <f t="shared" si="115"/>
        <v>101</v>
      </c>
      <c r="Q809" s="51">
        <f>INT(VLOOKUP(M809,Entourage!A:AF,28+IF(N809=1,2,IF(N809=3,3,1)),FALSE)*0.6*POWER(B809,1.1))</f>
        <v>147</v>
      </c>
      <c r="R809" s="55">
        <f>I809/(SUM(H$2:H809)*10)</f>
        <v>1.1056239404437238E-2</v>
      </c>
      <c r="S809" s="95">
        <f t="shared" si="116"/>
        <v>2.2799999999999998</v>
      </c>
      <c r="T809" s="96">
        <f>SUMIFS(H$2:H809,A$2:A809,A809)*10*S809*(1.1+INDEX(Entourage!BD:BD,MATCH(J809,Entourage!A:A,0))/20)</f>
        <v>3000.48</v>
      </c>
      <c r="U809" s="96">
        <f t="shared" si="117"/>
        <v>452.47999999999956</v>
      </c>
      <c r="V809" s="96">
        <f>T809/VLOOKUP(C809,[4]CharPropertyConfig!$A:$G,7,FALSE)</f>
        <v>120.0192</v>
      </c>
      <c r="W809" s="96">
        <f t="shared" si="118"/>
        <v>18.479999999999109</v>
      </c>
      <c r="X809" s="54" t="str">
        <f>VLOOKUP(J809,Entourage!A:B,2,FALSE)</f>
        <v>c_b_0019</v>
      </c>
      <c r="Y809" s="51" t="str">
        <f>VLOOKUP(M809,Entourage!A:B,2,FALSE)</f>
        <v>c_b_0069</v>
      </c>
    </row>
    <row r="810" spans="1:25" x14ac:dyDescent="0.15">
      <c r="A810" s="51">
        <f t="shared" si="111"/>
        <v>41</v>
      </c>
      <c r="B810" s="2">
        <f>COUNTIF(A$1:A810,A810)</f>
        <v>9</v>
      </c>
      <c r="C810" s="2">
        <f t="shared" si="119"/>
        <v>101</v>
      </c>
      <c r="D810" s="100">
        <f t="shared" si="112"/>
        <v>139</v>
      </c>
      <c r="E810" s="51">
        <v>1</v>
      </c>
      <c r="F810" s="43">
        <v>3</v>
      </c>
      <c r="G810" s="82">
        <v>13009</v>
      </c>
      <c r="H810" s="43">
        <v>26</v>
      </c>
      <c r="I810" s="43">
        <f>VLOOKUP(C810,[4]CharPropertyConfig!$A:$G,7,FALSE)*D810</f>
        <v>3475</v>
      </c>
      <c r="J810" s="51">
        <f>VLOOKUP(A810,filiation!A:C,3,FALSE)</f>
        <v>10</v>
      </c>
      <c r="K810" s="51">
        <f>VLOOKUP(J810,Entourage!A:N,14,FALSE)</f>
        <v>1</v>
      </c>
      <c r="L810" s="2" t="str">
        <f t="shared" si="113"/>
        <v>战斗</v>
      </c>
      <c r="M810" s="51">
        <f>VLOOKUP(A810,filiation!A:D,4,FALSE)</f>
        <v>12</v>
      </c>
      <c r="N810" s="51">
        <f>VLOOKUP(M810,Entourage!A:N,14,FALSE)</f>
        <v>2</v>
      </c>
      <c r="O810" s="2" t="str">
        <f t="shared" si="114"/>
        <v>刺杀</v>
      </c>
      <c r="P810" s="2">
        <f t="shared" si="115"/>
        <v>101</v>
      </c>
      <c r="Q810" s="51">
        <f>INT(VLOOKUP(M810,Entourage!A:AF,28+IF(N810=1,2,IF(N810=3,3,1)),FALSE)*0.6*POWER(B810,1.1))</f>
        <v>168</v>
      </c>
      <c r="R810" s="55">
        <f>I810/(SUM(H$2:H810)*10)</f>
        <v>1.2794550810014727E-2</v>
      </c>
      <c r="S810" s="95">
        <f t="shared" si="116"/>
        <v>2.0699999999999998</v>
      </c>
      <c r="T810" s="96">
        <f>SUMIFS(H$2:H810,A$2:A810,A810)*10*S810*(1.1+INDEX(Entourage!BD:BD,MATCH(J810,Entourage!A:A,0))/20)</f>
        <v>3477.6000000000004</v>
      </c>
      <c r="U810" s="96">
        <f t="shared" si="117"/>
        <v>477.12000000000035</v>
      </c>
      <c r="V810" s="96">
        <f>T810/VLOOKUP(C810,[4]CharPropertyConfig!$A:$G,7,FALSE)</f>
        <v>139.10400000000001</v>
      </c>
      <c r="W810" s="96">
        <f t="shared" si="118"/>
        <v>24.640000000000782</v>
      </c>
      <c r="X810" s="54" t="str">
        <f>VLOOKUP(J810,Entourage!A:B,2,FALSE)</f>
        <v>c_b_0019</v>
      </c>
      <c r="Y810" s="51" t="str">
        <f>VLOOKUP(M810,Entourage!A:B,2,FALSE)</f>
        <v>c_b_0069</v>
      </c>
    </row>
    <row r="811" spans="1:25" x14ac:dyDescent="0.15">
      <c r="A811" s="51">
        <f t="shared" si="111"/>
        <v>41</v>
      </c>
      <c r="B811" s="2">
        <f>COUNTIF(A$1:A811,A811)</f>
        <v>10</v>
      </c>
      <c r="C811" s="2">
        <f t="shared" si="119"/>
        <v>101</v>
      </c>
      <c r="D811" s="100">
        <f t="shared" si="112"/>
        <v>158</v>
      </c>
      <c r="E811" s="51">
        <v>1</v>
      </c>
      <c r="F811" s="43">
        <v>3</v>
      </c>
      <c r="G811" s="82">
        <v>13009</v>
      </c>
      <c r="H811" s="43">
        <v>30</v>
      </c>
      <c r="I811" s="43">
        <f>VLOOKUP(C811,[4]CharPropertyConfig!$A:$G,7,FALSE)*D811</f>
        <v>3950</v>
      </c>
      <c r="J811" s="51">
        <f>VLOOKUP(A811,filiation!A:C,3,FALSE)</f>
        <v>10</v>
      </c>
      <c r="K811" s="51">
        <f>VLOOKUP(J811,Entourage!A:N,14,FALSE)</f>
        <v>1</v>
      </c>
      <c r="L811" s="2" t="str">
        <f t="shared" si="113"/>
        <v>战斗</v>
      </c>
      <c r="M811" s="51">
        <f>VLOOKUP(A811,filiation!A:D,4,FALSE)</f>
        <v>12</v>
      </c>
      <c r="N811" s="51">
        <f>VLOOKUP(M811,Entourage!A:N,14,FALSE)</f>
        <v>2</v>
      </c>
      <c r="O811" s="2" t="str">
        <f t="shared" si="114"/>
        <v>刺杀</v>
      </c>
      <c r="P811" s="2">
        <f t="shared" si="115"/>
        <v>101</v>
      </c>
      <c r="Q811" s="51">
        <f>INT(VLOOKUP(M811,Entourage!A:AF,28+IF(N811=1,2,IF(N811=3,3,1)),FALSE)*0.6*POWER(B811,1.1))</f>
        <v>188</v>
      </c>
      <c r="R811" s="55">
        <f>I811/(SUM(H$2:H811)*10)</f>
        <v>1.4527399779330636E-2</v>
      </c>
      <c r="S811" s="95">
        <f t="shared" si="116"/>
        <v>1.89</v>
      </c>
      <c r="T811" s="96">
        <f>SUMIFS(H$2:H811,A$2:A811,A811)*10*S811*(1.1+INDEX(Entourage!BD:BD,MATCH(J811,Entourage!A:A,0))/20)</f>
        <v>3969.0000000000005</v>
      </c>
      <c r="U811" s="96">
        <f t="shared" si="117"/>
        <v>491.40000000000009</v>
      </c>
      <c r="V811" s="96">
        <f>T811/VLOOKUP(C811,[4]CharPropertyConfig!$A:$G,7,FALSE)</f>
        <v>158.76000000000002</v>
      </c>
      <c r="W811" s="96">
        <f t="shared" si="118"/>
        <v>14.279999999999745</v>
      </c>
      <c r="X811" s="54" t="str">
        <f>VLOOKUP(J811,Entourage!A:B,2,FALSE)</f>
        <v>c_b_0019</v>
      </c>
      <c r="Y811" s="51" t="str">
        <f>VLOOKUP(M811,Entourage!A:B,2,FALSE)</f>
        <v>c_b_0069</v>
      </c>
    </row>
    <row r="812" spans="1:25" x14ac:dyDescent="0.15">
      <c r="A812" s="51">
        <f t="shared" si="111"/>
        <v>41</v>
      </c>
      <c r="B812" s="2">
        <f>COUNTIF(A$1:A812,A812)</f>
        <v>11</v>
      </c>
      <c r="C812" s="2">
        <f t="shared" si="119"/>
        <v>101</v>
      </c>
      <c r="D812" s="100">
        <f t="shared" si="112"/>
        <v>179</v>
      </c>
      <c r="E812" s="51">
        <v>1</v>
      </c>
      <c r="F812" s="43">
        <v>4</v>
      </c>
      <c r="G812" s="82">
        <v>13009</v>
      </c>
      <c r="H812" s="43">
        <v>34</v>
      </c>
      <c r="I812" s="43">
        <f>VLOOKUP(C812,[4]CharPropertyConfig!$A:$G,7,FALSE)*D812</f>
        <v>4475</v>
      </c>
      <c r="J812" s="51">
        <f>VLOOKUP(A812,filiation!A:C,3,FALSE)</f>
        <v>10</v>
      </c>
      <c r="K812" s="51">
        <f>VLOOKUP(J812,Entourage!A:N,14,FALSE)</f>
        <v>1</v>
      </c>
      <c r="L812" s="2" t="str">
        <f t="shared" si="113"/>
        <v>战斗</v>
      </c>
      <c r="M812" s="51">
        <f>VLOOKUP(A812,filiation!A:D,4,FALSE)</f>
        <v>12</v>
      </c>
      <c r="N812" s="51">
        <f>VLOOKUP(M812,Entourage!A:N,14,FALSE)</f>
        <v>2</v>
      </c>
      <c r="O812" s="2" t="str">
        <f t="shared" si="114"/>
        <v>刺杀</v>
      </c>
      <c r="P812" s="2">
        <f t="shared" si="115"/>
        <v>101</v>
      </c>
      <c r="Q812" s="51">
        <f>INT(VLOOKUP(M812,Entourage!A:AF,28+IF(N812=1,2,IF(N812=3,3,1)),FALSE)*0.6*POWER(B812,1.1))</f>
        <v>209</v>
      </c>
      <c r="R812" s="55">
        <f>I812/(SUM(H$2:H812)*10)</f>
        <v>1.6437702027622687E-2</v>
      </c>
      <c r="S812" s="95">
        <f t="shared" si="116"/>
        <v>1.74</v>
      </c>
      <c r="T812" s="96">
        <f>SUMIFS(H$2:H812,A$2:A812,A812)*10*S812*(1.1+INDEX(Entourage!BD:BD,MATCH(J812,Entourage!A:A,0))/20)</f>
        <v>4482.2400000000007</v>
      </c>
      <c r="U812" s="96">
        <f t="shared" si="117"/>
        <v>513.24000000000024</v>
      </c>
      <c r="V812" s="96">
        <f>T812/VLOOKUP(C812,[4]CharPropertyConfig!$A:$G,7,FALSE)</f>
        <v>179.28960000000004</v>
      </c>
      <c r="W812" s="96">
        <f t="shared" si="118"/>
        <v>21.840000000000146</v>
      </c>
      <c r="X812" s="54" t="str">
        <f>VLOOKUP(J812,Entourage!A:B,2,FALSE)</f>
        <v>c_b_0019</v>
      </c>
      <c r="Y812" s="51" t="str">
        <f>VLOOKUP(M812,Entourage!A:B,2,FALSE)</f>
        <v>c_b_0069</v>
      </c>
    </row>
    <row r="813" spans="1:25" x14ac:dyDescent="0.15">
      <c r="A813" s="51">
        <f t="shared" si="111"/>
        <v>41</v>
      </c>
      <c r="B813" s="2">
        <f>COUNTIF(A$1:A813,A813)</f>
        <v>12</v>
      </c>
      <c r="C813" s="2">
        <f t="shared" si="119"/>
        <v>101</v>
      </c>
      <c r="D813" s="100">
        <f t="shared" si="112"/>
        <v>200</v>
      </c>
      <c r="E813" s="51">
        <v>1</v>
      </c>
      <c r="F813" s="43">
        <v>4</v>
      </c>
      <c r="G813" s="82">
        <v>13009</v>
      </c>
      <c r="H813" s="43">
        <v>38</v>
      </c>
      <c r="I813" s="43">
        <f>VLOOKUP(C813,[4]CharPropertyConfig!$A:$G,7,FALSE)*D813</f>
        <v>5000</v>
      </c>
      <c r="J813" s="51">
        <f>VLOOKUP(A813,filiation!A:C,3,FALSE)</f>
        <v>10</v>
      </c>
      <c r="K813" s="51">
        <f>VLOOKUP(J813,Entourage!A:N,14,FALSE)</f>
        <v>1</v>
      </c>
      <c r="L813" s="2" t="str">
        <f t="shared" si="113"/>
        <v>战斗</v>
      </c>
      <c r="M813" s="51">
        <f>VLOOKUP(A813,filiation!A:D,4,FALSE)</f>
        <v>12</v>
      </c>
      <c r="N813" s="51">
        <f>VLOOKUP(M813,Entourage!A:N,14,FALSE)</f>
        <v>2</v>
      </c>
      <c r="O813" s="2" t="str">
        <f t="shared" si="114"/>
        <v>刺杀</v>
      </c>
      <c r="P813" s="2">
        <f t="shared" si="115"/>
        <v>101</v>
      </c>
      <c r="Q813" s="51">
        <f>INT(VLOOKUP(M813,Entourage!A:AF,28+IF(N813=1,2,IF(N813=3,3,1)),FALSE)*0.6*POWER(B813,1.1))</f>
        <v>230</v>
      </c>
      <c r="R813" s="55">
        <f>I813/(SUM(H$2:H813)*10)</f>
        <v>1.8340547281930894E-2</v>
      </c>
      <c r="S813" s="95">
        <f t="shared" si="116"/>
        <v>1.615</v>
      </c>
      <c r="T813" s="96">
        <f>SUMIFS(H$2:H813,A$2:A813,A813)*10*S813*(1.1+INDEX(Entourage!BD:BD,MATCH(J813,Entourage!A:A,0))/20)</f>
        <v>5019.420000000001</v>
      </c>
      <c r="U813" s="96">
        <f t="shared" si="117"/>
        <v>537.18000000000029</v>
      </c>
      <c r="V813" s="96">
        <f>T813/VLOOKUP(C813,[4]CharPropertyConfig!$A:$G,7,FALSE)</f>
        <v>200.77680000000004</v>
      </c>
      <c r="W813" s="96">
        <f t="shared" si="118"/>
        <v>23.940000000000055</v>
      </c>
      <c r="X813" s="54" t="str">
        <f>VLOOKUP(J813,Entourage!A:B,2,FALSE)</f>
        <v>c_b_0019</v>
      </c>
      <c r="Y813" s="51" t="str">
        <f>VLOOKUP(M813,Entourage!A:B,2,FALSE)</f>
        <v>c_b_0069</v>
      </c>
    </row>
    <row r="814" spans="1:25" x14ac:dyDescent="0.15">
      <c r="A814" s="51">
        <f t="shared" si="111"/>
        <v>41</v>
      </c>
      <c r="B814" s="2">
        <f>COUNTIF(A$1:A814,A814)</f>
        <v>13</v>
      </c>
      <c r="C814" s="2">
        <f t="shared" si="119"/>
        <v>101</v>
      </c>
      <c r="D814" s="100">
        <f t="shared" si="112"/>
        <v>223</v>
      </c>
      <c r="E814" s="51">
        <v>1</v>
      </c>
      <c r="F814" s="43">
        <v>4</v>
      </c>
      <c r="G814" s="82">
        <v>13009</v>
      </c>
      <c r="H814" s="43">
        <v>42</v>
      </c>
      <c r="I814" s="43">
        <f>VLOOKUP(C814,[4]CharPropertyConfig!$A:$G,7,FALSE)*D814</f>
        <v>5575</v>
      </c>
      <c r="J814" s="51">
        <f>VLOOKUP(A814,filiation!A:C,3,FALSE)</f>
        <v>10</v>
      </c>
      <c r="K814" s="51">
        <f>VLOOKUP(J814,Entourage!A:N,14,FALSE)</f>
        <v>1</v>
      </c>
      <c r="L814" s="2" t="str">
        <f t="shared" si="113"/>
        <v>战斗</v>
      </c>
      <c r="M814" s="51">
        <f>VLOOKUP(A814,filiation!A:D,4,FALSE)</f>
        <v>12</v>
      </c>
      <c r="N814" s="51">
        <f>VLOOKUP(M814,Entourage!A:N,14,FALSE)</f>
        <v>2</v>
      </c>
      <c r="O814" s="2" t="str">
        <f t="shared" si="114"/>
        <v>刺杀</v>
      </c>
      <c r="P814" s="2">
        <f t="shared" si="115"/>
        <v>101</v>
      </c>
      <c r="Q814" s="51">
        <f>INT(VLOOKUP(M814,Entourage!A:AF,28+IF(N814=1,2,IF(N814=3,3,1)),FALSE)*0.6*POWER(B814,1.1))</f>
        <v>252</v>
      </c>
      <c r="R814" s="55">
        <f>I814/(SUM(H$2:H814)*10)</f>
        <v>2.0418253735716378E-2</v>
      </c>
      <c r="S814" s="95">
        <f t="shared" si="116"/>
        <v>1.51</v>
      </c>
      <c r="T814" s="96">
        <f>SUMIFS(H$2:H814,A$2:A814,A814)*10*S814*(1.1+INDEX(Entourage!BD:BD,MATCH(J814,Entourage!A:A,0))/20)</f>
        <v>5580.9600000000009</v>
      </c>
      <c r="U814" s="96">
        <f t="shared" si="117"/>
        <v>561.54</v>
      </c>
      <c r="V814" s="96">
        <f>T814/VLOOKUP(C814,[4]CharPropertyConfig!$A:$G,7,FALSE)</f>
        <v>223.23840000000004</v>
      </c>
      <c r="W814" s="96">
        <f t="shared" si="118"/>
        <v>24.359999999999673</v>
      </c>
      <c r="X814" s="54" t="str">
        <f>VLOOKUP(J814,Entourage!A:B,2,FALSE)</f>
        <v>c_b_0019</v>
      </c>
      <c r="Y814" s="51" t="str">
        <f>VLOOKUP(M814,Entourage!A:B,2,FALSE)</f>
        <v>c_b_0069</v>
      </c>
    </row>
    <row r="815" spans="1:25" x14ac:dyDescent="0.15">
      <c r="A815" s="51">
        <f t="shared" si="111"/>
        <v>41</v>
      </c>
      <c r="B815" s="2">
        <f>COUNTIF(A$1:A815,A815)</f>
        <v>14</v>
      </c>
      <c r="C815" s="2">
        <f t="shared" si="119"/>
        <v>101</v>
      </c>
      <c r="D815" s="100">
        <f t="shared" si="112"/>
        <v>246</v>
      </c>
      <c r="E815" s="51">
        <v>1</v>
      </c>
      <c r="F815" s="43">
        <v>5</v>
      </c>
      <c r="G815" s="82">
        <v>13009</v>
      </c>
      <c r="H815" s="43">
        <v>46</v>
      </c>
      <c r="I815" s="43">
        <f>VLOOKUP(C815,[4]CharPropertyConfig!$A:$G,7,FALSE)*D815</f>
        <v>6150</v>
      </c>
      <c r="J815" s="51">
        <f>VLOOKUP(A815,filiation!A:C,3,FALSE)</f>
        <v>10</v>
      </c>
      <c r="K815" s="51">
        <f>VLOOKUP(J815,Entourage!A:N,14,FALSE)</f>
        <v>1</v>
      </c>
      <c r="L815" s="2" t="str">
        <f t="shared" si="113"/>
        <v>战斗</v>
      </c>
      <c r="M815" s="51">
        <f>VLOOKUP(A815,filiation!A:D,4,FALSE)</f>
        <v>12</v>
      </c>
      <c r="N815" s="51">
        <f>VLOOKUP(M815,Entourage!A:N,14,FALSE)</f>
        <v>2</v>
      </c>
      <c r="O815" s="2" t="str">
        <f t="shared" si="114"/>
        <v>刺杀</v>
      </c>
      <c r="P815" s="2">
        <f t="shared" si="115"/>
        <v>101</v>
      </c>
      <c r="Q815" s="51">
        <f>INT(VLOOKUP(M815,Entourage!A:AF,28+IF(N815=1,2,IF(N815=3,3,1)),FALSE)*0.6*POWER(B815,1.1))</f>
        <v>273</v>
      </c>
      <c r="R815" s="55">
        <f>I815/(SUM(H$2:H815)*10)</f>
        <v>2.2486288848263255E-2</v>
      </c>
      <c r="S815" s="95">
        <f t="shared" si="116"/>
        <v>1.42</v>
      </c>
      <c r="T815" s="96">
        <f>SUMIFS(H$2:H815,A$2:A815,A815)*10*S815*(1.1+INDEX(Entourage!BD:BD,MATCH(J815,Entourage!A:A,0))/20)</f>
        <v>6162.8</v>
      </c>
      <c r="U815" s="96">
        <f t="shared" si="117"/>
        <v>581.83999999999924</v>
      </c>
      <c r="V815" s="96">
        <f>T815/VLOOKUP(C815,[4]CharPropertyConfig!$A:$G,7,FALSE)</f>
        <v>246.512</v>
      </c>
      <c r="W815" s="96">
        <f t="shared" si="118"/>
        <v>20.299999999999272</v>
      </c>
      <c r="X815" s="54" t="str">
        <f>VLOOKUP(J815,Entourage!A:B,2,FALSE)</f>
        <v>c_b_0019</v>
      </c>
      <c r="Y815" s="51" t="str">
        <f>VLOOKUP(M815,Entourage!A:B,2,FALSE)</f>
        <v>c_b_0069</v>
      </c>
    </row>
    <row r="816" spans="1:25" x14ac:dyDescent="0.15">
      <c r="A816" s="51">
        <f t="shared" si="111"/>
        <v>41</v>
      </c>
      <c r="B816" s="2">
        <f>COUNTIF(A$1:A816,A816)</f>
        <v>15</v>
      </c>
      <c r="C816" s="2">
        <f t="shared" si="119"/>
        <v>101</v>
      </c>
      <c r="D816" s="100">
        <f t="shared" si="112"/>
        <v>270</v>
      </c>
      <c r="E816" s="51">
        <v>1</v>
      </c>
      <c r="F816" s="43">
        <v>5</v>
      </c>
      <c r="G816" s="82">
        <v>13009</v>
      </c>
      <c r="H816" s="43">
        <v>50</v>
      </c>
      <c r="I816" s="43">
        <f>VLOOKUP(C816,[4]CharPropertyConfig!$A:$G,7,FALSE)*D816</f>
        <v>6750</v>
      </c>
      <c r="J816" s="51">
        <f>VLOOKUP(A816,filiation!A:C,3,FALSE)</f>
        <v>10</v>
      </c>
      <c r="K816" s="51">
        <f>VLOOKUP(J816,Entourage!A:N,14,FALSE)</f>
        <v>1</v>
      </c>
      <c r="L816" s="2" t="str">
        <f t="shared" si="113"/>
        <v>战斗</v>
      </c>
      <c r="M816" s="51">
        <f>VLOOKUP(A816,filiation!A:D,4,FALSE)</f>
        <v>12</v>
      </c>
      <c r="N816" s="51">
        <f>VLOOKUP(M816,Entourage!A:N,14,FALSE)</f>
        <v>2</v>
      </c>
      <c r="O816" s="2" t="str">
        <f t="shared" si="114"/>
        <v>刺杀</v>
      </c>
      <c r="P816" s="2">
        <f t="shared" si="115"/>
        <v>101</v>
      </c>
      <c r="Q816" s="51">
        <f>INT(VLOOKUP(M816,Entourage!A:AF,28+IF(N816=1,2,IF(N816=3,3,1)),FALSE)*0.6*POWER(B816,1.1))</f>
        <v>294</v>
      </c>
      <c r="R816" s="55">
        <f>I816/(SUM(H$2:H816)*10)</f>
        <v>2.4635036496350366E-2</v>
      </c>
      <c r="S816" s="95">
        <f t="shared" si="116"/>
        <v>1.3418999999999999</v>
      </c>
      <c r="T816" s="96">
        <f>SUMIFS(H$2:H816,A$2:A816,A816)*10*S816*(1.1+INDEX(Entourage!BD:BD,MATCH(J816,Entourage!A:A,0))/20)</f>
        <v>6763.1759999999995</v>
      </c>
      <c r="U816" s="96">
        <f t="shared" si="117"/>
        <v>600.37599999999929</v>
      </c>
      <c r="V816" s="96">
        <f>T816/VLOOKUP(C816,[4]CharPropertyConfig!$A:$G,7,FALSE)</f>
        <v>270.52704</v>
      </c>
      <c r="W816" s="96">
        <f t="shared" si="118"/>
        <v>18.536000000000058</v>
      </c>
      <c r="X816" s="54" t="str">
        <f>VLOOKUP(J816,Entourage!A:B,2,FALSE)</f>
        <v>c_b_0019</v>
      </c>
      <c r="Y816" s="51" t="str">
        <f>VLOOKUP(M816,Entourage!A:B,2,FALSE)</f>
        <v>c_b_0069</v>
      </c>
    </row>
    <row r="817" spans="1:25" x14ac:dyDescent="0.15">
      <c r="A817" s="51">
        <f t="shared" si="111"/>
        <v>41</v>
      </c>
      <c r="B817" s="2">
        <f>COUNTIF(A$1:A817,A817)</f>
        <v>16</v>
      </c>
      <c r="C817" s="2">
        <f t="shared" si="119"/>
        <v>101</v>
      </c>
      <c r="D817" s="100">
        <f t="shared" si="112"/>
        <v>295</v>
      </c>
      <c r="E817" s="51">
        <v>1</v>
      </c>
      <c r="F817" s="43">
        <v>5</v>
      </c>
      <c r="G817" s="82">
        <v>13009</v>
      </c>
      <c r="H817" s="43">
        <v>54</v>
      </c>
      <c r="I817" s="43">
        <f>VLOOKUP(C817,[4]CharPropertyConfig!$A:$G,7,FALSE)*D817</f>
        <v>7375</v>
      </c>
      <c r="J817" s="51">
        <f>VLOOKUP(A817,filiation!A:C,3,FALSE)</f>
        <v>10</v>
      </c>
      <c r="K817" s="51">
        <f>VLOOKUP(J817,Entourage!A:N,14,FALSE)</f>
        <v>1</v>
      </c>
      <c r="L817" s="2" t="str">
        <f t="shared" si="113"/>
        <v>战斗</v>
      </c>
      <c r="M817" s="51">
        <f>VLOOKUP(A817,filiation!A:D,4,FALSE)</f>
        <v>12</v>
      </c>
      <c r="N817" s="51">
        <f>VLOOKUP(M817,Entourage!A:N,14,FALSE)</f>
        <v>2</v>
      </c>
      <c r="O817" s="2" t="str">
        <f t="shared" si="114"/>
        <v>刺杀</v>
      </c>
      <c r="P817" s="2">
        <f t="shared" si="115"/>
        <v>101</v>
      </c>
      <c r="Q817" s="51">
        <f>INT(VLOOKUP(M817,Entourage!A:AF,28+IF(N817=1,2,IF(N817=3,3,1)),FALSE)*0.6*POWER(B817,1.1))</f>
        <v>316</v>
      </c>
      <c r="R817" s="55">
        <f>I817/(SUM(H$2:H817)*10)</f>
        <v>2.6863116485757996E-2</v>
      </c>
      <c r="S817" s="95">
        <f t="shared" si="116"/>
        <v>1.2748049999999997</v>
      </c>
      <c r="T817" s="96">
        <f>SUMIFS(H$2:H817,A$2:A817,A817)*10*S817*(1.1+INDEX(Entourage!BD:BD,MATCH(J817,Entourage!A:A,0))/20)</f>
        <v>7388.7697799999987</v>
      </c>
      <c r="U817" s="96">
        <f t="shared" si="117"/>
        <v>625.59377999999924</v>
      </c>
      <c r="V817" s="96">
        <f>T817/VLOOKUP(C817,[4]CharPropertyConfig!$A:$G,7,FALSE)</f>
        <v>295.55079119999994</v>
      </c>
      <c r="W817" s="96">
        <f t="shared" si="118"/>
        <v>25.217779999999948</v>
      </c>
      <c r="X817" s="54" t="str">
        <f>VLOOKUP(J817,Entourage!A:B,2,FALSE)</f>
        <v>c_b_0019</v>
      </c>
      <c r="Y817" s="51" t="str">
        <f>VLOOKUP(M817,Entourage!A:B,2,FALSE)</f>
        <v>c_b_0069</v>
      </c>
    </row>
    <row r="818" spans="1:25" x14ac:dyDescent="0.15">
      <c r="A818" s="51">
        <f t="shared" si="111"/>
        <v>41</v>
      </c>
      <c r="B818" s="2">
        <f>COUNTIF(A$1:A818,A818)</f>
        <v>17</v>
      </c>
      <c r="C818" s="2">
        <f t="shared" si="119"/>
        <v>101</v>
      </c>
      <c r="D818" s="100">
        <f t="shared" si="112"/>
        <v>321</v>
      </c>
      <c r="E818" s="51">
        <v>1</v>
      </c>
      <c r="F818" s="43">
        <v>5</v>
      </c>
      <c r="G818" s="82">
        <v>13009</v>
      </c>
      <c r="H818" s="43">
        <v>58</v>
      </c>
      <c r="I818" s="43">
        <f>VLOOKUP(C818,[4]CharPropertyConfig!$A:$G,7,FALSE)*D818</f>
        <v>8025</v>
      </c>
      <c r="J818" s="51">
        <f>VLOOKUP(A818,filiation!A:C,3,FALSE)</f>
        <v>10</v>
      </c>
      <c r="K818" s="51">
        <f>VLOOKUP(J818,Entourage!A:N,14,FALSE)</f>
        <v>1</v>
      </c>
      <c r="L818" s="2" t="str">
        <f t="shared" si="113"/>
        <v>战斗</v>
      </c>
      <c r="M818" s="51">
        <f>VLOOKUP(A818,filiation!A:D,4,FALSE)</f>
        <v>12</v>
      </c>
      <c r="N818" s="51">
        <f>VLOOKUP(M818,Entourage!A:N,14,FALSE)</f>
        <v>2</v>
      </c>
      <c r="O818" s="2" t="str">
        <f t="shared" si="114"/>
        <v>刺杀</v>
      </c>
      <c r="P818" s="2">
        <f t="shared" si="115"/>
        <v>101</v>
      </c>
      <c r="Q818" s="51">
        <f>INT(VLOOKUP(M818,Entourage!A:AF,28+IF(N818=1,2,IF(N818=3,3,1)),FALSE)*0.6*POWER(B818,1.1))</f>
        <v>338</v>
      </c>
      <c r="R818" s="55">
        <f>I818/(SUM(H$2:H818)*10)</f>
        <v>2.9169089851701076E-2</v>
      </c>
      <c r="S818" s="95">
        <f t="shared" si="116"/>
        <v>1.2174387749999998</v>
      </c>
      <c r="T818" s="96">
        <f>SUMIFS(H$2:H818,A$2:A818,A818)*10*S818*(1.1+INDEX(Entourage!BD:BD,MATCH(J818,Entourage!A:A,0))/20)</f>
        <v>8044.835425199999</v>
      </c>
      <c r="U818" s="96">
        <f t="shared" si="117"/>
        <v>656.06564520000029</v>
      </c>
      <c r="V818" s="96">
        <f>T818/VLOOKUP(C818,[4]CharPropertyConfig!$A:$G,7,FALSE)</f>
        <v>321.79341700799995</v>
      </c>
      <c r="W818" s="96">
        <f t="shared" si="118"/>
        <v>30.471865200001048</v>
      </c>
      <c r="X818" s="54" t="str">
        <f>VLOOKUP(J818,Entourage!A:B,2,FALSE)</f>
        <v>c_b_0019</v>
      </c>
      <c r="Y818" s="51" t="str">
        <f>VLOOKUP(M818,Entourage!A:B,2,FALSE)</f>
        <v>c_b_0069</v>
      </c>
    </row>
    <row r="819" spans="1:25" x14ac:dyDescent="0.15">
      <c r="A819" s="51">
        <f t="shared" si="111"/>
        <v>41</v>
      </c>
      <c r="B819" s="2">
        <f>COUNTIF(A$1:A819,A819)</f>
        <v>18</v>
      </c>
      <c r="C819" s="2">
        <f t="shared" si="119"/>
        <v>101</v>
      </c>
      <c r="D819" s="100">
        <f t="shared" si="112"/>
        <v>350</v>
      </c>
      <c r="E819" s="51">
        <v>1</v>
      </c>
      <c r="F819" s="43">
        <v>6</v>
      </c>
      <c r="G819" s="82">
        <v>13009</v>
      </c>
      <c r="H819" s="43">
        <v>64</v>
      </c>
      <c r="I819" s="43">
        <f>VLOOKUP(C819,[4]CharPropertyConfig!$A:$G,7,FALSE)*D819</f>
        <v>8750</v>
      </c>
      <c r="J819" s="51">
        <f>VLOOKUP(A819,filiation!A:C,3,FALSE)</f>
        <v>10</v>
      </c>
      <c r="K819" s="51">
        <f>VLOOKUP(J819,Entourage!A:N,14,FALSE)</f>
        <v>1</v>
      </c>
      <c r="L819" s="2" t="str">
        <f t="shared" si="113"/>
        <v>战斗</v>
      </c>
      <c r="M819" s="51">
        <f>VLOOKUP(A819,filiation!A:D,4,FALSE)</f>
        <v>12</v>
      </c>
      <c r="N819" s="51">
        <f>VLOOKUP(M819,Entourage!A:N,14,FALSE)</f>
        <v>2</v>
      </c>
      <c r="O819" s="2" t="str">
        <f t="shared" si="114"/>
        <v>刺杀</v>
      </c>
      <c r="P819" s="2">
        <f t="shared" si="115"/>
        <v>101</v>
      </c>
      <c r="Q819" s="51">
        <f>INT(VLOOKUP(M819,Entourage!A:AF,28+IF(N819=1,2,IF(N819=3,3,1)),FALSE)*0.6*POWER(B819,1.1))</f>
        <v>360</v>
      </c>
      <c r="R819" s="55">
        <f>I819/(SUM(H$2:H819)*10)</f>
        <v>3.1730490281404122E-2</v>
      </c>
      <c r="S819" s="95">
        <f t="shared" si="116"/>
        <v>1.1687412239999997</v>
      </c>
      <c r="T819" s="96">
        <f>SUMIFS(H$2:H819,A$2:A819,A819)*10*S819*(1.1+INDEX(Entourage!BD:BD,MATCH(J819,Entourage!A:A,0))/20)</f>
        <v>8770.2341448959978</v>
      </c>
      <c r="U819" s="96">
        <f t="shared" si="117"/>
        <v>725.39871969599881</v>
      </c>
      <c r="V819" s="96">
        <f>T819/VLOOKUP(C819,[4]CharPropertyConfig!$A:$G,7,FALSE)</f>
        <v>350.80936579583994</v>
      </c>
      <c r="W819" s="96">
        <f t="shared" si="118"/>
        <v>69.333074495998517</v>
      </c>
      <c r="X819" s="54" t="str">
        <f>VLOOKUP(J819,Entourage!A:B,2,FALSE)</f>
        <v>c_b_0019</v>
      </c>
      <c r="Y819" s="51" t="str">
        <f>VLOOKUP(M819,Entourage!A:B,2,FALSE)</f>
        <v>c_b_0069</v>
      </c>
    </row>
    <row r="820" spans="1:25" x14ac:dyDescent="0.15">
      <c r="A820" s="51">
        <f t="shared" si="111"/>
        <v>41</v>
      </c>
      <c r="B820" s="2">
        <f>COUNTIF(A$1:A820,A820)</f>
        <v>19</v>
      </c>
      <c r="C820" s="2">
        <f t="shared" si="119"/>
        <v>101</v>
      </c>
      <c r="D820" s="100">
        <f t="shared" si="112"/>
        <v>381</v>
      </c>
      <c r="E820" s="51">
        <v>1</v>
      </c>
      <c r="F820" s="43">
        <v>6</v>
      </c>
      <c r="G820" s="82">
        <v>13009</v>
      </c>
      <c r="H820" s="43">
        <v>68</v>
      </c>
      <c r="I820" s="43">
        <f>VLOOKUP(C820,[4]CharPropertyConfig!$A:$G,7,FALSE)*D820</f>
        <v>9525</v>
      </c>
      <c r="J820" s="51">
        <f>VLOOKUP(A820,filiation!A:C,3,FALSE)</f>
        <v>10</v>
      </c>
      <c r="K820" s="51">
        <f>VLOOKUP(J820,Entourage!A:N,14,FALSE)</f>
        <v>1</v>
      </c>
      <c r="L820" s="2" t="str">
        <f t="shared" si="113"/>
        <v>战斗</v>
      </c>
      <c r="M820" s="51">
        <f>VLOOKUP(A820,filiation!A:D,4,FALSE)</f>
        <v>12</v>
      </c>
      <c r="N820" s="51">
        <f>VLOOKUP(M820,Entourage!A:N,14,FALSE)</f>
        <v>2</v>
      </c>
      <c r="O820" s="2" t="str">
        <f t="shared" si="114"/>
        <v>刺杀</v>
      </c>
      <c r="P820" s="2">
        <f t="shared" si="115"/>
        <v>101</v>
      </c>
      <c r="Q820" s="51">
        <f>INT(VLOOKUP(M820,Entourage!A:AF,28+IF(N820=1,2,IF(N820=3,3,1)),FALSE)*0.6*POWER(B820,1.1))</f>
        <v>382</v>
      </c>
      <c r="R820" s="55">
        <f>I820/(SUM(H$2:H820)*10)</f>
        <v>3.4455939806106207E-2</v>
      </c>
      <c r="S820" s="95">
        <f t="shared" si="116"/>
        <v>1.1278352811599996</v>
      </c>
      <c r="T820" s="96">
        <f>SUMIFS(H$2:H820,A$2:A820,A820)*10*S820*(1.1+INDEX(Entourage!BD:BD,MATCH(J820,Entourage!A:A,0))/20)</f>
        <v>9536.9751374889565</v>
      </c>
      <c r="U820" s="96">
        <f t="shared" si="117"/>
        <v>766.74099259295872</v>
      </c>
      <c r="V820" s="96">
        <f>T820/VLOOKUP(C820,[4]CharPropertyConfig!$A:$G,7,FALSE)</f>
        <v>381.47900549955824</v>
      </c>
      <c r="W820" s="96">
        <f t="shared" si="118"/>
        <v>41.342272896959912</v>
      </c>
      <c r="X820" s="54" t="str">
        <f>VLOOKUP(J820,Entourage!A:B,2,FALSE)</f>
        <v>c_b_0019</v>
      </c>
      <c r="Y820" s="51" t="str">
        <f>VLOOKUP(M820,Entourage!A:B,2,FALSE)</f>
        <v>c_b_0069</v>
      </c>
    </row>
    <row r="821" spans="1:25" x14ac:dyDescent="0.15">
      <c r="A821" s="51">
        <f t="shared" si="111"/>
        <v>41</v>
      </c>
      <c r="B821" s="2">
        <f>COUNTIF(A$1:A821,A821)</f>
        <v>20</v>
      </c>
      <c r="C821" s="2">
        <f t="shared" si="119"/>
        <v>101</v>
      </c>
      <c r="D821" s="100">
        <f t="shared" si="112"/>
        <v>414</v>
      </c>
      <c r="E821" s="51">
        <v>1</v>
      </c>
      <c r="F821" s="43">
        <v>6</v>
      </c>
      <c r="G821" s="82">
        <v>13009</v>
      </c>
      <c r="H821" s="43">
        <v>72</v>
      </c>
      <c r="I821" s="43">
        <f>VLOOKUP(C821,[4]CharPropertyConfig!$A:$G,7,FALSE)*D821</f>
        <v>10350</v>
      </c>
      <c r="J821" s="51">
        <f>VLOOKUP(A821,filiation!A:C,3,FALSE)</f>
        <v>10</v>
      </c>
      <c r="K821" s="51">
        <f>VLOOKUP(J821,Entourage!A:N,14,FALSE)</f>
        <v>1</v>
      </c>
      <c r="L821" s="2" t="str">
        <f t="shared" si="113"/>
        <v>战斗</v>
      </c>
      <c r="M821" s="51">
        <f>VLOOKUP(A821,filiation!A:D,4,FALSE)</f>
        <v>12</v>
      </c>
      <c r="N821" s="51">
        <f>VLOOKUP(M821,Entourage!A:N,14,FALSE)</f>
        <v>2</v>
      </c>
      <c r="O821" s="2" t="str">
        <f t="shared" si="114"/>
        <v>刺杀</v>
      </c>
      <c r="P821" s="2">
        <f t="shared" si="115"/>
        <v>101</v>
      </c>
      <c r="Q821" s="51">
        <f>INT(VLOOKUP(M821,Entourage!A:AF,28+IF(N821=1,2,IF(N821=3,3,1)),FALSE)*0.6*POWER(B821,1.1))</f>
        <v>404</v>
      </c>
      <c r="R821" s="55">
        <f>I821/(SUM(H$2:H821)*10)</f>
        <v>3.7343050945302353E-2</v>
      </c>
      <c r="S821" s="95">
        <f t="shared" si="116"/>
        <v>1.0940002227251997</v>
      </c>
      <c r="T821" s="96">
        <f>SUMIFS(H$2:H821,A$2:A821,A821)*10*S821*(1.1+INDEX(Entourage!BD:BD,MATCH(J821,Entourage!A:A,0))/20)</f>
        <v>10353.618107871291</v>
      </c>
      <c r="U821" s="96">
        <f t="shared" si="117"/>
        <v>816.64297038233417</v>
      </c>
      <c r="V821" s="96">
        <f>T821/VLOOKUP(C821,[4]CharPropertyConfig!$A:$G,7,FALSE)</f>
        <v>414.1447243148516</v>
      </c>
      <c r="W821" s="96">
        <f t="shared" si="118"/>
        <v>49.901977789375451</v>
      </c>
      <c r="X821" s="54" t="str">
        <f>VLOOKUP(J821,Entourage!A:B,2,FALSE)</f>
        <v>c_b_0019</v>
      </c>
      <c r="Y821" s="51" t="str">
        <f>VLOOKUP(M821,Entourage!A:B,2,FALSE)</f>
        <v>c_b_0069</v>
      </c>
    </row>
    <row r="822" spans="1:25" x14ac:dyDescent="0.15">
      <c r="A822" s="51">
        <f t="shared" si="111"/>
        <v>42</v>
      </c>
      <c r="B822" s="2">
        <f>COUNTIF(A$1:A822,A822)</f>
        <v>1</v>
      </c>
      <c r="C822" s="2">
        <f t="shared" si="119"/>
        <v>102</v>
      </c>
      <c r="D822" s="100">
        <f t="shared" si="112"/>
        <v>10</v>
      </c>
      <c r="E822" s="51">
        <v>1</v>
      </c>
      <c r="F822" s="43">
        <v>1</v>
      </c>
      <c r="G822" s="82">
        <v>13009</v>
      </c>
      <c r="H822" s="43">
        <v>2</v>
      </c>
      <c r="I822" s="43">
        <f>VLOOKUP(C822,[4]CharPropertyConfig!$A:$G,7,FALSE)*D822</f>
        <v>250</v>
      </c>
      <c r="J822" s="51">
        <f>VLOOKUP(A822,filiation!A:C,3,FALSE)</f>
        <v>12</v>
      </c>
      <c r="K822" s="51">
        <f>VLOOKUP(J822,Entourage!A:N,14,FALSE)</f>
        <v>2</v>
      </c>
      <c r="L822" s="2" t="str">
        <f t="shared" si="113"/>
        <v>刺杀</v>
      </c>
      <c r="M822" s="51">
        <f>VLOOKUP(A822,filiation!A:D,4,FALSE)</f>
        <v>10</v>
      </c>
      <c r="N822" s="51">
        <f>VLOOKUP(M822,Entourage!A:N,14,FALSE)</f>
        <v>1</v>
      </c>
      <c r="O822" s="2" t="str">
        <f t="shared" si="114"/>
        <v>战斗</v>
      </c>
      <c r="P822" s="2">
        <f t="shared" si="115"/>
        <v>102</v>
      </c>
      <c r="Q822" s="51">
        <f>INT(VLOOKUP(M822,Entourage!A:AF,28+IF(N822=1,2,IF(N822=3,3,1)),FALSE)*0.6*POWER(B822,1.1))</f>
        <v>9</v>
      </c>
      <c r="R822" s="55">
        <f>I822/(SUM(H$2:H822)*10)</f>
        <v>9.0194097698246623E-4</v>
      </c>
      <c r="S822" s="95">
        <f t="shared" si="116"/>
        <v>10</v>
      </c>
      <c r="T822" s="96">
        <f>SUMIFS(H$2:H822,A$2:A822,A822)*10*S822*(1.1+INDEX(Entourage!BD:BD,MATCH(J822,Entourage!A:A,0))/20)</f>
        <v>260</v>
      </c>
      <c r="U822" s="96">
        <f t="shared" si="117"/>
        <v>-10093.618107871291</v>
      </c>
      <c r="V822" s="96">
        <f>T822/VLOOKUP(C822,[4]CharPropertyConfig!$A:$G,7,FALSE)</f>
        <v>10.4</v>
      </c>
      <c r="W822" s="96">
        <f t="shared" si="118"/>
        <v>-10910.261078253625</v>
      </c>
      <c r="X822" s="54" t="str">
        <f>VLOOKUP(J822,Entourage!A:B,2,FALSE)</f>
        <v>c_b_0069</v>
      </c>
      <c r="Y822" s="51" t="str">
        <f>VLOOKUP(M822,Entourage!A:B,2,FALSE)</f>
        <v>c_b_0019</v>
      </c>
    </row>
    <row r="823" spans="1:25" x14ac:dyDescent="0.15">
      <c r="A823" s="51">
        <f t="shared" si="111"/>
        <v>42</v>
      </c>
      <c r="B823" s="2">
        <f>COUNTIF(A$1:A823,A823)</f>
        <v>2</v>
      </c>
      <c r="C823" s="2">
        <f t="shared" si="119"/>
        <v>102</v>
      </c>
      <c r="D823" s="100">
        <f t="shared" si="112"/>
        <v>21</v>
      </c>
      <c r="E823" s="51">
        <v>1</v>
      </c>
      <c r="F823" s="43">
        <v>1</v>
      </c>
      <c r="G823" s="82">
        <v>13009</v>
      </c>
      <c r="H823" s="43">
        <v>4</v>
      </c>
      <c r="I823" s="43">
        <f>VLOOKUP(C823,[4]CharPropertyConfig!$A:$G,7,FALSE)*D823</f>
        <v>525</v>
      </c>
      <c r="J823" s="51">
        <f>VLOOKUP(A823,filiation!A:C,3,FALSE)</f>
        <v>12</v>
      </c>
      <c r="K823" s="51">
        <f>VLOOKUP(J823,Entourage!A:N,14,FALSE)</f>
        <v>2</v>
      </c>
      <c r="L823" s="2" t="str">
        <f t="shared" si="113"/>
        <v>刺杀</v>
      </c>
      <c r="M823" s="51">
        <f>VLOOKUP(A823,filiation!A:D,4,FALSE)</f>
        <v>10</v>
      </c>
      <c r="N823" s="51">
        <f>VLOOKUP(M823,Entourage!A:N,14,FALSE)</f>
        <v>1</v>
      </c>
      <c r="O823" s="2" t="str">
        <f t="shared" si="114"/>
        <v>战斗</v>
      </c>
      <c r="P823" s="2">
        <f t="shared" si="115"/>
        <v>102</v>
      </c>
      <c r="Q823" s="51">
        <f>INT(VLOOKUP(M823,Entourage!A:AF,28+IF(N823=1,2,IF(N823=3,3,1)),FALSE)*0.6*POWER(B823,1.1))</f>
        <v>20</v>
      </c>
      <c r="R823" s="55">
        <f>I823/(SUM(H$2:H823)*10)</f>
        <v>1.8938027559339153E-3</v>
      </c>
      <c r="S823" s="95">
        <f t="shared" si="116"/>
        <v>7</v>
      </c>
      <c r="T823" s="96">
        <f>SUMIFS(H$2:H823,A$2:A823,A823)*10*S823*(1.1+INDEX(Entourage!BD:BD,MATCH(J823,Entourage!A:A,0))/20)</f>
        <v>546</v>
      </c>
      <c r="U823" s="96">
        <f t="shared" si="117"/>
        <v>286</v>
      </c>
      <c r="V823" s="96">
        <f>T823/VLOOKUP(C823,[4]CharPropertyConfig!$A:$G,7,FALSE)</f>
        <v>21.84</v>
      </c>
      <c r="W823" s="96">
        <f t="shared" si="118"/>
        <v>10379.618107871291</v>
      </c>
      <c r="X823" s="54" t="str">
        <f>VLOOKUP(J823,Entourage!A:B,2,FALSE)</f>
        <v>c_b_0069</v>
      </c>
      <c r="Y823" s="51" t="str">
        <f>VLOOKUP(M823,Entourage!A:B,2,FALSE)</f>
        <v>c_b_0019</v>
      </c>
    </row>
    <row r="824" spans="1:25" x14ac:dyDescent="0.15">
      <c r="A824" s="51">
        <f t="shared" si="111"/>
        <v>42</v>
      </c>
      <c r="B824" s="2">
        <f>COUNTIF(A$1:A824,A824)</f>
        <v>3</v>
      </c>
      <c r="C824" s="2">
        <f t="shared" si="119"/>
        <v>102</v>
      </c>
      <c r="D824" s="100">
        <f t="shared" si="112"/>
        <v>34</v>
      </c>
      <c r="E824" s="51">
        <v>1</v>
      </c>
      <c r="F824" s="43">
        <v>1</v>
      </c>
      <c r="G824" s="82">
        <v>13009</v>
      </c>
      <c r="H824" s="43">
        <v>6</v>
      </c>
      <c r="I824" s="43">
        <f>VLOOKUP(C824,[4]CharPropertyConfig!$A:$G,7,FALSE)*D824</f>
        <v>850</v>
      </c>
      <c r="J824" s="51">
        <f>VLOOKUP(A824,filiation!A:C,3,FALSE)</f>
        <v>12</v>
      </c>
      <c r="K824" s="51">
        <f>VLOOKUP(J824,Entourage!A:N,14,FALSE)</f>
        <v>2</v>
      </c>
      <c r="L824" s="2" t="str">
        <f t="shared" si="113"/>
        <v>刺杀</v>
      </c>
      <c r="M824" s="51">
        <f>VLOOKUP(A824,filiation!A:D,4,FALSE)</f>
        <v>10</v>
      </c>
      <c r="N824" s="51">
        <f>VLOOKUP(M824,Entourage!A:N,14,FALSE)</f>
        <v>1</v>
      </c>
      <c r="O824" s="2" t="str">
        <f t="shared" si="114"/>
        <v>战斗</v>
      </c>
      <c r="P824" s="2">
        <f t="shared" si="115"/>
        <v>102</v>
      </c>
      <c r="Q824" s="51">
        <f>INT(VLOOKUP(M824,Entourage!A:AF,28+IF(N824=1,2,IF(N824=3,3,1)),FALSE)*0.6*POWER(B824,1.1))</f>
        <v>32</v>
      </c>
      <c r="R824" s="55">
        <f>I824/(SUM(H$2:H824)*10)</f>
        <v>3.0654933641084824E-3</v>
      </c>
      <c r="S824" s="95">
        <f t="shared" si="116"/>
        <v>5.5</v>
      </c>
      <c r="T824" s="96">
        <f>SUMIFS(H$2:H824,A$2:A824,A824)*10*S824*(1.1+INDEX(Entourage!BD:BD,MATCH(J824,Entourage!A:A,0))/20)</f>
        <v>858</v>
      </c>
      <c r="U824" s="96">
        <f t="shared" si="117"/>
        <v>312</v>
      </c>
      <c r="V824" s="96">
        <f>T824/VLOOKUP(C824,[4]CharPropertyConfig!$A:$G,7,FALSE)</f>
        <v>34.32</v>
      </c>
      <c r="W824" s="96">
        <f t="shared" si="118"/>
        <v>26</v>
      </c>
      <c r="X824" s="54" t="str">
        <f>VLOOKUP(J824,Entourage!A:B,2,FALSE)</f>
        <v>c_b_0069</v>
      </c>
      <c r="Y824" s="51" t="str">
        <f>VLOOKUP(M824,Entourage!A:B,2,FALSE)</f>
        <v>c_b_0019</v>
      </c>
    </row>
    <row r="825" spans="1:25" x14ac:dyDescent="0.15">
      <c r="A825" s="51">
        <f t="shared" si="111"/>
        <v>42</v>
      </c>
      <c r="B825" s="2">
        <f>COUNTIF(A$1:A825,A825)</f>
        <v>4</v>
      </c>
      <c r="C825" s="2">
        <f t="shared" si="119"/>
        <v>102</v>
      </c>
      <c r="D825" s="100">
        <f t="shared" si="112"/>
        <v>48</v>
      </c>
      <c r="E825" s="51">
        <v>1</v>
      </c>
      <c r="F825" s="43">
        <v>2</v>
      </c>
      <c r="G825" s="82">
        <v>13009</v>
      </c>
      <c r="H825" s="43">
        <v>10</v>
      </c>
      <c r="I825" s="43">
        <f>VLOOKUP(C825,[4]CharPropertyConfig!$A:$G,7,FALSE)*D825</f>
        <v>1200</v>
      </c>
      <c r="J825" s="51">
        <f>VLOOKUP(A825,filiation!A:C,3,FALSE)</f>
        <v>12</v>
      </c>
      <c r="K825" s="51">
        <f>VLOOKUP(J825,Entourage!A:N,14,FALSE)</f>
        <v>2</v>
      </c>
      <c r="L825" s="2" t="str">
        <f t="shared" si="113"/>
        <v>刺杀</v>
      </c>
      <c r="M825" s="51">
        <f>VLOOKUP(A825,filiation!A:D,4,FALSE)</f>
        <v>10</v>
      </c>
      <c r="N825" s="51">
        <f>VLOOKUP(M825,Entourage!A:N,14,FALSE)</f>
        <v>1</v>
      </c>
      <c r="O825" s="2" t="str">
        <f t="shared" si="114"/>
        <v>战斗</v>
      </c>
      <c r="P825" s="2">
        <f t="shared" si="115"/>
        <v>102</v>
      </c>
      <c r="Q825" s="51">
        <f>INT(VLOOKUP(M825,Entourage!A:AF,28+IF(N825=1,2,IF(N825=3,3,1)),FALSE)*0.6*POWER(B825,1.1))</f>
        <v>44</v>
      </c>
      <c r="R825" s="55">
        <f>I825/(SUM(H$2:H825)*10)</f>
        <v>4.3261951113995238E-3</v>
      </c>
      <c r="S825" s="95">
        <f t="shared" si="116"/>
        <v>4.2</v>
      </c>
      <c r="T825" s="96">
        <f>SUMIFS(H$2:H825,A$2:A825,A825)*10*S825*(1.1+INDEX(Entourage!BD:BD,MATCH(J825,Entourage!A:A,0))/20)</f>
        <v>1201.2</v>
      </c>
      <c r="U825" s="96">
        <f t="shared" si="117"/>
        <v>343.20000000000005</v>
      </c>
      <c r="V825" s="96">
        <f>T825/VLOOKUP(C825,[4]CharPropertyConfig!$A:$G,7,FALSE)</f>
        <v>48.048000000000002</v>
      </c>
      <c r="W825" s="96">
        <f t="shared" si="118"/>
        <v>31.200000000000045</v>
      </c>
      <c r="X825" s="54" t="str">
        <f>VLOOKUP(J825,Entourage!A:B,2,FALSE)</f>
        <v>c_b_0069</v>
      </c>
      <c r="Y825" s="51" t="str">
        <f>VLOOKUP(M825,Entourage!A:B,2,FALSE)</f>
        <v>c_b_0019</v>
      </c>
    </row>
    <row r="826" spans="1:25" x14ac:dyDescent="0.15">
      <c r="A826" s="51">
        <f t="shared" si="111"/>
        <v>42</v>
      </c>
      <c r="B826" s="2">
        <f>COUNTIF(A$1:A826,A826)</f>
        <v>5</v>
      </c>
      <c r="C826" s="2">
        <f t="shared" si="119"/>
        <v>102</v>
      </c>
      <c r="D826" s="100">
        <f t="shared" si="112"/>
        <v>62</v>
      </c>
      <c r="E826" s="51">
        <v>1</v>
      </c>
      <c r="F826" s="43">
        <v>2</v>
      </c>
      <c r="G826" s="82">
        <v>13009</v>
      </c>
      <c r="H826" s="43">
        <v>12</v>
      </c>
      <c r="I826" s="43">
        <f>VLOOKUP(C826,[4]CharPropertyConfig!$A:$G,7,FALSE)*D826</f>
        <v>1550</v>
      </c>
      <c r="J826" s="51">
        <f>VLOOKUP(A826,filiation!A:C,3,FALSE)</f>
        <v>12</v>
      </c>
      <c r="K826" s="51">
        <f>VLOOKUP(J826,Entourage!A:N,14,FALSE)</f>
        <v>2</v>
      </c>
      <c r="L826" s="2" t="str">
        <f t="shared" si="113"/>
        <v>刺杀</v>
      </c>
      <c r="M826" s="51">
        <f>VLOOKUP(A826,filiation!A:D,4,FALSE)</f>
        <v>10</v>
      </c>
      <c r="N826" s="51">
        <f>VLOOKUP(M826,Entourage!A:N,14,FALSE)</f>
        <v>1</v>
      </c>
      <c r="O826" s="2" t="str">
        <f t="shared" si="114"/>
        <v>战斗</v>
      </c>
      <c r="P826" s="2">
        <f t="shared" si="115"/>
        <v>102</v>
      </c>
      <c r="Q826" s="51">
        <f>INT(VLOOKUP(M826,Entourage!A:AF,28+IF(N826=1,2,IF(N826=3,3,1)),FALSE)*0.6*POWER(B826,1.1))</f>
        <v>56</v>
      </c>
      <c r="R826" s="55">
        <f>I826/(SUM(H$2:H826)*10)</f>
        <v>5.5855855855855858E-3</v>
      </c>
      <c r="S826" s="95">
        <f t="shared" si="116"/>
        <v>3.56</v>
      </c>
      <c r="T826" s="96">
        <f>SUMIFS(H$2:H826,A$2:A826,A826)*10*S826*(1.1+INDEX(Entourage!BD:BD,MATCH(J826,Entourage!A:A,0))/20)</f>
        <v>1573.5200000000002</v>
      </c>
      <c r="U826" s="96">
        <f t="shared" si="117"/>
        <v>372.32000000000016</v>
      </c>
      <c r="V826" s="96">
        <f>T826/VLOOKUP(C826,[4]CharPropertyConfig!$A:$G,7,FALSE)</f>
        <v>62.94080000000001</v>
      </c>
      <c r="W826" s="96">
        <f t="shared" si="118"/>
        <v>29.120000000000118</v>
      </c>
      <c r="X826" s="54" t="str">
        <f>VLOOKUP(J826,Entourage!A:B,2,FALSE)</f>
        <v>c_b_0069</v>
      </c>
      <c r="Y826" s="51" t="str">
        <f>VLOOKUP(M826,Entourage!A:B,2,FALSE)</f>
        <v>c_b_0019</v>
      </c>
    </row>
    <row r="827" spans="1:25" x14ac:dyDescent="0.15">
      <c r="A827" s="51">
        <f t="shared" si="111"/>
        <v>42</v>
      </c>
      <c r="B827" s="2">
        <f>COUNTIF(A$1:A827,A827)</f>
        <v>6</v>
      </c>
      <c r="C827" s="2">
        <f t="shared" si="119"/>
        <v>102</v>
      </c>
      <c r="D827" s="100">
        <f t="shared" si="112"/>
        <v>78</v>
      </c>
      <c r="E827" s="51">
        <v>1</v>
      </c>
      <c r="F827" s="43">
        <v>2</v>
      </c>
      <c r="G827" s="82">
        <v>13009</v>
      </c>
      <c r="H827" s="43">
        <v>16</v>
      </c>
      <c r="I827" s="43">
        <f>VLOOKUP(C827,[4]CharPropertyConfig!$A:$G,7,FALSE)*D827</f>
        <v>1950</v>
      </c>
      <c r="J827" s="51">
        <f>VLOOKUP(A827,filiation!A:C,3,FALSE)</f>
        <v>12</v>
      </c>
      <c r="K827" s="51">
        <f>VLOOKUP(J827,Entourage!A:N,14,FALSE)</f>
        <v>2</v>
      </c>
      <c r="L827" s="2" t="str">
        <f t="shared" si="113"/>
        <v>刺杀</v>
      </c>
      <c r="M827" s="51">
        <f>VLOOKUP(A827,filiation!A:D,4,FALSE)</f>
        <v>10</v>
      </c>
      <c r="N827" s="51">
        <f>VLOOKUP(M827,Entourage!A:N,14,FALSE)</f>
        <v>1</v>
      </c>
      <c r="O827" s="2" t="str">
        <f t="shared" si="114"/>
        <v>战斗</v>
      </c>
      <c r="P827" s="2">
        <f t="shared" si="115"/>
        <v>102</v>
      </c>
      <c r="Q827" s="51">
        <f>INT(VLOOKUP(M827,Entourage!A:AF,28+IF(N827=1,2,IF(N827=3,3,1)),FALSE)*0.6*POWER(B827,1.1))</f>
        <v>68</v>
      </c>
      <c r="R827" s="55">
        <f>I827/(SUM(H$2:H827)*10)</f>
        <v>7.0229777425628468E-3</v>
      </c>
      <c r="S827" s="95">
        <f t="shared" si="116"/>
        <v>3.02</v>
      </c>
      <c r="T827" s="96">
        <f>SUMIFS(H$2:H827,A$2:A827,A827)*10*S827*(1.1+INDEX(Entourage!BD:BD,MATCH(J827,Entourage!A:A,0))/20)</f>
        <v>1963</v>
      </c>
      <c r="U827" s="96">
        <f t="shared" si="117"/>
        <v>389.47999999999979</v>
      </c>
      <c r="V827" s="96">
        <f>T827/VLOOKUP(C827,[4]CharPropertyConfig!$A:$G,7,FALSE)</f>
        <v>78.52</v>
      </c>
      <c r="W827" s="96">
        <f t="shared" si="118"/>
        <v>17.159999999999627</v>
      </c>
      <c r="X827" s="54" t="str">
        <f>VLOOKUP(J827,Entourage!A:B,2,FALSE)</f>
        <v>c_b_0069</v>
      </c>
      <c r="Y827" s="51" t="str">
        <f>VLOOKUP(M827,Entourage!A:B,2,FALSE)</f>
        <v>c_b_0019</v>
      </c>
    </row>
    <row r="828" spans="1:25" x14ac:dyDescent="0.15">
      <c r="A828" s="51">
        <f t="shared" si="111"/>
        <v>42</v>
      </c>
      <c r="B828" s="2">
        <f>COUNTIF(A$1:A828,A828)</f>
        <v>7</v>
      </c>
      <c r="C828" s="2">
        <f t="shared" si="119"/>
        <v>102</v>
      </c>
      <c r="D828" s="100">
        <f t="shared" si="112"/>
        <v>94</v>
      </c>
      <c r="E828" s="51">
        <v>1</v>
      </c>
      <c r="F828" s="43">
        <v>3</v>
      </c>
      <c r="G828" s="82">
        <v>13009</v>
      </c>
      <c r="H828" s="43">
        <v>20</v>
      </c>
      <c r="I828" s="43">
        <f>VLOOKUP(C828,[4]CharPropertyConfig!$A:$G,7,FALSE)*D828</f>
        <v>2350</v>
      </c>
      <c r="J828" s="51">
        <f>VLOOKUP(A828,filiation!A:C,3,FALSE)</f>
        <v>12</v>
      </c>
      <c r="K828" s="51">
        <f>VLOOKUP(J828,Entourage!A:N,14,FALSE)</f>
        <v>2</v>
      </c>
      <c r="L828" s="2" t="str">
        <f t="shared" si="113"/>
        <v>刺杀</v>
      </c>
      <c r="M828" s="51">
        <f>VLOOKUP(A828,filiation!A:D,4,FALSE)</f>
        <v>10</v>
      </c>
      <c r="N828" s="51">
        <f>VLOOKUP(M828,Entourage!A:N,14,FALSE)</f>
        <v>1</v>
      </c>
      <c r="O828" s="2" t="str">
        <f t="shared" si="114"/>
        <v>战斗</v>
      </c>
      <c r="P828" s="2">
        <f t="shared" si="115"/>
        <v>102</v>
      </c>
      <c r="Q828" s="51">
        <f>INT(VLOOKUP(M828,Entourage!A:AF,28+IF(N828=1,2,IF(N828=3,3,1)),FALSE)*0.6*POWER(B828,1.1))</f>
        <v>81</v>
      </c>
      <c r="R828" s="55">
        <f>I828/(SUM(H$2:H828)*10)</f>
        <v>8.4574965810120199E-3</v>
      </c>
      <c r="S828" s="95">
        <f t="shared" si="116"/>
        <v>2.6</v>
      </c>
      <c r="T828" s="96">
        <f>SUMIFS(H$2:H828,A$2:A828,A828)*10*S828*(1.1+INDEX(Entourage!BD:BD,MATCH(J828,Entourage!A:A,0))/20)</f>
        <v>2366</v>
      </c>
      <c r="U828" s="96">
        <f t="shared" si="117"/>
        <v>403</v>
      </c>
      <c r="V828" s="96">
        <f>T828/VLOOKUP(C828,[4]CharPropertyConfig!$A:$G,7,FALSE)</f>
        <v>94.64</v>
      </c>
      <c r="W828" s="96">
        <f t="shared" si="118"/>
        <v>13.520000000000209</v>
      </c>
      <c r="X828" s="54" t="str">
        <f>VLOOKUP(J828,Entourage!A:B,2,FALSE)</f>
        <v>c_b_0069</v>
      </c>
      <c r="Y828" s="51" t="str">
        <f>VLOOKUP(M828,Entourage!A:B,2,FALSE)</f>
        <v>c_b_0019</v>
      </c>
    </row>
    <row r="829" spans="1:25" x14ac:dyDescent="0.15">
      <c r="A829" s="51">
        <f t="shared" si="111"/>
        <v>42</v>
      </c>
      <c r="B829" s="2">
        <f>COUNTIF(A$1:A829,A829)</f>
        <v>8</v>
      </c>
      <c r="C829" s="2">
        <f t="shared" si="119"/>
        <v>102</v>
      </c>
      <c r="D829" s="100">
        <f t="shared" si="112"/>
        <v>111</v>
      </c>
      <c r="E829" s="51">
        <v>1</v>
      </c>
      <c r="F829" s="43">
        <v>3</v>
      </c>
      <c r="G829" s="82">
        <v>13009</v>
      </c>
      <c r="H829" s="43">
        <v>24</v>
      </c>
      <c r="I829" s="43">
        <f>VLOOKUP(C829,[4]CharPropertyConfig!$A:$G,7,FALSE)*D829</f>
        <v>2775</v>
      </c>
      <c r="J829" s="51">
        <f>VLOOKUP(A829,filiation!A:C,3,FALSE)</f>
        <v>12</v>
      </c>
      <c r="K829" s="51">
        <f>VLOOKUP(J829,Entourage!A:N,14,FALSE)</f>
        <v>2</v>
      </c>
      <c r="L829" s="2" t="str">
        <f t="shared" si="113"/>
        <v>刺杀</v>
      </c>
      <c r="M829" s="51">
        <f>VLOOKUP(A829,filiation!A:D,4,FALSE)</f>
        <v>10</v>
      </c>
      <c r="N829" s="51">
        <f>VLOOKUP(M829,Entourage!A:N,14,FALSE)</f>
        <v>1</v>
      </c>
      <c r="O829" s="2" t="str">
        <f t="shared" si="114"/>
        <v>战斗</v>
      </c>
      <c r="P829" s="2">
        <f t="shared" si="115"/>
        <v>102</v>
      </c>
      <c r="Q829" s="51">
        <f>INT(VLOOKUP(M829,Entourage!A:AF,28+IF(N829=1,2,IF(N829=3,3,1)),FALSE)*0.6*POWER(B829,1.1))</f>
        <v>94</v>
      </c>
      <c r="R829" s="55">
        <f>I829/(SUM(H$2:H829)*10)</f>
        <v>9.9784250269687163E-3</v>
      </c>
      <c r="S829" s="95">
        <f t="shared" si="116"/>
        <v>2.2799999999999998</v>
      </c>
      <c r="T829" s="96">
        <f>SUMIFS(H$2:H829,A$2:A829,A829)*10*S829*(1.1+INDEX(Entourage!BD:BD,MATCH(J829,Entourage!A:A,0))/20)</f>
        <v>2786.16</v>
      </c>
      <c r="U829" s="96">
        <f t="shared" si="117"/>
        <v>420.15999999999985</v>
      </c>
      <c r="V829" s="96">
        <f>T829/VLOOKUP(C829,[4]CharPropertyConfig!$A:$G,7,FALSE)</f>
        <v>111.4464</v>
      </c>
      <c r="W829" s="96">
        <f t="shared" si="118"/>
        <v>17.159999999999854</v>
      </c>
      <c r="X829" s="54" t="str">
        <f>VLOOKUP(J829,Entourage!A:B,2,FALSE)</f>
        <v>c_b_0069</v>
      </c>
      <c r="Y829" s="51" t="str">
        <f>VLOOKUP(M829,Entourage!A:B,2,FALSE)</f>
        <v>c_b_0019</v>
      </c>
    </row>
    <row r="830" spans="1:25" x14ac:dyDescent="0.15">
      <c r="A830" s="51">
        <f t="shared" si="111"/>
        <v>42</v>
      </c>
      <c r="B830" s="2">
        <f>COUNTIF(A$1:A830,A830)</f>
        <v>9</v>
      </c>
      <c r="C830" s="2">
        <f t="shared" si="119"/>
        <v>102</v>
      </c>
      <c r="D830" s="100">
        <f t="shared" si="112"/>
        <v>129</v>
      </c>
      <c r="E830" s="51">
        <v>1</v>
      </c>
      <c r="F830" s="43">
        <v>3</v>
      </c>
      <c r="G830" s="82">
        <v>13009</v>
      </c>
      <c r="H830" s="43">
        <v>26</v>
      </c>
      <c r="I830" s="43">
        <f>VLOOKUP(C830,[4]CharPropertyConfig!$A:$G,7,FALSE)*D830</f>
        <v>3225</v>
      </c>
      <c r="J830" s="51">
        <f>VLOOKUP(A830,filiation!A:C,3,FALSE)</f>
        <v>12</v>
      </c>
      <c r="K830" s="51">
        <f>VLOOKUP(J830,Entourage!A:N,14,FALSE)</f>
        <v>2</v>
      </c>
      <c r="L830" s="2" t="str">
        <f t="shared" si="113"/>
        <v>刺杀</v>
      </c>
      <c r="M830" s="51">
        <f>VLOOKUP(A830,filiation!A:D,4,FALSE)</f>
        <v>10</v>
      </c>
      <c r="N830" s="51">
        <f>VLOOKUP(M830,Entourage!A:N,14,FALSE)</f>
        <v>1</v>
      </c>
      <c r="O830" s="2" t="str">
        <f t="shared" si="114"/>
        <v>战斗</v>
      </c>
      <c r="P830" s="2">
        <f t="shared" si="115"/>
        <v>102</v>
      </c>
      <c r="Q830" s="51">
        <f>INT(VLOOKUP(M830,Entourage!A:AF,28+IF(N830=1,2,IF(N830=3,3,1)),FALSE)*0.6*POWER(B830,1.1))</f>
        <v>107</v>
      </c>
      <c r="R830" s="55">
        <f>I830/(SUM(H$2:H830)*10)</f>
        <v>1.158571633855439E-2</v>
      </c>
      <c r="S830" s="95">
        <f t="shared" si="116"/>
        <v>2.0699999999999998</v>
      </c>
      <c r="T830" s="96">
        <f>SUMIFS(H$2:H830,A$2:A830,A830)*10*S830*(1.1+INDEX(Entourage!BD:BD,MATCH(J830,Entourage!A:A,0))/20)</f>
        <v>3229.2000000000003</v>
      </c>
      <c r="U830" s="96">
        <f t="shared" si="117"/>
        <v>443.04000000000042</v>
      </c>
      <c r="V830" s="96">
        <f>T830/VLOOKUP(C830,[4]CharPropertyConfig!$A:$G,7,FALSE)</f>
        <v>129.16800000000001</v>
      </c>
      <c r="W830" s="96">
        <f t="shared" si="118"/>
        <v>22.880000000000564</v>
      </c>
      <c r="X830" s="54" t="str">
        <f>VLOOKUP(J830,Entourage!A:B,2,FALSE)</f>
        <v>c_b_0069</v>
      </c>
      <c r="Y830" s="51" t="str">
        <f>VLOOKUP(M830,Entourage!A:B,2,FALSE)</f>
        <v>c_b_0019</v>
      </c>
    </row>
    <row r="831" spans="1:25" x14ac:dyDescent="0.15">
      <c r="A831" s="51">
        <f t="shared" si="111"/>
        <v>42</v>
      </c>
      <c r="B831" s="2">
        <f>COUNTIF(A$1:A831,A831)</f>
        <v>10</v>
      </c>
      <c r="C831" s="2">
        <f t="shared" si="119"/>
        <v>102</v>
      </c>
      <c r="D831" s="100">
        <f t="shared" si="112"/>
        <v>147</v>
      </c>
      <c r="E831" s="51">
        <v>1</v>
      </c>
      <c r="F831" s="43">
        <v>3</v>
      </c>
      <c r="G831" s="82">
        <v>13009</v>
      </c>
      <c r="H831" s="43">
        <v>30</v>
      </c>
      <c r="I831" s="43">
        <f>VLOOKUP(C831,[4]CharPropertyConfig!$A:$G,7,FALSE)*D831</f>
        <v>3675</v>
      </c>
      <c r="J831" s="51">
        <f>VLOOKUP(A831,filiation!A:C,3,FALSE)</f>
        <v>12</v>
      </c>
      <c r="K831" s="51">
        <f>VLOOKUP(J831,Entourage!A:N,14,FALSE)</f>
        <v>2</v>
      </c>
      <c r="L831" s="2" t="str">
        <f t="shared" si="113"/>
        <v>刺杀</v>
      </c>
      <c r="M831" s="51">
        <f>VLOOKUP(A831,filiation!A:D,4,FALSE)</f>
        <v>10</v>
      </c>
      <c r="N831" s="51">
        <f>VLOOKUP(M831,Entourage!A:N,14,FALSE)</f>
        <v>1</v>
      </c>
      <c r="O831" s="2" t="str">
        <f t="shared" si="114"/>
        <v>战斗</v>
      </c>
      <c r="P831" s="2">
        <f t="shared" si="115"/>
        <v>102</v>
      </c>
      <c r="Q831" s="51">
        <f>INT(VLOOKUP(M831,Entourage!A:AF,28+IF(N831=1,2,IF(N831=3,3,1)),FALSE)*0.6*POWER(B831,1.1))</f>
        <v>120</v>
      </c>
      <c r="R831" s="55">
        <f>I831/(SUM(H$2:H831)*10)</f>
        <v>1.3188114548194933E-2</v>
      </c>
      <c r="S831" s="95">
        <f t="shared" si="116"/>
        <v>1.89</v>
      </c>
      <c r="T831" s="96">
        <f>SUMIFS(H$2:H831,A$2:A831,A831)*10*S831*(1.1+INDEX(Entourage!BD:BD,MATCH(J831,Entourage!A:A,0))/20)</f>
        <v>3685.5</v>
      </c>
      <c r="U831" s="96">
        <f t="shared" si="117"/>
        <v>456.29999999999973</v>
      </c>
      <c r="V831" s="96">
        <f>T831/VLOOKUP(C831,[4]CharPropertyConfig!$A:$G,7,FALSE)</f>
        <v>147.41999999999999</v>
      </c>
      <c r="W831" s="96">
        <f t="shared" si="118"/>
        <v>13.259999999999309</v>
      </c>
      <c r="X831" s="54" t="str">
        <f>VLOOKUP(J831,Entourage!A:B,2,FALSE)</f>
        <v>c_b_0069</v>
      </c>
      <c r="Y831" s="51" t="str">
        <f>VLOOKUP(M831,Entourage!A:B,2,FALSE)</f>
        <v>c_b_0019</v>
      </c>
    </row>
    <row r="832" spans="1:25" x14ac:dyDescent="0.15">
      <c r="A832" s="51">
        <f t="shared" si="111"/>
        <v>42</v>
      </c>
      <c r="B832" s="2">
        <f>COUNTIF(A$1:A832,A832)</f>
        <v>11</v>
      </c>
      <c r="C832" s="2">
        <f t="shared" si="119"/>
        <v>102</v>
      </c>
      <c r="D832" s="100">
        <f t="shared" si="112"/>
        <v>166</v>
      </c>
      <c r="E832" s="51">
        <v>1</v>
      </c>
      <c r="F832" s="43">
        <v>4</v>
      </c>
      <c r="G832" s="82">
        <v>13009</v>
      </c>
      <c r="H832" s="43">
        <v>34</v>
      </c>
      <c r="I832" s="43">
        <f>VLOOKUP(C832,[4]CharPropertyConfig!$A:$G,7,FALSE)*D832</f>
        <v>4150</v>
      </c>
      <c r="J832" s="51">
        <f>VLOOKUP(A832,filiation!A:C,3,FALSE)</f>
        <v>12</v>
      </c>
      <c r="K832" s="51">
        <f>VLOOKUP(J832,Entourage!A:N,14,FALSE)</f>
        <v>2</v>
      </c>
      <c r="L832" s="2" t="str">
        <f t="shared" si="113"/>
        <v>刺杀</v>
      </c>
      <c r="M832" s="51">
        <f>VLOOKUP(A832,filiation!A:D,4,FALSE)</f>
        <v>10</v>
      </c>
      <c r="N832" s="51">
        <f>VLOOKUP(M832,Entourage!A:N,14,FALSE)</f>
        <v>1</v>
      </c>
      <c r="O832" s="2" t="str">
        <f t="shared" si="114"/>
        <v>战斗</v>
      </c>
      <c r="P832" s="2">
        <f t="shared" si="115"/>
        <v>102</v>
      </c>
      <c r="Q832" s="51">
        <f>INT(VLOOKUP(M832,Entourage!A:AF,28+IF(N832=1,2,IF(N832=3,3,1)),FALSE)*0.6*POWER(B832,1.1))</f>
        <v>134</v>
      </c>
      <c r="R832" s="55">
        <f>I832/(SUM(H$2:H832)*10)</f>
        <v>1.4874551971326165E-2</v>
      </c>
      <c r="S832" s="95">
        <f t="shared" si="116"/>
        <v>1.74</v>
      </c>
      <c r="T832" s="96">
        <f>SUMIFS(H$2:H832,A$2:A832,A832)*10*S832*(1.1+INDEX(Entourage!BD:BD,MATCH(J832,Entourage!A:A,0))/20)</f>
        <v>4162.08</v>
      </c>
      <c r="U832" s="96">
        <f t="shared" si="117"/>
        <v>476.57999999999993</v>
      </c>
      <c r="V832" s="96">
        <f>T832/VLOOKUP(C832,[4]CharPropertyConfig!$A:$G,7,FALSE)</f>
        <v>166.48320000000001</v>
      </c>
      <c r="W832" s="96">
        <f t="shared" si="118"/>
        <v>20.2800000000002</v>
      </c>
      <c r="X832" s="54" t="str">
        <f>VLOOKUP(J832,Entourage!A:B,2,FALSE)</f>
        <v>c_b_0069</v>
      </c>
      <c r="Y832" s="51" t="str">
        <f>VLOOKUP(M832,Entourage!A:B,2,FALSE)</f>
        <v>c_b_0019</v>
      </c>
    </row>
    <row r="833" spans="1:25" x14ac:dyDescent="0.15">
      <c r="A833" s="51">
        <f t="shared" si="111"/>
        <v>42</v>
      </c>
      <c r="B833" s="2">
        <f>COUNTIF(A$1:A833,A833)</f>
        <v>12</v>
      </c>
      <c r="C833" s="2">
        <f t="shared" si="119"/>
        <v>102</v>
      </c>
      <c r="D833" s="100">
        <f t="shared" si="112"/>
        <v>186</v>
      </c>
      <c r="E833" s="51">
        <v>1</v>
      </c>
      <c r="F833" s="43">
        <v>4</v>
      </c>
      <c r="G833" s="82">
        <v>13009</v>
      </c>
      <c r="H833" s="43">
        <v>38</v>
      </c>
      <c r="I833" s="43">
        <f>VLOOKUP(C833,[4]CharPropertyConfig!$A:$G,7,FALSE)*D833</f>
        <v>4650</v>
      </c>
      <c r="J833" s="51">
        <f>VLOOKUP(A833,filiation!A:C,3,FALSE)</f>
        <v>12</v>
      </c>
      <c r="K833" s="51">
        <f>VLOOKUP(J833,Entourage!A:N,14,FALSE)</f>
        <v>2</v>
      </c>
      <c r="L833" s="2" t="str">
        <f t="shared" si="113"/>
        <v>刺杀</v>
      </c>
      <c r="M833" s="51">
        <f>VLOOKUP(A833,filiation!A:D,4,FALSE)</f>
        <v>10</v>
      </c>
      <c r="N833" s="51">
        <f>VLOOKUP(M833,Entourage!A:N,14,FALSE)</f>
        <v>1</v>
      </c>
      <c r="O833" s="2" t="str">
        <f t="shared" si="114"/>
        <v>战斗</v>
      </c>
      <c r="P833" s="2">
        <f t="shared" si="115"/>
        <v>102</v>
      </c>
      <c r="Q833" s="51">
        <f>INT(VLOOKUP(M833,Entourage!A:AF,28+IF(N833=1,2,IF(N833=3,3,1)),FALSE)*0.6*POWER(B833,1.1))</f>
        <v>147</v>
      </c>
      <c r="R833" s="55">
        <f>I833/(SUM(H$2:H833)*10)</f>
        <v>1.6643997422864914E-2</v>
      </c>
      <c r="S833" s="95">
        <f t="shared" si="116"/>
        <v>1.615</v>
      </c>
      <c r="T833" s="96">
        <f>SUMIFS(H$2:H833,A$2:A833,A833)*10*S833*(1.1+INDEX(Entourage!BD:BD,MATCH(J833,Entourage!A:A,0))/20)</f>
        <v>4660.8900000000003</v>
      </c>
      <c r="U833" s="96">
        <f t="shared" si="117"/>
        <v>498.8100000000004</v>
      </c>
      <c r="V833" s="96">
        <f>T833/VLOOKUP(C833,[4]CharPropertyConfig!$A:$G,7,FALSE)</f>
        <v>186.43560000000002</v>
      </c>
      <c r="W833" s="96">
        <f t="shared" si="118"/>
        <v>22.230000000000473</v>
      </c>
      <c r="X833" s="54" t="str">
        <f>VLOOKUP(J833,Entourage!A:B,2,FALSE)</f>
        <v>c_b_0069</v>
      </c>
      <c r="Y833" s="51" t="str">
        <f>VLOOKUP(M833,Entourage!A:B,2,FALSE)</f>
        <v>c_b_0019</v>
      </c>
    </row>
    <row r="834" spans="1:25" x14ac:dyDescent="0.15">
      <c r="A834" s="51">
        <f t="shared" si="111"/>
        <v>42</v>
      </c>
      <c r="B834" s="2">
        <f>COUNTIF(A$1:A834,A834)</f>
        <v>13</v>
      </c>
      <c r="C834" s="2">
        <f t="shared" si="119"/>
        <v>102</v>
      </c>
      <c r="D834" s="100">
        <f t="shared" si="112"/>
        <v>207</v>
      </c>
      <c r="E834" s="51">
        <v>1</v>
      </c>
      <c r="F834" s="43">
        <v>4</v>
      </c>
      <c r="G834" s="82">
        <v>13009</v>
      </c>
      <c r="H834" s="43">
        <v>42</v>
      </c>
      <c r="I834" s="43">
        <f>VLOOKUP(C834,[4]CharPropertyConfig!$A:$G,7,FALSE)*D834</f>
        <v>5175</v>
      </c>
      <c r="J834" s="51">
        <f>VLOOKUP(A834,filiation!A:C,3,FALSE)</f>
        <v>12</v>
      </c>
      <c r="K834" s="51">
        <f>VLOOKUP(J834,Entourage!A:N,14,FALSE)</f>
        <v>2</v>
      </c>
      <c r="L834" s="2" t="str">
        <f t="shared" si="113"/>
        <v>刺杀</v>
      </c>
      <c r="M834" s="51">
        <f>VLOOKUP(A834,filiation!A:D,4,FALSE)</f>
        <v>10</v>
      </c>
      <c r="N834" s="51">
        <f>VLOOKUP(M834,Entourage!A:N,14,FALSE)</f>
        <v>1</v>
      </c>
      <c r="O834" s="2" t="str">
        <f t="shared" si="114"/>
        <v>战斗</v>
      </c>
      <c r="P834" s="2">
        <f t="shared" si="115"/>
        <v>102</v>
      </c>
      <c r="Q834" s="51">
        <f>INT(VLOOKUP(M834,Entourage!A:AF,28+IF(N834=1,2,IF(N834=3,3,1)),FALSE)*0.6*POWER(B834,1.1))</f>
        <v>161</v>
      </c>
      <c r="R834" s="55">
        <f>I834/(SUM(H$2:H834)*10)</f>
        <v>1.8495353824160114E-2</v>
      </c>
      <c r="S834" s="95">
        <f t="shared" si="116"/>
        <v>1.51</v>
      </c>
      <c r="T834" s="96">
        <f>SUMIFS(H$2:H834,A$2:A834,A834)*10*S834*(1.1+INDEX(Entourage!BD:BD,MATCH(J834,Entourage!A:A,0))/20)</f>
        <v>5182.3200000000006</v>
      </c>
      <c r="U834" s="96">
        <f t="shared" si="117"/>
        <v>521.43000000000029</v>
      </c>
      <c r="V834" s="96">
        <f>T834/VLOOKUP(C834,[4]CharPropertyConfig!$A:$G,7,FALSE)</f>
        <v>207.29280000000003</v>
      </c>
      <c r="W834" s="96">
        <f t="shared" si="118"/>
        <v>22.619999999999891</v>
      </c>
      <c r="X834" s="54" t="str">
        <f>VLOOKUP(J834,Entourage!A:B,2,FALSE)</f>
        <v>c_b_0069</v>
      </c>
      <c r="Y834" s="51" t="str">
        <f>VLOOKUP(M834,Entourage!A:B,2,FALSE)</f>
        <v>c_b_0019</v>
      </c>
    </row>
    <row r="835" spans="1:25" x14ac:dyDescent="0.15">
      <c r="A835" s="51">
        <f t="shared" ref="A835:A898" si="120">INT((ROW(A835)+18)/20)</f>
        <v>42</v>
      </c>
      <c r="B835" s="2">
        <f>COUNTIF(A$1:A835,A835)</f>
        <v>14</v>
      </c>
      <c r="C835" s="2">
        <f t="shared" si="119"/>
        <v>102</v>
      </c>
      <c r="D835" s="100">
        <f t="shared" ref="D835:D898" si="121">INT(V835)</f>
        <v>228</v>
      </c>
      <c r="E835" s="51">
        <v>1</v>
      </c>
      <c r="F835" s="43">
        <v>5</v>
      </c>
      <c r="G835" s="82">
        <v>13009</v>
      </c>
      <c r="H835" s="43">
        <v>46</v>
      </c>
      <c r="I835" s="43">
        <f>VLOOKUP(C835,[4]CharPropertyConfig!$A:$G,7,FALSE)*D835</f>
        <v>5700</v>
      </c>
      <c r="J835" s="51">
        <f>VLOOKUP(A835,filiation!A:C,3,FALSE)</f>
        <v>12</v>
      </c>
      <c r="K835" s="51">
        <f>VLOOKUP(J835,Entourage!A:N,14,FALSE)</f>
        <v>2</v>
      </c>
      <c r="L835" s="2" t="str">
        <f t="shared" ref="L835:L898" si="122">VLOOKUP(K835,$AC$2:$AD$4,2,FALSE)</f>
        <v>刺杀</v>
      </c>
      <c r="M835" s="51">
        <f>VLOOKUP(A835,filiation!A:D,4,FALSE)</f>
        <v>10</v>
      </c>
      <c r="N835" s="51">
        <f>VLOOKUP(M835,Entourage!A:N,14,FALSE)</f>
        <v>1</v>
      </c>
      <c r="O835" s="2" t="str">
        <f t="shared" ref="O835:O898" si="123">VLOOKUP(N835,$AC$2:$AD$4,2,FALSE)</f>
        <v>战斗</v>
      </c>
      <c r="P835" s="2">
        <f t="shared" ref="P835:P898" si="124">VLOOKUP(N835,$AC$2:$AE$4,3,FALSE)</f>
        <v>102</v>
      </c>
      <c r="Q835" s="51">
        <f>INT(VLOOKUP(M835,Entourage!A:AF,28+IF(N835=1,2,IF(N835=3,3,1)),FALSE)*0.6*POWER(B835,1.1))</f>
        <v>174</v>
      </c>
      <c r="R835" s="55">
        <f>I835/(SUM(H$2:H835)*10)</f>
        <v>2.0338257332476985E-2</v>
      </c>
      <c r="S835" s="95">
        <f t="shared" ref="S835:S898" si="125">VLOOKUP(B835,AG$2:AH$22,2,FALSE)</f>
        <v>1.42</v>
      </c>
      <c r="T835" s="96">
        <f>SUMIFS(H$2:H835,A$2:A835,A835)*10*S835*(1.1+INDEX(Entourage!BD:BD,MATCH(J835,Entourage!A:A,0))/20)</f>
        <v>5722.6</v>
      </c>
      <c r="U835" s="96">
        <f t="shared" ref="U835:U898" si="126">IFERROR(T835-T834,0)</f>
        <v>540.27999999999975</v>
      </c>
      <c r="V835" s="96">
        <f>T835/VLOOKUP(C835,[4]CharPropertyConfig!$A:$G,7,FALSE)</f>
        <v>228.90400000000002</v>
      </c>
      <c r="W835" s="96">
        <f t="shared" si="118"/>
        <v>18.849999999999454</v>
      </c>
      <c r="X835" s="54" t="str">
        <f>VLOOKUP(J835,Entourage!A:B,2,FALSE)</f>
        <v>c_b_0069</v>
      </c>
      <c r="Y835" s="51" t="str">
        <f>VLOOKUP(M835,Entourage!A:B,2,FALSE)</f>
        <v>c_b_0019</v>
      </c>
    </row>
    <row r="836" spans="1:25" x14ac:dyDescent="0.15">
      <c r="A836" s="51">
        <f t="shared" si="120"/>
        <v>42</v>
      </c>
      <c r="B836" s="2">
        <f>COUNTIF(A$1:A836,A836)</f>
        <v>15</v>
      </c>
      <c r="C836" s="2">
        <f t="shared" si="119"/>
        <v>102</v>
      </c>
      <c r="D836" s="100">
        <f t="shared" si="121"/>
        <v>251</v>
      </c>
      <c r="E836" s="51">
        <v>1</v>
      </c>
      <c r="F836" s="43">
        <v>5</v>
      </c>
      <c r="G836" s="82">
        <v>13009</v>
      </c>
      <c r="H836" s="43">
        <v>50</v>
      </c>
      <c r="I836" s="43">
        <f>VLOOKUP(C836,[4]CharPropertyConfig!$A:$G,7,FALSE)*D836</f>
        <v>6275</v>
      </c>
      <c r="J836" s="51">
        <f>VLOOKUP(A836,filiation!A:C,3,FALSE)</f>
        <v>12</v>
      </c>
      <c r="K836" s="51">
        <f>VLOOKUP(J836,Entourage!A:N,14,FALSE)</f>
        <v>2</v>
      </c>
      <c r="L836" s="2" t="str">
        <f t="shared" si="122"/>
        <v>刺杀</v>
      </c>
      <c r="M836" s="51">
        <f>VLOOKUP(A836,filiation!A:D,4,FALSE)</f>
        <v>10</v>
      </c>
      <c r="N836" s="51">
        <f>VLOOKUP(M836,Entourage!A:N,14,FALSE)</f>
        <v>1</v>
      </c>
      <c r="O836" s="2" t="str">
        <f t="shared" si="123"/>
        <v>战斗</v>
      </c>
      <c r="P836" s="2">
        <f t="shared" si="124"/>
        <v>102</v>
      </c>
      <c r="Q836" s="51">
        <f>INT(VLOOKUP(M836,Entourage!A:AF,28+IF(N836=1,2,IF(N836=3,3,1)),FALSE)*0.6*POWER(B836,1.1))</f>
        <v>188</v>
      </c>
      <c r="R836" s="55">
        <f>I836/(SUM(H$2:H836)*10)</f>
        <v>2.2350049864653086E-2</v>
      </c>
      <c r="S836" s="95">
        <f t="shared" si="125"/>
        <v>1.3418999999999999</v>
      </c>
      <c r="T836" s="96">
        <f>SUMIFS(H$2:H836,A$2:A836,A836)*10*S836*(1.1+INDEX(Entourage!BD:BD,MATCH(J836,Entourage!A:A,0))/20)</f>
        <v>6280.0919999999996</v>
      </c>
      <c r="U836" s="96">
        <f t="shared" si="126"/>
        <v>557.49199999999928</v>
      </c>
      <c r="V836" s="96">
        <f>T836/VLOOKUP(C836,[4]CharPropertyConfig!$A:$G,7,FALSE)</f>
        <v>251.20367999999999</v>
      </c>
      <c r="W836" s="96">
        <f t="shared" ref="W836:W899" si="127">U836-U835</f>
        <v>17.211999999999534</v>
      </c>
      <c r="X836" s="54" t="str">
        <f>VLOOKUP(J836,Entourage!A:B,2,FALSE)</f>
        <v>c_b_0069</v>
      </c>
      <c r="Y836" s="51" t="str">
        <f>VLOOKUP(M836,Entourage!A:B,2,FALSE)</f>
        <v>c_b_0019</v>
      </c>
    </row>
    <row r="837" spans="1:25" x14ac:dyDescent="0.15">
      <c r="A837" s="51">
        <f t="shared" si="120"/>
        <v>42</v>
      </c>
      <c r="B837" s="2">
        <f>COUNTIF(A$1:A837,A837)</f>
        <v>16</v>
      </c>
      <c r="C837" s="2">
        <f t="shared" si="119"/>
        <v>102</v>
      </c>
      <c r="D837" s="100">
        <f t="shared" si="121"/>
        <v>274</v>
      </c>
      <c r="E837" s="51">
        <v>1</v>
      </c>
      <c r="F837" s="43">
        <v>5</v>
      </c>
      <c r="G837" s="82">
        <v>13009</v>
      </c>
      <c r="H837" s="43">
        <v>54</v>
      </c>
      <c r="I837" s="43">
        <f>VLOOKUP(C837,[4]CharPropertyConfig!$A:$G,7,FALSE)*D837</f>
        <v>6850</v>
      </c>
      <c r="J837" s="51">
        <f>VLOOKUP(A837,filiation!A:C,3,FALSE)</f>
        <v>12</v>
      </c>
      <c r="K837" s="51">
        <f>VLOOKUP(J837,Entourage!A:N,14,FALSE)</f>
        <v>2</v>
      </c>
      <c r="L837" s="2" t="str">
        <f t="shared" si="122"/>
        <v>刺杀</v>
      </c>
      <c r="M837" s="51">
        <f>VLOOKUP(A837,filiation!A:D,4,FALSE)</f>
        <v>10</v>
      </c>
      <c r="N837" s="51">
        <f>VLOOKUP(M837,Entourage!A:N,14,FALSE)</f>
        <v>1</v>
      </c>
      <c r="O837" s="2" t="str">
        <f t="shared" si="123"/>
        <v>战斗</v>
      </c>
      <c r="P837" s="2">
        <f t="shared" si="124"/>
        <v>102</v>
      </c>
      <c r="Q837" s="51">
        <f>INT(VLOOKUP(M837,Entourage!A:AF,28+IF(N837=1,2,IF(N837=3,3,1)),FALSE)*0.6*POWER(B837,1.1))</f>
        <v>202</v>
      </c>
      <c r="R837" s="55">
        <f>I837/(SUM(H$2:H837)*10)</f>
        <v>2.4351226448631354E-2</v>
      </c>
      <c r="S837" s="95">
        <f t="shared" si="125"/>
        <v>1.2748049999999997</v>
      </c>
      <c r="T837" s="96">
        <f>SUMIFS(H$2:H837,A$2:A837,A837)*10*S837*(1.1+INDEX(Entourage!BD:BD,MATCH(J837,Entourage!A:A,0))/20)</f>
        <v>6861.0005099999989</v>
      </c>
      <c r="U837" s="96">
        <f t="shared" si="126"/>
        <v>580.9085099999993</v>
      </c>
      <c r="V837" s="96">
        <f>T837/VLOOKUP(C837,[4]CharPropertyConfig!$A:$G,7,FALSE)</f>
        <v>274.44002039999998</v>
      </c>
      <c r="W837" s="96">
        <f t="shared" si="127"/>
        <v>23.416510000000017</v>
      </c>
      <c r="X837" s="54" t="str">
        <f>VLOOKUP(J837,Entourage!A:B,2,FALSE)</f>
        <v>c_b_0069</v>
      </c>
      <c r="Y837" s="51" t="str">
        <f>VLOOKUP(M837,Entourage!A:B,2,FALSE)</f>
        <v>c_b_0019</v>
      </c>
    </row>
    <row r="838" spans="1:25" x14ac:dyDescent="0.15">
      <c r="A838" s="51">
        <f t="shared" si="120"/>
        <v>42</v>
      </c>
      <c r="B838" s="2">
        <f>COUNTIF(A$1:A838,A838)</f>
        <v>17</v>
      </c>
      <c r="C838" s="2">
        <f t="shared" si="119"/>
        <v>102</v>
      </c>
      <c r="D838" s="100">
        <f t="shared" si="121"/>
        <v>298</v>
      </c>
      <c r="E838" s="51">
        <v>1</v>
      </c>
      <c r="F838" s="43">
        <v>5</v>
      </c>
      <c r="G838" s="82">
        <v>13009</v>
      </c>
      <c r="H838" s="43">
        <v>58</v>
      </c>
      <c r="I838" s="43">
        <f>VLOOKUP(C838,[4]CharPropertyConfig!$A:$G,7,FALSE)*D838</f>
        <v>7450</v>
      </c>
      <c r="J838" s="51">
        <f>VLOOKUP(A838,filiation!A:C,3,FALSE)</f>
        <v>12</v>
      </c>
      <c r="K838" s="51">
        <f>VLOOKUP(J838,Entourage!A:N,14,FALSE)</f>
        <v>2</v>
      </c>
      <c r="L838" s="2" t="str">
        <f t="shared" si="122"/>
        <v>刺杀</v>
      </c>
      <c r="M838" s="51">
        <f>VLOOKUP(A838,filiation!A:D,4,FALSE)</f>
        <v>10</v>
      </c>
      <c r="N838" s="51">
        <f>VLOOKUP(M838,Entourage!A:N,14,FALSE)</f>
        <v>1</v>
      </c>
      <c r="O838" s="2" t="str">
        <f t="shared" si="123"/>
        <v>战斗</v>
      </c>
      <c r="P838" s="2">
        <f t="shared" si="124"/>
        <v>102</v>
      </c>
      <c r="Q838" s="51">
        <f>INT(VLOOKUP(M838,Entourage!A:AF,28+IF(N838=1,2,IF(N838=3,3,1)),FALSE)*0.6*POWER(B838,1.1))</f>
        <v>216</v>
      </c>
      <c r="R838" s="55">
        <f>I838/(SUM(H$2:H838)*10)</f>
        <v>2.6429686391372217E-2</v>
      </c>
      <c r="S838" s="95">
        <f t="shared" si="125"/>
        <v>1.2174387749999998</v>
      </c>
      <c r="T838" s="96">
        <f>SUMIFS(H$2:H838,A$2:A838,A838)*10*S838*(1.1+INDEX(Entourage!BD:BD,MATCH(J838,Entourage!A:A,0))/20)</f>
        <v>7470.2043233999984</v>
      </c>
      <c r="U838" s="96">
        <f t="shared" si="126"/>
        <v>609.20381339999949</v>
      </c>
      <c r="V838" s="96">
        <f>T838/VLOOKUP(C838,[4]CharPropertyConfig!$A:$G,7,FALSE)</f>
        <v>298.80817293599995</v>
      </c>
      <c r="W838" s="96">
        <f t="shared" si="127"/>
        <v>28.295303400000194</v>
      </c>
      <c r="X838" s="54" t="str">
        <f>VLOOKUP(J838,Entourage!A:B,2,FALSE)</f>
        <v>c_b_0069</v>
      </c>
      <c r="Y838" s="51" t="str">
        <f>VLOOKUP(M838,Entourage!A:B,2,FALSE)</f>
        <v>c_b_0019</v>
      </c>
    </row>
    <row r="839" spans="1:25" x14ac:dyDescent="0.15">
      <c r="A839" s="51">
        <f t="shared" si="120"/>
        <v>42</v>
      </c>
      <c r="B839" s="2">
        <f>COUNTIF(A$1:A839,A839)</f>
        <v>18</v>
      </c>
      <c r="C839" s="2">
        <f t="shared" si="119"/>
        <v>102</v>
      </c>
      <c r="D839" s="100">
        <f t="shared" si="121"/>
        <v>325</v>
      </c>
      <c r="E839" s="51">
        <v>1</v>
      </c>
      <c r="F839" s="43">
        <v>6</v>
      </c>
      <c r="G839" s="82">
        <v>13009</v>
      </c>
      <c r="H839" s="43">
        <v>64</v>
      </c>
      <c r="I839" s="43">
        <f>VLOOKUP(C839,[4]CharPropertyConfig!$A:$G,7,FALSE)*D839</f>
        <v>8125</v>
      </c>
      <c r="J839" s="51">
        <f>VLOOKUP(A839,filiation!A:C,3,FALSE)</f>
        <v>12</v>
      </c>
      <c r="K839" s="51">
        <f>VLOOKUP(J839,Entourage!A:N,14,FALSE)</f>
        <v>2</v>
      </c>
      <c r="L839" s="2" t="str">
        <f t="shared" si="122"/>
        <v>刺杀</v>
      </c>
      <c r="M839" s="51">
        <f>VLOOKUP(A839,filiation!A:D,4,FALSE)</f>
        <v>10</v>
      </c>
      <c r="N839" s="51">
        <f>VLOOKUP(M839,Entourage!A:N,14,FALSE)</f>
        <v>1</v>
      </c>
      <c r="O839" s="2" t="str">
        <f t="shared" si="123"/>
        <v>战斗</v>
      </c>
      <c r="P839" s="2">
        <f t="shared" si="124"/>
        <v>102</v>
      </c>
      <c r="Q839" s="51">
        <f>INT(VLOOKUP(M839,Entourage!A:AF,28+IF(N839=1,2,IF(N839=3,3,1)),FALSE)*0.6*POWER(B839,1.1))</f>
        <v>230</v>
      </c>
      <c r="R839" s="55">
        <f>I839/(SUM(H$2:H839)*10)</f>
        <v>2.8759025909670111E-2</v>
      </c>
      <c r="S839" s="95">
        <f t="shared" si="125"/>
        <v>1.1687412239999997</v>
      </c>
      <c r="T839" s="96">
        <f>SUMIFS(H$2:H839,A$2:A839,A839)*10*S839*(1.1+INDEX(Entourage!BD:BD,MATCH(J839,Entourage!A:A,0))/20)</f>
        <v>8143.7888488319977</v>
      </c>
      <c r="U839" s="96">
        <f t="shared" si="126"/>
        <v>673.58452543199928</v>
      </c>
      <c r="V839" s="96">
        <f>T839/VLOOKUP(C839,[4]CharPropertyConfig!$A:$G,7,FALSE)</f>
        <v>325.75155395327988</v>
      </c>
      <c r="W839" s="96">
        <f t="shared" si="127"/>
        <v>64.380712031999792</v>
      </c>
      <c r="X839" s="54" t="str">
        <f>VLOOKUP(J839,Entourage!A:B,2,FALSE)</f>
        <v>c_b_0069</v>
      </c>
      <c r="Y839" s="51" t="str">
        <f>VLOOKUP(M839,Entourage!A:B,2,FALSE)</f>
        <v>c_b_0019</v>
      </c>
    </row>
    <row r="840" spans="1:25" x14ac:dyDescent="0.15">
      <c r="A840" s="51">
        <f t="shared" si="120"/>
        <v>42</v>
      </c>
      <c r="B840" s="2">
        <f>COUNTIF(A$1:A840,A840)</f>
        <v>19</v>
      </c>
      <c r="C840" s="2">
        <f t="shared" si="119"/>
        <v>102</v>
      </c>
      <c r="D840" s="100">
        <f t="shared" si="121"/>
        <v>354</v>
      </c>
      <c r="E840" s="51">
        <v>1</v>
      </c>
      <c r="F840" s="43">
        <v>6</v>
      </c>
      <c r="G840" s="82">
        <v>13009</v>
      </c>
      <c r="H840" s="43">
        <v>68</v>
      </c>
      <c r="I840" s="43">
        <f>VLOOKUP(C840,[4]CharPropertyConfig!$A:$G,7,FALSE)*D840</f>
        <v>8850</v>
      </c>
      <c r="J840" s="51">
        <f>VLOOKUP(A840,filiation!A:C,3,FALSE)</f>
        <v>12</v>
      </c>
      <c r="K840" s="51">
        <f>VLOOKUP(J840,Entourage!A:N,14,FALSE)</f>
        <v>2</v>
      </c>
      <c r="L840" s="2" t="str">
        <f t="shared" si="122"/>
        <v>刺杀</v>
      </c>
      <c r="M840" s="51">
        <f>VLOOKUP(A840,filiation!A:D,4,FALSE)</f>
        <v>10</v>
      </c>
      <c r="N840" s="51">
        <f>VLOOKUP(M840,Entourage!A:N,14,FALSE)</f>
        <v>1</v>
      </c>
      <c r="O840" s="2" t="str">
        <f t="shared" si="123"/>
        <v>战斗</v>
      </c>
      <c r="P840" s="2">
        <f t="shared" si="124"/>
        <v>102</v>
      </c>
      <c r="Q840" s="51">
        <f>INT(VLOOKUP(M840,Entourage!A:AF,28+IF(N840=1,2,IF(N840=3,3,1)),FALSE)*0.6*POWER(B840,1.1))</f>
        <v>244</v>
      </c>
      <c r="R840" s="55">
        <f>I840/(SUM(H$2:H840)*10)</f>
        <v>3.125E-2</v>
      </c>
      <c r="S840" s="95">
        <f t="shared" si="125"/>
        <v>1.1278352811599996</v>
      </c>
      <c r="T840" s="96">
        <f>SUMIFS(H$2:H840,A$2:A840,A840)*10*S840*(1.1+INDEX(Entourage!BD:BD,MATCH(J840,Entourage!A:A,0))/20)</f>
        <v>8855.7626276683168</v>
      </c>
      <c r="U840" s="96">
        <f t="shared" si="126"/>
        <v>711.97377883631907</v>
      </c>
      <c r="V840" s="96">
        <f>T840/VLOOKUP(C840,[4]CharPropertyConfig!$A:$G,7,FALSE)</f>
        <v>354.23050510673266</v>
      </c>
      <c r="W840" s="96">
        <f t="shared" si="127"/>
        <v>38.389253404319788</v>
      </c>
      <c r="X840" s="54" t="str">
        <f>VLOOKUP(J840,Entourage!A:B,2,FALSE)</f>
        <v>c_b_0069</v>
      </c>
      <c r="Y840" s="51" t="str">
        <f>VLOOKUP(M840,Entourage!A:B,2,FALSE)</f>
        <v>c_b_0019</v>
      </c>
    </row>
    <row r="841" spans="1:25" x14ac:dyDescent="0.15">
      <c r="A841" s="51">
        <f t="shared" si="120"/>
        <v>42</v>
      </c>
      <c r="B841" s="2">
        <f>COUNTIF(A$1:A841,A841)</f>
        <v>20</v>
      </c>
      <c r="C841" s="2">
        <f t="shared" si="119"/>
        <v>102</v>
      </c>
      <c r="D841" s="100">
        <f t="shared" si="121"/>
        <v>384</v>
      </c>
      <c r="E841" s="51">
        <v>1</v>
      </c>
      <c r="F841" s="43">
        <v>6</v>
      </c>
      <c r="G841" s="82">
        <v>13009</v>
      </c>
      <c r="H841" s="43">
        <v>72</v>
      </c>
      <c r="I841" s="43">
        <f>VLOOKUP(C841,[4]CharPropertyConfig!$A:$G,7,FALSE)*D841</f>
        <v>9600</v>
      </c>
      <c r="J841" s="51">
        <f>VLOOKUP(A841,filiation!A:C,3,FALSE)</f>
        <v>12</v>
      </c>
      <c r="K841" s="51">
        <f>VLOOKUP(J841,Entourage!A:N,14,FALSE)</f>
        <v>2</v>
      </c>
      <c r="L841" s="2" t="str">
        <f t="shared" si="122"/>
        <v>刺杀</v>
      </c>
      <c r="M841" s="51">
        <f>VLOOKUP(A841,filiation!A:D,4,FALSE)</f>
        <v>10</v>
      </c>
      <c r="N841" s="51">
        <f>VLOOKUP(M841,Entourage!A:N,14,FALSE)</f>
        <v>1</v>
      </c>
      <c r="O841" s="2" t="str">
        <f t="shared" si="123"/>
        <v>战斗</v>
      </c>
      <c r="P841" s="2">
        <f t="shared" si="124"/>
        <v>102</v>
      </c>
      <c r="Q841" s="51">
        <f>INT(VLOOKUP(M841,Entourage!A:AF,28+IF(N841=1,2,IF(N841=3,3,1)),FALSE)*0.6*POWER(B841,1.1))</f>
        <v>259</v>
      </c>
      <c r="R841" s="55">
        <f>I841/(SUM(H$2:H841)*10)</f>
        <v>3.38123415046492E-2</v>
      </c>
      <c r="S841" s="95">
        <f t="shared" si="125"/>
        <v>1.0940002227251997</v>
      </c>
      <c r="T841" s="96">
        <f>SUMIFS(H$2:H841,A$2:A841,A841)*10*S841*(1.1+INDEX(Entourage!BD:BD,MATCH(J841,Entourage!A:A,0))/20)</f>
        <v>9614.0739573090541</v>
      </c>
      <c r="U841" s="96">
        <f t="shared" si="126"/>
        <v>758.31132964073731</v>
      </c>
      <c r="V841" s="96">
        <f>T841/VLOOKUP(C841,[4]CharPropertyConfig!$A:$G,7,FALSE)</f>
        <v>384.56295829236217</v>
      </c>
      <c r="W841" s="96">
        <f t="shared" si="127"/>
        <v>46.337550804418242</v>
      </c>
      <c r="X841" s="54" t="str">
        <f>VLOOKUP(J841,Entourage!A:B,2,FALSE)</f>
        <v>c_b_0069</v>
      </c>
      <c r="Y841" s="51" t="str">
        <f>VLOOKUP(M841,Entourage!A:B,2,FALSE)</f>
        <v>c_b_0019</v>
      </c>
    </row>
    <row r="842" spans="1:25" x14ac:dyDescent="0.15">
      <c r="A842" s="51">
        <f t="shared" si="120"/>
        <v>43</v>
      </c>
      <c r="B842" s="2">
        <f>COUNTIF(A$1:A842,A842)</f>
        <v>1</v>
      </c>
      <c r="C842" s="2">
        <f t="shared" si="119"/>
        <v>104</v>
      </c>
      <c r="D842" s="100">
        <f t="shared" si="121"/>
        <v>280</v>
      </c>
      <c r="E842" s="51">
        <v>1</v>
      </c>
      <c r="F842" s="43">
        <v>1</v>
      </c>
      <c r="G842" s="82">
        <v>13009</v>
      </c>
      <c r="H842" s="43">
        <v>2</v>
      </c>
      <c r="I842" s="43">
        <f>VLOOKUP(C842,[4]CharPropertyConfig!$A:$G,7,FALSE)*D842</f>
        <v>280</v>
      </c>
      <c r="J842" s="51">
        <f>VLOOKUP(A842,filiation!A:C,3,FALSE)</f>
        <v>10</v>
      </c>
      <c r="K842" s="51">
        <f>VLOOKUP(J842,Entourage!A:N,14,FALSE)</f>
        <v>1</v>
      </c>
      <c r="L842" s="2" t="str">
        <f t="shared" si="122"/>
        <v>战斗</v>
      </c>
      <c r="M842" s="51">
        <f>VLOOKUP(A842,filiation!A:D,4,FALSE)</f>
        <v>23</v>
      </c>
      <c r="N842" s="51">
        <f>VLOOKUP(M842,Entourage!A:N,14,FALSE)</f>
        <v>3</v>
      </c>
      <c r="O842" s="2" t="str">
        <f t="shared" si="123"/>
        <v>辅助</v>
      </c>
      <c r="P842" s="2">
        <f t="shared" si="124"/>
        <v>104</v>
      </c>
      <c r="Q842" s="51">
        <f>INT(VLOOKUP(M842,Entourage!A:AF,28+IF(N842=1,2,IF(N842=3,3,1)),FALSE)*0.6*POWER(B842,1.1))</f>
        <v>245</v>
      </c>
      <c r="R842" s="55">
        <f>I842/(SUM(H$2:H842)*10)</f>
        <v>9.8612382897795311E-4</v>
      </c>
      <c r="S842" s="95">
        <f t="shared" si="125"/>
        <v>10</v>
      </c>
      <c r="T842" s="96">
        <f>SUMIFS(H$2:H842,A$2:A842,A842)*10*S842*(1.1+INDEX(Entourage!BD:BD,MATCH(J842,Entourage!A:A,0))/20)</f>
        <v>280</v>
      </c>
      <c r="U842" s="96">
        <f t="shared" si="126"/>
        <v>-9334.0739573090541</v>
      </c>
      <c r="V842" s="96">
        <f>T842/VLOOKUP(C842,[4]CharPropertyConfig!$A:$G,7,FALSE)</f>
        <v>280</v>
      </c>
      <c r="W842" s="96">
        <f t="shared" si="127"/>
        <v>-10092.385286949791</v>
      </c>
      <c r="X842" s="54" t="str">
        <f>VLOOKUP(J842,Entourage!A:B,2,FALSE)</f>
        <v>c_b_0019</v>
      </c>
      <c r="Y842" s="51" t="str">
        <f>VLOOKUP(M842,Entourage!A:B,2,FALSE)</f>
        <v>c_b_0061</v>
      </c>
    </row>
    <row r="843" spans="1:25" x14ac:dyDescent="0.15">
      <c r="A843" s="51">
        <f t="shared" si="120"/>
        <v>43</v>
      </c>
      <c r="B843" s="2">
        <f>COUNTIF(A$1:A843,A843)</f>
        <v>2</v>
      </c>
      <c r="C843" s="2">
        <f t="shared" si="119"/>
        <v>104</v>
      </c>
      <c r="D843" s="100">
        <f t="shared" si="121"/>
        <v>588</v>
      </c>
      <c r="E843" s="51">
        <v>1</v>
      </c>
      <c r="F843" s="43">
        <v>1</v>
      </c>
      <c r="G843" s="82">
        <v>13009</v>
      </c>
      <c r="H843" s="43">
        <v>4</v>
      </c>
      <c r="I843" s="43">
        <f>VLOOKUP(C843,[4]CharPropertyConfig!$A:$G,7,FALSE)*D843</f>
        <v>588</v>
      </c>
      <c r="J843" s="51">
        <f>VLOOKUP(A843,filiation!A:C,3,FALSE)</f>
        <v>10</v>
      </c>
      <c r="K843" s="51">
        <f>VLOOKUP(J843,Entourage!A:N,14,FALSE)</f>
        <v>1</v>
      </c>
      <c r="L843" s="2" t="str">
        <f t="shared" si="122"/>
        <v>战斗</v>
      </c>
      <c r="M843" s="51">
        <f>VLOOKUP(A843,filiation!A:D,4,FALSE)</f>
        <v>23</v>
      </c>
      <c r="N843" s="51">
        <f>VLOOKUP(M843,Entourage!A:N,14,FALSE)</f>
        <v>3</v>
      </c>
      <c r="O843" s="2" t="str">
        <f t="shared" si="123"/>
        <v>辅助</v>
      </c>
      <c r="P843" s="2">
        <f t="shared" si="124"/>
        <v>104</v>
      </c>
      <c r="Q843" s="51">
        <f>INT(VLOOKUP(M843,Entourage!A:AF,28+IF(N843=1,2,IF(N843=3,3,1)),FALSE)*0.6*POWER(B843,1.1))</f>
        <v>526</v>
      </c>
      <c r="R843" s="55">
        <f>I843/(SUM(H$2:H843)*10)</f>
        <v>2.0705683498837947E-3</v>
      </c>
      <c r="S843" s="95">
        <f t="shared" si="125"/>
        <v>7</v>
      </c>
      <c r="T843" s="96">
        <f>SUMIFS(H$2:H843,A$2:A843,A843)*10*S843*(1.1+INDEX(Entourage!BD:BD,MATCH(J843,Entourage!A:A,0))/20)</f>
        <v>588</v>
      </c>
      <c r="U843" s="96">
        <f t="shared" si="126"/>
        <v>308</v>
      </c>
      <c r="V843" s="96">
        <f>T843/VLOOKUP(C843,[4]CharPropertyConfig!$A:$G,7,FALSE)</f>
        <v>588</v>
      </c>
      <c r="W843" s="96">
        <f t="shared" si="127"/>
        <v>9642.0739573090541</v>
      </c>
      <c r="X843" s="54" t="str">
        <f>VLOOKUP(J843,Entourage!A:B,2,FALSE)</f>
        <v>c_b_0019</v>
      </c>
      <c r="Y843" s="51" t="str">
        <f>VLOOKUP(M843,Entourage!A:B,2,FALSE)</f>
        <v>c_b_0061</v>
      </c>
    </row>
    <row r="844" spans="1:25" x14ac:dyDescent="0.15">
      <c r="A844" s="51">
        <f t="shared" si="120"/>
        <v>43</v>
      </c>
      <c r="B844" s="2">
        <f>COUNTIF(A$1:A844,A844)</f>
        <v>3</v>
      </c>
      <c r="C844" s="2">
        <f t="shared" si="119"/>
        <v>104</v>
      </c>
      <c r="D844" s="100">
        <f t="shared" si="121"/>
        <v>924</v>
      </c>
      <c r="E844" s="51">
        <v>1</v>
      </c>
      <c r="F844" s="43">
        <v>1</v>
      </c>
      <c r="G844" s="82">
        <v>13009</v>
      </c>
      <c r="H844" s="43">
        <v>6</v>
      </c>
      <c r="I844" s="43">
        <f>VLOOKUP(C844,[4]CharPropertyConfig!$A:$G,7,FALSE)*D844</f>
        <v>924</v>
      </c>
      <c r="J844" s="51">
        <f>VLOOKUP(A844,filiation!A:C,3,FALSE)</f>
        <v>10</v>
      </c>
      <c r="K844" s="51">
        <f>VLOOKUP(J844,Entourage!A:N,14,FALSE)</f>
        <v>1</v>
      </c>
      <c r="L844" s="2" t="str">
        <f t="shared" si="122"/>
        <v>战斗</v>
      </c>
      <c r="M844" s="51">
        <f>VLOOKUP(A844,filiation!A:D,4,FALSE)</f>
        <v>23</v>
      </c>
      <c r="N844" s="51">
        <f>VLOOKUP(M844,Entourage!A:N,14,FALSE)</f>
        <v>3</v>
      </c>
      <c r="O844" s="2" t="str">
        <f t="shared" si="123"/>
        <v>辅助</v>
      </c>
      <c r="P844" s="2">
        <f t="shared" si="124"/>
        <v>104</v>
      </c>
      <c r="Q844" s="51">
        <f>INT(VLOOKUP(M844,Entourage!A:AF,28+IF(N844=1,2,IF(N844=3,3,1)),FALSE)*0.6*POWER(B844,1.1))</f>
        <v>821</v>
      </c>
      <c r="R844" s="55">
        <f>I844/(SUM(H$2:H844)*10)</f>
        <v>3.2530629488804392E-3</v>
      </c>
      <c r="S844" s="95">
        <f t="shared" si="125"/>
        <v>5.5</v>
      </c>
      <c r="T844" s="96">
        <f>SUMIFS(H$2:H844,A$2:A844,A844)*10*S844*(1.1+INDEX(Entourage!BD:BD,MATCH(J844,Entourage!A:A,0))/20)</f>
        <v>924.00000000000011</v>
      </c>
      <c r="U844" s="96">
        <f t="shared" si="126"/>
        <v>336.00000000000011</v>
      </c>
      <c r="V844" s="96">
        <f>T844/VLOOKUP(C844,[4]CharPropertyConfig!$A:$G,7,FALSE)</f>
        <v>924.00000000000011</v>
      </c>
      <c r="W844" s="96">
        <f t="shared" si="127"/>
        <v>28.000000000000114</v>
      </c>
      <c r="X844" s="54" t="str">
        <f>VLOOKUP(J844,Entourage!A:B,2,FALSE)</f>
        <v>c_b_0019</v>
      </c>
      <c r="Y844" s="51" t="str">
        <f>VLOOKUP(M844,Entourage!A:B,2,FALSE)</f>
        <v>c_b_0061</v>
      </c>
    </row>
    <row r="845" spans="1:25" x14ac:dyDescent="0.15">
      <c r="A845" s="51">
        <f t="shared" si="120"/>
        <v>43</v>
      </c>
      <c r="B845" s="2">
        <f>COUNTIF(A$1:A845,A845)</f>
        <v>4</v>
      </c>
      <c r="C845" s="2">
        <f t="shared" si="119"/>
        <v>104</v>
      </c>
      <c r="D845" s="100">
        <f t="shared" si="121"/>
        <v>1293</v>
      </c>
      <c r="E845" s="51">
        <v>1</v>
      </c>
      <c r="F845" s="43">
        <v>2</v>
      </c>
      <c r="G845" s="82">
        <v>13009</v>
      </c>
      <c r="H845" s="43">
        <v>10</v>
      </c>
      <c r="I845" s="43">
        <f>VLOOKUP(C845,[4]CharPropertyConfig!$A:$G,7,FALSE)*D845</f>
        <v>1293</v>
      </c>
      <c r="J845" s="51">
        <f>VLOOKUP(A845,filiation!A:C,3,FALSE)</f>
        <v>10</v>
      </c>
      <c r="K845" s="51">
        <f>VLOOKUP(J845,Entourage!A:N,14,FALSE)</f>
        <v>1</v>
      </c>
      <c r="L845" s="2" t="str">
        <f t="shared" si="122"/>
        <v>战斗</v>
      </c>
      <c r="M845" s="51">
        <f>VLOOKUP(A845,filiation!A:D,4,FALSE)</f>
        <v>23</v>
      </c>
      <c r="N845" s="51">
        <f>VLOOKUP(M845,Entourage!A:N,14,FALSE)</f>
        <v>3</v>
      </c>
      <c r="O845" s="2" t="str">
        <f t="shared" si="123"/>
        <v>辅助</v>
      </c>
      <c r="P845" s="2">
        <f t="shared" si="124"/>
        <v>104</v>
      </c>
      <c r="Q845" s="51">
        <f>INT(VLOOKUP(M845,Entourage!A:AF,28+IF(N845=1,2,IF(N845=3,3,1)),FALSE)*0.6*POWER(B845,1.1))</f>
        <v>1127</v>
      </c>
      <c r="R845" s="55">
        <f>I845/(SUM(H$2:H845)*10)</f>
        <v>4.5505736608714015E-3</v>
      </c>
      <c r="S845" s="95">
        <f t="shared" si="125"/>
        <v>4.2</v>
      </c>
      <c r="T845" s="96">
        <f>SUMIFS(H$2:H845,A$2:A845,A845)*10*S845*(1.1+INDEX(Entourage!BD:BD,MATCH(J845,Entourage!A:A,0))/20)</f>
        <v>1293.6000000000001</v>
      </c>
      <c r="U845" s="96">
        <f t="shared" si="126"/>
        <v>369.6</v>
      </c>
      <c r="V845" s="96">
        <f>T845/VLOOKUP(C845,[4]CharPropertyConfig!$A:$G,7,FALSE)</f>
        <v>1293.6000000000001</v>
      </c>
      <c r="W845" s="96">
        <f t="shared" si="127"/>
        <v>33.599999999999909</v>
      </c>
      <c r="X845" s="54" t="str">
        <f>VLOOKUP(J845,Entourage!A:B,2,FALSE)</f>
        <v>c_b_0019</v>
      </c>
      <c r="Y845" s="51" t="str">
        <f>VLOOKUP(M845,Entourage!A:B,2,FALSE)</f>
        <v>c_b_0061</v>
      </c>
    </row>
    <row r="846" spans="1:25" x14ac:dyDescent="0.15">
      <c r="A846" s="51">
        <f t="shared" si="120"/>
        <v>43</v>
      </c>
      <c r="B846" s="2">
        <f>COUNTIF(A$1:A846,A846)</f>
        <v>5</v>
      </c>
      <c r="C846" s="2">
        <f t="shared" si="119"/>
        <v>104</v>
      </c>
      <c r="D846" s="100">
        <f t="shared" si="121"/>
        <v>1694</v>
      </c>
      <c r="E846" s="51">
        <v>1</v>
      </c>
      <c r="F846" s="43">
        <v>2</v>
      </c>
      <c r="G846" s="82">
        <v>13009</v>
      </c>
      <c r="H846" s="43">
        <v>12</v>
      </c>
      <c r="I846" s="43">
        <f>VLOOKUP(C846,[4]CharPropertyConfig!$A:$G,7,FALSE)*D846</f>
        <v>1694</v>
      </c>
      <c r="J846" s="51">
        <f>VLOOKUP(A846,filiation!A:C,3,FALSE)</f>
        <v>10</v>
      </c>
      <c r="K846" s="51">
        <f>VLOOKUP(J846,Entourage!A:N,14,FALSE)</f>
        <v>1</v>
      </c>
      <c r="L846" s="2" t="str">
        <f t="shared" si="122"/>
        <v>战斗</v>
      </c>
      <c r="M846" s="51">
        <f>VLOOKUP(A846,filiation!A:D,4,FALSE)</f>
        <v>23</v>
      </c>
      <c r="N846" s="51">
        <f>VLOOKUP(M846,Entourage!A:N,14,FALSE)</f>
        <v>3</v>
      </c>
      <c r="O846" s="2" t="str">
        <f t="shared" si="123"/>
        <v>辅助</v>
      </c>
      <c r="P846" s="2">
        <f t="shared" si="124"/>
        <v>104</v>
      </c>
      <c r="Q846" s="51">
        <f>INT(VLOOKUP(M846,Entourage!A:AF,28+IF(N846=1,2,IF(N846=3,3,1)),FALSE)*0.6*POWER(B846,1.1))</f>
        <v>1441</v>
      </c>
      <c r="R846" s="55">
        <f>I846/(SUM(H$2:H846)*10)</f>
        <v>5.9593330049954266E-3</v>
      </c>
      <c r="S846" s="95">
        <f t="shared" si="125"/>
        <v>3.56</v>
      </c>
      <c r="T846" s="96">
        <f>SUMIFS(H$2:H846,A$2:A846,A846)*10*S846*(1.1+INDEX(Entourage!BD:BD,MATCH(J846,Entourage!A:A,0))/20)</f>
        <v>1694.5600000000004</v>
      </c>
      <c r="U846" s="96">
        <f t="shared" si="126"/>
        <v>400.96000000000026</v>
      </c>
      <c r="V846" s="96">
        <f>T846/VLOOKUP(C846,[4]CharPropertyConfig!$A:$G,7,FALSE)</f>
        <v>1694.5600000000004</v>
      </c>
      <c r="W846" s="96">
        <f t="shared" si="127"/>
        <v>31.360000000000241</v>
      </c>
      <c r="X846" s="54" t="str">
        <f>VLOOKUP(J846,Entourage!A:B,2,FALSE)</f>
        <v>c_b_0019</v>
      </c>
      <c r="Y846" s="51" t="str">
        <f>VLOOKUP(M846,Entourage!A:B,2,FALSE)</f>
        <v>c_b_0061</v>
      </c>
    </row>
    <row r="847" spans="1:25" x14ac:dyDescent="0.15">
      <c r="A847" s="51">
        <f t="shared" si="120"/>
        <v>43</v>
      </c>
      <c r="B847" s="2">
        <f>COUNTIF(A$1:A847,A847)</f>
        <v>6</v>
      </c>
      <c r="C847" s="2">
        <f t="shared" si="119"/>
        <v>104</v>
      </c>
      <c r="D847" s="100">
        <f t="shared" si="121"/>
        <v>2114</v>
      </c>
      <c r="E847" s="51">
        <v>1</v>
      </c>
      <c r="F847" s="43">
        <v>2</v>
      </c>
      <c r="G847" s="82">
        <v>13009</v>
      </c>
      <c r="H847" s="43">
        <v>16</v>
      </c>
      <c r="I847" s="43">
        <f>VLOOKUP(C847,[4]CharPropertyConfig!$A:$G,7,FALSE)*D847</f>
        <v>2114</v>
      </c>
      <c r="J847" s="51">
        <f>VLOOKUP(A847,filiation!A:C,3,FALSE)</f>
        <v>10</v>
      </c>
      <c r="K847" s="51">
        <f>VLOOKUP(J847,Entourage!A:N,14,FALSE)</f>
        <v>1</v>
      </c>
      <c r="L847" s="2" t="str">
        <f t="shared" si="122"/>
        <v>战斗</v>
      </c>
      <c r="M847" s="51">
        <f>VLOOKUP(A847,filiation!A:D,4,FALSE)</f>
        <v>23</v>
      </c>
      <c r="N847" s="51">
        <f>VLOOKUP(M847,Entourage!A:N,14,FALSE)</f>
        <v>3</v>
      </c>
      <c r="O847" s="2" t="str">
        <f t="shared" si="123"/>
        <v>辅助</v>
      </c>
      <c r="P847" s="2">
        <f t="shared" si="124"/>
        <v>104</v>
      </c>
      <c r="Q847" s="51">
        <f>INT(VLOOKUP(M847,Entourage!A:AF,28+IF(N847=1,2,IF(N847=3,3,1)),FALSE)*0.6*POWER(B847,1.1))</f>
        <v>1761</v>
      </c>
      <c r="R847" s="55">
        <f>I847/(SUM(H$2:H847)*10)</f>
        <v>7.4326699950777019E-3</v>
      </c>
      <c r="S847" s="95">
        <f t="shared" si="125"/>
        <v>3.02</v>
      </c>
      <c r="T847" s="96">
        <f>SUMIFS(H$2:H847,A$2:A847,A847)*10*S847*(1.1+INDEX(Entourage!BD:BD,MATCH(J847,Entourage!A:A,0))/20)</f>
        <v>2114</v>
      </c>
      <c r="U847" s="96">
        <f t="shared" si="126"/>
        <v>419.4399999999996</v>
      </c>
      <c r="V847" s="96">
        <f>T847/VLOOKUP(C847,[4]CharPropertyConfig!$A:$G,7,FALSE)</f>
        <v>2114</v>
      </c>
      <c r="W847" s="96">
        <f t="shared" si="127"/>
        <v>18.479999999999336</v>
      </c>
      <c r="X847" s="54" t="str">
        <f>VLOOKUP(J847,Entourage!A:B,2,FALSE)</f>
        <v>c_b_0019</v>
      </c>
      <c r="Y847" s="51" t="str">
        <f>VLOOKUP(M847,Entourage!A:B,2,FALSE)</f>
        <v>c_b_0061</v>
      </c>
    </row>
    <row r="848" spans="1:25" x14ac:dyDescent="0.15">
      <c r="A848" s="51">
        <f t="shared" si="120"/>
        <v>43</v>
      </c>
      <c r="B848" s="2">
        <f>COUNTIF(A$1:A848,A848)</f>
        <v>7</v>
      </c>
      <c r="C848" s="2">
        <f t="shared" si="119"/>
        <v>104</v>
      </c>
      <c r="D848" s="100">
        <f t="shared" si="121"/>
        <v>2548</v>
      </c>
      <c r="E848" s="51">
        <v>1</v>
      </c>
      <c r="F848" s="43">
        <v>3</v>
      </c>
      <c r="G848" s="82">
        <v>13009</v>
      </c>
      <c r="H848" s="43">
        <v>20</v>
      </c>
      <c r="I848" s="43">
        <f>VLOOKUP(C848,[4]CharPropertyConfig!$A:$G,7,FALSE)*D848</f>
        <v>2548</v>
      </c>
      <c r="J848" s="51">
        <f>VLOOKUP(A848,filiation!A:C,3,FALSE)</f>
        <v>10</v>
      </c>
      <c r="K848" s="51">
        <f>VLOOKUP(J848,Entourage!A:N,14,FALSE)</f>
        <v>1</v>
      </c>
      <c r="L848" s="2" t="str">
        <f t="shared" si="122"/>
        <v>战斗</v>
      </c>
      <c r="M848" s="51">
        <f>VLOOKUP(A848,filiation!A:D,4,FALSE)</f>
        <v>23</v>
      </c>
      <c r="N848" s="51">
        <f>VLOOKUP(M848,Entourage!A:N,14,FALSE)</f>
        <v>3</v>
      </c>
      <c r="O848" s="2" t="str">
        <f t="shared" si="123"/>
        <v>辅助</v>
      </c>
      <c r="P848" s="2">
        <f t="shared" si="124"/>
        <v>104</v>
      </c>
      <c r="Q848" s="51">
        <f>INT(VLOOKUP(M848,Entourage!A:AF,28+IF(N848=1,2,IF(N848=3,3,1)),FALSE)*0.6*POWER(B848,1.1))</f>
        <v>2086</v>
      </c>
      <c r="R848" s="55">
        <f>I848/(SUM(H$2:H848)*10)</f>
        <v>8.9522872602065904E-3</v>
      </c>
      <c r="S848" s="95">
        <f t="shared" si="125"/>
        <v>2.6</v>
      </c>
      <c r="T848" s="96">
        <f>SUMIFS(H$2:H848,A$2:A848,A848)*10*S848*(1.1+INDEX(Entourage!BD:BD,MATCH(J848,Entourage!A:A,0))/20)</f>
        <v>2548.0000000000005</v>
      </c>
      <c r="U848" s="96">
        <f t="shared" si="126"/>
        <v>434.00000000000045</v>
      </c>
      <c r="V848" s="96">
        <f>T848/VLOOKUP(C848,[4]CharPropertyConfig!$A:$G,7,FALSE)</f>
        <v>2548.0000000000005</v>
      </c>
      <c r="W848" s="96">
        <f t="shared" si="127"/>
        <v>14.560000000000855</v>
      </c>
      <c r="X848" s="54" t="str">
        <f>VLOOKUP(J848,Entourage!A:B,2,FALSE)</f>
        <v>c_b_0019</v>
      </c>
      <c r="Y848" s="51" t="str">
        <f>VLOOKUP(M848,Entourage!A:B,2,FALSE)</f>
        <v>c_b_0061</v>
      </c>
    </row>
    <row r="849" spans="1:25" x14ac:dyDescent="0.15">
      <c r="A849" s="51">
        <f t="shared" si="120"/>
        <v>43</v>
      </c>
      <c r="B849" s="2">
        <f>COUNTIF(A$1:A849,A849)</f>
        <v>8</v>
      </c>
      <c r="C849" s="2">
        <f t="shared" si="119"/>
        <v>104</v>
      </c>
      <c r="D849" s="100">
        <f t="shared" si="121"/>
        <v>3000</v>
      </c>
      <c r="E849" s="51">
        <v>1</v>
      </c>
      <c r="F849" s="43">
        <v>3</v>
      </c>
      <c r="G849" s="82">
        <v>13009</v>
      </c>
      <c r="H849" s="43">
        <v>24</v>
      </c>
      <c r="I849" s="43">
        <f>VLOOKUP(C849,[4]CharPropertyConfig!$A:$G,7,FALSE)*D849</f>
        <v>3000</v>
      </c>
      <c r="J849" s="51">
        <f>VLOOKUP(A849,filiation!A:C,3,FALSE)</f>
        <v>10</v>
      </c>
      <c r="K849" s="51">
        <f>VLOOKUP(J849,Entourage!A:N,14,FALSE)</f>
        <v>1</v>
      </c>
      <c r="L849" s="2" t="str">
        <f t="shared" si="122"/>
        <v>战斗</v>
      </c>
      <c r="M849" s="51">
        <f>VLOOKUP(A849,filiation!A:D,4,FALSE)</f>
        <v>23</v>
      </c>
      <c r="N849" s="51">
        <f>VLOOKUP(M849,Entourage!A:N,14,FALSE)</f>
        <v>3</v>
      </c>
      <c r="O849" s="2" t="str">
        <f t="shared" si="123"/>
        <v>辅助</v>
      </c>
      <c r="P849" s="2">
        <f t="shared" si="124"/>
        <v>104</v>
      </c>
      <c r="Q849" s="51">
        <f>INT(VLOOKUP(M849,Entourage!A:AF,28+IF(N849=1,2,IF(N849=3,3,1)),FALSE)*0.6*POWER(B849,1.1))</f>
        <v>2416</v>
      </c>
      <c r="R849" s="55">
        <f>I849/(SUM(H$2:H849)*10)</f>
        <v>1.0531489152566173E-2</v>
      </c>
      <c r="S849" s="95">
        <f t="shared" si="125"/>
        <v>2.2799999999999998</v>
      </c>
      <c r="T849" s="96">
        <f>SUMIFS(H$2:H849,A$2:A849,A849)*10*S849*(1.1+INDEX(Entourage!BD:BD,MATCH(J849,Entourage!A:A,0))/20)</f>
        <v>3000.48</v>
      </c>
      <c r="U849" s="96">
        <f t="shared" si="126"/>
        <v>452.47999999999956</v>
      </c>
      <c r="V849" s="96">
        <f>T849/VLOOKUP(C849,[4]CharPropertyConfig!$A:$G,7,FALSE)</f>
        <v>3000.48</v>
      </c>
      <c r="W849" s="96">
        <f t="shared" si="127"/>
        <v>18.479999999999109</v>
      </c>
      <c r="X849" s="54" t="str">
        <f>VLOOKUP(J849,Entourage!A:B,2,FALSE)</f>
        <v>c_b_0019</v>
      </c>
      <c r="Y849" s="51" t="str">
        <f>VLOOKUP(M849,Entourage!A:B,2,FALSE)</f>
        <v>c_b_0061</v>
      </c>
    </row>
    <row r="850" spans="1:25" x14ac:dyDescent="0.15">
      <c r="A850" s="51">
        <f t="shared" si="120"/>
        <v>43</v>
      </c>
      <c r="B850" s="2">
        <f>COUNTIF(A$1:A850,A850)</f>
        <v>9</v>
      </c>
      <c r="C850" s="2">
        <f t="shared" ref="C850:C913" si="128">P850</f>
        <v>104</v>
      </c>
      <c r="D850" s="100">
        <f t="shared" si="121"/>
        <v>3477</v>
      </c>
      <c r="E850" s="51">
        <v>1</v>
      </c>
      <c r="F850" s="43">
        <v>3</v>
      </c>
      <c r="G850" s="82">
        <v>13009</v>
      </c>
      <c r="H850" s="43">
        <v>26</v>
      </c>
      <c r="I850" s="43">
        <f>VLOOKUP(C850,[4]CharPropertyConfig!$A:$G,7,FALSE)*D850</f>
        <v>3477</v>
      </c>
      <c r="J850" s="51">
        <f>VLOOKUP(A850,filiation!A:C,3,FALSE)</f>
        <v>10</v>
      </c>
      <c r="K850" s="51">
        <f>VLOOKUP(J850,Entourage!A:N,14,FALSE)</f>
        <v>1</v>
      </c>
      <c r="L850" s="2" t="str">
        <f t="shared" si="122"/>
        <v>战斗</v>
      </c>
      <c r="M850" s="51">
        <f>VLOOKUP(A850,filiation!A:D,4,FALSE)</f>
        <v>23</v>
      </c>
      <c r="N850" s="51">
        <f>VLOOKUP(M850,Entourage!A:N,14,FALSE)</f>
        <v>3</v>
      </c>
      <c r="O850" s="2" t="str">
        <f t="shared" si="123"/>
        <v>辅助</v>
      </c>
      <c r="P850" s="2">
        <f t="shared" si="124"/>
        <v>104</v>
      </c>
      <c r="Q850" s="51">
        <f>INT(VLOOKUP(M850,Entourage!A:AF,28+IF(N850=1,2,IF(N850=3,3,1)),FALSE)*0.6*POWER(B850,1.1))</f>
        <v>2751</v>
      </c>
      <c r="R850" s="55">
        <f>I850/(SUM(H$2:H850)*10)</f>
        <v>1.2194865319865319E-2</v>
      </c>
      <c r="S850" s="95">
        <f t="shared" si="125"/>
        <v>2.0699999999999998</v>
      </c>
      <c r="T850" s="96">
        <f>SUMIFS(H$2:H850,A$2:A850,A850)*10*S850*(1.1+INDEX(Entourage!BD:BD,MATCH(J850,Entourage!A:A,0))/20)</f>
        <v>3477.6000000000004</v>
      </c>
      <c r="U850" s="96">
        <f t="shared" si="126"/>
        <v>477.12000000000035</v>
      </c>
      <c r="V850" s="96">
        <f>T850/VLOOKUP(C850,[4]CharPropertyConfig!$A:$G,7,FALSE)</f>
        <v>3477.6000000000004</v>
      </c>
      <c r="W850" s="96">
        <f t="shared" si="127"/>
        <v>24.640000000000782</v>
      </c>
      <c r="X850" s="54" t="str">
        <f>VLOOKUP(J850,Entourage!A:B,2,FALSE)</f>
        <v>c_b_0019</v>
      </c>
      <c r="Y850" s="51" t="str">
        <f>VLOOKUP(M850,Entourage!A:B,2,FALSE)</f>
        <v>c_b_0061</v>
      </c>
    </row>
    <row r="851" spans="1:25" x14ac:dyDescent="0.15">
      <c r="A851" s="51">
        <f t="shared" si="120"/>
        <v>43</v>
      </c>
      <c r="B851" s="2">
        <f>COUNTIF(A$1:A851,A851)</f>
        <v>10</v>
      </c>
      <c r="C851" s="2">
        <f t="shared" si="128"/>
        <v>104</v>
      </c>
      <c r="D851" s="100">
        <f t="shared" si="121"/>
        <v>3969</v>
      </c>
      <c r="E851" s="51">
        <v>1</v>
      </c>
      <c r="F851" s="43">
        <v>3</v>
      </c>
      <c r="G851" s="82">
        <v>13009</v>
      </c>
      <c r="H851" s="43">
        <v>30</v>
      </c>
      <c r="I851" s="43">
        <f>VLOOKUP(C851,[4]CharPropertyConfig!$A:$G,7,FALSE)*D851</f>
        <v>3969</v>
      </c>
      <c r="J851" s="51">
        <f>VLOOKUP(A851,filiation!A:C,3,FALSE)</f>
        <v>10</v>
      </c>
      <c r="K851" s="51">
        <f>VLOOKUP(J851,Entourage!A:N,14,FALSE)</f>
        <v>1</v>
      </c>
      <c r="L851" s="2" t="str">
        <f t="shared" si="122"/>
        <v>战斗</v>
      </c>
      <c r="M851" s="51">
        <f>VLOOKUP(A851,filiation!A:D,4,FALSE)</f>
        <v>23</v>
      </c>
      <c r="N851" s="51">
        <f>VLOOKUP(M851,Entourage!A:N,14,FALSE)</f>
        <v>3</v>
      </c>
      <c r="O851" s="2" t="str">
        <f t="shared" si="123"/>
        <v>辅助</v>
      </c>
      <c r="P851" s="2">
        <f t="shared" si="124"/>
        <v>104</v>
      </c>
      <c r="Q851" s="51">
        <f>INT(VLOOKUP(M851,Entourage!A:AF,28+IF(N851=1,2,IF(N851=3,3,1)),FALSE)*0.6*POWER(B851,1.1))</f>
        <v>3089</v>
      </c>
      <c r="R851" s="55">
        <f>I851/(SUM(H$2:H851)*10)</f>
        <v>1.3905822997687618E-2</v>
      </c>
      <c r="S851" s="95">
        <f t="shared" si="125"/>
        <v>1.89</v>
      </c>
      <c r="T851" s="96">
        <f>SUMIFS(H$2:H851,A$2:A851,A851)*10*S851*(1.1+INDEX(Entourage!BD:BD,MATCH(J851,Entourage!A:A,0))/20)</f>
        <v>3969.0000000000005</v>
      </c>
      <c r="U851" s="96">
        <f t="shared" si="126"/>
        <v>491.40000000000009</v>
      </c>
      <c r="V851" s="96">
        <f>T851/VLOOKUP(C851,[4]CharPropertyConfig!$A:$G,7,FALSE)</f>
        <v>3969.0000000000005</v>
      </c>
      <c r="W851" s="96">
        <f t="shared" si="127"/>
        <v>14.279999999999745</v>
      </c>
      <c r="X851" s="54" t="str">
        <f>VLOOKUP(J851,Entourage!A:B,2,FALSE)</f>
        <v>c_b_0019</v>
      </c>
      <c r="Y851" s="51" t="str">
        <f>VLOOKUP(M851,Entourage!A:B,2,FALSE)</f>
        <v>c_b_0061</v>
      </c>
    </row>
    <row r="852" spans="1:25" x14ac:dyDescent="0.15">
      <c r="A852" s="51">
        <f t="shared" si="120"/>
        <v>43</v>
      </c>
      <c r="B852" s="2">
        <f>COUNTIF(A$1:A852,A852)</f>
        <v>11</v>
      </c>
      <c r="C852" s="2">
        <f t="shared" si="128"/>
        <v>104</v>
      </c>
      <c r="D852" s="100">
        <f t="shared" si="121"/>
        <v>4482</v>
      </c>
      <c r="E852" s="51">
        <v>1</v>
      </c>
      <c r="F852" s="43">
        <v>4</v>
      </c>
      <c r="G852" s="82">
        <v>13009</v>
      </c>
      <c r="H852" s="43">
        <v>34</v>
      </c>
      <c r="I852" s="43">
        <f>VLOOKUP(C852,[4]CharPropertyConfig!$A:$G,7,FALSE)*D852</f>
        <v>4482</v>
      </c>
      <c r="J852" s="51">
        <f>VLOOKUP(A852,filiation!A:C,3,FALSE)</f>
        <v>10</v>
      </c>
      <c r="K852" s="51">
        <f>VLOOKUP(J852,Entourage!A:N,14,FALSE)</f>
        <v>1</v>
      </c>
      <c r="L852" s="2" t="str">
        <f t="shared" si="122"/>
        <v>战斗</v>
      </c>
      <c r="M852" s="51">
        <f>VLOOKUP(A852,filiation!A:D,4,FALSE)</f>
        <v>23</v>
      </c>
      <c r="N852" s="51">
        <f>VLOOKUP(M852,Entourage!A:N,14,FALSE)</f>
        <v>3</v>
      </c>
      <c r="O852" s="2" t="str">
        <f t="shared" si="123"/>
        <v>辅助</v>
      </c>
      <c r="P852" s="2">
        <f t="shared" si="124"/>
        <v>104</v>
      </c>
      <c r="Q852" s="51">
        <f>INT(VLOOKUP(M852,Entourage!A:AF,28+IF(N852=1,2,IF(N852=3,3,1)),FALSE)*0.6*POWER(B852,1.1))</f>
        <v>3430</v>
      </c>
      <c r="R852" s="55">
        <f>I852/(SUM(H$2:H852)*10)</f>
        <v>1.5684490481522956E-2</v>
      </c>
      <c r="S852" s="95">
        <f t="shared" si="125"/>
        <v>1.74</v>
      </c>
      <c r="T852" s="96">
        <f>SUMIFS(H$2:H852,A$2:A852,A852)*10*S852*(1.1+INDEX(Entourage!BD:BD,MATCH(J852,Entourage!A:A,0))/20)</f>
        <v>4482.2400000000007</v>
      </c>
      <c r="U852" s="96">
        <f t="shared" si="126"/>
        <v>513.24000000000024</v>
      </c>
      <c r="V852" s="96">
        <f>T852/VLOOKUP(C852,[4]CharPropertyConfig!$A:$G,7,FALSE)</f>
        <v>4482.2400000000007</v>
      </c>
      <c r="W852" s="96">
        <f t="shared" si="127"/>
        <v>21.840000000000146</v>
      </c>
      <c r="X852" s="54" t="str">
        <f>VLOOKUP(J852,Entourage!A:B,2,FALSE)</f>
        <v>c_b_0019</v>
      </c>
      <c r="Y852" s="51" t="str">
        <f>VLOOKUP(M852,Entourage!A:B,2,FALSE)</f>
        <v>c_b_0061</v>
      </c>
    </row>
    <row r="853" spans="1:25" x14ac:dyDescent="0.15">
      <c r="A853" s="51">
        <f t="shared" si="120"/>
        <v>43</v>
      </c>
      <c r="B853" s="2">
        <f>COUNTIF(A$1:A853,A853)</f>
        <v>12</v>
      </c>
      <c r="C853" s="2">
        <f t="shared" si="128"/>
        <v>104</v>
      </c>
      <c r="D853" s="100">
        <f t="shared" si="121"/>
        <v>5019</v>
      </c>
      <c r="E853" s="51">
        <v>1</v>
      </c>
      <c r="F853" s="43">
        <v>4</v>
      </c>
      <c r="G853" s="82">
        <v>13009</v>
      </c>
      <c r="H853" s="43">
        <v>38</v>
      </c>
      <c r="I853" s="43">
        <f>VLOOKUP(C853,[4]CharPropertyConfig!$A:$G,7,FALSE)*D853</f>
        <v>5019</v>
      </c>
      <c r="J853" s="51">
        <f>VLOOKUP(A853,filiation!A:C,3,FALSE)</f>
        <v>10</v>
      </c>
      <c r="K853" s="51">
        <f>VLOOKUP(J853,Entourage!A:N,14,FALSE)</f>
        <v>1</v>
      </c>
      <c r="L853" s="2" t="str">
        <f t="shared" si="122"/>
        <v>战斗</v>
      </c>
      <c r="M853" s="51">
        <f>VLOOKUP(A853,filiation!A:D,4,FALSE)</f>
        <v>23</v>
      </c>
      <c r="N853" s="51">
        <f>VLOOKUP(M853,Entourage!A:N,14,FALSE)</f>
        <v>3</v>
      </c>
      <c r="O853" s="2" t="str">
        <f t="shared" si="123"/>
        <v>辅助</v>
      </c>
      <c r="P853" s="2">
        <f t="shared" si="124"/>
        <v>104</v>
      </c>
      <c r="Q853" s="51">
        <f>INT(VLOOKUP(M853,Entourage!A:AF,28+IF(N853=1,2,IF(N853=3,3,1)),FALSE)*0.6*POWER(B853,1.1))</f>
        <v>3775</v>
      </c>
      <c r="R853" s="55">
        <f>I853/(SUM(H$2:H853)*10)</f>
        <v>1.7540364856364017E-2</v>
      </c>
      <c r="S853" s="95">
        <f t="shared" si="125"/>
        <v>1.615</v>
      </c>
      <c r="T853" s="96">
        <f>SUMIFS(H$2:H853,A$2:A853,A853)*10*S853*(1.1+INDEX(Entourage!BD:BD,MATCH(J853,Entourage!A:A,0))/20)</f>
        <v>5019.420000000001</v>
      </c>
      <c r="U853" s="96">
        <f t="shared" si="126"/>
        <v>537.18000000000029</v>
      </c>
      <c r="V853" s="96">
        <f>T853/VLOOKUP(C853,[4]CharPropertyConfig!$A:$G,7,FALSE)</f>
        <v>5019.420000000001</v>
      </c>
      <c r="W853" s="96">
        <f t="shared" si="127"/>
        <v>23.940000000000055</v>
      </c>
      <c r="X853" s="54" t="str">
        <f>VLOOKUP(J853,Entourage!A:B,2,FALSE)</f>
        <v>c_b_0019</v>
      </c>
      <c r="Y853" s="51" t="str">
        <f>VLOOKUP(M853,Entourage!A:B,2,FALSE)</f>
        <v>c_b_0061</v>
      </c>
    </row>
    <row r="854" spans="1:25" x14ac:dyDescent="0.15">
      <c r="A854" s="51">
        <f t="shared" si="120"/>
        <v>43</v>
      </c>
      <c r="B854" s="2">
        <f>COUNTIF(A$1:A854,A854)</f>
        <v>13</v>
      </c>
      <c r="C854" s="2">
        <f t="shared" si="128"/>
        <v>104</v>
      </c>
      <c r="D854" s="100">
        <f t="shared" si="121"/>
        <v>5580</v>
      </c>
      <c r="E854" s="51">
        <v>1</v>
      </c>
      <c r="F854" s="43">
        <v>4</v>
      </c>
      <c r="G854" s="82">
        <v>13009</v>
      </c>
      <c r="H854" s="43">
        <v>42</v>
      </c>
      <c r="I854" s="43">
        <f>VLOOKUP(C854,[4]CharPropertyConfig!$A:$G,7,FALSE)*D854</f>
        <v>5580</v>
      </c>
      <c r="J854" s="51">
        <f>VLOOKUP(A854,filiation!A:C,3,FALSE)</f>
        <v>10</v>
      </c>
      <c r="K854" s="51">
        <f>VLOOKUP(J854,Entourage!A:N,14,FALSE)</f>
        <v>1</v>
      </c>
      <c r="L854" s="2" t="str">
        <f t="shared" si="122"/>
        <v>战斗</v>
      </c>
      <c r="M854" s="51">
        <f>VLOOKUP(A854,filiation!A:D,4,FALSE)</f>
        <v>23</v>
      </c>
      <c r="N854" s="51">
        <f>VLOOKUP(M854,Entourage!A:N,14,FALSE)</f>
        <v>3</v>
      </c>
      <c r="O854" s="2" t="str">
        <f t="shared" si="123"/>
        <v>辅助</v>
      </c>
      <c r="P854" s="2">
        <f t="shared" si="124"/>
        <v>104</v>
      </c>
      <c r="Q854" s="51">
        <f>INT(VLOOKUP(M854,Entourage!A:AF,28+IF(N854=1,2,IF(N854=3,3,1)),FALSE)*0.6*POWER(B854,1.1))</f>
        <v>4122</v>
      </c>
      <c r="R854" s="55">
        <f>I854/(SUM(H$2:H854)*10)</f>
        <v>1.9472361809045227E-2</v>
      </c>
      <c r="S854" s="95">
        <f t="shared" si="125"/>
        <v>1.51</v>
      </c>
      <c r="T854" s="96">
        <f>SUMIFS(H$2:H854,A$2:A854,A854)*10*S854*(1.1+INDEX(Entourage!BD:BD,MATCH(J854,Entourage!A:A,0))/20)</f>
        <v>5580.9600000000009</v>
      </c>
      <c r="U854" s="96">
        <f t="shared" si="126"/>
        <v>561.54</v>
      </c>
      <c r="V854" s="96">
        <f>T854/VLOOKUP(C854,[4]CharPropertyConfig!$A:$G,7,FALSE)</f>
        <v>5580.9600000000009</v>
      </c>
      <c r="W854" s="96">
        <f t="shared" si="127"/>
        <v>24.359999999999673</v>
      </c>
      <c r="X854" s="54" t="str">
        <f>VLOOKUP(J854,Entourage!A:B,2,FALSE)</f>
        <v>c_b_0019</v>
      </c>
      <c r="Y854" s="51" t="str">
        <f>VLOOKUP(M854,Entourage!A:B,2,FALSE)</f>
        <v>c_b_0061</v>
      </c>
    </row>
    <row r="855" spans="1:25" x14ac:dyDescent="0.15">
      <c r="A855" s="51">
        <f t="shared" si="120"/>
        <v>43</v>
      </c>
      <c r="B855" s="2">
        <f>COUNTIF(A$1:A855,A855)</f>
        <v>14</v>
      </c>
      <c r="C855" s="2">
        <f t="shared" si="128"/>
        <v>104</v>
      </c>
      <c r="D855" s="100">
        <f t="shared" si="121"/>
        <v>6162</v>
      </c>
      <c r="E855" s="51">
        <v>1</v>
      </c>
      <c r="F855" s="43">
        <v>5</v>
      </c>
      <c r="G855" s="82">
        <v>13009</v>
      </c>
      <c r="H855" s="43">
        <v>46</v>
      </c>
      <c r="I855" s="43">
        <f>VLOOKUP(C855,[4]CharPropertyConfig!$A:$G,7,FALSE)*D855</f>
        <v>6162</v>
      </c>
      <c r="J855" s="51">
        <f>VLOOKUP(A855,filiation!A:C,3,FALSE)</f>
        <v>10</v>
      </c>
      <c r="K855" s="51">
        <f>VLOOKUP(J855,Entourage!A:N,14,FALSE)</f>
        <v>1</v>
      </c>
      <c r="L855" s="2" t="str">
        <f t="shared" si="122"/>
        <v>战斗</v>
      </c>
      <c r="M855" s="51">
        <f>VLOOKUP(A855,filiation!A:D,4,FALSE)</f>
        <v>23</v>
      </c>
      <c r="N855" s="51">
        <f>VLOOKUP(M855,Entourage!A:N,14,FALSE)</f>
        <v>3</v>
      </c>
      <c r="O855" s="2" t="str">
        <f t="shared" si="123"/>
        <v>辅助</v>
      </c>
      <c r="P855" s="2">
        <f t="shared" si="124"/>
        <v>104</v>
      </c>
      <c r="Q855" s="51">
        <f>INT(VLOOKUP(M855,Entourage!A:AF,28+IF(N855=1,2,IF(N855=3,3,1)),FALSE)*0.6*POWER(B855,1.1))</f>
        <v>4473</v>
      </c>
      <c r="R855" s="55">
        <f>I855/(SUM(H$2:H855)*10)</f>
        <v>2.1468887185561981E-2</v>
      </c>
      <c r="S855" s="95">
        <f t="shared" si="125"/>
        <v>1.42</v>
      </c>
      <c r="T855" s="96">
        <f>SUMIFS(H$2:H855,A$2:A855,A855)*10*S855*(1.1+INDEX(Entourage!BD:BD,MATCH(J855,Entourage!A:A,0))/20)</f>
        <v>6162.8</v>
      </c>
      <c r="U855" s="96">
        <f t="shared" si="126"/>
        <v>581.83999999999924</v>
      </c>
      <c r="V855" s="96">
        <f>T855/VLOOKUP(C855,[4]CharPropertyConfig!$A:$G,7,FALSE)</f>
        <v>6162.8</v>
      </c>
      <c r="W855" s="96">
        <f t="shared" si="127"/>
        <v>20.299999999999272</v>
      </c>
      <c r="X855" s="54" t="str">
        <f>VLOOKUP(J855,Entourage!A:B,2,FALSE)</f>
        <v>c_b_0019</v>
      </c>
      <c r="Y855" s="51" t="str">
        <f>VLOOKUP(M855,Entourage!A:B,2,FALSE)</f>
        <v>c_b_0061</v>
      </c>
    </row>
    <row r="856" spans="1:25" x14ac:dyDescent="0.15">
      <c r="A856" s="51">
        <f t="shared" si="120"/>
        <v>43</v>
      </c>
      <c r="B856" s="2">
        <f>COUNTIF(A$1:A856,A856)</f>
        <v>15</v>
      </c>
      <c r="C856" s="2">
        <f t="shared" si="128"/>
        <v>104</v>
      </c>
      <c r="D856" s="100">
        <f t="shared" si="121"/>
        <v>6763</v>
      </c>
      <c r="E856" s="51">
        <v>1</v>
      </c>
      <c r="F856" s="43">
        <v>5</v>
      </c>
      <c r="G856" s="82">
        <v>13009</v>
      </c>
      <c r="H856" s="43">
        <v>50</v>
      </c>
      <c r="I856" s="43">
        <f>VLOOKUP(C856,[4]CharPropertyConfig!$A:$G,7,FALSE)*D856</f>
        <v>6763</v>
      </c>
      <c r="J856" s="51">
        <f>VLOOKUP(A856,filiation!A:C,3,FALSE)</f>
        <v>10</v>
      </c>
      <c r="K856" s="51">
        <f>VLOOKUP(J856,Entourage!A:N,14,FALSE)</f>
        <v>1</v>
      </c>
      <c r="L856" s="2" t="str">
        <f t="shared" si="122"/>
        <v>战斗</v>
      </c>
      <c r="M856" s="51">
        <f>VLOOKUP(A856,filiation!A:D,4,FALSE)</f>
        <v>23</v>
      </c>
      <c r="N856" s="51">
        <f>VLOOKUP(M856,Entourage!A:N,14,FALSE)</f>
        <v>3</v>
      </c>
      <c r="O856" s="2" t="str">
        <f t="shared" si="123"/>
        <v>辅助</v>
      </c>
      <c r="P856" s="2">
        <f t="shared" si="124"/>
        <v>104</v>
      </c>
      <c r="Q856" s="51">
        <f>INT(VLOOKUP(M856,Entourage!A:AF,28+IF(N856=1,2,IF(N856=3,3,1)),FALSE)*0.6*POWER(B856,1.1))</f>
        <v>4825</v>
      </c>
      <c r="R856" s="55">
        <f>I856/(SUM(H$2:H856)*10)</f>
        <v>2.3521841958820257E-2</v>
      </c>
      <c r="S856" s="95">
        <f t="shared" si="125"/>
        <v>1.3418999999999999</v>
      </c>
      <c r="T856" s="96">
        <f>SUMIFS(H$2:H856,A$2:A856,A856)*10*S856*(1.1+INDEX(Entourage!BD:BD,MATCH(J856,Entourage!A:A,0))/20)</f>
        <v>6763.1759999999995</v>
      </c>
      <c r="U856" s="96">
        <f t="shared" si="126"/>
        <v>600.37599999999929</v>
      </c>
      <c r="V856" s="96">
        <f>T856/VLOOKUP(C856,[4]CharPropertyConfig!$A:$G,7,FALSE)</f>
        <v>6763.1759999999995</v>
      </c>
      <c r="W856" s="96">
        <f t="shared" si="127"/>
        <v>18.536000000000058</v>
      </c>
      <c r="X856" s="54" t="str">
        <f>VLOOKUP(J856,Entourage!A:B,2,FALSE)</f>
        <v>c_b_0019</v>
      </c>
      <c r="Y856" s="51" t="str">
        <f>VLOOKUP(M856,Entourage!A:B,2,FALSE)</f>
        <v>c_b_0061</v>
      </c>
    </row>
    <row r="857" spans="1:25" x14ac:dyDescent="0.15">
      <c r="A857" s="51">
        <f t="shared" si="120"/>
        <v>43</v>
      </c>
      <c r="B857" s="2">
        <f>COUNTIF(A$1:A857,A857)</f>
        <v>16</v>
      </c>
      <c r="C857" s="2">
        <f t="shared" si="128"/>
        <v>104</v>
      </c>
      <c r="D857" s="100">
        <f t="shared" si="121"/>
        <v>7388</v>
      </c>
      <c r="E857" s="51">
        <v>1</v>
      </c>
      <c r="F857" s="43">
        <v>5</v>
      </c>
      <c r="G857" s="82">
        <v>13009</v>
      </c>
      <c r="H857" s="43">
        <v>54</v>
      </c>
      <c r="I857" s="43">
        <f>VLOOKUP(C857,[4]CharPropertyConfig!$A:$G,7,FALSE)*D857</f>
        <v>7388</v>
      </c>
      <c r="J857" s="51">
        <f>VLOOKUP(A857,filiation!A:C,3,FALSE)</f>
        <v>10</v>
      </c>
      <c r="K857" s="51">
        <f>VLOOKUP(J857,Entourage!A:N,14,FALSE)</f>
        <v>1</v>
      </c>
      <c r="L857" s="2" t="str">
        <f t="shared" si="122"/>
        <v>战斗</v>
      </c>
      <c r="M857" s="51">
        <f>VLOOKUP(A857,filiation!A:D,4,FALSE)</f>
        <v>23</v>
      </c>
      <c r="N857" s="51">
        <f>VLOOKUP(M857,Entourage!A:N,14,FALSE)</f>
        <v>3</v>
      </c>
      <c r="O857" s="2" t="str">
        <f t="shared" si="123"/>
        <v>辅助</v>
      </c>
      <c r="P857" s="2">
        <f t="shared" si="124"/>
        <v>104</v>
      </c>
      <c r="Q857" s="51">
        <f>INT(VLOOKUP(M857,Entourage!A:AF,28+IF(N857=1,2,IF(N857=3,3,1)),FALSE)*0.6*POWER(B857,1.1))</f>
        <v>5180</v>
      </c>
      <c r="R857" s="55">
        <f>I857/(SUM(H$2:H857)*10)</f>
        <v>2.5647434562243977E-2</v>
      </c>
      <c r="S857" s="95">
        <f t="shared" si="125"/>
        <v>1.2748049999999997</v>
      </c>
      <c r="T857" s="96">
        <f>SUMIFS(H$2:H857,A$2:A857,A857)*10*S857*(1.1+INDEX(Entourage!BD:BD,MATCH(J857,Entourage!A:A,0))/20)</f>
        <v>7388.7697799999987</v>
      </c>
      <c r="U857" s="96">
        <f t="shared" si="126"/>
        <v>625.59377999999924</v>
      </c>
      <c r="V857" s="96">
        <f>T857/VLOOKUP(C857,[4]CharPropertyConfig!$A:$G,7,FALSE)</f>
        <v>7388.7697799999987</v>
      </c>
      <c r="W857" s="96">
        <f t="shared" si="127"/>
        <v>25.217779999999948</v>
      </c>
      <c r="X857" s="54" t="str">
        <f>VLOOKUP(J857,Entourage!A:B,2,FALSE)</f>
        <v>c_b_0019</v>
      </c>
      <c r="Y857" s="51" t="str">
        <f>VLOOKUP(M857,Entourage!A:B,2,FALSE)</f>
        <v>c_b_0061</v>
      </c>
    </row>
    <row r="858" spans="1:25" x14ac:dyDescent="0.15">
      <c r="A858" s="51">
        <f t="shared" si="120"/>
        <v>43</v>
      </c>
      <c r="B858" s="2">
        <f>COUNTIF(A$1:A858,A858)</f>
        <v>17</v>
      </c>
      <c r="C858" s="2">
        <f t="shared" si="128"/>
        <v>104</v>
      </c>
      <c r="D858" s="100">
        <f t="shared" si="121"/>
        <v>8044</v>
      </c>
      <c r="E858" s="51">
        <v>1</v>
      </c>
      <c r="F858" s="43">
        <v>5</v>
      </c>
      <c r="G858" s="82">
        <v>13009</v>
      </c>
      <c r="H858" s="43">
        <v>58</v>
      </c>
      <c r="I858" s="43">
        <f>VLOOKUP(C858,[4]CharPropertyConfig!$A:$G,7,FALSE)*D858</f>
        <v>8044</v>
      </c>
      <c r="J858" s="51">
        <f>VLOOKUP(A858,filiation!A:C,3,FALSE)</f>
        <v>10</v>
      </c>
      <c r="K858" s="51">
        <f>VLOOKUP(J858,Entourage!A:N,14,FALSE)</f>
        <v>1</v>
      </c>
      <c r="L858" s="2" t="str">
        <f t="shared" si="122"/>
        <v>战斗</v>
      </c>
      <c r="M858" s="51">
        <f>VLOOKUP(A858,filiation!A:D,4,FALSE)</f>
        <v>23</v>
      </c>
      <c r="N858" s="51">
        <f>VLOOKUP(M858,Entourage!A:N,14,FALSE)</f>
        <v>3</v>
      </c>
      <c r="O858" s="2" t="str">
        <f t="shared" si="123"/>
        <v>辅助</v>
      </c>
      <c r="P858" s="2">
        <f t="shared" si="124"/>
        <v>104</v>
      </c>
      <c r="Q858" s="51">
        <f>INT(VLOOKUP(M858,Entourage!A:AF,28+IF(N858=1,2,IF(N858=3,3,1)),FALSE)*0.6*POWER(B858,1.1))</f>
        <v>5538</v>
      </c>
      <c r="R858" s="55">
        <f>I858/(SUM(H$2:H858)*10)</f>
        <v>2.7868625277161864E-2</v>
      </c>
      <c r="S858" s="95">
        <f t="shared" si="125"/>
        <v>1.2174387749999998</v>
      </c>
      <c r="T858" s="96">
        <f>SUMIFS(H$2:H858,A$2:A858,A858)*10*S858*(1.1+INDEX(Entourage!BD:BD,MATCH(J858,Entourage!A:A,0))/20)</f>
        <v>8044.835425199999</v>
      </c>
      <c r="U858" s="96">
        <f t="shared" si="126"/>
        <v>656.06564520000029</v>
      </c>
      <c r="V858" s="96">
        <f>T858/VLOOKUP(C858,[4]CharPropertyConfig!$A:$G,7,FALSE)</f>
        <v>8044.835425199999</v>
      </c>
      <c r="W858" s="96">
        <f t="shared" si="127"/>
        <v>30.471865200001048</v>
      </c>
      <c r="X858" s="54" t="str">
        <f>VLOOKUP(J858,Entourage!A:B,2,FALSE)</f>
        <v>c_b_0019</v>
      </c>
      <c r="Y858" s="51" t="str">
        <f>VLOOKUP(M858,Entourage!A:B,2,FALSE)</f>
        <v>c_b_0061</v>
      </c>
    </row>
    <row r="859" spans="1:25" x14ac:dyDescent="0.15">
      <c r="A859" s="51">
        <f t="shared" si="120"/>
        <v>43</v>
      </c>
      <c r="B859" s="2">
        <f>COUNTIF(A$1:A859,A859)</f>
        <v>18</v>
      </c>
      <c r="C859" s="2">
        <f t="shared" si="128"/>
        <v>104</v>
      </c>
      <c r="D859" s="100">
        <f t="shared" si="121"/>
        <v>8770</v>
      </c>
      <c r="E859" s="51">
        <v>1</v>
      </c>
      <c r="F859" s="43">
        <v>6</v>
      </c>
      <c r="G859" s="82">
        <v>13009</v>
      </c>
      <c r="H859" s="43">
        <v>64</v>
      </c>
      <c r="I859" s="43">
        <f>VLOOKUP(C859,[4]CharPropertyConfig!$A:$G,7,FALSE)*D859</f>
        <v>8770</v>
      </c>
      <c r="J859" s="51">
        <f>VLOOKUP(A859,filiation!A:C,3,FALSE)</f>
        <v>10</v>
      </c>
      <c r="K859" s="51">
        <f>VLOOKUP(J859,Entourage!A:N,14,FALSE)</f>
        <v>1</v>
      </c>
      <c r="L859" s="2" t="str">
        <f t="shared" si="122"/>
        <v>战斗</v>
      </c>
      <c r="M859" s="51">
        <f>VLOOKUP(A859,filiation!A:D,4,FALSE)</f>
        <v>23</v>
      </c>
      <c r="N859" s="51">
        <f>VLOOKUP(M859,Entourage!A:N,14,FALSE)</f>
        <v>3</v>
      </c>
      <c r="O859" s="2" t="str">
        <f t="shared" si="123"/>
        <v>辅助</v>
      </c>
      <c r="P859" s="2">
        <f t="shared" si="124"/>
        <v>104</v>
      </c>
      <c r="Q859" s="51">
        <f>INT(VLOOKUP(M859,Entourage!A:AF,28+IF(N859=1,2,IF(N859=3,3,1)),FALSE)*0.6*POWER(B859,1.1))</f>
        <v>5897</v>
      </c>
      <c r="R859" s="55">
        <f>I859/(SUM(H$2:H859)*10)</f>
        <v>3.0316648230088495E-2</v>
      </c>
      <c r="S859" s="95">
        <f t="shared" si="125"/>
        <v>1.1687412239999997</v>
      </c>
      <c r="T859" s="96">
        <f>SUMIFS(H$2:H859,A$2:A859,A859)*10*S859*(1.1+INDEX(Entourage!BD:BD,MATCH(J859,Entourage!A:A,0))/20)</f>
        <v>8770.2341448959978</v>
      </c>
      <c r="U859" s="96">
        <f t="shared" si="126"/>
        <v>725.39871969599881</v>
      </c>
      <c r="V859" s="96">
        <f>T859/VLOOKUP(C859,[4]CharPropertyConfig!$A:$G,7,FALSE)</f>
        <v>8770.2341448959978</v>
      </c>
      <c r="W859" s="96">
        <f t="shared" si="127"/>
        <v>69.333074495998517</v>
      </c>
      <c r="X859" s="54" t="str">
        <f>VLOOKUP(J859,Entourage!A:B,2,FALSE)</f>
        <v>c_b_0019</v>
      </c>
      <c r="Y859" s="51" t="str">
        <f>VLOOKUP(M859,Entourage!A:B,2,FALSE)</f>
        <v>c_b_0061</v>
      </c>
    </row>
    <row r="860" spans="1:25" x14ac:dyDescent="0.15">
      <c r="A860" s="51">
        <f t="shared" si="120"/>
        <v>43</v>
      </c>
      <c r="B860" s="2">
        <f>COUNTIF(A$1:A860,A860)</f>
        <v>19</v>
      </c>
      <c r="C860" s="2">
        <f t="shared" si="128"/>
        <v>104</v>
      </c>
      <c r="D860" s="100">
        <f t="shared" si="121"/>
        <v>9536</v>
      </c>
      <c r="E860" s="51">
        <v>1</v>
      </c>
      <c r="F860" s="43">
        <v>6</v>
      </c>
      <c r="G860" s="82">
        <v>13009</v>
      </c>
      <c r="H860" s="43">
        <v>68</v>
      </c>
      <c r="I860" s="43">
        <f>VLOOKUP(C860,[4]CharPropertyConfig!$A:$G,7,FALSE)*D860</f>
        <v>9536</v>
      </c>
      <c r="J860" s="51">
        <f>VLOOKUP(A860,filiation!A:C,3,FALSE)</f>
        <v>10</v>
      </c>
      <c r="K860" s="51">
        <f>VLOOKUP(J860,Entourage!A:N,14,FALSE)</f>
        <v>1</v>
      </c>
      <c r="L860" s="2" t="str">
        <f t="shared" si="122"/>
        <v>战斗</v>
      </c>
      <c r="M860" s="51">
        <f>VLOOKUP(A860,filiation!A:D,4,FALSE)</f>
        <v>23</v>
      </c>
      <c r="N860" s="51">
        <f>VLOOKUP(M860,Entourage!A:N,14,FALSE)</f>
        <v>3</v>
      </c>
      <c r="O860" s="2" t="str">
        <f t="shared" si="123"/>
        <v>辅助</v>
      </c>
      <c r="P860" s="2">
        <f t="shared" si="124"/>
        <v>104</v>
      </c>
      <c r="Q860" s="51">
        <f>INT(VLOOKUP(M860,Entourage!A:AF,28+IF(N860=1,2,IF(N860=3,3,1)),FALSE)*0.6*POWER(B860,1.1))</f>
        <v>6258</v>
      </c>
      <c r="R860" s="55">
        <f>I860/(SUM(H$2:H860)*10)</f>
        <v>3.2887294799282658E-2</v>
      </c>
      <c r="S860" s="95">
        <f t="shared" si="125"/>
        <v>1.1278352811599996</v>
      </c>
      <c r="T860" s="96">
        <f>SUMIFS(H$2:H860,A$2:A860,A860)*10*S860*(1.1+INDEX(Entourage!BD:BD,MATCH(J860,Entourage!A:A,0))/20)</f>
        <v>9536.9751374889565</v>
      </c>
      <c r="U860" s="96">
        <f t="shared" si="126"/>
        <v>766.74099259295872</v>
      </c>
      <c r="V860" s="96">
        <f>T860/VLOOKUP(C860,[4]CharPropertyConfig!$A:$G,7,FALSE)</f>
        <v>9536.9751374889565</v>
      </c>
      <c r="W860" s="96">
        <f t="shared" si="127"/>
        <v>41.342272896959912</v>
      </c>
      <c r="X860" s="54" t="str">
        <f>VLOOKUP(J860,Entourage!A:B,2,FALSE)</f>
        <v>c_b_0019</v>
      </c>
      <c r="Y860" s="51" t="str">
        <f>VLOOKUP(M860,Entourage!A:B,2,FALSE)</f>
        <v>c_b_0061</v>
      </c>
    </row>
    <row r="861" spans="1:25" x14ac:dyDescent="0.15">
      <c r="A861" s="51">
        <f t="shared" si="120"/>
        <v>43</v>
      </c>
      <c r="B861" s="2">
        <f>COUNTIF(A$1:A861,A861)</f>
        <v>20</v>
      </c>
      <c r="C861" s="2">
        <f t="shared" si="128"/>
        <v>104</v>
      </c>
      <c r="D861" s="100">
        <f t="shared" si="121"/>
        <v>10353</v>
      </c>
      <c r="E861" s="51">
        <v>1</v>
      </c>
      <c r="F861" s="43">
        <v>6</v>
      </c>
      <c r="G861" s="82">
        <v>13009</v>
      </c>
      <c r="H861" s="43">
        <v>72</v>
      </c>
      <c r="I861" s="43">
        <f>VLOOKUP(C861,[4]CharPropertyConfig!$A:$G,7,FALSE)*D861</f>
        <v>10353</v>
      </c>
      <c r="J861" s="51">
        <f>VLOOKUP(A861,filiation!A:C,3,FALSE)</f>
        <v>10</v>
      </c>
      <c r="K861" s="51">
        <f>VLOOKUP(J861,Entourage!A:N,14,FALSE)</f>
        <v>1</v>
      </c>
      <c r="L861" s="2" t="str">
        <f t="shared" si="122"/>
        <v>战斗</v>
      </c>
      <c r="M861" s="51">
        <f>VLOOKUP(A861,filiation!A:D,4,FALSE)</f>
        <v>23</v>
      </c>
      <c r="N861" s="51">
        <f>VLOOKUP(M861,Entourage!A:N,14,FALSE)</f>
        <v>3</v>
      </c>
      <c r="O861" s="2" t="str">
        <f t="shared" si="123"/>
        <v>辅助</v>
      </c>
      <c r="P861" s="2">
        <f t="shared" si="124"/>
        <v>104</v>
      </c>
      <c r="Q861" s="51">
        <f>INT(VLOOKUP(M861,Entourage!A:AF,28+IF(N861=1,2,IF(N861=3,3,1)),FALSE)*0.6*POWER(B861,1.1))</f>
        <v>6622</v>
      </c>
      <c r="R861" s="55">
        <f>I861/(SUM(H$2:H861)*10)</f>
        <v>3.5616485482317328E-2</v>
      </c>
      <c r="S861" s="95">
        <f t="shared" si="125"/>
        <v>1.0940002227251997</v>
      </c>
      <c r="T861" s="96">
        <f>SUMIFS(H$2:H861,A$2:A861,A861)*10*S861*(1.1+INDEX(Entourage!BD:BD,MATCH(J861,Entourage!A:A,0))/20)</f>
        <v>10353.618107871291</v>
      </c>
      <c r="U861" s="96">
        <f t="shared" si="126"/>
        <v>816.64297038233417</v>
      </c>
      <c r="V861" s="96">
        <f>T861/VLOOKUP(C861,[4]CharPropertyConfig!$A:$G,7,FALSE)</f>
        <v>10353.618107871291</v>
      </c>
      <c r="W861" s="96">
        <f t="shared" si="127"/>
        <v>49.901977789375451</v>
      </c>
      <c r="X861" s="54" t="str">
        <f>VLOOKUP(J861,Entourage!A:B,2,FALSE)</f>
        <v>c_b_0019</v>
      </c>
      <c r="Y861" s="51" t="str">
        <f>VLOOKUP(M861,Entourage!A:B,2,FALSE)</f>
        <v>c_b_0061</v>
      </c>
    </row>
    <row r="862" spans="1:25" x14ac:dyDescent="0.15">
      <c r="A862" s="51">
        <f t="shared" si="120"/>
        <v>44</v>
      </c>
      <c r="B862" s="2">
        <f>COUNTIF(A$1:A862,A862)</f>
        <v>1</v>
      </c>
      <c r="C862" s="2">
        <f t="shared" si="128"/>
        <v>102</v>
      </c>
      <c r="D862" s="100">
        <f t="shared" si="121"/>
        <v>10</v>
      </c>
      <c r="E862" s="51">
        <v>1</v>
      </c>
      <c r="F862" s="43">
        <v>1</v>
      </c>
      <c r="G862" s="82">
        <v>13009</v>
      </c>
      <c r="H862" s="43">
        <v>2</v>
      </c>
      <c r="I862" s="43">
        <f>VLOOKUP(C862,[4]CharPropertyConfig!$A:$G,7,FALSE)*D862</f>
        <v>250</v>
      </c>
      <c r="J862" s="51">
        <f>VLOOKUP(A862,filiation!A:C,3,FALSE)</f>
        <v>23</v>
      </c>
      <c r="K862" s="51">
        <f>VLOOKUP(J862,Entourage!A:N,14,FALSE)</f>
        <v>3</v>
      </c>
      <c r="L862" s="2" t="str">
        <f t="shared" si="122"/>
        <v>辅助</v>
      </c>
      <c r="M862" s="51">
        <f>VLOOKUP(A862,filiation!A:D,4,FALSE)</f>
        <v>10</v>
      </c>
      <c r="N862" s="51">
        <f>VLOOKUP(M862,Entourage!A:N,14,FALSE)</f>
        <v>1</v>
      </c>
      <c r="O862" s="2" t="str">
        <f t="shared" si="123"/>
        <v>战斗</v>
      </c>
      <c r="P862" s="2">
        <f t="shared" si="124"/>
        <v>102</v>
      </c>
      <c r="Q862" s="51">
        <f>INT(VLOOKUP(M862,Entourage!A:AF,28+IF(N862=1,2,IF(N862=3,3,1)),FALSE)*0.6*POWER(B862,1.1))</f>
        <v>9</v>
      </c>
      <c r="R862" s="55">
        <f>I862/(SUM(H$2:H862)*10)</f>
        <v>8.5999312005503956E-4</v>
      </c>
      <c r="S862" s="95">
        <f t="shared" si="125"/>
        <v>10</v>
      </c>
      <c r="T862" s="96">
        <f>SUMIFS(H$2:H862,A$2:A862,A862)*10*S862*(1.1+INDEX(Entourage!BD:BD,MATCH(J862,Entourage!A:A,0))/20)</f>
        <v>270</v>
      </c>
      <c r="U862" s="96">
        <f t="shared" si="126"/>
        <v>-10083.618107871291</v>
      </c>
      <c r="V862" s="96">
        <f>T862/VLOOKUP(C862,[4]CharPropertyConfig!$A:$G,7,FALSE)</f>
        <v>10.8</v>
      </c>
      <c r="W862" s="96">
        <f t="shared" si="127"/>
        <v>-10900.261078253625</v>
      </c>
      <c r="X862" s="54" t="str">
        <f>VLOOKUP(J862,Entourage!A:B,2,FALSE)</f>
        <v>c_b_0061</v>
      </c>
      <c r="Y862" s="51" t="str">
        <f>VLOOKUP(M862,Entourage!A:B,2,FALSE)</f>
        <v>c_b_0019</v>
      </c>
    </row>
    <row r="863" spans="1:25" x14ac:dyDescent="0.15">
      <c r="A863" s="51">
        <f t="shared" si="120"/>
        <v>44</v>
      </c>
      <c r="B863" s="2">
        <f>COUNTIF(A$1:A863,A863)</f>
        <v>2</v>
      </c>
      <c r="C863" s="2">
        <f t="shared" si="128"/>
        <v>102</v>
      </c>
      <c r="D863" s="100">
        <f t="shared" si="121"/>
        <v>22</v>
      </c>
      <c r="E863" s="51">
        <v>1</v>
      </c>
      <c r="F863" s="43">
        <v>1</v>
      </c>
      <c r="G863" s="82">
        <v>13009</v>
      </c>
      <c r="H863" s="43">
        <v>4</v>
      </c>
      <c r="I863" s="43">
        <f>VLOOKUP(C863,[4]CharPropertyConfig!$A:$G,7,FALSE)*D863</f>
        <v>550</v>
      </c>
      <c r="J863" s="51">
        <f>VLOOKUP(A863,filiation!A:C,3,FALSE)</f>
        <v>23</v>
      </c>
      <c r="K863" s="51">
        <f>VLOOKUP(J863,Entourage!A:N,14,FALSE)</f>
        <v>3</v>
      </c>
      <c r="L863" s="2" t="str">
        <f t="shared" si="122"/>
        <v>辅助</v>
      </c>
      <c r="M863" s="51">
        <f>VLOOKUP(A863,filiation!A:D,4,FALSE)</f>
        <v>10</v>
      </c>
      <c r="N863" s="51">
        <f>VLOOKUP(M863,Entourage!A:N,14,FALSE)</f>
        <v>1</v>
      </c>
      <c r="O863" s="2" t="str">
        <f t="shared" si="123"/>
        <v>战斗</v>
      </c>
      <c r="P863" s="2">
        <f t="shared" si="124"/>
        <v>102</v>
      </c>
      <c r="Q863" s="51">
        <f>INT(VLOOKUP(M863,Entourage!A:AF,28+IF(N863=1,2,IF(N863=3,3,1)),FALSE)*0.6*POWER(B863,1.1))</f>
        <v>20</v>
      </c>
      <c r="R863" s="55">
        <f>I863/(SUM(H$2:H863)*10)</f>
        <v>1.89172456490335E-3</v>
      </c>
      <c r="S863" s="95">
        <f t="shared" si="125"/>
        <v>7</v>
      </c>
      <c r="T863" s="96">
        <f>SUMIFS(H$2:H863,A$2:A863,A863)*10*S863*(1.1+INDEX(Entourage!BD:BD,MATCH(J863,Entourage!A:A,0))/20)</f>
        <v>567</v>
      </c>
      <c r="U863" s="96">
        <f t="shared" si="126"/>
        <v>297</v>
      </c>
      <c r="V863" s="96">
        <f>T863/VLOOKUP(C863,[4]CharPropertyConfig!$A:$G,7,FALSE)</f>
        <v>22.68</v>
      </c>
      <c r="W863" s="96">
        <f t="shared" si="127"/>
        <v>10380.618107871291</v>
      </c>
      <c r="X863" s="54" t="str">
        <f>VLOOKUP(J863,Entourage!A:B,2,FALSE)</f>
        <v>c_b_0061</v>
      </c>
      <c r="Y863" s="51" t="str">
        <f>VLOOKUP(M863,Entourage!A:B,2,FALSE)</f>
        <v>c_b_0019</v>
      </c>
    </row>
    <row r="864" spans="1:25" x14ac:dyDescent="0.15">
      <c r="A864" s="51">
        <f t="shared" si="120"/>
        <v>44</v>
      </c>
      <c r="B864" s="2">
        <f>COUNTIF(A$1:A864,A864)</f>
        <v>3</v>
      </c>
      <c r="C864" s="2">
        <f t="shared" si="128"/>
        <v>102</v>
      </c>
      <c r="D864" s="100">
        <f t="shared" si="121"/>
        <v>35</v>
      </c>
      <c r="E864" s="51">
        <v>1</v>
      </c>
      <c r="F864" s="43">
        <v>1</v>
      </c>
      <c r="G864" s="82">
        <v>13009</v>
      </c>
      <c r="H864" s="43">
        <v>6</v>
      </c>
      <c r="I864" s="43">
        <f>VLOOKUP(C864,[4]CharPropertyConfig!$A:$G,7,FALSE)*D864</f>
        <v>875</v>
      </c>
      <c r="J864" s="51">
        <f>VLOOKUP(A864,filiation!A:C,3,FALSE)</f>
        <v>23</v>
      </c>
      <c r="K864" s="51">
        <f>VLOOKUP(J864,Entourage!A:N,14,FALSE)</f>
        <v>3</v>
      </c>
      <c r="L864" s="2" t="str">
        <f t="shared" si="122"/>
        <v>辅助</v>
      </c>
      <c r="M864" s="51">
        <f>VLOOKUP(A864,filiation!A:D,4,FALSE)</f>
        <v>10</v>
      </c>
      <c r="N864" s="51">
        <f>VLOOKUP(M864,Entourage!A:N,14,FALSE)</f>
        <v>1</v>
      </c>
      <c r="O864" s="2" t="str">
        <f t="shared" si="123"/>
        <v>战斗</v>
      </c>
      <c r="P864" s="2">
        <f t="shared" si="124"/>
        <v>102</v>
      </c>
      <c r="Q864" s="51">
        <f>INT(VLOOKUP(M864,Entourage!A:AF,28+IF(N864=1,2,IF(N864=3,3,1)),FALSE)*0.6*POWER(B864,1.1))</f>
        <v>32</v>
      </c>
      <c r="R864" s="55">
        <f>I864/(SUM(H$2:H864)*10)</f>
        <v>3.0089408528198073E-3</v>
      </c>
      <c r="S864" s="95">
        <f t="shared" si="125"/>
        <v>5.5</v>
      </c>
      <c r="T864" s="96">
        <f>SUMIFS(H$2:H864,A$2:A864,A864)*10*S864*(1.1+INDEX(Entourage!BD:BD,MATCH(J864,Entourage!A:A,0))/20)</f>
        <v>891.00000000000011</v>
      </c>
      <c r="U864" s="96">
        <f t="shared" si="126"/>
        <v>324.00000000000011</v>
      </c>
      <c r="V864" s="96">
        <f>T864/VLOOKUP(C864,[4]CharPropertyConfig!$A:$G,7,FALSE)</f>
        <v>35.640000000000008</v>
      </c>
      <c r="W864" s="96">
        <f t="shared" si="127"/>
        <v>27.000000000000114</v>
      </c>
      <c r="X864" s="54" t="str">
        <f>VLOOKUP(J864,Entourage!A:B,2,FALSE)</f>
        <v>c_b_0061</v>
      </c>
      <c r="Y864" s="51" t="str">
        <f>VLOOKUP(M864,Entourage!A:B,2,FALSE)</f>
        <v>c_b_0019</v>
      </c>
    </row>
    <row r="865" spans="1:25" x14ac:dyDescent="0.15">
      <c r="A865" s="51">
        <f t="shared" si="120"/>
        <v>44</v>
      </c>
      <c r="B865" s="2">
        <f>COUNTIF(A$1:A865,A865)</f>
        <v>4</v>
      </c>
      <c r="C865" s="2">
        <f t="shared" si="128"/>
        <v>102</v>
      </c>
      <c r="D865" s="100">
        <f t="shared" si="121"/>
        <v>49</v>
      </c>
      <c r="E865" s="51">
        <v>1</v>
      </c>
      <c r="F865" s="43">
        <v>2</v>
      </c>
      <c r="G865" s="82">
        <v>13009</v>
      </c>
      <c r="H865" s="43">
        <v>10</v>
      </c>
      <c r="I865" s="43">
        <f>VLOOKUP(C865,[4]CharPropertyConfig!$A:$G,7,FALSE)*D865</f>
        <v>1225</v>
      </c>
      <c r="J865" s="51">
        <f>VLOOKUP(A865,filiation!A:C,3,FALSE)</f>
        <v>23</v>
      </c>
      <c r="K865" s="51">
        <f>VLOOKUP(J865,Entourage!A:N,14,FALSE)</f>
        <v>3</v>
      </c>
      <c r="L865" s="2" t="str">
        <f t="shared" si="122"/>
        <v>辅助</v>
      </c>
      <c r="M865" s="51">
        <f>VLOOKUP(A865,filiation!A:D,4,FALSE)</f>
        <v>10</v>
      </c>
      <c r="N865" s="51">
        <f>VLOOKUP(M865,Entourage!A:N,14,FALSE)</f>
        <v>1</v>
      </c>
      <c r="O865" s="2" t="str">
        <f t="shared" si="123"/>
        <v>战斗</v>
      </c>
      <c r="P865" s="2">
        <f t="shared" si="124"/>
        <v>102</v>
      </c>
      <c r="Q865" s="51">
        <f>INT(VLOOKUP(M865,Entourage!A:AF,28+IF(N865=1,2,IF(N865=3,3,1)),FALSE)*0.6*POWER(B865,1.1))</f>
        <v>44</v>
      </c>
      <c r="R865" s="55">
        <f>I865/(SUM(H$2:H865)*10)</f>
        <v>4.2110690959092471E-3</v>
      </c>
      <c r="S865" s="95">
        <f t="shared" si="125"/>
        <v>4.2</v>
      </c>
      <c r="T865" s="96">
        <f>SUMIFS(H$2:H865,A$2:A865,A865)*10*S865*(1.1+INDEX(Entourage!BD:BD,MATCH(J865,Entourage!A:A,0))/20)</f>
        <v>1247.4000000000001</v>
      </c>
      <c r="U865" s="96">
        <f t="shared" si="126"/>
        <v>356.4</v>
      </c>
      <c r="V865" s="96">
        <f>T865/VLOOKUP(C865,[4]CharPropertyConfig!$A:$G,7,FALSE)</f>
        <v>49.896000000000001</v>
      </c>
      <c r="W865" s="96">
        <f t="shared" si="127"/>
        <v>32.399999999999864</v>
      </c>
      <c r="X865" s="54" t="str">
        <f>VLOOKUP(J865,Entourage!A:B,2,FALSE)</f>
        <v>c_b_0061</v>
      </c>
      <c r="Y865" s="51" t="str">
        <f>VLOOKUP(M865,Entourage!A:B,2,FALSE)</f>
        <v>c_b_0019</v>
      </c>
    </row>
    <row r="866" spans="1:25" x14ac:dyDescent="0.15">
      <c r="A866" s="51">
        <f t="shared" si="120"/>
        <v>44</v>
      </c>
      <c r="B866" s="2">
        <f>COUNTIF(A$1:A866,A866)</f>
        <v>5</v>
      </c>
      <c r="C866" s="2">
        <f t="shared" si="128"/>
        <v>102</v>
      </c>
      <c r="D866" s="100">
        <f t="shared" si="121"/>
        <v>65</v>
      </c>
      <c r="E866" s="51">
        <v>1</v>
      </c>
      <c r="F866" s="43">
        <v>2</v>
      </c>
      <c r="G866" s="82">
        <v>13009</v>
      </c>
      <c r="H866" s="43">
        <v>12</v>
      </c>
      <c r="I866" s="43">
        <f>VLOOKUP(C866,[4]CharPropertyConfig!$A:$G,7,FALSE)*D866</f>
        <v>1625</v>
      </c>
      <c r="J866" s="51">
        <f>VLOOKUP(A866,filiation!A:C,3,FALSE)</f>
        <v>23</v>
      </c>
      <c r="K866" s="51">
        <f>VLOOKUP(J866,Entourage!A:N,14,FALSE)</f>
        <v>3</v>
      </c>
      <c r="L866" s="2" t="str">
        <f t="shared" si="122"/>
        <v>辅助</v>
      </c>
      <c r="M866" s="51">
        <f>VLOOKUP(A866,filiation!A:D,4,FALSE)</f>
        <v>10</v>
      </c>
      <c r="N866" s="51">
        <f>VLOOKUP(M866,Entourage!A:N,14,FALSE)</f>
        <v>1</v>
      </c>
      <c r="O866" s="2" t="str">
        <f t="shared" si="123"/>
        <v>战斗</v>
      </c>
      <c r="P866" s="2">
        <f t="shared" si="124"/>
        <v>102</v>
      </c>
      <c r="Q866" s="51">
        <f>INT(VLOOKUP(M866,Entourage!A:AF,28+IF(N866=1,2,IF(N866=3,3,1)),FALSE)*0.6*POWER(B866,1.1))</f>
        <v>56</v>
      </c>
      <c r="R866" s="55">
        <f>I866/(SUM(H$2:H866)*10)</f>
        <v>5.5838086729434406E-3</v>
      </c>
      <c r="S866" s="95">
        <f t="shared" si="125"/>
        <v>3.56</v>
      </c>
      <c r="T866" s="96">
        <f>SUMIFS(H$2:H866,A$2:A866,A866)*10*S866*(1.1+INDEX(Entourage!BD:BD,MATCH(J866,Entourage!A:A,0))/20)</f>
        <v>1634.0400000000002</v>
      </c>
      <c r="U866" s="96">
        <f t="shared" si="126"/>
        <v>386.6400000000001</v>
      </c>
      <c r="V866" s="96">
        <f>T866/VLOOKUP(C866,[4]CharPropertyConfig!$A:$G,7,FALSE)</f>
        <v>65.36160000000001</v>
      </c>
      <c r="W866" s="96">
        <f t="shared" si="127"/>
        <v>30.240000000000123</v>
      </c>
      <c r="X866" s="54" t="str">
        <f>VLOOKUP(J866,Entourage!A:B,2,FALSE)</f>
        <v>c_b_0061</v>
      </c>
      <c r="Y866" s="51" t="str">
        <f>VLOOKUP(M866,Entourage!A:B,2,FALSE)</f>
        <v>c_b_0019</v>
      </c>
    </row>
    <row r="867" spans="1:25" x14ac:dyDescent="0.15">
      <c r="A867" s="51">
        <f t="shared" si="120"/>
        <v>44</v>
      </c>
      <c r="B867" s="2">
        <f>COUNTIF(A$1:A867,A867)</f>
        <v>6</v>
      </c>
      <c r="C867" s="2">
        <f t="shared" si="128"/>
        <v>102</v>
      </c>
      <c r="D867" s="100">
        <f t="shared" si="121"/>
        <v>81</v>
      </c>
      <c r="E867" s="51">
        <v>1</v>
      </c>
      <c r="F867" s="43">
        <v>2</v>
      </c>
      <c r="G867" s="82">
        <v>13009</v>
      </c>
      <c r="H867" s="43">
        <v>16</v>
      </c>
      <c r="I867" s="43">
        <f>VLOOKUP(C867,[4]CharPropertyConfig!$A:$G,7,FALSE)*D867</f>
        <v>2025</v>
      </c>
      <c r="J867" s="51">
        <f>VLOOKUP(A867,filiation!A:C,3,FALSE)</f>
        <v>23</v>
      </c>
      <c r="K867" s="51">
        <f>VLOOKUP(J867,Entourage!A:N,14,FALSE)</f>
        <v>3</v>
      </c>
      <c r="L867" s="2" t="str">
        <f t="shared" si="122"/>
        <v>辅助</v>
      </c>
      <c r="M867" s="51">
        <f>VLOOKUP(A867,filiation!A:D,4,FALSE)</f>
        <v>10</v>
      </c>
      <c r="N867" s="51">
        <f>VLOOKUP(M867,Entourage!A:N,14,FALSE)</f>
        <v>1</v>
      </c>
      <c r="O867" s="2" t="str">
        <f t="shared" si="123"/>
        <v>战斗</v>
      </c>
      <c r="P867" s="2">
        <f t="shared" si="124"/>
        <v>102</v>
      </c>
      <c r="Q867" s="51">
        <f>INT(VLOOKUP(M867,Entourage!A:AF,28+IF(N867=1,2,IF(N867=3,3,1)),FALSE)*0.6*POWER(B867,1.1))</f>
        <v>68</v>
      </c>
      <c r="R867" s="55">
        <f>I867/(SUM(H$2:H867)*10)</f>
        <v>6.9544611580465692E-3</v>
      </c>
      <c r="S867" s="95">
        <f t="shared" si="125"/>
        <v>3.02</v>
      </c>
      <c r="T867" s="96">
        <f>SUMIFS(H$2:H867,A$2:A867,A867)*10*S867*(1.1+INDEX(Entourage!BD:BD,MATCH(J867,Entourage!A:A,0))/20)</f>
        <v>2038.5000000000002</v>
      </c>
      <c r="U867" s="96">
        <f t="shared" si="126"/>
        <v>404.46000000000004</v>
      </c>
      <c r="V867" s="96">
        <f>T867/VLOOKUP(C867,[4]CharPropertyConfig!$A:$G,7,FALSE)</f>
        <v>81.540000000000006</v>
      </c>
      <c r="W867" s="96">
        <f t="shared" si="127"/>
        <v>17.819999999999936</v>
      </c>
      <c r="X867" s="54" t="str">
        <f>VLOOKUP(J867,Entourage!A:B,2,FALSE)</f>
        <v>c_b_0061</v>
      </c>
      <c r="Y867" s="51" t="str">
        <f>VLOOKUP(M867,Entourage!A:B,2,FALSE)</f>
        <v>c_b_0019</v>
      </c>
    </row>
    <row r="868" spans="1:25" x14ac:dyDescent="0.15">
      <c r="A868" s="51">
        <f t="shared" si="120"/>
        <v>44</v>
      </c>
      <c r="B868" s="2">
        <f>COUNTIF(A$1:A868,A868)</f>
        <v>7</v>
      </c>
      <c r="C868" s="2">
        <f t="shared" si="128"/>
        <v>102</v>
      </c>
      <c r="D868" s="100">
        <f t="shared" si="121"/>
        <v>98</v>
      </c>
      <c r="E868" s="51">
        <v>1</v>
      </c>
      <c r="F868" s="43">
        <v>3</v>
      </c>
      <c r="G868" s="82">
        <v>13009</v>
      </c>
      <c r="H868" s="43">
        <v>20</v>
      </c>
      <c r="I868" s="43">
        <f>VLOOKUP(C868,[4]CharPropertyConfig!$A:$G,7,FALSE)*D868</f>
        <v>2450</v>
      </c>
      <c r="J868" s="51">
        <f>VLOOKUP(A868,filiation!A:C,3,FALSE)</f>
        <v>23</v>
      </c>
      <c r="K868" s="51">
        <f>VLOOKUP(J868,Entourage!A:N,14,FALSE)</f>
        <v>3</v>
      </c>
      <c r="L868" s="2" t="str">
        <f t="shared" si="122"/>
        <v>辅助</v>
      </c>
      <c r="M868" s="51">
        <f>VLOOKUP(A868,filiation!A:D,4,FALSE)</f>
        <v>10</v>
      </c>
      <c r="N868" s="51">
        <f>VLOOKUP(M868,Entourage!A:N,14,FALSE)</f>
        <v>1</v>
      </c>
      <c r="O868" s="2" t="str">
        <f t="shared" si="123"/>
        <v>战斗</v>
      </c>
      <c r="P868" s="2">
        <f t="shared" si="124"/>
        <v>102</v>
      </c>
      <c r="Q868" s="51">
        <f>INT(VLOOKUP(M868,Entourage!A:AF,28+IF(N868=1,2,IF(N868=3,3,1)),FALSE)*0.6*POWER(B868,1.1))</f>
        <v>81</v>
      </c>
      <c r="R868" s="55">
        <f>I868/(SUM(H$2:H868)*10)</f>
        <v>8.4082641224517817E-3</v>
      </c>
      <c r="S868" s="95">
        <f t="shared" si="125"/>
        <v>2.6</v>
      </c>
      <c r="T868" s="96">
        <f>SUMIFS(H$2:H868,A$2:A868,A868)*10*S868*(1.1+INDEX(Entourage!BD:BD,MATCH(J868,Entourage!A:A,0))/20)</f>
        <v>2457</v>
      </c>
      <c r="U868" s="96">
        <f t="shared" si="126"/>
        <v>418.49999999999977</v>
      </c>
      <c r="V868" s="96">
        <f>T868/VLOOKUP(C868,[4]CharPropertyConfig!$A:$G,7,FALSE)</f>
        <v>98.28</v>
      </c>
      <c r="W868" s="96">
        <f t="shared" si="127"/>
        <v>14.039999999999736</v>
      </c>
      <c r="X868" s="54" t="str">
        <f>VLOOKUP(J868,Entourage!A:B,2,FALSE)</f>
        <v>c_b_0061</v>
      </c>
      <c r="Y868" s="51" t="str">
        <f>VLOOKUP(M868,Entourage!A:B,2,FALSE)</f>
        <v>c_b_0019</v>
      </c>
    </row>
    <row r="869" spans="1:25" x14ac:dyDescent="0.15">
      <c r="A869" s="51">
        <f t="shared" si="120"/>
        <v>44</v>
      </c>
      <c r="B869" s="2">
        <f>COUNTIF(A$1:A869,A869)</f>
        <v>8</v>
      </c>
      <c r="C869" s="2">
        <f t="shared" si="128"/>
        <v>102</v>
      </c>
      <c r="D869" s="100">
        <f t="shared" si="121"/>
        <v>115</v>
      </c>
      <c r="E869" s="51">
        <v>1</v>
      </c>
      <c r="F869" s="43">
        <v>3</v>
      </c>
      <c r="G869" s="82">
        <v>13009</v>
      </c>
      <c r="H869" s="43">
        <v>24</v>
      </c>
      <c r="I869" s="43">
        <f>VLOOKUP(C869,[4]CharPropertyConfig!$A:$G,7,FALSE)*D869</f>
        <v>2875</v>
      </c>
      <c r="J869" s="51">
        <f>VLOOKUP(A869,filiation!A:C,3,FALSE)</f>
        <v>23</v>
      </c>
      <c r="K869" s="51">
        <f>VLOOKUP(J869,Entourage!A:N,14,FALSE)</f>
        <v>3</v>
      </c>
      <c r="L869" s="2" t="str">
        <f t="shared" si="122"/>
        <v>辅助</v>
      </c>
      <c r="M869" s="51">
        <f>VLOOKUP(A869,filiation!A:D,4,FALSE)</f>
        <v>10</v>
      </c>
      <c r="N869" s="51">
        <f>VLOOKUP(M869,Entourage!A:N,14,FALSE)</f>
        <v>1</v>
      </c>
      <c r="O869" s="2" t="str">
        <f t="shared" si="123"/>
        <v>战斗</v>
      </c>
      <c r="P869" s="2">
        <f t="shared" si="124"/>
        <v>102</v>
      </c>
      <c r="Q869" s="51">
        <f>INT(VLOOKUP(M869,Entourage!A:AF,28+IF(N869=1,2,IF(N869=3,3,1)),FALSE)*0.6*POWER(B869,1.1))</f>
        <v>94</v>
      </c>
      <c r="R869" s="55">
        <f>I869/(SUM(H$2:H869)*10)</f>
        <v>9.8587202523832389E-3</v>
      </c>
      <c r="S869" s="95">
        <f t="shared" si="125"/>
        <v>2.2799999999999998</v>
      </c>
      <c r="T869" s="96">
        <f>SUMIFS(H$2:H869,A$2:A869,A869)*10*S869*(1.1+INDEX(Entourage!BD:BD,MATCH(J869,Entourage!A:A,0))/20)</f>
        <v>2893.32</v>
      </c>
      <c r="U869" s="96">
        <f t="shared" si="126"/>
        <v>436.32000000000016</v>
      </c>
      <c r="V869" s="96">
        <f>T869/VLOOKUP(C869,[4]CharPropertyConfig!$A:$G,7,FALSE)</f>
        <v>115.73280000000001</v>
      </c>
      <c r="W869" s="96">
        <f t="shared" si="127"/>
        <v>17.820000000000391</v>
      </c>
      <c r="X869" s="54" t="str">
        <f>VLOOKUP(J869,Entourage!A:B,2,FALSE)</f>
        <v>c_b_0061</v>
      </c>
      <c r="Y869" s="51" t="str">
        <f>VLOOKUP(M869,Entourage!A:B,2,FALSE)</f>
        <v>c_b_0019</v>
      </c>
    </row>
    <row r="870" spans="1:25" x14ac:dyDescent="0.15">
      <c r="A870" s="51">
        <f t="shared" si="120"/>
        <v>44</v>
      </c>
      <c r="B870" s="2">
        <f>COUNTIF(A$1:A870,A870)</f>
        <v>9</v>
      </c>
      <c r="C870" s="2">
        <f t="shared" si="128"/>
        <v>102</v>
      </c>
      <c r="D870" s="100">
        <f t="shared" si="121"/>
        <v>134</v>
      </c>
      <c r="E870" s="51">
        <v>1</v>
      </c>
      <c r="F870" s="43">
        <v>3</v>
      </c>
      <c r="G870" s="82">
        <v>13009</v>
      </c>
      <c r="H870" s="43">
        <v>26</v>
      </c>
      <c r="I870" s="43">
        <f>VLOOKUP(C870,[4]CharPropertyConfig!$A:$G,7,FALSE)*D870</f>
        <v>3350</v>
      </c>
      <c r="J870" s="51">
        <f>VLOOKUP(A870,filiation!A:C,3,FALSE)</f>
        <v>23</v>
      </c>
      <c r="K870" s="51">
        <f>VLOOKUP(J870,Entourage!A:N,14,FALSE)</f>
        <v>3</v>
      </c>
      <c r="L870" s="2" t="str">
        <f t="shared" si="122"/>
        <v>辅助</v>
      </c>
      <c r="M870" s="51">
        <f>VLOOKUP(A870,filiation!A:D,4,FALSE)</f>
        <v>10</v>
      </c>
      <c r="N870" s="51">
        <f>VLOOKUP(M870,Entourage!A:N,14,FALSE)</f>
        <v>1</v>
      </c>
      <c r="O870" s="2" t="str">
        <f t="shared" si="123"/>
        <v>战斗</v>
      </c>
      <c r="P870" s="2">
        <f t="shared" si="124"/>
        <v>102</v>
      </c>
      <c r="Q870" s="51">
        <f>INT(VLOOKUP(M870,Entourage!A:AF,28+IF(N870=1,2,IF(N870=3,3,1)),FALSE)*0.6*POWER(B870,1.1))</f>
        <v>107</v>
      </c>
      <c r="R870" s="55">
        <f>I870/(SUM(H$2:H870)*10)</f>
        <v>1.1477319446347814E-2</v>
      </c>
      <c r="S870" s="95">
        <f t="shared" si="125"/>
        <v>2.0699999999999998</v>
      </c>
      <c r="T870" s="96">
        <f>SUMIFS(H$2:H870,A$2:A870,A870)*10*S870*(1.1+INDEX(Entourage!BD:BD,MATCH(J870,Entourage!A:A,0))/20)</f>
        <v>3353.4</v>
      </c>
      <c r="U870" s="96">
        <f t="shared" si="126"/>
        <v>460.07999999999993</v>
      </c>
      <c r="V870" s="96">
        <f>T870/VLOOKUP(C870,[4]CharPropertyConfig!$A:$G,7,FALSE)</f>
        <v>134.136</v>
      </c>
      <c r="W870" s="96">
        <f t="shared" si="127"/>
        <v>23.759999999999764</v>
      </c>
      <c r="X870" s="54" t="str">
        <f>VLOOKUP(J870,Entourage!A:B,2,FALSE)</f>
        <v>c_b_0061</v>
      </c>
      <c r="Y870" s="51" t="str">
        <f>VLOOKUP(M870,Entourage!A:B,2,FALSE)</f>
        <v>c_b_0019</v>
      </c>
    </row>
    <row r="871" spans="1:25" x14ac:dyDescent="0.15">
      <c r="A871" s="51">
        <f t="shared" si="120"/>
        <v>44</v>
      </c>
      <c r="B871" s="2">
        <f>COUNTIF(A$1:A871,A871)</f>
        <v>10</v>
      </c>
      <c r="C871" s="2">
        <f t="shared" si="128"/>
        <v>102</v>
      </c>
      <c r="D871" s="100">
        <f t="shared" si="121"/>
        <v>153</v>
      </c>
      <c r="E871" s="51">
        <v>1</v>
      </c>
      <c r="F871" s="43">
        <v>3</v>
      </c>
      <c r="G871" s="82">
        <v>13009</v>
      </c>
      <c r="H871" s="43">
        <v>30</v>
      </c>
      <c r="I871" s="43">
        <f>VLOOKUP(C871,[4]CharPropertyConfig!$A:$G,7,FALSE)*D871</f>
        <v>3825</v>
      </c>
      <c r="J871" s="51">
        <f>VLOOKUP(A871,filiation!A:C,3,FALSE)</f>
        <v>23</v>
      </c>
      <c r="K871" s="51">
        <f>VLOOKUP(J871,Entourage!A:N,14,FALSE)</f>
        <v>3</v>
      </c>
      <c r="L871" s="2" t="str">
        <f t="shared" si="122"/>
        <v>辅助</v>
      </c>
      <c r="M871" s="51">
        <f>VLOOKUP(A871,filiation!A:D,4,FALSE)</f>
        <v>10</v>
      </c>
      <c r="N871" s="51">
        <f>VLOOKUP(M871,Entourage!A:N,14,FALSE)</f>
        <v>1</v>
      </c>
      <c r="O871" s="2" t="str">
        <f t="shared" si="123"/>
        <v>战斗</v>
      </c>
      <c r="P871" s="2">
        <f t="shared" si="124"/>
        <v>102</v>
      </c>
      <c r="Q871" s="51">
        <f>INT(VLOOKUP(M871,Entourage!A:AF,28+IF(N871=1,2,IF(N871=3,3,1)),FALSE)*0.6*POWER(B871,1.1))</f>
        <v>120</v>
      </c>
      <c r="R871" s="55">
        <f>I871/(SUM(H$2:H871)*10)</f>
        <v>1.3091245122869464E-2</v>
      </c>
      <c r="S871" s="95">
        <f t="shared" si="125"/>
        <v>1.89</v>
      </c>
      <c r="T871" s="96">
        <f>SUMIFS(H$2:H871,A$2:A871,A871)*10*S871*(1.1+INDEX(Entourage!BD:BD,MATCH(J871,Entourage!A:A,0))/20)</f>
        <v>3827.2500000000005</v>
      </c>
      <c r="U871" s="96">
        <f t="shared" si="126"/>
        <v>473.85000000000036</v>
      </c>
      <c r="V871" s="96">
        <f>T871/VLOOKUP(C871,[4]CharPropertyConfig!$A:$G,7,FALSE)</f>
        <v>153.09000000000003</v>
      </c>
      <c r="W871" s="96">
        <f t="shared" si="127"/>
        <v>13.770000000000437</v>
      </c>
      <c r="X871" s="54" t="str">
        <f>VLOOKUP(J871,Entourage!A:B,2,FALSE)</f>
        <v>c_b_0061</v>
      </c>
      <c r="Y871" s="51" t="str">
        <f>VLOOKUP(M871,Entourage!A:B,2,FALSE)</f>
        <v>c_b_0019</v>
      </c>
    </row>
    <row r="872" spans="1:25" x14ac:dyDescent="0.15">
      <c r="A872" s="51">
        <f t="shared" si="120"/>
        <v>44</v>
      </c>
      <c r="B872" s="2">
        <f>COUNTIF(A$1:A872,A872)</f>
        <v>11</v>
      </c>
      <c r="C872" s="2">
        <f t="shared" si="128"/>
        <v>102</v>
      </c>
      <c r="D872" s="100">
        <f t="shared" si="121"/>
        <v>172</v>
      </c>
      <c r="E872" s="51">
        <v>1</v>
      </c>
      <c r="F872" s="43">
        <v>4</v>
      </c>
      <c r="G872" s="82">
        <v>13009</v>
      </c>
      <c r="H872" s="43">
        <v>34</v>
      </c>
      <c r="I872" s="43">
        <f>VLOOKUP(C872,[4]CharPropertyConfig!$A:$G,7,FALSE)*D872</f>
        <v>4300</v>
      </c>
      <c r="J872" s="51">
        <f>VLOOKUP(A872,filiation!A:C,3,FALSE)</f>
        <v>23</v>
      </c>
      <c r="K872" s="51">
        <f>VLOOKUP(J872,Entourage!A:N,14,FALSE)</f>
        <v>3</v>
      </c>
      <c r="L872" s="2" t="str">
        <f t="shared" si="122"/>
        <v>辅助</v>
      </c>
      <c r="M872" s="51">
        <f>VLOOKUP(A872,filiation!A:D,4,FALSE)</f>
        <v>10</v>
      </c>
      <c r="N872" s="51">
        <f>VLOOKUP(M872,Entourage!A:N,14,FALSE)</f>
        <v>1</v>
      </c>
      <c r="O872" s="2" t="str">
        <f t="shared" si="123"/>
        <v>战斗</v>
      </c>
      <c r="P872" s="2">
        <f t="shared" si="124"/>
        <v>102</v>
      </c>
      <c r="Q872" s="51">
        <f>INT(VLOOKUP(M872,Entourage!A:AF,28+IF(N872=1,2,IF(N872=3,3,1)),FALSE)*0.6*POWER(B872,1.1))</f>
        <v>134</v>
      </c>
      <c r="R872" s="55">
        <f>I872/(SUM(H$2:H872)*10)</f>
        <v>1.46998495829345E-2</v>
      </c>
      <c r="S872" s="95">
        <f t="shared" si="125"/>
        <v>1.74</v>
      </c>
      <c r="T872" s="96">
        <f>SUMIFS(H$2:H872,A$2:A872,A872)*10*S872*(1.1+INDEX(Entourage!BD:BD,MATCH(J872,Entourage!A:A,0))/20)</f>
        <v>4322.16</v>
      </c>
      <c r="U872" s="96">
        <f t="shared" si="126"/>
        <v>494.9099999999994</v>
      </c>
      <c r="V872" s="96">
        <f>T872/VLOOKUP(C872,[4]CharPropertyConfig!$A:$G,7,FALSE)</f>
        <v>172.88639999999998</v>
      </c>
      <c r="W872" s="96">
        <f t="shared" si="127"/>
        <v>21.059999999999036</v>
      </c>
      <c r="X872" s="54" t="str">
        <f>VLOOKUP(J872,Entourage!A:B,2,FALSE)</f>
        <v>c_b_0061</v>
      </c>
      <c r="Y872" s="51" t="str">
        <f>VLOOKUP(M872,Entourage!A:B,2,FALSE)</f>
        <v>c_b_0019</v>
      </c>
    </row>
    <row r="873" spans="1:25" x14ac:dyDescent="0.15">
      <c r="A873" s="51">
        <f t="shared" si="120"/>
        <v>44</v>
      </c>
      <c r="B873" s="2">
        <f>COUNTIF(A$1:A873,A873)</f>
        <v>12</v>
      </c>
      <c r="C873" s="2">
        <f t="shared" si="128"/>
        <v>102</v>
      </c>
      <c r="D873" s="100">
        <f t="shared" si="121"/>
        <v>193</v>
      </c>
      <c r="E873" s="51">
        <v>1</v>
      </c>
      <c r="F873" s="43">
        <v>4</v>
      </c>
      <c r="G873" s="82">
        <v>13009</v>
      </c>
      <c r="H873" s="43">
        <v>38</v>
      </c>
      <c r="I873" s="43">
        <f>VLOOKUP(C873,[4]CharPropertyConfig!$A:$G,7,FALSE)*D873</f>
        <v>4825</v>
      </c>
      <c r="J873" s="51">
        <f>VLOOKUP(A873,filiation!A:C,3,FALSE)</f>
        <v>23</v>
      </c>
      <c r="K873" s="51">
        <f>VLOOKUP(J873,Entourage!A:N,14,FALSE)</f>
        <v>3</v>
      </c>
      <c r="L873" s="2" t="str">
        <f t="shared" si="122"/>
        <v>辅助</v>
      </c>
      <c r="M873" s="51">
        <f>VLOOKUP(A873,filiation!A:D,4,FALSE)</f>
        <v>10</v>
      </c>
      <c r="N873" s="51">
        <f>VLOOKUP(M873,Entourage!A:N,14,FALSE)</f>
        <v>1</v>
      </c>
      <c r="O873" s="2" t="str">
        <f t="shared" si="123"/>
        <v>战斗</v>
      </c>
      <c r="P873" s="2">
        <f t="shared" si="124"/>
        <v>102</v>
      </c>
      <c r="Q873" s="51">
        <f>INT(VLOOKUP(M873,Entourage!A:AF,28+IF(N873=1,2,IF(N873=3,3,1)),FALSE)*0.6*POWER(B873,1.1))</f>
        <v>147</v>
      </c>
      <c r="R873" s="55">
        <f>I873/(SUM(H$2:H873)*10)</f>
        <v>1.6473199044042337E-2</v>
      </c>
      <c r="S873" s="95">
        <f t="shared" si="125"/>
        <v>1.615</v>
      </c>
      <c r="T873" s="96">
        <f>SUMIFS(H$2:H873,A$2:A873,A873)*10*S873*(1.1+INDEX(Entourage!BD:BD,MATCH(J873,Entourage!A:A,0))/20)</f>
        <v>4840.1550000000007</v>
      </c>
      <c r="U873" s="96">
        <f t="shared" si="126"/>
        <v>517.9950000000008</v>
      </c>
      <c r="V873" s="96">
        <f>T873/VLOOKUP(C873,[4]CharPropertyConfig!$A:$G,7,FALSE)</f>
        <v>193.60620000000003</v>
      </c>
      <c r="W873" s="96">
        <f t="shared" si="127"/>
        <v>23.085000000001401</v>
      </c>
      <c r="X873" s="54" t="str">
        <f>VLOOKUP(J873,Entourage!A:B,2,FALSE)</f>
        <v>c_b_0061</v>
      </c>
      <c r="Y873" s="51" t="str">
        <f>VLOOKUP(M873,Entourage!A:B,2,FALSE)</f>
        <v>c_b_0019</v>
      </c>
    </row>
    <row r="874" spans="1:25" x14ac:dyDescent="0.15">
      <c r="A874" s="51">
        <f t="shared" si="120"/>
        <v>44</v>
      </c>
      <c r="B874" s="2">
        <f>COUNTIF(A$1:A874,A874)</f>
        <v>13</v>
      </c>
      <c r="C874" s="2">
        <f t="shared" si="128"/>
        <v>102</v>
      </c>
      <c r="D874" s="100">
        <f t="shared" si="121"/>
        <v>215</v>
      </c>
      <c r="E874" s="51">
        <v>1</v>
      </c>
      <c r="F874" s="43">
        <v>4</v>
      </c>
      <c r="G874" s="82">
        <v>13009</v>
      </c>
      <c r="H874" s="43">
        <v>42</v>
      </c>
      <c r="I874" s="43">
        <f>VLOOKUP(C874,[4]CharPropertyConfig!$A:$G,7,FALSE)*D874</f>
        <v>5375</v>
      </c>
      <c r="J874" s="51">
        <f>VLOOKUP(A874,filiation!A:C,3,FALSE)</f>
        <v>23</v>
      </c>
      <c r="K874" s="51">
        <f>VLOOKUP(J874,Entourage!A:N,14,FALSE)</f>
        <v>3</v>
      </c>
      <c r="L874" s="2" t="str">
        <f t="shared" si="122"/>
        <v>辅助</v>
      </c>
      <c r="M874" s="51">
        <f>VLOOKUP(A874,filiation!A:D,4,FALSE)</f>
        <v>10</v>
      </c>
      <c r="N874" s="51">
        <f>VLOOKUP(M874,Entourage!A:N,14,FALSE)</f>
        <v>1</v>
      </c>
      <c r="O874" s="2" t="str">
        <f t="shared" si="123"/>
        <v>战斗</v>
      </c>
      <c r="P874" s="2">
        <f t="shared" si="124"/>
        <v>102</v>
      </c>
      <c r="Q874" s="51">
        <f>INT(VLOOKUP(M874,Entourage!A:AF,28+IF(N874=1,2,IF(N874=3,3,1)),FALSE)*0.6*POWER(B874,1.1))</f>
        <v>161</v>
      </c>
      <c r="R874" s="55">
        <f>I874/(SUM(H$2:H874)*10)</f>
        <v>1.832469657711714E-2</v>
      </c>
      <c r="S874" s="95">
        <f t="shared" si="125"/>
        <v>1.51</v>
      </c>
      <c r="T874" s="96">
        <f>SUMIFS(H$2:H874,A$2:A874,A874)*10*S874*(1.1+INDEX(Entourage!BD:BD,MATCH(J874,Entourage!A:A,0))/20)</f>
        <v>5381.64</v>
      </c>
      <c r="U874" s="96">
        <f t="shared" si="126"/>
        <v>541.48499999999967</v>
      </c>
      <c r="V874" s="96">
        <f>T874/VLOOKUP(C874,[4]CharPropertyConfig!$A:$G,7,FALSE)</f>
        <v>215.26560000000001</v>
      </c>
      <c r="W874" s="96">
        <f t="shared" si="127"/>
        <v>23.489999999998872</v>
      </c>
      <c r="X874" s="54" t="str">
        <f>VLOOKUP(J874,Entourage!A:B,2,FALSE)</f>
        <v>c_b_0061</v>
      </c>
      <c r="Y874" s="51" t="str">
        <f>VLOOKUP(M874,Entourage!A:B,2,FALSE)</f>
        <v>c_b_0019</v>
      </c>
    </row>
    <row r="875" spans="1:25" x14ac:dyDescent="0.15">
      <c r="A875" s="51">
        <f t="shared" si="120"/>
        <v>44</v>
      </c>
      <c r="B875" s="2">
        <f>COUNTIF(A$1:A875,A875)</f>
        <v>14</v>
      </c>
      <c r="C875" s="2">
        <f t="shared" si="128"/>
        <v>102</v>
      </c>
      <c r="D875" s="100">
        <f t="shared" si="121"/>
        <v>237</v>
      </c>
      <c r="E875" s="51">
        <v>1</v>
      </c>
      <c r="F875" s="43">
        <v>5</v>
      </c>
      <c r="G875" s="82">
        <v>13009</v>
      </c>
      <c r="H875" s="43">
        <v>46</v>
      </c>
      <c r="I875" s="43">
        <f>VLOOKUP(C875,[4]CharPropertyConfig!$A:$G,7,FALSE)*D875</f>
        <v>5925</v>
      </c>
      <c r="J875" s="51">
        <f>VLOOKUP(A875,filiation!A:C,3,FALSE)</f>
        <v>23</v>
      </c>
      <c r="K875" s="51">
        <f>VLOOKUP(J875,Entourage!A:N,14,FALSE)</f>
        <v>3</v>
      </c>
      <c r="L875" s="2" t="str">
        <f t="shared" si="122"/>
        <v>辅助</v>
      </c>
      <c r="M875" s="51">
        <f>VLOOKUP(A875,filiation!A:D,4,FALSE)</f>
        <v>10</v>
      </c>
      <c r="N875" s="51">
        <f>VLOOKUP(M875,Entourage!A:N,14,FALSE)</f>
        <v>1</v>
      </c>
      <c r="O875" s="2" t="str">
        <f t="shared" si="123"/>
        <v>战斗</v>
      </c>
      <c r="P875" s="2">
        <f t="shared" si="124"/>
        <v>102</v>
      </c>
      <c r="Q875" s="51">
        <f>INT(VLOOKUP(M875,Entourage!A:AF,28+IF(N875=1,2,IF(N875=3,3,1)),FALSE)*0.6*POWER(B875,1.1))</f>
        <v>174</v>
      </c>
      <c r="R875" s="55">
        <f>I875/(SUM(H$2:H875)*10)</f>
        <v>2.0168153039689565E-2</v>
      </c>
      <c r="S875" s="95">
        <f t="shared" si="125"/>
        <v>1.42</v>
      </c>
      <c r="T875" s="96">
        <f>SUMIFS(H$2:H875,A$2:A875,A875)*10*S875*(1.1+INDEX(Entourage!BD:BD,MATCH(J875,Entourage!A:A,0))/20)</f>
        <v>5942.7000000000007</v>
      </c>
      <c r="U875" s="96">
        <f t="shared" si="126"/>
        <v>561.0600000000004</v>
      </c>
      <c r="V875" s="96">
        <f>T875/VLOOKUP(C875,[4]CharPropertyConfig!$A:$G,7,FALSE)</f>
        <v>237.70800000000003</v>
      </c>
      <c r="W875" s="96">
        <f t="shared" si="127"/>
        <v>19.575000000000728</v>
      </c>
      <c r="X875" s="54" t="str">
        <f>VLOOKUP(J875,Entourage!A:B,2,FALSE)</f>
        <v>c_b_0061</v>
      </c>
      <c r="Y875" s="51" t="str">
        <f>VLOOKUP(M875,Entourage!A:B,2,FALSE)</f>
        <v>c_b_0019</v>
      </c>
    </row>
    <row r="876" spans="1:25" x14ac:dyDescent="0.15">
      <c r="A876" s="51">
        <f t="shared" si="120"/>
        <v>44</v>
      </c>
      <c r="B876" s="2">
        <f>COUNTIF(A$1:A876,A876)</f>
        <v>15</v>
      </c>
      <c r="C876" s="2">
        <f t="shared" si="128"/>
        <v>102</v>
      </c>
      <c r="D876" s="100">
        <f t="shared" si="121"/>
        <v>260</v>
      </c>
      <c r="E876" s="51">
        <v>1</v>
      </c>
      <c r="F876" s="43">
        <v>5</v>
      </c>
      <c r="G876" s="82">
        <v>13009</v>
      </c>
      <c r="H876" s="43">
        <v>50</v>
      </c>
      <c r="I876" s="43">
        <f>VLOOKUP(C876,[4]CharPropertyConfig!$A:$G,7,FALSE)*D876</f>
        <v>6500</v>
      </c>
      <c r="J876" s="51">
        <f>VLOOKUP(A876,filiation!A:C,3,FALSE)</f>
        <v>23</v>
      </c>
      <c r="K876" s="51">
        <f>VLOOKUP(J876,Entourage!A:N,14,FALSE)</f>
        <v>3</v>
      </c>
      <c r="L876" s="2" t="str">
        <f t="shared" si="122"/>
        <v>辅助</v>
      </c>
      <c r="M876" s="51">
        <f>VLOOKUP(A876,filiation!A:D,4,FALSE)</f>
        <v>10</v>
      </c>
      <c r="N876" s="51">
        <f>VLOOKUP(M876,Entourage!A:N,14,FALSE)</f>
        <v>1</v>
      </c>
      <c r="O876" s="2" t="str">
        <f t="shared" si="123"/>
        <v>战斗</v>
      </c>
      <c r="P876" s="2">
        <f t="shared" si="124"/>
        <v>102</v>
      </c>
      <c r="Q876" s="51">
        <f>INT(VLOOKUP(M876,Entourage!A:AF,28+IF(N876=1,2,IF(N876=3,3,1)),FALSE)*0.6*POWER(B876,1.1))</f>
        <v>188</v>
      </c>
      <c r="R876" s="55">
        <f>I876/(SUM(H$2:H876)*10)</f>
        <v>2.2087807530243305E-2</v>
      </c>
      <c r="S876" s="95">
        <f t="shared" si="125"/>
        <v>1.3418999999999999</v>
      </c>
      <c r="T876" s="96">
        <f>SUMIFS(H$2:H876,A$2:A876,A876)*10*S876*(1.1+INDEX(Entourage!BD:BD,MATCH(J876,Entourage!A:A,0))/20)</f>
        <v>6521.6339999999991</v>
      </c>
      <c r="U876" s="96">
        <f t="shared" si="126"/>
        <v>578.93399999999838</v>
      </c>
      <c r="V876" s="96">
        <f>T876/VLOOKUP(C876,[4]CharPropertyConfig!$A:$G,7,FALSE)</f>
        <v>260.86535999999995</v>
      </c>
      <c r="W876" s="96">
        <f t="shared" si="127"/>
        <v>17.873999999997977</v>
      </c>
      <c r="X876" s="54" t="str">
        <f>VLOOKUP(J876,Entourage!A:B,2,FALSE)</f>
        <v>c_b_0061</v>
      </c>
      <c r="Y876" s="51" t="str">
        <f>VLOOKUP(M876,Entourage!A:B,2,FALSE)</f>
        <v>c_b_0019</v>
      </c>
    </row>
    <row r="877" spans="1:25" x14ac:dyDescent="0.15">
      <c r="A877" s="51">
        <f t="shared" si="120"/>
        <v>44</v>
      </c>
      <c r="B877" s="2">
        <f>COUNTIF(A$1:A877,A877)</f>
        <v>16</v>
      </c>
      <c r="C877" s="2">
        <f t="shared" si="128"/>
        <v>102</v>
      </c>
      <c r="D877" s="100">
        <f t="shared" si="121"/>
        <v>284</v>
      </c>
      <c r="E877" s="51">
        <v>1</v>
      </c>
      <c r="F877" s="43">
        <v>5</v>
      </c>
      <c r="G877" s="82">
        <v>13009</v>
      </c>
      <c r="H877" s="43">
        <v>54</v>
      </c>
      <c r="I877" s="43">
        <f>VLOOKUP(C877,[4]CharPropertyConfig!$A:$G,7,FALSE)*D877</f>
        <v>7100</v>
      </c>
      <c r="J877" s="51">
        <f>VLOOKUP(A877,filiation!A:C,3,FALSE)</f>
        <v>23</v>
      </c>
      <c r="K877" s="51">
        <f>VLOOKUP(J877,Entourage!A:N,14,FALSE)</f>
        <v>3</v>
      </c>
      <c r="L877" s="2" t="str">
        <f t="shared" si="122"/>
        <v>辅助</v>
      </c>
      <c r="M877" s="51">
        <f>VLOOKUP(A877,filiation!A:D,4,FALSE)</f>
        <v>10</v>
      </c>
      <c r="N877" s="51">
        <f>VLOOKUP(M877,Entourage!A:N,14,FALSE)</f>
        <v>1</v>
      </c>
      <c r="O877" s="2" t="str">
        <f t="shared" si="123"/>
        <v>战斗</v>
      </c>
      <c r="P877" s="2">
        <f t="shared" si="124"/>
        <v>102</v>
      </c>
      <c r="Q877" s="51">
        <f>INT(VLOOKUP(M877,Entourage!A:AF,28+IF(N877=1,2,IF(N877=3,3,1)),FALSE)*0.6*POWER(B877,1.1))</f>
        <v>202</v>
      </c>
      <c r="R877" s="55">
        <f>I877/(SUM(H$2:H877)*10)</f>
        <v>2.4082491011464622E-2</v>
      </c>
      <c r="S877" s="95">
        <f t="shared" si="125"/>
        <v>1.2748049999999997</v>
      </c>
      <c r="T877" s="96">
        <f>SUMIFS(H$2:H877,A$2:A877,A877)*10*S877*(1.1+INDEX(Entourage!BD:BD,MATCH(J877,Entourage!A:A,0))/20)</f>
        <v>7124.8851449999984</v>
      </c>
      <c r="U877" s="96">
        <f t="shared" si="126"/>
        <v>603.25114499999927</v>
      </c>
      <c r="V877" s="96">
        <f>T877/VLOOKUP(C877,[4]CharPropertyConfig!$A:$G,7,FALSE)</f>
        <v>284.99540579999996</v>
      </c>
      <c r="W877" s="96">
        <f t="shared" si="127"/>
        <v>24.317145000000892</v>
      </c>
      <c r="X877" s="54" t="str">
        <f>VLOOKUP(J877,Entourage!A:B,2,FALSE)</f>
        <v>c_b_0061</v>
      </c>
      <c r="Y877" s="51" t="str">
        <f>VLOOKUP(M877,Entourage!A:B,2,FALSE)</f>
        <v>c_b_0019</v>
      </c>
    </row>
    <row r="878" spans="1:25" x14ac:dyDescent="0.15">
      <c r="A878" s="51">
        <f t="shared" si="120"/>
        <v>44</v>
      </c>
      <c r="B878" s="2">
        <f>COUNTIF(A$1:A878,A878)</f>
        <v>17</v>
      </c>
      <c r="C878" s="2">
        <f t="shared" si="128"/>
        <v>102</v>
      </c>
      <c r="D878" s="100">
        <f t="shared" si="121"/>
        <v>310</v>
      </c>
      <c r="E878" s="51">
        <v>1</v>
      </c>
      <c r="F878" s="43">
        <v>5</v>
      </c>
      <c r="G878" s="82">
        <v>13009</v>
      </c>
      <c r="H878" s="43">
        <v>58</v>
      </c>
      <c r="I878" s="43">
        <f>VLOOKUP(C878,[4]CharPropertyConfig!$A:$G,7,FALSE)*D878</f>
        <v>7750</v>
      </c>
      <c r="J878" s="51">
        <f>VLOOKUP(A878,filiation!A:C,3,FALSE)</f>
        <v>23</v>
      </c>
      <c r="K878" s="51">
        <f>VLOOKUP(J878,Entourage!A:N,14,FALSE)</f>
        <v>3</v>
      </c>
      <c r="L878" s="2" t="str">
        <f t="shared" si="122"/>
        <v>辅助</v>
      </c>
      <c r="M878" s="51">
        <f>VLOOKUP(A878,filiation!A:D,4,FALSE)</f>
        <v>10</v>
      </c>
      <c r="N878" s="51">
        <f>VLOOKUP(M878,Entourage!A:N,14,FALSE)</f>
        <v>1</v>
      </c>
      <c r="O878" s="2" t="str">
        <f t="shared" si="123"/>
        <v>战斗</v>
      </c>
      <c r="P878" s="2">
        <f t="shared" si="124"/>
        <v>102</v>
      </c>
      <c r="Q878" s="51">
        <f>INT(VLOOKUP(M878,Entourage!A:AF,28+IF(N878=1,2,IF(N878=3,3,1)),FALSE)*0.6*POWER(B878,1.1))</f>
        <v>216</v>
      </c>
      <c r="R878" s="55">
        <f>I878/(SUM(H$2:H878)*10)</f>
        <v>2.6235612728503725E-2</v>
      </c>
      <c r="S878" s="95">
        <f t="shared" si="125"/>
        <v>1.2174387749999998</v>
      </c>
      <c r="T878" s="96">
        <f>SUMIFS(H$2:H878,A$2:A878,A878)*10*S878*(1.1+INDEX(Entourage!BD:BD,MATCH(J878,Entourage!A:A,0))/20)</f>
        <v>7757.5198742999983</v>
      </c>
      <c r="U878" s="96">
        <f t="shared" si="126"/>
        <v>632.63472929999989</v>
      </c>
      <c r="V878" s="96">
        <f>T878/VLOOKUP(C878,[4]CharPropertyConfig!$A:$G,7,FALSE)</f>
        <v>310.30079497199995</v>
      </c>
      <c r="W878" s="96">
        <f t="shared" si="127"/>
        <v>29.383584300000621</v>
      </c>
      <c r="X878" s="54" t="str">
        <f>VLOOKUP(J878,Entourage!A:B,2,FALSE)</f>
        <v>c_b_0061</v>
      </c>
      <c r="Y878" s="51" t="str">
        <f>VLOOKUP(M878,Entourage!A:B,2,FALSE)</f>
        <v>c_b_0019</v>
      </c>
    </row>
    <row r="879" spans="1:25" x14ac:dyDescent="0.15">
      <c r="A879" s="51">
        <f t="shared" si="120"/>
        <v>44</v>
      </c>
      <c r="B879" s="2">
        <f>COUNTIF(A$1:A879,A879)</f>
        <v>18</v>
      </c>
      <c r="C879" s="2">
        <f t="shared" si="128"/>
        <v>102</v>
      </c>
      <c r="D879" s="100">
        <f t="shared" si="121"/>
        <v>338</v>
      </c>
      <c r="E879" s="51">
        <v>1</v>
      </c>
      <c r="F879" s="43">
        <v>6</v>
      </c>
      <c r="G879" s="82">
        <v>13009</v>
      </c>
      <c r="H879" s="43">
        <v>64</v>
      </c>
      <c r="I879" s="43">
        <f>VLOOKUP(C879,[4]CharPropertyConfig!$A:$G,7,FALSE)*D879</f>
        <v>8450</v>
      </c>
      <c r="J879" s="51">
        <f>VLOOKUP(A879,filiation!A:C,3,FALSE)</f>
        <v>23</v>
      </c>
      <c r="K879" s="51">
        <f>VLOOKUP(J879,Entourage!A:N,14,FALSE)</f>
        <v>3</v>
      </c>
      <c r="L879" s="2" t="str">
        <f t="shared" si="122"/>
        <v>辅助</v>
      </c>
      <c r="M879" s="51">
        <f>VLOOKUP(A879,filiation!A:D,4,FALSE)</f>
        <v>10</v>
      </c>
      <c r="N879" s="51">
        <f>VLOOKUP(M879,Entourage!A:N,14,FALSE)</f>
        <v>1</v>
      </c>
      <c r="O879" s="2" t="str">
        <f t="shared" si="123"/>
        <v>战斗</v>
      </c>
      <c r="P879" s="2">
        <f t="shared" si="124"/>
        <v>102</v>
      </c>
      <c r="Q879" s="51">
        <f>INT(VLOOKUP(M879,Entourage!A:AF,28+IF(N879=1,2,IF(N879=3,3,1)),FALSE)*0.6*POWER(B879,1.1))</f>
        <v>230</v>
      </c>
      <c r="R879" s="55">
        <f>I879/(SUM(H$2:H879)*10)</f>
        <v>2.8543440075665449E-2</v>
      </c>
      <c r="S879" s="95">
        <f t="shared" si="125"/>
        <v>1.1687412239999997</v>
      </c>
      <c r="T879" s="96">
        <f>SUMIFS(H$2:H879,A$2:A879,A879)*10*S879*(1.1+INDEX(Entourage!BD:BD,MATCH(J879,Entourage!A:A,0))/20)</f>
        <v>8457.0114968639991</v>
      </c>
      <c r="U879" s="96">
        <f t="shared" si="126"/>
        <v>699.49162256400086</v>
      </c>
      <c r="V879" s="96">
        <f>T879/VLOOKUP(C879,[4]CharPropertyConfig!$A:$G,7,FALSE)</f>
        <v>338.28045987455994</v>
      </c>
      <c r="W879" s="96">
        <f t="shared" si="127"/>
        <v>66.856893264000973</v>
      </c>
      <c r="X879" s="54" t="str">
        <f>VLOOKUP(J879,Entourage!A:B,2,FALSE)</f>
        <v>c_b_0061</v>
      </c>
      <c r="Y879" s="51" t="str">
        <f>VLOOKUP(M879,Entourage!A:B,2,FALSE)</f>
        <v>c_b_0019</v>
      </c>
    </row>
    <row r="880" spans="1:25" x14ac:dyDescent="0.15">
      <c r="A880" s="51">
        <f t="shared" si="120"/>
        <v>44</v>
      </c>
      <c r="B880" s="2">
        <f>COUNTIF(A$1:A880,A880)</f>
        <v>19</v>
      </c>
      <c r="C880" s="2">
        <f t="shared" si="128"/>
        <v>102</v>
      </c>
      <c r="D880" s="100">
        <f t="shared" si="121"/>
        <v>367</v>
      </c>
      <c r="E880" s="51">
        <v>1</v>
      </c>
      <c r="F880" s="43">
        <v>6</v>
      </c>
      <c r="G880" s="82">
        <v>13009</v>
      </c>
      <c r="H880" s="43">
        <v>68</v>
      </c>
      <c r="I880" s="43">
        <f>VLOOKUP(C880,[4]CharPropertyConfig!$A:$G,7,FALSE)*D880</f>
        <v>9175</v>
      </c>
      <c r="J880" s="51">
        <f>VLOOKUP(A880,filiation!A:C,3,FALSE)</f>
        <v>23</v>
      </c>
      <c r="K880" s="51">
        <f>VLOOKUP(J880,Entourage!A:N,14,FALSE)</f>
        <v>3</v>
      </c>
      <c r="L880" s="2" t="str">
        <f t="shared" si="122"/>
        <v>辅助</v>
      </c>
      <c r="M880" s="51">
        <f>VLOOKUP(A880,filiation!A:D,4,FALSE)</f>
        <v>10</v>
      </c>
      <c r="N880" s="51">
        <f>VLOOKUP(M880,Entourage!A:N,14,FALSE)</f>
        <v>1</v>
      </c>
      <c r="O880" s="2" t="str">
        <f t="shared" si="123"/>
        <v>战斗</v>
      </c>
      <c r="P880" s="2">
        <f t="shared" si="124"/>
        <v>102</v>
      </c>
      <c r="Q880" s="51">
        <f>INT(VLOOKUP(M880,Entourage!A:AF,28+IF(N880=1,2,IF(N880=3,3,1)),FALSE)*0.6*POWER(B880,1.1))</f>
        <v>244</v>
      </c>
      <c r="R880" s="55">
        <f>I880/(SUM(H$2:H880)*10)</f>
        <v>3.0921407387435967E-2</v>
      </c>
      <c r="S880" s="95">
        <f t="shared" si="125"/>
        <v>1.1278352811599996</v>
      </c>
      <c r="T880" s="96">
        <f>SUMIFS(H$2:H880,A$2:A880,A880)*10*S880*(1.1+INDEX(Entourage!BD:BD,MATCH(J880,Entourage!A:A,0))/20)</f>
        <v>9196.3688825786376</v>
      </c>
      <c r="U880" s="96">
        <f t="shared" si="126"/>
        <v>739.35738571463844</v>
      </c>
      <c r="V880" s="96">
        <f>T880/VLOOKUP(C880,[4]CharPropertyConfig!$A:$G,7,FALSE)</f>
        <v>367.85475530314551</v>
      </c>
      <c r="W880" s="96">
        <f t="shared" si="127"/>
        <v>39.865763150637576</v>
      </c>
      <c r="X880" s="54" t="str">
        <f>VLOOKUP(J880,Entourage!A:B,2,FALSE)</f>
        <v>c_b_0061</v>
      </c>
      <c r="Y880" s="51" t="str">
        <f>VLOOKUP(M880,Entourage!A:B,2,FALSE)</f>
        <v>c_b_0019</v>
      </c>
    </row>
    <row r="881" spans="1:25" x14ac:dyDescent="0.15">
      <c r="A881" s="51">
        <f t="shared" si="120"/>
        <v>44</v>
      </c>
      <c r="B881" s="2">
        <f>COUNTIF(A$1:A881,A881)</f>
        <v>20</v>
      </c>
      <c r="C881" s="2">
        <f t="shared" si="128"/>
        <v>102</v>
      </c>
      <c r="D881" s="100">
        <f t="shared" si="121"/>
        <v>399</v>
      </c>
      <c r="E881" s="51">
        <v>1</v>
      </c>
      <c r="F881" s="43">
        <v>6</v>
      </c>
      <c r="G881" s="82">
        <v>13009</v>
      </c>
      <c r="H881" s="43">
        <v>72</v>
      </c>
      <c r="I881" s="43">
        <f>VLOOKUP(C881,[4]CharPropertyConfig!$A:$G,7,FALSE)*D881</f>
        <v>9975</v>
      </c>
      <c r="J881" s="51">
        <f>VLOOKUP(A881,filiation!A:C,3,FALSE)</f>
        <v>23</v>
      </c>
      <c r="K881" s="51">
        <f>VLOOKUP(J881,Entourage!A:N,14,FALSE)</f>
        <v>3</v>
      </c>
      <c r="L881" s="2" t="str">
        <f t="shared" si="122"/>
        <v>辅助</v>
      </c>
      <c r="M881" s="51">
        <f>VLOOKUP(A881,filiation!A:D,4,FALSE)</f>
        <v>10</v>
      </c>
      <c r="N881" s="51">
        <f>VLOOKUP(M881,Entourage!A:N,14,FALSE)</f>
        <v>1</v>
      </c>
      <c r="O881" s="2" t="str">
        <f t="shared" si="123"/>
        <v>战斗</v>
      </c>
      <c r="P881" s="2">
        <f t="shared" si="124"/>
        <v>102</v>
      </c>
      <c r="Q881" s="51">
        <f>INT(VLOOKUP(M881,Entourage!A:AF,28+IF(N881=1,2,IF(N881=3,3,1)),FALSE)*0.6*POWER(B881,1.1))</f>
        <v>259</v>
      </c>
      <c r="R881" s="55">
        <f>I881/(SUM(H$2:H881)*10)</f>
        <v>3.3536175363098442E-2</v>
      </c>
      <c r="S881" s="95">
        <f t="shared" si="125"/>
        <v>1.0940002227251997</v>
      </c>
      <c r="T881" s="96">
        <f>SUMIFS(H$2:H881,A$2:A881,A881)*10*S881*(1.1+INDEX(Entourage!BD:BD,MATCH(J881,Entourage!A:A,0))/20)</f>
        <v>9983.8460325901724</v>
      </c>
      <c r="U881" s="96">
        <f t="shared" si="126"/>
        <v>787.47715001153483</v>
      </c>
      <c r="V881" s="96">
        <f>T881/VLOOKUP(C881,[4]CharPropertyConfig!$A:$G,7,FALSE)</f>
        <v>399.35384130360688</v>
      </c>
      <c r="W881" s="96">
        <f t="shared" si="127"/>
        <v>48.119764296896392</v>
      </c>
      <c r="X881" s="54" t="str">
        <f>VLOOKUP(J881,Entourage!A:B,2,FALSE)</f>
        <v>c_b_0061</v>
      </c>
      <c r="Y881" s="51" t="str">
        <f>VLOOKUP(M881,Entourage!A:B,2,FALSE)</f>
        <v>c_b_0019</v>
      </c>
    </row>
    <row r="882" spans="1:25" x14ac:dyDescent="0.15">
      <c r="A882" s="51">
        <f t="shared" si="120"/>
        <v>45</v>
      </c>
      <c r="B882" s="2">
        <f>COUNTIF(A$1:A882,A882)</f>
        <v>1</v>
      </c>
      <c r="C882" s="2">
        <f t="shared" si="128"/>
        <v>102</v>
      </c>
      <c r="D882" s="100">
        <f t="shared" si="121"/>
        <v>11</v>
      </c>
      <c r="E882" s="51">
        <v>1</v>
      </c>
      <c r="F882" s="43">
        <v>1</v>
      </c>
      <c r="G882" s="82">
        <v>13009</v>
      </c>
      <c r="H882" s="43">
        <v>2</v>
      </c>
      <c r="I882" s="43">
        <f>VLOOKUP(C882,[4]CharPropertyConfig!$A:$G,7,FALSE)*D882</f>
        <v>275</v>
      </c>
      <c r="J882" s="51">
        <f>VLOOKUP(A882,filiation!A:C,3,FALSE)</f>
        <v>10</v>
      </c>
      <c r="K882" s="51">
        <f>VLOOKUP(J882,Entourage!A:N,14,FALSE)</f>
        <v>1</v>
      </c>
      <c r="L882" s="2" t="str">
        <f t="shared" si="122"/>
        <v>战斗</v>
      </c>
      <c r="M882" s="51">
        <f>VLOOKUP(A882,filiation!A:D,4,FALSE)</f>
        <v>25</v>
      </c>
      <c r="N882" s="51">
        <f>VLOOKUP(M882,Entourage!A:N,14,FALSE)</f>
        <v>1</v>
      </c>
      <c r="O882" s="2" t="str">
        <f t="shared" si="123"/>
        <v>战斗</v>
      </c>
      <c r="P882" s="2">
        <f t="shared" si="124"/>
        <v>102</v>
      </c>
      <c r="Q882" s="51">
        <f>INT(VLOOKUP(M882,Entourage!A:AF,28+IF(N882=1,2,IF(N882=3,3,1)),FALSE)*0.6*POWER(B882,1.1))</f>
        <v>7</v>
      </c>
      <c r="R882" s="55">
        <f>I882/(SUM(H$2:H882)*10)</f>
        <v>9.2449404962011703E-4</v>
      </c>
      <c r="S882" s="95">
        <f t="shared" si="125"/>
        <v>10</v>
      </c>
      <c r="T882" s="96">
        <f>SUMIFS(H$2:H882,A$2:A882,A882)*10*S882*(1.1+INDEX(Entourage!BD:BD,MATCH(J882,Entourage!A:A,0))/20)</f>
        <v>280</v>
      </c>
      <c r="U882" s="96">
        <f t="shared" si="126"/>
        <v>-9703.8460325901724</v>
      </c>
      <c r="V882" s="96">
        <f>T882/VLOOKUP(C882,[4]CharPropertyConfig!$A:$G,7,FALSE)</f>
        <v>11.2</v>
      </c>
      <c r="W882" s="96">
        <f t="shared" si="127"/>
        <v>-10491.323182601707</v>
      </c>
      <c r="X882" s="54" t="str">
        <f>VLOOKUP(J882,Entourage!A:B,2,FALSE)</f>
        <v>c_b_0019</v>
      </c>
      <c r="Y882" s="51" t="str">
        <f>VLOOKUP(M882,Entourage!A:B,2,FALSE)</f>
        <v>c_b_0065</v>
      </c>
    </row>
    <row r="883" spans="1:25" x14ac:dyDescent="0.15">
      <c r="A883" s="51">
        <f t="shared" si="120"/>
        <v>45</v>
      </c>
      <c r="B883" s="2">
        <f>COUNTIF(A$1:A883,A883)</f>
        <v>2</v>
      </c>
      <c r="C883" s="2">
        <f t="shared" si="128"/>
        <v>102</v>
      </c>
      <c r="D883" s="100">
        <f t="shared" si="121"/>
        <v>23</v>
      </c>
      <c r="E883" s="51">
        <v>1</v>
      </c>
      <c r="F883" s="43">
        <v>1</v>
      </c>
      <c r="G883" s="82">
        <v>13009</v>
      </c>
      <c r="H883" s="43">
        <v>4</v>
      </c>
      <c r="I883" s="43">
        <f>VLOOKUP(C883,[4]CharPropertyConfig!$A:$G,7,FALSE)*D883</f>
        <v>575</v>
      </c>
      <c r="J883" s="51">
        <f>VLOOKUP(A883,filiation!A:C,3,FALSE)</f>
        <v>10</v>
      </c>
      <c r="K883" s="51">
        <f>VLOOKUP(J883,Entourage!A:N,14,FALSE)</f>
        <v>1</v>
      </c>
      <c r="L883" s="2" t="str">
        <f t="shared" si="122"/>
        <v>战斗</v>
      </c>
      <c r="M883" s="51">
        <f>VLOOKUP(A883,filiation!A:D,4,FALSE)</f>
        <v>25</v>
      </c>
      <c r="N883" s="51">
        <f>VLOOKUP(M883,Entourage!A:N,14,FALSE)</f>
        <v>1</v>
      </c>
      <c r="O883" s="2" t="str">
        <f t="shared" si="123"/>
        <v>战斗</v>
      </c>
      <c r="P883" s="2">
        <f t="shared" si="124"/>
        <v>102</v>
      </c>
      <c r="Q883" s="51">
        <f>INT(VLOOKUP(M883,Entourage!A:AF,28+IF(N883=1,2,IF(N883=3,3,1)),FALSE)*0.6*POWER(B883,1.1))</f>
        <v>15</v>
      </c>
      <c r="R883" s="55">
        <f>I883/(SUM(H$2:H883)*10)</f>
        <v>1.9327731092436975E-3</v>
      </c>
      <c r="S883" s="95">
        <f t="shared" si="125"/>
        <v>7</v>
      </c>
      <c r="T883" s="96">
        <f>SUMIFS(H$2:H883,A$2:A883,A883)*10*S883*(1.1+INDEX(Entourage!BD:BD,MATCH(J883,Entourage!A:A,0))/20)</f>
        <v>588</v>
      </c>
      <c r="U883" s="96">
        <f t="shared" si="126"/>
        <v>308</v>
      </c>
      <c r="V883" s="96">
        <f>T883/VLOOKUP(C883,[4]CharPropertyConfig!$A:$G,7,FALSE)</f>
        <v>23.52</v>
      </c>
      <c r="W883" s="96">
        <f t="shared" si="127"/>
        <v>10011.846032590172</v>
      </c>
      <c r="X883" s="54" t="str">
        <f>VLOOKUP(J883,Entourage!A:B,2,FALSE)</f>
        <v>c_b_0019</v>
      </c>
      <c r="Y883" s="51" t="str">
        <f>VLOOKUP(M883,Entourage!A:B,2,FALSE)</f>
        <v>c_b_0065</v>
      </c>
    </row>
    <row r="884" spans="1:25" x14ac:dyDescent="0.15">
      <c r="A884" s="51">
        <f t="shared" si="120"/>
        <v>45</v>
      </c>
      <c r="B884" s="2">
        <f>COUNTIF(A$1:A884,A884)</f>
        <v>3</v>
      </c>
      <c r="C884" s="2">
        <f t="shared" si="128"/>
        <v>102</v>
      </c>
      <c r="D884" s="100">
        <f t="shared" si="121"/>
        <v>36</v>
      </c>
      <c r="E884" s="51">
        <v>1</v>
      </c>
      <c r="F884" s="43">
        <v>1</v>
      </c>
      <c r="G884" s="82">
        <v>13009</v>
      </c>
      <c r="H884" s="43">
        <v>6</v>
      </c>
      <c r="I884" s="43">
        <f>VLOOKUP(C884,[4]CharPropertyConfig!$A:$G,7,FALSE)*D884</f>
        <v>900</v>
      </c>
      <c r="J884" s="51">
        <f>VLOOKUP(A884,filiation!A:C,3,FALSE)</f>
        <v>10</v>
      </c>
      <c r="K884" s="51">
        <f>VLOOKUP(J884,Entourage!A:N,14,FALSE)</f>
        <v>1</v>
      </c>
      <c r="L884" s="2" t="str">
        <f t="shared" si="122"/>
        <v>战斗</v>
      </c>
      <c r="M884" s="51">
        <f>VLOOKUP(A884,filiation!A:D,4,FALSE)</f>
        <v>25</v>
      </c>
      <c r="N884" s="51">
        <f>VLOOKUP(M884,Entourage!A:N,14,FALSE)</f>
        <v>1</v>
      </c>
      <c r="O884" s="2" t="str">
        <f t="shared" si="123"/>
        <v>战斗</v>
      </c>
      <c r="P884" s="2">
        <f t="shared" si="124"/>
        <v>102</v>
      </c>
      <c r="Q884" s="51">
        <f>INT(VLOOKUP(M884,Entourage!A:AF,28+IF(N884=1,2,IF(N884=3,3,1)),FALSE)*0.6*POWER(B884,1.1))</f>
        <v>24</v>
      </c>
      <c r="R884" s="55">
        <f>I884/(SUM(H$2:H884)*10)</f>
        <v>3.024600080656002E-3</v>
      </c>
      <c r="S884" s="95">
        <f t="shared" si="125"/>
        <v>5.5</v>
      </c>
      <c r="T884" s="96">
        <f>SUMIFS(H$2:H884,A$2:A884,A884)*10*S884*(1.1+INDEX(Entourage!BD:BD,MATCH(J884,Entourage!A:A,0))/20)</f>
        <v>924.00000000000011</v>
      </c>
      <c r="U884" s="96">
        <f t="shared" si="126"/>
        <v>336.00000000000011</v>
      </c>
      <c r="V884" s="96">
        <f>T884/VLOOKUP(C884,[4]CharPropertyConfig!$A:$G,7,FALSE)</f>
        <v>36.960000000000008</v>
      </c>
      <c r="W884" s="96">
        <f t="shared" si="127"/>
        <v>28.000000000000114</v>
      </c>
      <c r="X884" s="54" t="str">
        <f>VLOOKUP(J884,Entourage!A:B,2,FALSE)</f>
        <v>c_b_0019</v>
      </c>
      <c r="Y884" s="51" t="str">
        <f>VLOOKUP(M884,Entourage!A:B,2,FALSE)</f>
        <v>c_b_0065</v>
      </c>
    </row>
    <row r="885" spans="1:25" x14ac:dyDescent="0.15">
      <c r="A885" s="51">
        <f t="shared" si="120"/>
        <v>45</v>
      </c>
      <c r="B885" s="2">
        <f>COUNTIF(A$1:A885,A885)</f>
        <v>4</v>
      </c>
      <c r="C885" s="2">
        <f t="shared" si="128"/>
        <v>102</v>
      </c>
      <c r="D885" s="100">
        <f t="shared" si="121"/>
        <v>51</v>
      </c>
      <c r="E885" s="51">
        <v>1</v>
      </c>
      <c r="F885" s="43">
        <v>2</v>
      </c>
      <c r="G885" s="82">
        <v>13009</v>
      </c>
      <c r="H885" s="43">
        <v>10</v>
      </c>
      <c r="I885" s="43">
        <f>VLOOKUP(C885,[4]CharPropertyConfig!$A:$G,7,FALSE)*D885</f>
        <v>1275</v>
      </c>
      <c r="J885" s="51">
        <f>VLOOKUP(A885,filiation!A:C,3,FALSE)</f>
        <v>10</v>
      </c>
      <c r="K885" s="51">
        <f>VLOOKUP(J885,Entourage!A:N,14,FALSE)</f>
        <v>1</v>
      </c>
      <c r="L885" s="2" t="str">
        <f t="shared" si="122"/>
        <v>战斗</v>
      </c>
      <c r="M885" s="51">
        <f>VLOOKUP(A885,filiation!A:D,4,FALSE)</f>
        <v>25</v>
      </c>
      <c r="N885" s="51">
        <f>VLOOKUP(M885,Entourage!A:N,14,FALSE)</f>
        <v>1</v>
      </c>
      <c r="O885" s="2" t="str">
        <f t="shared" si="123"/>
        <v>战斗</v>
      </c>
      <c r="P885" s="2">
        <f t="shared" si="124"/>
        <v>102</v>
      </c>
      <c r="Q885" s="51">
        <f>INT(VLOOKUP(M885,Entourage!A:AF,28+IF(N885=1,2,IF(N885=3,3,1)),FALSE)*0.6*POWER(B885,1.1))</f>
        <v>33</v>
      </c>
      <c r="R885" s="55">
        <f>I885/(SUM(H$2:H885)*10)</f>
        <v>4.2834106027010684E-3</v>
      </c>
      <c r="S885" s="95">
        <f t="shared" si="125"/>
        <v>4.2</v>
      </c>
      <c r="T885" s="96">
        <f>SUMIFS(H$2:H885,A$2:A885,A885)*10*S885*(1.1+INDEX(Entourage!BD:BD,MATCH(J885,Entourage!A:A,0))/20)</f>
        <v>1293.6000000000001</v>
      </c>
      <c r="U885" s="96">
        <f t="shared" si="126"/>
        <v>369.6</v>
      </c>
      <c r="V885" s="96">
        <f>T885/VLOOKUP(C885,[4]CharPropertyConfig!$A:$G,7,FALSE)</f>
        <v>51.744000000000007</v>
      </c>
      <c r="W885" s="96">
        <f t="shared" si="127"/>
        <v>33.599999999999909</v>
      </c>
      <c r="X885" s="54" t="str">
        <f>VLOOKUP(J885,Entourage!A:B,2,FALSE)</f>
        <v>c_b_0019</v>
      </c>
      <c r="Y885" s="51" t="str">
        <f>VLOOKUP(M885,Entourage!A:B,2,FALSE)</f>
        <v>c_b_0065</v>
      </c>
    </row>
    <row r="886" spans="1:25" x14ac:dyDescent="0.15">
      <c r="A886" s="51">
        <f t="shared" si="120"/>
        <v>45</v>
      </c>
      <c r="B886" s="2">
        <f>COUNTIF(A$1:A886,A886)</f>
        <v>5</v>
      </c>
      <c r="C886" s="2">
        <f t="shared" si="128"/>
        <v>102</v>
      </c>
      <c r="D886" s="100">
        <f t="shared" si="121"/>
        <v>67</v>
      </c>
      <c r="E886" s="51">
        <v>1</v>
      </c>
      <c r="F886" s="43">
        <v>2</v>
      </c>
      <c r="G886" s="82">
        <v>13009</v>
      </c>
      <c r="H886" s="43">
        <v>12</v>
      </c>
      <c r="I886" s="43">
        <f>VLOOKUP(C886,[4]CharPropertyConfig!$A:$G,7,FALSE)*D886</f>
        <v>1675</v>
      </c>
      <c r="J886" s="51">
        <f>VLOOKUP(A886,filiation!A:C,3,FALSE)</f>
        <v>10</v>
      </c>
      <c r="K886" s="51">
        <f>VLOOKUP(J886,Entourage!A:N,14,FALSE)</f>
        <v>1</v>
      </c>
      <c r="L886" s="2" t="str">
        <f t="shared" si="122"/>
        <v>战斗</v>
      </c>
      <c r="M886" s="51">
        <f>VLOOKUP(A886,filiation!A:D,4,FALSE)</f>
        <v>25</v>
      </c>
      <c r="N886" s="51">
        <f>VLOOKUP(M886,Entourage!A:N,14,FALSE)</f>
        <v>1</v>
      </c>
      <c r="O886" s="2" t="str">
        <f t="shared" si="123"/>
        <v>战斗</v>
      </c>
      <c r="P886" s="2">
        <f t="shared" si="124"/>
        <v>102</v>
      </c>
      <c r="Q886" s="51">
        <f>INT(VLOOKUP(M886,Entourage!A:AF,28+IF(N886=1,2,IF(N886=3,3,1)),FALSE)*0.6*POWER(B886,1.1))</f>
        <v>42</v>
      </c>
      <c r="R886" s="55">
        <f>I886/(SUM(H$2:H886)*10)</f>
        <v>5.6249580227013228E-3</v>
      </c>
      <c r="S886" s="95">
        <f t="shared" si="125"/>
        <v>3.56</v>
      </c>
      <c r="T886" s="96">
        <f>SUMIFS(H$2:H886,A$2:A886,A886)*10*S886*(1.1+INDEX(Entourage!BD:BD,MATCH(J886,Entourage!A:A,0))/20)</f>
        <v>1694.5600000000004</v>
      </c>
      <c r="U886" s="96">
        <f t="shared" si="126"/>
        <v>400.96000000000026</v>
      </c>
      <c r="V886" s="96">
        <f>T886/VLOOKUP(C886,[4]CharPropertyConfig!$A:$G,7,FALSE)</f>
        <v>67.78240000000001</v>
      </c>
      <c r="W886" s="96">
        <f t="shared" si="127"/>
        <v>31.360000000000241</v>
      </c>
      <c r="X886" s="54" t="str">
        <f>VLOOKUP(J886,Entourage!A:B,2,FALSE)</f>
        <v>c_b_0019</v>
      </c>
      <c r="Y886" s="51" t="str">
        <f>VLOOKUP(M886,Entourage!A:B,2,FALSE)</f>
        <v>c_b_0065</v>
      </c>
    </row>
    <row r="887" spans="1:25" x14ac:dyDescent="0.15">
      <c r="A887" s="51">
        <f t="shared" si="120"/>
        <v>45</v>
      </c>
      <c r="B887" s="2">
        <f>COUNTIF(A$1:A887,A887)</f>
        <v>6</v>
      </c>
      <c r="C887" s="2">
        <f t="shared" si="128"/>
        <v>102</v>
      </c>
      <c r="D887" s="100">
        <f t="shared" si="121"/>
        <v>84</v>
      </c>
      <c r="E887" s="51">
        <v>1</v>
      </c>
      <c r="F887" s="43">
        <v>2</v>
      </c>
      <c r="G887" s="82">
        <v>13009</v>
      </c>
      <c r="H887" s="43">
        <v>16</v>
      </c>
      <c r="I887" s="43">
        <f>VLOOKUP(C887,[4]CharPropertyConfig!$A:$G,7,FALSE)*D887</f>
        <v>2100</v>
      </c>
      <c r="J887" s="51">
        <f>VLOOKUP(A887,filiation!A:C,3,FALSE)</f>
        <v>10</v>
      </c>
      <c r="K887" s="51">
        <f>VLOOKUP(J887,Entourage!A:N,14,FALSE)</f>
        <v>1</v>
      </c>
      <c r="L887" s="2" t="str">
        <f t="shared" si="122"/>
        <v>战斗</v>
      </c>
      <c r="M887" s="51">
        <f>VLOOKUP(A887,filiation!A:D,4,FALSE)</f>
        <v>25</v>
      </c>
      <c r="N887" s="51">
        <f>VLOOKUP(M887,Entourage!A:N,14,FALSE)</f>
        <v>1</v>
      </c>
      <c r="O887" s="2" t="str">
        <f t="shared" si="123"/>
        <v>战斗</v>
      </c>
      <c r="P887" s="2">
        <f t="shared" si="124"/>
        <v>102</v>
      </c>
      <c r="Q887" s="51">
        <f>INT(VLOOKUP(M887,Entourage!A:AF,28+IF(N887=1,2,IF(N887=3,3,1)),FALSE)*0.6*POWER(B887,1.1))</f>
        <v>51</v>
      </c>
      <c r="R887" s="55">
        <f>I887/(SUM(H$2:H887)*10)</f>
        <v>7.0483990065113777E-3</v>
      </c>
      <c r="S887" s="95">
        <f t="shared" si="125"/>
        <v>3.02</v>
      </c>
      <c r="T887" s="96">
        <f>SUMIFS(H$2:H887,A$2:A887,A887)*10*S887*(1.1+INDEX(Entourage!BD:BD,MATCH(J887,Entourage!A:A,0))/20)</f>
        <v>2114</v>
      </c>
      <c r="U887" s="96">
        <f t="shared" si="126"/>
        <v>419.4399999999996</v>
      </c>
      <c r="V887" s="96">
        <f>T887/VLOOKUP(C887,[4]CharPropertyConfig!$A:$G,7,FALSE)</f>
        <v>84.56</v>
      </c>
      <c r="W887" s="96">
        <f t="shared" si="127"/>
        <v>18.479999999999336</v>
      </c>
      <c r="X887" s="54" t="str">
        <f>VLOOKUP(J887,Entourage!A:B,2,FALSE)</f>
        <v>c_b_0019</v>
      </c>
      <c r="Y887" s="51" t="str">
        <f>VLOOKUP(M887,Entourage!A:B,2,FALSE)</f>
        <v>c_b_0065</v>
      </c>
    </row>
    <row r="888" spans="1:25" x14ac:dyDescent="0.15">
      <c r="A888" s="51">
        <f t="shared" si="120"/>
        <v>45</v>
      </c>
      <c r="B888" s="2">
        <f>COUNTIF(A$1:A888,A888)</f>
        <v>7</v>
      </c>
      <c r="C888" s="2">
        <f t="shared" si="128"/>
        <v>102</v>
      </c>
      <c r="D888" s="100">
        <f t="shared" si="121"/>
        <v>101</v>
      </c>
      <c r="E888" s="51">
        <v>1</v>
      </c>
      <c r="F888" s="43">
        <v>3</v>
      </c>
      <c r="G888" s="82">
        <v>13009</v>
      </c>
      <c r="H888" s="43">
        <v>20</v>
      </c>
      <c r="I888" s="43">
        <f>VLOOKUP(C888,[4]CharPropertyConfig!$A:$G,7,FALSE)*D888</f>
        <v>2525</v>
      </c>
      <c r="J888" s="51">
        <f>VLOOKUP(A888,filiation!A:C,3,FALSE)</f>
        <v>10</v>
      </c>
      <c r="K888" s="51">
        <f>VLOOKUP(J888,Entourage!A:N,14,FALSE)</f>
        <v>1</v>
      </c>
      <c r="L888" s="2" t="str">
        <f t="shared" si="122"/>
        <v>战斗</v>
      </c>
      <c r="M888" s="51">
        <f>VLOOKUP(A888,filiation!A:D,4,FALSE)</f>
        <v>25</v>
      </c>
      <c r="N888" s="51">
        <f>VLOOKUP(M888,Entourage!A:N,14,FALSE)</f>
        <v>1</v>
      </c>
      <c r="O888" s="2" t="str">
        <f t="shared" si="123"/>
        <v>战斗</v>
      </c>
      <c r="P888" s="2">
        <f t="shared" si="124"/>
        <v>102</v>
      </c>
      <c r="Q888" s="51">
        <f>INT(VLOOKUP(M888,Entourage!A:AF,28+IF(N888=1,2,IF(N888=3,3,1)),FALSE)*0.6*POWER(B888,1.1))</f>
        <v>61</v>
      </c>
      <c r="R888" s="55">
        <f>I888/(SUM(H$2:H888)*10)</f>
        <v>8.4691755551083384E-3</v>
      </c>
      <c r="S888" s="95">
        <f t="shared" si="125"/>
        <v>2.6</v>
      </c>
      <c r="T888" s="96">
        <f>SUMIFS(H$2:H888,A$2:A888,A888)*10*S888*(1.1+INDEX(Entourage!BD:BD,MATCH(J888,Entourage!A:A,0))/20)</f>
        <v>2548.0000000000005</v>
      </c>
      <c r="U888" s="96">
        <f t="shared" si="126"/>
        <v>434.00000000000045</v>
      </c>
      <c r="V888" s="96">
        <f>T888/VLOOKUP(C888,[4]CharPropertyConfig!$A:$G,7,FALSE)</f>
        <v>101.92000000000002</v>
      </c>
      <c r="W888" s="96">
        <f t="shared" si="127"/>
        <v>14.560000000000855</v>
      </c>
      <c r="X888" s="54" t="str">
        <f>VLOOKUP(J888,Entourage!A:B,2,FALSE)</f>
        <v>c_b_0019</v>
      </c>
      <c r="Y888" s="51" t="str">
        <f>VLOOKUP(M888,Entourage!A:B,2,FALSE)</f>
        <v>c_b_0065</v>
      </c>
    </row>
    <row r="889" spans="1:25" x14ac:dyDescent="0.15">
      <c r="A889" s="51">
        <f t="shared" si="120"/>
        <v>45</v>
      </c>
      <c r="B889" s="2">
        <f>COUNTIF(A$1:A889,A889)</f>
        <v>8</v>
      </c>
      <c r="C889" s="2">
        <f t="shared" si="128"/>
        <v>102</v>
      </c>
      <c r="D889" s="100">
        <f t="shared" si="121"/>
        <v>120</v>
      </c>
      <c r="E889" s="51">
        <v>1</v>
      </c>
      <c r="F889" s="43">
        <v>3</v>
      </c>
      <c r="G889" s="82">
        <v>13009</v>
      </c>
      <c r="H889" s="43">
        <v>24</v>
      </c>
      <c r="I889" s="43">
        <f>VLOOKUP(C889,[4]CharPropertyConfig!$A:$G,7,FALSE)*D889</f>
        <v>3000</v>
      </c>
      <c r="J889" s="51">
        <f>VLOOKUP(A889,filiation!A:C,3,FALSE)</f>
        <v>10</v>
      </c>
      <c r="K889" s="51">
        <f>VLOOKUP(J889,Entourage!A:N,14,FALSE)</f>
        <v>1</v>
      </c>
      <c r="L889" s="2" t="str">
        <f t="shared" si="122"/>
        <v>战斗</v>
      </c>
      <c r="M889" s="51">
        <f>VLOOKUP(A889,filiation!A:D,4,FALSE)</f>
        <v>25</v>
      </c>
      <c r="N889" s="51">
        <f>VLOOKUP(M889,Entourage!A:N,14,FALSE)</f>
        <v>1</v>
      </c>
      <c r="O889" s="2" t="str">
        <f t="shared" si="123"/>
        <v>战斗</v>
      </c>
      <c r="P889" s="2">
        <f t="shared" si="124"/>
        <v>102</v>
      </c>
      <c r="Q889" s="51">
        <f>INT(VLOOKUP(M889,Entourage!A:AF,28+IF(N889=1,2,IF(N889=3,3,1)),FALSE)*0.6*POWER(B889,1.1))</f>
        <v>70</v>
      </c>
      <c r="R889" s="55">
        <f>I889/(SUM(H$2:H889)*10)</f>
        <v>1.0054293183189221E-2</v>
      </c>
      <c r="S889" s="95">
        <f t="shared" si="125"/>
        <v>2.2799999999999998</v>
      </c>
      <c r="T889" s="96">
        <f>SUMIFS(H$2:H889,A$2:A889,A889)*10*S889*(1.1+INDEX(Entourage!BD:BD,MATCH(J889,Entourage!A:A,0))/20)</f>
        <v>3000.48</v>
      </c>
      <c r="U889" s="96">
        <f t="shared" si="126"/>
        <v>452.47999999999956</v>
      </c>
      <c r="V889" s="96">
        <f>T889/VLOOKUP(C889,[4]CharPropertyConfig!$A:$G,7,FALSE)</f>
        <v>120.0192</v>
      </c>
      <c r="W889" s="96">
        <f t="shared" si="127"/>
        <v>18.479999999999109</v>
      </c>
      <c r="X889" s="54" t="str">
        <f>VLOOKUP(J889,Entourage!A:B,2,FALSE)</f>
        <v>c_b_0019</v>
      </c>
      <c r="Y889" s="51" t="str">
        <f>VLOOKUP(M889,Entourage!A:B,2,FALSE)</f>
        <v>c_b_0065</v>
      </c>
    </row>
    <row r="890" spans="1:25" x14ac:dyDescent="0.15">
      <c r="A890" s="51">
        <f t="shared" si="120"/>
        <v>45</v>
      </c>
      <c r="B890" s="2">
        <f>COUNTIF(A$1:A890,A890)</f>
        <v>9</v>
      </c>
      <c r="C890" s="2">
        <f t="shared" si="128"/>
        <v>102</v>
      </c>
      <c r="D890" s="100">
        <f t="shared" si="121"/>
        <v>139</v>
      </c>
      <c r="E890" s="51">
        <v>1</v>
      </c>
      <c r="F890" s="43">
        <v>3</v>
      </c>
      <c r="G890" s="82">
        <v>13009</v>
      </c>
      <c r="H890" s="43">
        <v>26</v>
      </c>
      <c r="I890" s="43">
        <f>VLOOKUP(C890,[4]CharPropertyConfig!$A:$G,7,FALSE)*D890</f>
        <v>3475</v>
      </c>
      <c r="J890" s="51">
        <f>VLOOKUP(A890,filiation!A:C,3,FALSE)</f>
        <v>10</v>
      </c>
      <c r="K890" s="51">
        <f>VLOOKUP(J890,Entourage!A:N,14,FALSE)</f>
        <v>1</v>
      </c>
      <c r="L890" s="2" t="str">
        <f t="shared" si="122"/>
        <v>战斗</v>
      </c>
      <c r="M890" s="51">
        <f>VLOOKUP(A890,filiation!A:D,4,FALSE)</f>
        <v>25</v>
      </c>
      <c r="N890" s="51">
        <f>VLOOKUP(M890,Entourage!A:N,14,FALSE)</f>
        <v>1</v>
      </c>
      <c r="O890" s="2" t="str">
        <f t="shared" si="123"/>
        <v>战斗</v>
      </c>
      <c r="P890" s="2">
        <f t="shared" si="124"/>
        <v>102</v>
      </c>
      <c r="Q890" s="51">
        <f>INT(VLOOKUP(M890,Entourage!A:AF,28+IF(N890=1,2,IF(N890=3,3,1)),FALSE)*0.6*POWER(B890,1.1))</f>
        <v>80</v>
      </c>
      <c r="R890" s="55">
        <f>I890/(SUM(H$2:H890)*10)</f>
        <v>1.1636083578890972E-2</v>
      </c>
      <c r="S890" s="95">
        <f t="shared" si="125"/>
        <v>2.0699999999999998</v>
      </c>
      <c r="T890" s="96">
        <f>SUMIFS(H$2:H890,A$2:A890,A890)*10*S890*(1.1+INDEX(Entourage!BD:BD,MATCH(J890,Entourage!A:A,0))/20)</f>
        <v>3477.6000000000004</v>
      </c>
      <c r="U890" s="96">
        <f t="shared" si="126"/>
        <v>477.12000000000035</v>
      </c>
      <c r="V890" s="96">
        <f>T890/VLOOKUP(C890,[4]CharPropertyConfig!$A:$G,7,FALSE)</f>
        <v>139.10400000000001</v>
      </c>
      <c r="W890" s="96">
        <f t="shared" si="127"/>
        <v>24.640000000000782</v>
      </c>
      <c r="X890" s="54" t="str">
        <f>VLOOKUP(J890,Entourage!A:B,2,FALSE)</f>
        <v>c_b_0019</v>
      </c>
      <c r="Y890" s="51" t="str">
        <f>VLOOKUP(M890,Entourage!A:B,2,FALSE)</f>
        <v>c_b_0065</v>
      </c>
    </row>
    <row r="891" spans="1:25" x14ac:dyDescent="0.15">
      <c r="A891" s="51">
        <f t="shared" si="120"/>
        <v>45</v>
      </c>
      <c r="B891" s="2">
        <f>COUNTIF(A$1:A891,A891)</f>
        <v>10</v>
      </c>
      <c r="C891" s="2">
        <f t="shared" si="128"/>
        <v>102</v>
      </c>
      <c r="D891" s="100">
        <f t="shared" si="121"/>
        <v>158</v>
      </c>
      <c r="E891" s="51">
        <v>1</v>
      </c>
      <c r="F891" s="43">
        <v>3</v>
      </c>
      <c r="G891" s="82">
        <v>13009</v>
      </c>
      <c r="H891" s="43">
        <v>30</v>
      </c>
      <c r="I891" s="43">
        <f>VLOOKUP(C891,[4]CharPropertyConfig!$A:$G,7,FALSE)*D891</f>
        <v>3950</v>
      </c>
      <c r="J891" s="51">
        <f>VLOOKUP(A891,filiation!A:C,3,FALSE)</f>
        <v>10</v>
      </c>
      <c r="K891" s="51">
        <f>VLOOKUP(J891,Entourage!A:N,14,FALSE)</f>
        <v>1</v>
      </c>
      <c r="L891" s="2" t="str">
        <f t="shared" si="122"/>
        <v>战斗</v>
      </c>
      <c r="M891" s="51">
        <f>VLOOKUP(A891,filiation!A:D,4,FALSE)</f>
        <v>25</v>
      </c>
      <c r="N891" s="51">
        <f>VLOOKUP(M891,Entourage!A:N,14,FALSE)</f>
        <v>1</v>
      </c>
      <c r="O891" s="2" t="str">
        <f t="shared" si="123"/>
        <v>战斗</v>
      </c>
      <c r="P891" s="2">
        <f t="shared" si="124"/>
        <v>102</v>
      </c>
      <c r="Q891" s="51">
        <f>INT(VLOOKUP(M891,Entourage!A:AF,28+IF(N891=1,2,IF(N891=3,3,1)),FALSE)*0.6*POWER(B891,1.1))</f>
        <v>90</v>
      </c>
      <c r="R891" s="55">
        <f>I891/(SUM(H$2:H891)*10)</f>
        <v>1.3213353850270957E-2</v>
      </c>
      <c r="S891" s="95">
        <f t="shared" si="125"/>
        <v>1.89</v>
      </c>
      <c r="T891" s="96">
        <f>SUMIFS(H$2:H891,A$2:A891,A891)*10*S891*(1.1+INDEX(Entourage!BD:BD,MATCH(J891,Entourage!A:A,0))/20)</f>
        <v>3969.0000000000005</v>
      </c>
      <c r="U891" s="96">
        <f t="shared" si="126"/>
        <v>491.40000000000009</v>
      </c>
      <c r="V891" s="96">
        <f>T891/VLOOKUP(C891,[4]CharPropertyConfig!$A:$G,7,FALSE)</f>
        <v>158.76000000000002</v>
      </c>
      <c r="W891" s="96">
        <f t="shared" si="127"/>
        <v>14.279999999999745</v>
      </c>
      <c r="X891" s="54" t="str">
        <f>VLOOKUP(J891,Entourage!A:B,2,FALSE)</f>
        <v>c_b_0019</v>
      </c>
      <c r="Y891" s="51" t="str">
        <f>VLOOKUP(M891,Entourage!A:B,2,FALSE)</f>
        <v>c_b_0065</v>
      </c>
    </row>
    <row r="892" spans="1:25" x14ac:dyDescent="0.15">
      <c r="A892" s="51">
        <f t="shared" si="120"/>
        <v>45</v>
      </c>
      <c r="B892" s="2">
        <f>COUNTIF(A$1:A892,A892)</f>
        <v>11</v>
      </c>
      <c r="C892" s="2">
        <f t="shared" si="128"/>
        <v>102</v>
      </c>
      <c r="D892" s="100">
        <f t="shared" si="121"/>
        <v>179</v>
      </c>
      <c r="E892" s="51">
        <v>1</v>
      </c>
      <c r="F892" s="43">
        <v>4</v>
      </c>
      <c r="G892" s="82">
        <v>13009</v>
      </c>
      <c r="H892" s="43">
        <v>34</v>
      </c>
      <c r="I892" s="43">
        <f>VLOOKUP(C892,[4]CharPropertyConfig!$A:$G,7,FALSE)*D892</f>
        <v>4475</v>
      </c>
      <c r="J892" s="51">
        <f>VLOOKUP(A892,filiation!A:C,3,FALSE)</f>
        <v>10</v>
      </c>
      <c r="K892" s="51">
        <f>VLOOKUP(J892,Entourage!A:N,14,FALSE)</f>
        <v>1</v>
      </c>
      <c r="L892" s="2" t="str">
        <f t="shared" si="122"/>
        <v>战斗</v>
      </c>
      <c r="M892" s="51">
        <f>VLOOKUP(A892,filiation!A:D,4,FALSE)</f>
        <v>25</v>
      </c>
      <c r="N892" s="51">
        <f>VLOOKUP(M892,Entourage!A:N,14,FALSE)</f>
        <v>1</v>
      </c>
      <c r="O892" s="2" t="str">
        <f t="shared" si="123"/>
        <v>战斗</v>
      </c>
      <c r="P892" s="2">
        <f t="shared" si="124"/>
        <v>102</v>
      </c>
      <c r="Q892" s="51">
        <f>INT(VLOOKUP(M892,Entourage!A:AF,28+IF(N892=1,2,IF(N892=3,3,1)),FALSE)*0.6*POWER(B892,1.1))</f>
        <v>100</v>
      </c>
      <c r="R892" s="55">
        <f>I892/(SUM(H$2:H892)*10)</f>
        <v>1.4952552793370757E-2</v>
      </c>
      <c r="S892" s="95">
        <f t="shared" si="125"/>
        <v>1.74</v>
      </c>
      <c r="T892" s="96">
        <f>SUMIFS(H$2:H892,A$2:A892,A892)*10*S892*(1.1+INDEX(Entourage!BD:BD,MATCH(J892,Entourage!A:A,0))/20)</f>
        <v>4482.2400000000007</v>
      </c>
      <c r="U892" s="96">
        <f t="shared" si="126"/>
        <v>513.24000000000024</v>
      </c>
      <c r="V892" s="96">
        <f>T892/VLOOKUP(C892,[4]CharPropertyConfig!$A:$G,7,FALSE)</f>
        <v>179.28960000000004</v>
      </c>
      <c r="W892" s="96">
        <f t="shared" si="127"/>
        <v>21.840000000000146</v>
      </c>
      <c r="X892" s="54" t="str">
        <f>VLOOKUP(J892,Entourage!A:B,2,FALSE)</f>
        <v>c_b_0019</v>
      </c>
      <c r="Y892" s="51" t="str">
        <f>VLOOKUP(M892,Entourage!A:B,2,FALSE)</f>
        <v>c_b_0065</v>
      </c>
    </row>
    <row r="893" spans="1:25" x14ac:dyDescent="0.15">
      <c r="A893" s="51">
        <f t="shared" si="120"/>
        <v>45</v>
      </c>
      <c r="B893" s="2">
        <f>COUNTIF(A$1:A893,A893)</f>
        <v>12</v>
      </c>
      <c r="C893" s="2">
        <f t="shared" si="128"/>
        <v>102</v>
      </c>
      <c r="D893" s="100">
        <f t="shared" si="121"/>
        <v>200</v>
      </c>
      <c r="E893" s="51">
        <v>1</v>
      </c>
      <c r="F893" s="43">
        <v>4</v>
      </c>
      <c r="G893" s="82">
        <v>13009</v>
      </c>
      <c r="H893" s="43">
        <v>38</v>
      </c>
      <c r="I893" s="43">
        <f>VLOOKUP(C893,[4]CharPropertyConfig!$A:$G,7,FALSE)*D893</f>
        <v>5000</v>
      </c>
      <c r="J893" s="51">
        <f>VLOOKUP(A893,filiation!A:C,3,FALSE)</f>
        <v>10</v>
      </c>
      <c r="K893" s="51">
        <f>VLOOKUP(J893,Entourage!A:N,14,FALSE)</f>
        <v>1</v>
      </c>
      <c r="L893" s="2" t="str">
        <f t="shared" si="122"/>
        <v>战斗</v>
      </c>
      <c r="M893" s="51">
        <f>VLOOKUP(A893,filiation!A:D,4,FALSE)</f>
        <v>25</v>
      </c>
      <c r="N893" s="51">
        <f>VLOOKUP(M893,Entourage!A:N,14,FALSE)</f>
        <v>1</v>
      </c>
      <c r="O893" s="2" t="str">
        <f t="shared" si="123"/>
        <v>战斗</v>
      </c>
      <c r="P893" s="2">
        <f t="shared" si="124"/>
        <v>102</v>
      </c>
      <c r="Q893" s="51">
        <f>INT(VLOOKUP(M893,Entourage!A:AF,28+IF(N893=1,2,IF(N893=3,3,1)),FALSE)*0.6*POWER(B893,1.1))</f>
        <v>110</v>
      </c>
      <c r="R893" s="55">
        <f>I893/(SUM(H$2:H893)*10)</f>
        <v>1.6685576987252218E-2</v>
      </c>
      <c r="S893" s="95">
        <f t="shared" si="125"/>
        <v>1.615</v>
      </c>
      <c r="T893" s="96">
        <f>SUMIFS(H$2:H893,A$2:A893,A893)*10*S893*(1.1+INDEX(Entourage!BD:BD,MATCH(J893,Entourage!A:A,0))/20)</f>
        <v>5019.420000000001</v>
      </c>
      <c r="U893" s="96">
        <f t="shared" si="126"/>
        <v>537.18000000000029</v>
      </c>
      <c r="V893" s="96">
        <f>T893/VLOOKUP(C893,[4]CharPropertyConfig!$A:$G,7,FALSE)</f>
        <v>200.77680000000004</v>
      </c>
      <c r="W893" s="96">
        <f t="shared" si="127"/>
        <v>23.940000000000055</v>
      </c>
      <c r="X893" s="54" t="str">
        <f>VLOOKUP(J893,Entourage!A:B,2,FALSE)</f>
        <v>c_b_0019</v>
      </c>
      <c r="Y893" s="51" t="str">
        <f>VLOOKUP(M893,Entourage!A:B,2,FALSE)</f>
        <v>c_b_0065</v>
      </c>
    </row>
    <row r="894" spans="1:25" x14ac:dyDescent="0.15">
      <c r="A894" s="51">
        <f t="shared" si="120"/>
        <v>45</v>
      </c>
      <c r="B894" s="2">
        <f>COUNTIF(A$1:A894,A894)</f>
        <v>13</v>
      </c>
      <c r="C894" s="2">
        <f t="shared" si="128"/>
        <v>102</v>
      </c>
      <c r="D894" s="100">
        <f t="shared" si="121"/>
        <v>223</v>
      </c>
      <c r="E894" s="51">
        <v>1</v>
      </c>
      <c r="F894" s="43">
        <v>4</v>
      </c>
      <c r="G894" s="82">
        <v>13009</v>
      </c>
      <c r="H894" s="43">
        <v>42</v>
      </c>
      <c r="I894" s="43">
        <f>VLOOKUP(C894,[4]CharPropertyConfig!$A:$G,7,FALSE)*D894</f>
        <v>5575</v>
      </c>
      <c r="J894" s="51">
        <f>VLOOKUP(A894,filiation!A:C,3,FALSE)</f>
        <v>10</v>
      </c>
      <c r="K894" s="51">
        <f>VLOOKUP(J894,Entourage!A:N,14,FALSE)</f>
        <v>1</v>
      </c>
      <c r="L894" s="2" t="str">
        <f t="shared" si="122"/>
        <v>战斗</v>
      </c>
      <c r="M894" s="51">
        <f>VLOOKUP(A894,filiation!A:D,4,FALSE)</f>
        <v>25</v>
      </c>
      <c r="N894" s="51">
        <f>VLOOKUP(M894,Entourage!A:N,14,FALSE)</f>
        <v>1</v>
      </c>
      <c r="O894" s="2" t="str">
        <f t="shared" si="123"/>
        <v>战斗</v>
      </c>
      <c r="P894" s="2">
        <f t="shared" si="124"/>
        <v>102</v>
      </c>
      <c r="Q894" s="51">
        <f>INT(VLOOKUP(M894,Entourage!A:AF,28+IF(N894=1,2,IF(N894=3,3,1)),FALSE)*0.6*POWER(B894,1.1))</f>
        <v>120</v>
      </c>
      <c r="R894" s="55">
        <f>I894/(SUM(H$2:H894)*10)</f>
        <v>1.8578379098906958E-2</v>
      </c>
      <c r="S894" s="95">
        <f t="shared" si="125"/>
        <v>1.51</v>
      </c>
      <c r="T894" s="96">
        <f>SUMIFS(H$2:H894,A$2:A894,A894)*10*S894*(1.1+INDEX(Entourage!BD:BD,MATCH(J894,Entourage!A:A,0))/20)</f>
        <v>5580.9600000000009</v>
      </c>
      <c r="U894" s="96">
        <f t="shared" si="126"/>
        <v>561.54</v>
      </c>
      <c r="V894" s="96">
        <f>T894/VLOOKUP(C894,[4]CharPropertyConfig!$A:$G,7,FALSE)</f>
        <v>223.23840000000004</v>
      </c>
      <c r="W894" s="96">
        <f t="shared" si="127"/>
        <v>24.359999999999673</v>
      </c>
      <c r="X894" s="54" t="str">
        <f>VLOOKUP(J894,Entourage!A:B,2,FALSE)</f>
        <v>c_b_0019</v>
      </c>
      <c r="Y894" s="51" t="str">
        <f>VLOOKUP(M894,Entourage!A:B,2,FALSE)</f>
        <v>c_b_0065</v>
      </c>
    </row>
    <row r="895" spans="1:25" x14ac:dyDescent="0.15">
      <c r="A895" s="51">
        <f t="shared" si="120"/>
        <v>45</v>
      </c>
      <c r="B895" s="2">
        <f>COUNTIF(A$1:A895,A895)</f>
        <v>14</v>
      </c>
      <c r="C895" s="2">
        <f t="shared" si="128"/>
        <v>102</v>
      </c>
      <c r="D895" s="100">
        <f t="shared" si="121"/>
        <v>246</v>
      </c>
      <c r="E895" s="51">
        <v>1</v>
      </c>
      <c r="F895" s="43">
        <v>5</v>
      </c>
      <c r="G895" s="82">
        <v>13009</v>
      </c>
      <c r="H895" s="43">
        <v>46</v>
      </c>
      <c r="I895" s="43">
        <f>VLOOKUP(C895,[4]CharPropertyConfig!$A:$G,7,FALSE)*D895</f>
        <v>6150</v>
      </c>
      <c r="J895" s="51">
        <f>VLOOKUP(A895,filiation!A:C,3,FALSE)</f>
        <v>10</v>
      </c>
      <c r="K895" s="51">
        <f>VLOOKUP(J895,Entourage!A:N,14,FALSE)</f>
        <v>1</v>
      </c>
      <c r="L895" s="2" t="str">
        <f t="shared" si="122"/>
        <v>战斗</v>
      </c>
      <c r="M895" s="51">
        <f>VLOOKUP(A895,filiation!A:D,4,FALSE)</f>
        <v>25</v>
      </c>
      <c r="N895" s="51">
        <f>VLOOKUP(M895,Entourage!A:N,14,FALSE)</f>
        <v>1</v>
      </c>
      <c r="O895" s="2" t="str">
        <f t="shared" si="123"/>
        <v>战斗</v>
      </c>
      <c r="P895" s="2">
        <f t="shared" si="124"/>
        <v>102</v>
      </c>
      <c r="Q895" s="51">
        <f>INT(VLOOKUP(M895,Entourage!A:AF,28+IF(N895=1,2,IF(N895=3,3,1)),FALSE)*0.6*POWER(B895,1.1))</f>
        <v>131</v>
      </c>
      <c r="R895" s="55">
        <f>I895/(SUM(H$2:H895)*10)</f>
        <v>2.0463166300658815E-2</v>
      </c>
      <c r="S895" s="95">
        <f t="shared" si="125"/>
        <v>1.42</v>
      </c>
      <c r="T895" s="96">
        <f>SUMIFS(H$2:H895,A$2:A895,A895)*10*S895*(1.1+INDEX(Entourage!BD:BD,MATCH(J895,Entourage!A:A,0))/20)</f>
        <v>6162.8</v>
      </c>
      <c r="U895" s="96">
        <f t="shared" si="126"/>
        <v>581.83999999999924</v>
      </c>
      <c r="V895" s="96">
        <f>T895/VLOOKUP(C895,[4]CharPropertyConfig!$A:$G,7,FALSE)</f>
        <v>246.512</v>
      </c>
      <c r="W895" s="96">
        <f t="shared" si="127"/>
        <v>20.299999999999272</v>
      </c>
      <c r="X895" s="54" t="str">
        <f>VLOOKUP(J895,Entourage!A:B,2,FALSE)</f>
        <v>c_b_0019</v>
      </c>
      <c r="Y895" s="51" t="str">
        <f>VLOOKUP(M895,Entourage!A:B,2,FALSE)</f>
        <v>c_b_0065</v>
      </c>
    </row>
    <row r="896" spans="1:25" x14ac:dyDescent="0.15">
      <c r="A896" s="51">
        <f t="shared" si="120"/>
        <v>45</v>
      </c>
      <c r="B896" s="2">
        <f>COUNTIF(A$1:A896,A896)</f>
        <v>15</v>
      </c>
      <c r="C896" s="2">
        <f t="shared" si="128"/>
        <v>102</v>
      </c>
      <c r="D896" s="100">
        <f t="shared" si="121"/>
        <v>270</v>
      </c>
      <c r="E896" s="51">
        <v>1</v>
      </c>
      <c r="F896" s="43">
        <v>5</v>
      </c>
      <c r="G896" s="82">
        <v>13009</v>
      </c>
      <c r="H896" s="43">
        <v>50</v>
      </c>
      <c r="I896" s="43">
        <f>VLOOKUP(C896,[4]CharPropertyConfig!$A:$G,7,FALSE)*D896</f>
        <v>6750</v>
      </c>
      <c r="J896" s="51">
        <f>VLOOKUP(A896,filiation!A:C,3,FALSE)</f>
        <v>10</v>
      </c>
      <c r="K896" s="51">
        <f>VLOOKUP(J896,Entourage!A:N,14,FALSE)</f>
        <v>1</v>
      </c>
      <c r="L896" s="2" t="str">
        <f t="shared" si="122"/>
        <v>战斗</v>
      </c>
      <c r="M896" s="51">
        <f>VLOOKUP(A896,filiation!A:D,4,FALSE)</f>
        <v>25</v>
      </c>
      <c r="N896" s="51">
        <f>VLOOKUP(M896,Entourage!A:N,14,FALSE)</f>
        <v>1</v>
      </c>
      <c r="O896" s="2" t="str">
        <f t="shared" si="123"/>
        <v>战斗</v>
      </c>
      <c r="P896" s="2">
        <f t="shared" si="124"/>
        <v>102</v>
      </c>
      <c r="Q896" s="51">
        <f>INT(VLOOKUP(M896,Entourage!A:AF,28+IF(N896=1,2,IF(N896=3,3,1)),FALSE)*0.6*POWER(B896,1.1))</f>
        <v>141</v>
      </c>
      <c r="R896" s="55">
        <f>I896/(SUM(H$2:H896)*10)</f>
        <v>2.2422269465851713E-2</v>
      </c>
      <c r="S896" s="95">
        <f t="shared" si="125"/>
        <v>1.3418999999999999</v>
      </c>
      <c r="T896" s="96">
        <f>SUMIFS(H$2:H896,A$2:A896,A896)*10*S896*(1.1+INDEX(Entourage!BD:BD,MATCH(J896,Entourage!A:A,0))/20)</f>
        <v>6763.1759999999995</v>
      </c>
      <c r="U896" s="96">
        <f t="shared" si="126"/>
        <v>600.37599999999929</v>
      </c>
      <c r="V896" s="96">
        <f>T896/VLOOKUP(C896,[4]CharPropertyConfig!$A:$G,7,FALSE)</f>
        <v>270.52704</v>
      </c>
      <c r="W896" s="96">
        <f t="shared" si="127"/>
        <v>18.536000000000058</v>
      </c>
      <c r="X896" s="54" t="str">
        <f>VLOOKUP(J896,Entourage!A:B,2,FALSE)</f>
        <v>c_b_0019</v>
      </c>
      <c r="Y896" s="51" t="str">
        <f>VLOOKUP(M896,Entourage!A:B,2,FALSE)</f>
        <v>c_b_0065</v>
      </c>
    </row>
    <row r="897" spans="1:25" x14ac:dyDescent="0.15">
      <c r="A897" s="51">
        <f t="shared" si="120"/>
        <v>45</v>
      </c>
      <c r="B897" s="2">
        <f>COUNTIF(A$1:A897,A897)</f>
        <v>16</v>
      </c>
      <c r="C897" s="2">
        <f t="shared" si="128"/>
        <v>102</v>
      </c>
      <c r="D897" s="100">
        <f t="shared" si="121"/>
        <v>295</v>
      </c>
      <c r="E897" s="51">
        <v>1</v>
      </c>
      <c r="F897" s="43">
        <v>5</v>
      </c>
      <c r="G897" s="82">
        <v>13009</v>
      </c>
      <c r="H897" s="43">
        <v>54</v>
      </c>
      <c r="I897" s="43">
        <f>VLOOKUP(C897,[4]CharPropertyConfig!$A:$G,7,FALSE)*D897</f>
        <v>7375</v>
      </c>
      <c r="J897" s="51">
        <f>VLOOKUP(A897,filiation!A:C,3,FALSE)</f>
        <v>10</v>
      </c>
      <c r="K897" s="51">
        <f>VLOOKUP(J897,Entourage!A:N,14,FALSE)</f>
        <v>1</v>
      </c>
      <c r="L897" s="2" t="str">
        <f t="shared" si="122"/>
        <v>战斗</v>
      </c>
      <c r="M897" s="51">
        <f>VLOOKUP(A897,filiation!A:D,4,FALSE)</f>
        <v>25</v>
      </c>
      <c r="N897" s="51">
        <f>VLOOKUP(M897,Entourage!A:N,14,FALSE)</f>
        <v>1</v>
      </c>
      <c r="O897" s="2" t="str">
        <f t="shared" si="123"/>
        <v>战斗</v>
      </c>
      <c r="P897" s="2">
        <f t="shared" si="124"/>
        <v>102</v>
      </c>
      <c r="Q897" s="51">
        <f>INT(VLOOKUP(M897,Entourage!A:AF,28+IF(N897=1,2,IF(N897=3,3,1)),FALSE)*0.6*POWER(B897,1.1))</f>
        <v>152</v>
      </c>
      <c r="R897" s="55">
        <f>I897/(SUM(H$2:H897)*10)</f>
        <v>2.4454539425691358E-2</v>
      </c>
      <c r="S897" s="95">
        <f t="shared" si="125"/>
        <v>1.2748049999999997</v>
      </c>
      <c r="T897" s="96">
        <f>SUMIFS(H$2:H897,A$2:A897,A897)*10*S897*(1.1+INDEX(Entourage!BD:BD,MATCH(J897,Entourage!A:A,0))/20)</f>
        <v>7388.7697799999987</v>
      </c>
      <c r="U897" s="96">
        <f t="shared" si="126"/>
        <v>625.59377999999924</v>
      </c>
      <c r="V897" s="96">
        <f>T897/VLOOKUP(C897,[4]CharPropertyConfig!$A:$G,7,FALSE)</f>
        <v>295.55079119999994</v>
      </c>
      <c r="W897" s="96">
        <f t="shared" si="127"/>
        <v>25.217779999999948</v>
      </c>
      <c r="X897" s="54" t="str">
        <f>VLOOKUP(J897,Entourage!A:B,2,FALSE)</f>
        <v>c_b_0019</v>
      </c>
      <c r="Y897" s="51" t="str">
        <f>VLOOKUP(M897,Entourage!A:B,2,FALSE)</f>
        <v>c_b_0065</v>
      </c>
    </row>
    <row r="898" spans="1:25" x14ac:dyDescent="0.15">
      <c r="A898" s="51">
        <f t="shared" si="120"/>
        <v>45</v>
      </c>
      <c r="B898" s="2">
        <f>COUNTIF(A$1:A898,A898)</f>
        <v>17</v>
      </c>
      <c r="C898" s="2">
        <f t="shared" si="128"/>
        <v>102</v>
      </c>
      <c r="D898" s="100">
        <f t="shared" si="121"/>
        <v>321</v>
      </c>
      <c r="E898" s="51">
        <v>1</v>
      </c>
      <c r="F898" s="43">
        <v>5</v>
      </c>
      <c r="G898" s="82">
        <v>13009</v>
      </c>
      <c r="H898" s="43">
        <v>58</v>
      </c>
      <c r="I898" s="43">
        <f>VLOOKUP(C898,[4]CharPropertyConfig!$A:$G,7,FALSE)*D898</f>
        <v>8025</v>
      </c>
      <c r="J898" s="51">
        <f>VLOOKUP(A898,filiation!A:C,3,FALSE)</f>
        <v>10</v>
      </c>
      <c r="K898" s="51">
        <f>VLOOKUP(J898,Entourage!A:N,14,FALSE)</f>
        <v>1</v>
      </c>
      <c r="L898" s="2" t="str">
        <f t="shared" si="122"/>
        <v>战斗</v>
      </c>
      <c r="M898" s="51">
        <f>VLOOKUP(A898,filiation!A:D,4,FALSE)</f>
        <v>25</v>
      </c>
      <c r="N898" s="51">
        <f>VLOOKUP(M898,Entourage!A:N,14,FALSE)</f>
        <v>1</v>
      </c>
      <c r="O898" s="2" t="str">
        <f t="shared" si="123"/>
        <v>战斗</v>
      </c>
      <c r="P898" s="2">
        <f t="shared" si="124"/>
        <v>102</v>
      </c>
      <c r="Q898" s="51">
        <f>INT(VLOOKUP(M898,Entourage!A:AF,28+IF(N898=1,2,IF(N898=3,3,1)),FALSE)*0.6*POWER(B898,1.1))</f>
        <v>162</v>
      </c>
      <c r="R898" s="55">
        <f>I898/(SUM(H$2:H898)*10)</f>
        <v>2.6558776806989676E-2</v>
      </c>
      <c r="S898" s="95">
        <f t="shared" si="125"/>
        <v>1.2174387749999998</v>
      </c>
      <c r="T898" s="96">
        <f>SUMIFS(H$2:H898,A$2:A898,A898)*10*S898*(1.1+INDEX(Entourage!BD:BD,MATCH(J898,Entourage!A:A,0))/20)</f>
        <v>8044.835425199999</v>
      </c>
      <c r="U898" s="96">
        <f t="shared" si="126"/>
        <v>656.06564520000029</v>
      </c>
      <c r="V898" s="96">
        <f>T898/VLOOKUP(C898,[4]CharPropertyConfig!$A:$G,7,FALSE)</f>
        <v>321.79341700799995</v>
      </c>
      <c r="W898" s="96">
        <f t="shared" si="127"/>
        <v>30.471865200001048</v>
      </c>
      <c r="X898" s="54" t="str">
        <f>VLOOKUP(J898,Entourage!A:B,2,FALSE)</f>
        <v>c_b_0019</v>
      </c>
      <c r="Y898" s="51" t="str">
        <f>VLOOKUP(M898,Entourage!A:B,2,FALSE)</f>
        <v>c_b_0065</v>
      </c>
    </row>
    <row r="899" spans="1:25" x14ac:dyDescent="0.15">
      <c r="A899" s="51">
        <f t="shared" ref="A899:A962" si="129">INT((ROW(A899)+18)/20)</f>
        <v>45</v>
      </c>
      <c r="B899" s="2">
        <f>COUNTIF(A$1:A899,A899)</f>
        <v>18</v>
      </c>
      <c r="C899" s="2">
        <f t="shared" si="128"/>
        <v>102</v>
      </c>
      <c r="D899" s="100">
        <f t="shared" ref="D899:D962" si="130">INT(V899)</f>
        <v>350</v>
      </c>
      <c r="E899" s="51">
        <v>1</v>
      </c>
      <c r="F899" s="43">
        <v>6</v>
      </c>
      <c r="G899" s="82">
        <v>13009</v>
      </c>
      <c r="H899" s="43">
        <v>64</v>
      </c>
      <c r="I899" s="43">
        <f>VLOOKUP(C899,[4]CharPropertyConfig!$A:$G,7,FALSE)*D899</f>
        <v>8750</v>
      </c>
      <c r="J899" s="51">
        <f>VLOOKUP(A899,filiation!A:C,3,FALSE)</f>
        <v>10</v>
      </c>
      <c r="K899" s="51">
        <f>VLOOKUP(J899,Entourage!A:N,14,FALSE)</f>
        <v>1</v>
      </c>
      <c r="L899" s="2" t="str">
        <f t="shared" ref="L899:L962" si="131">VLOOKUP(K899,$AC$2:$AD$4,2,FALSE)</f>
        <v>战斗</v>
      </c>
      <c r="M899" s="51">
        <f>VLOOKUP(A899,filiation!A:D,4,FALSE)</f>
        <v>25</v>
      </c>
      <c r="N899" s="51">
        <f>VLOOKUP(M899,Entourage!A:N,14,FALSE)</f>
        <v>1</v>
      </c>
      <c r="O899" s="2" t="str">
        <f t="shared" ref="O899:O962" si="132">VLOOKUP(N899,$AC$2:$AD$4,2,FALSE)</f>
        <v>战斗</v>
      </c>
      <c r="P899" s="2">
        <f t="shared" ref="P899:P962" si="133">VLOOKUP(N899,$AC$2:$AE$4,3,FALSE)</f>
        <v>102</v>
      </c>
      <c r="Q899" s="51">
        <f>INT(VLOOKUP(M899,Entourage!A:AF,28+IF(N899=1,2,IF(N899=3,3,1)),FALSE)*0.6*POWER(B899,1.1))</f>
        <v>173</v>
      </c>
      <c r="R899" s="55">
        <f>I899/(SUM(H$2:H899)*10)</f>
        <v>2.8896961690885074E-2</v>
      </c>
      <c r="S899" s="95">
        <f t="shared" ref="S899:S962" si="134">VLOOKUP(B899,AG$2:AH$22,2,FALSE)</f>
        <v>1.1687412239999997</v>
      </c>
      <c r="T899" s="96">
        <f>SUMIFS(H$2:H899,A$2:A899,A899)*10*S899*(1.1+INDEX(Entourage!BD:BD,MATCH(J899,Entourage!A:A,0))/20)</f>
        <v>8770.2341448959978</v>
      </c>
      <c r="U899" s="96">
        <f t="shared" ref="U899:U962" si="135">IFERROR(T899-T898,0)</f>
        <v>725.39871969599881</v>
      </c>
      <c r="V899" s="96">
        <f>T899/VLOOKUP(C899,[4]CharPropertyConfig!$A:$G,7,FALSE)</f>
        <v>350.80936579583994</v>
      </c>
      <c r="W899" s="96">
        <f t="shared" si="127"/>
        <v>69.333074495998517</v>
      </c>
      <c r="X899" s="54" t="str">
        <f>VLOOKUP(J899,Entourage!A:B,2,FALSE)</f>
        <v>c_b_0019</v>
      </c>
      <c r="Y899" s="51" t="str">
        <f>VLOOKUP(M899,Entourage!A:B,2,FALSE)</f>
        <v>c_b_0065</v>
      </c>
    </row>
    <row r="900" spans="1:25" x14ac:dyDescent="0.15">
      <c r="A900" s="51">
        <f t="shared" si="129"/>
        <v>45</v>
      </c>
      <c r="B900" s="2">
        <f>COUNTIF(A$1:A900,A900)</f>
        <v>19</v>
      </c>
      <c r="C900" s="2">
        <f t="shared" si="128"/>
        <v>102</v>
      </c>
      <c r="D900" s="100">
        <f t="shared" si="130"/>
        <v>381</v>
      </c>
      <c r="E900" s="51">
        <v>1</v>
      </c>
      <c r="F900" s="43">
        <v>6</v>
      </c>
      <c r="G900" s="82">
        <v>13009</v>
      </c>
      <c r="H900" s="43">
        <v>68</v>
      </c>
      <c r="I900" s="43">
        <f>VLOOKUP(C900,[4]CharPropertyConfig!$A:$G,7,FALSE)*D900</f>
        <v>9525</v>
      </c>
      <c r="J900" s="51">
        <f>VLOOKUP(A900,filiation!A:C,3,FALSE)</f>
        <v>10</v>
      </c>
      <c r="K900" s="51">
        <f>VLOOKUP(J900,Entourage!A:N,14,FALSE)</f>
        <v>1</v>
      </c>
      <c r="L900" s="2" t="str">
        <f t="shared" si="131"/>
        <v>战斗</v>
      </c>
      <c r="M900" s="51">
        <f>VLOOKUP(A900,filiation!A:D,4,FALSE)</f>
        <v>25</v>
      </c>
      <c r="N900" s="51">
        <f>VLOOKUP(M900,Entourage!A:N,14,FALSE)</f>
        <v>1</v>
      </c>
      <c r="O900" s="2" t="str">
        <f t="shared" si="132"/>
        <v>战斗</v>
      </c>
      <c r="P900" s="2">
        <f t="shared" si="133"/>
        <v>102</v>
      </c>
      <c r="Q900" s="51">
        <f>INT(VLOOKUP(M900,Entourage!A:AF,28+IF(N900=1,2,IF(N900=3,3,1)),FALSE)*0.6*POWER(B900,1.1))</f>
        <v>183</v>
      </c>
      <c r="R900" s="55">
        <f>I900/(SUM(H$2:H900)*10)</f>
        <v>3.1385923289837879E-2</v>
      </c>
      <c r="S900" s="95">
        <f t="shared" si="134"/>
        <v>1.1278352811599996</v>
      </c>
      <c r="T900" s="96">
        <f>SUMIFS(H$2:H900,A$2:A900,A900)*10*S900*(1.1+INDEX(Entourage!BD:BD,MATCH(J900,Entourage!A:A,0))/20)</f>
        <v>9536.9751374889565</v>
      </c>
      <c r="U900" s="96">
        <f t="shared" si="135"/>
        <v>766.74099259295872</v>
      </c>
      <c r="V900" s="96">
        <f>T900/VLOOKUP(C900,[4]CharPropertyConfig!$A:$G,7,FALSE)</f>
        <v>381.47900549955824</v>
      </c>
      <c r="W900" s="96">
        <f t="shared" ref="W900:W963" si="136">U900-U899</f>
        <v>41.342272896959912</v>
      </c>
      <c r="X900" s="54" t="str">
        <f>VLOOKUP(J900,Entourage!A:B,2,FALSE)</f>
        <v>c_b_0019</v>
      </c>
      <c r="Y900" s="51" t="str">
        <f>VLOOKUP(M900,Entourage!A:B,2,FALSE)</f>
        <v>c_b_0065</v>
      </c>
    </row>
    <row r="901" spans="1:25" x14ac:dyDescent="0.15">
      <c r="A901" s="51">
        <f t="shared" si="129"/>
        <v>45</v>
      </c>
      <c r="B901" s="2">
        <f>COUNTIF(A$1:A901,A901)</f>
        <v>20</v>
      </c>
      <c r="C901" s="2">
        <f t="shared" si="128"/>
        <v>102</v>
      </c>
      <c r="D901" s="100">
        <f t="shared" si="130"/>
        <v>414</v>
      </c>
      <c r="E901" s="51">
        <v>1</v>
      </c>
      <c r="F901" s="43">
        <v>6</v>
      </c>
      <c r="G901" s="82">
        <v>13009</v>
      </c>
      <c r="H901" s="43">
        <v>72</v>
      </c>
      <c r="I901" s="43">
        <f>VLOOKUP(C901,[4]CharPropertyConfig!$A:$G,7,FALSE)*D901</f>
        <v>10350</v>
      </c>
      <c r="J901" s="51">
        <f>VLOOKUP(A901,filiation!A:C,3,FALSE)</f>
        <v>10</v>
      </c>
      <c r="K901" s="51">
        <f>VLOOKUP(J901,Entourage!A:N,14,FALSE)</f>
        <v>1</v>
      </c>
      <c r="L901" s="2" t="str">
        <f t="shared" si="131"/>
        <v>战斗</v>
      </c>
      <c r="M901" s="51">
        <f>VLOOKUP(A901,filiation!A:D,4,FALSE)</f>
        <v>25</v>
      </c>
      <c r="N901" s="51">
        <f>VLOOKUP(M901,Entourage!A:N,14,FALSE)</f>
        <v>1</v>
      </c>
      <c r="O901" s="2" t="str">
        <f t="shared" si="132"/>
        <v>战斗</v>
      </c>
      <c r="P901" s="2">
        <f t="shared" si="133"/>
        <v>102</v>
      </c>
      <c r="Q901" s="51">
        <f>INT(VLOOKUP(M901,Entourage!A:AF,28+IF(N901=1,2,IF(N901=3,3,1)),FALSE)*0.6*POWER(B901,1.1))</f>
        <v>194</v>
      </c>
      <c r="R901" s="55">
        <f>I901/(SUM(H$2:H901)*10)</f>
        <v>3.4023668639053255E-2</v>
      </c>
      <c r="S901" s="95">
        <f t="shared" si="134"/>
        <v>1.0940002227251997</v>
      </c>
      <c r="T901" s="96">
        <f>SUMIFS(H$2:H901,A$2:A901,A901)*10*S901*(1.1+INDEX(Entourage!BD:BD,MATCH(J901,Entourage!A:A,0))/20)</f>
        <v>10353.618107871291</v>
      </c>
      <c r="U901" s="96">
        <f t="shared" si="135"/>
        <v>816.64297038233417</v>
      </c>
      <c r="V901" s="96">
        <f>T901/VLOOKUP(C901,[4]CharPropertyConfig!$A:$G,7,FALSE)</f>
        <v>414.1447243148516</v>
      </c>
      <c r="W901" s="96">
        <f t="shared" si="136"/>
        <v>49.901977789375451</v>
      </c>
      <c r="X901" s="54" t="str">
        <f>VLOOKUP(J901,Entourage!A:B,2,FALSE)</f>
        <v>c_b_0019</v>
      </c>
      <c r="Y901" s="51" t="str">
        <f>VLOOKUP(M901,Entourage!A:B,2,FALSE)</f>
        <v>c_b_0065</v>
      </c>
    </row>
    <row r="902" spans="1:25" x14ac:dyDescent="0.15">
      <c r="A902" s="51">
        <f t="shared" si="129"/>
        <v>46</v>
      </c>
      <c r="B902" s="2">
        <f>COUNTIF(A$1:A902,A902)</f>
        <v>1</v>
      </c>
      <c r="C902" s="2">
        <f t="shared" si="128"/>
        <v>102</v>
      </c>
      <c r="D902" s="100">
        <f t="shared" si="130"/>
        <v>10</v>
      </c>
      <c r="E902" s="51">
        <v>1</v>
      </c>
      <c r="F902" s="43">
        <v>1</v>
      </c>
      <c r="G902" s="82">
        <v>13009</v>
      </c>
      <c r="H902" s="43">
        <v>2</v>
      </c>
      <c r="I902" s="43">
        <f>VLOOKUP(C902,[4]CharPropertyConfig!$A:$G,7,FALSE)*D902</f>
        <v>250</v>
      </c>
      <c r="J902" s="51">
        <f>VLOOKUP(A902,filiation!A:C,3,FALSE)</f>
        <v>25</v>
      </c>
      <c r="K902" s="51">
        <f>VLOOKUP(J902,Entourage!A:N,14,FALSE)</f>
        <v>1</v>
      </c>
      <c r="L902" s="2" t="str">
        <f t="shared" si="131"/>
        <v>战斗</v>
      </c>
      <c r="M902" s="51">
        <f>VLOOKUP(A902,filiation!A:D,4,FALSE)</f>
        <v>10</v>
      </c>
      <c r="N902" s="51">
        <f>VLOOKUP(M902,Entourage!A:N,14,FALSE)</f>
        <v>1</v>
      </c>
      <c r="O902" s="2" t="str">
        <f t="shared" si="132"/>
        <v>战斗</v>
      </c>
      <c r="P902" s="2">
        <f t="shared" si="133"/>
        <v>102</v>
      </c>
      <c r="Q902" s="51">
        <f>INT(VLOOKUP(M902,Entourage!A:AF,28+IF(N902=1,2,IF(N902=3,3,1)),FALSE)*0.6*POWER(B902,1.1))</f>
        <v>9</v>
      </c>
      <c r="R902" s="55">
        <f>I902/(SUM(H$2:H902)*10)</f>
        <v>8.2177371638945495E-4</v>
      </c>
      <c r="S902" s="95">
        <f t="shared" si="134"/>
        <v>10</v>
      </c>
      <c r="T902" s="96">
        <f>SUMIFS(H$2:H902,A$2:A902,A902)*10*S902*(1.1+INDEX(Entourage!BD:BD,MATCH(J902,Entourage!A:A,0))/20)</f>
        <v>260</v>
      </c>
      <c r="U902" s="96">
        <f t="shared" si="135"/>
        <v>-10093.618107871291</v>
      </c>
      <c r="V902" s="96">
        <f>T902/VLOOKUP(C902,[4]CharPropertyConfig!$A:$G,7,FALSE)</f>
        <v>10.4</v>
      </c>
      <c r="W902" s="96">
        <f t="shared" si="136"/>
        <v>-10910.261078253625</v>
      </c>
      <c r="X902" s="54" t="str">
        <f>VLOOKUP(J902,Entourage!A:B,2,FALSE)</f>
        <v>c_b_0065</v>
      </c>
      <c r="Y902" s="51" t="str">
        <f>VLOOKUP(M902,Entourage!A:B,2,FALSE)</f>
        <v>c_b_0019</v>
      </c>
    </row>
    <row r="903" spans="1:25" x14ac:dyDescent="0.15">
      <c r="A903" s="51">
        <f t="shared" si="129"/>
        <v>46</v>
      </c>
      <c r="B903" s="2">
        <f>COUNTIF(A$1:A903,A903)</f>
        <v>2</v>
      </c>
      <c r="C903" s="2">
        <f t="shared" si="128"/>
        <v>102</v>
      </c>
      <c r="D903" s="100">
        <f t="shared" si="130"/>
        <v>21</v>
      </c>
      <c r="E903" s="51">
        <v>1</v>
      </c>
      <c r="F903" s="43">
        <v>1</v>
      </c>
      <c r="G903" s="82">
        <v>13009</v>
      </c>
      <c r="H903" s="43">
        <v>4</v>
      </c>
      <c r="I903" s="43">
        <f>VLOOKUP(C903,[4]CharPropertyConfig!$A:$G,7,FALSE)*D903</f>
        <v>525</v>
      </c>
      <c r="J903" s="51">
        <f>VLOOKUP(A903,filiation!A:C,3,FALSE)</f>
        <v>25</v>
      </c>
      <c r="K903" s="51">
        <f>VLOOKUP(J903,Entourage!A:N,14,FALSE)</f>
        <v>1</v>
      </c>
      <c r="L903" s="2" t="str">
        <f t="shared" si="131"/>
        <v>战斗</v>
      </c>
      <c r="M903" s="51">
        <f>VLOOKUP(A903,filiation!A:D,4,FALSE)</f>
        <v>10</v>
      </c>
      <c r="N903" s="51">
        <f>VLOOKUP(M903,Entourage!A:N,14,FALSE)</f>
        <v>1</v>
      </c>
      <c r="O903" s="2" t="str">
        <f t="shared" si="132"/>
        <v>战斗</v>
      </c>
      <c r="P903" s="2">
        <f t="shared" si="133"/>
        <v>102</v>
      </c>
      <c r="Q903" s="51">
        <f>INT(VLOOKUP(M903,Entourage!A:AF,28+IF(N903=1,2,IF(N903=3,3,1)),FALSE)*0.6*POWER(B903,1.1))</f>
        <v>20</v>
      </c>
      <c r="R903" s="55">
        <f>I903/(SUM(H$2:H903)*10)</f>
        <v>1.7254979294024848E-3</v>
      </c>
      <c r="S903" s="95">
        <f t="shared" si="134"/>
        <v>7</v>
      </c>
      <c r="T903" s="96">
        <f>SUMIFS(H$2:H903,A$2:A903,A903)*10*S903*(1.1+INDEX(Entourage!BD:BD,MATCH(J903,Entourage!A:A,0))/20)</f>
        <v>546</v>
      </c>
      <c r="U903" s="96">
        <f t="shared" si="135"/>
        <v>286</v>
      </c>
      <c r="V903" s="96">
        <f>T903/VLOOKUP(C903,[4]CharPropertyConfig!$A:$G,7,FALSE)</f>
        <v>21.84</v>
      </c>
      <c r="W903" s="96">
        <f t="shared" si="136"/>
        <v>10379.618107871291</v>
      </c>
      <c r="X903" s="54" t="str">
        <f>VLOOKUP(J903,Entourage!A:B,2,FALSE)</f>
        <v>c_b_0065</v>
      </c>
      <c r="Y903" s="51" t="str">
        <f>VLOOKUP(M903,Entourage!A:B,2,FALSE)</f>
        <v>c_b_0019</v>
      </c>
    </row>
    <row r="904" spans="1:25" x14ac:dyDescent="0.15">
      <c r="A904" s="51">
        <f t="shared" si="129"/>
        <v>46</v>
      </c>
      <c r="B904" s="2">
        <f>COUNTIF(A$1:A904,A904)</f>
        <v>3</v>
      </c>
      <c r="C904" s="2">
        <f t="shared" si="128"/>
        <v>102</v>
      </c>
      <c r="D904" s="100">
        <f t="shared" si="130"/>
        <v>34</v>
      </c>
      <c r="E904" s="51">
        <v>1</v>
      </c>
      <c r="F904" s="43">
        <v>1</v>
      </c>
      <c r="G904" s="82">
        <v>13009</v>
      </c>
      <c r="H904" s="43">
        <v>6</v>
      </c>
      <c r="I904" s="43">
        <f>VLOOKUP(C904,[4]CharPropertyConfig!$A:$G,7,FALSE)*D904</f>
        <v>850</v>
      </c>
      <c r="J904" s="51">
        <f>VLOOKUP(A904,filiation!A:C,3,FALSE)</f>
        <v>25</v>
      </c>
      <c r="K904" s="51">
        <f>VLOOKUP(J904,Entourage!A:N,14,FALSE)</f>
        <v>1</v>
      </c>
      <c r="L904" s="2" t="str">
        <f t="shared" si="131"/>
        <v>战斗</v>
      </c>
      <c r="M904" s="51">
        <f>VLOOKUP(A904,filiation!A:D,4,FALSE)</f>
        <v>10</v>
      </c>
      <c r="N904" s="51">
        <f>VLOOKUP(M904,Entourage!A:N,14,FALSE)</f>
        <v>1</v>
      </c>
      <c r="O904" s="2" t="str">
        <f t="shared" si="132"/>
        <v>战斗</v>
      </c>
      <c r="P904" s="2">
        <f t="shared" si="133"/>
        <v>102</v>
      </c>
      <c r="Q904" s="51">
        <f>INT(VLOOKUP(M904,Entourage!A:AF,28+IF(N904=1,2,IF(N904=3,3,1)),FALSE)*0.6*POWER(B904,1.1))</f>
        <v>32</v>
      </c>
      <c r="R904" s="55">
        <f>I904/(SUM(H$2:H904)*10)</f>
        <v>2.7931125131440589E-3</v>
      </c>
      <c r="S904" s="95">
        <f t="shared" si="134"/>
        <v>5.5</v>
      </c>
      <c r="T904" s="96">
        <f>SUMIFS(H$2:H904,A$2:A904,A904)*10*S904*(1.1+INDEX(Entourage!BD:BD,MATCH(J904,Entourage!A:A,0))/20)</f>
        <v>858</v>
      </c>
      <c r="U904" s="96">
        <f t="shared" si="135"/>
        <v>312</v>
      </c>
      <c r="V904" s="96">
        <f>T904/VLOOKUP(C904,[4]CharPropertyConfig!$A:$G,7,FALSE)</f>
        <v>34.32</v>
      </c>
      <c r="W904" s="96">
        <f t="shared" si="136"/>
        <v>26</v>
      </c>
      <c r="X904" s="54" t="str">
        <f>VLOOKUP(J904,Entourage!A:B,2,FALSE)</f>
        <v>c_b_0065</v>
      </c>
      <c r="Y904" s="51" t="str">
        <f>VLOOKUP(M904,Entourage!A:B,2,FALSE)</f>
        <v>c_b_0019</v>
      </c>
    </row>
    <row r="905" spans="1:25" x14ac:dyDescent="0.15">
      <c r="A905" s="51">
        <f t="shared" si="129"/>
        <v>46</v>
      </c>
      <c r="B905" s="2">
        <f>COUNTIF(A$1:A905,A905)</f>
        <v>4</v>
      </c>
      <c r="C905" s="2">
        <f t="shared" si="128"/>
        <v>102</v>
      </c>
      <c r="D905" s="100">
        <f t="shared" si="130"/>
        <v>48</v>
      </c>
      <c r="E905" s="51">
        <v>1</v>
      </c>
      <c r="F905" s="43">
        <v>2</v>
      </c>
      <c r="G905" s="82">
        <v>13009</v>
      </c>
      <c r="H905" s="43">
        <v>10</v>
      </c>
      <c r="I905" s="43">
        <f>VLOOKUP(C905,[4]CharPropertyConfig!$A:$G,7,FALSE)*D905</f>
        <v>1200</v>
      </c>
      <c r="J905" s="51">
        <f>VLOOKUP(A905,filiation!A:C,3,FALSE)</f>
        <v>25</v>
      </c>
      <c r="K905" s="51">
        <f>VLOOKUP(J905,Entourage!A:N,14,FALSE)</f>
        <v>1</v>
      </c>
      <c r="L905" s="2" t="str">
        <f t="shared" si="131"/>
        <v>战斗</v>
      </c>
      <c r="M905" s="51">
        <f>VLOOKUP(A905,filiation!A:D,4,FALSE)</f>
        <v>10</v>
      </c>
      <c r="N905" s="51">
        <f>VLOOKUP(M905,Entourage!A:N,14,FALSE)</f>
        <v>1</v>
      </c>
      <c r="O905" s="2" t="str">
        <f t="shared" si="132"/>
        <v>战斗</v>
      </c>
      <c r="P905" s="2">
        <f t="shared" si="133"/>
        <v>102</v>
      </c>
      <c r="Q905" s="51">
        <f>INT(VLOOKUP(M905,Entourage!A:AF,28+IF(N905=1,2,IF(N905=3,3,1)),FALSE)*0.6*POWER(B905,1.1))</f>
        <v>44</v>
      </c>
      <c r="R905" s="55">
        <f>I905/(SUM(H$2:H905)*10)</f>
        <v>3.9419223441298206E-3</v>
      </c>
      <c r="S905" s="95">
        <f t="shared" si="134"/>
        <v>4.2</v>
      </c>
      <c r="T905" s="96">
        <f>SUMIFS(H$2:H905,A$2:A905,A905)*10*S905*(1.1+INDEX(Entourage!BD:BD,MATCH(J905,Entourage!A:A,0))/20)</f>
        <v>1201.2</v>
      </c>
      <c r="U905" s="96">
        <f t="shared" si="135"/>
        <v>343.20000000000005</v>
      </c>
      <c r="V905" s="96">
        <f>T905/VLOOKUP(C905,[4]CharPropertyConfig!$A:$G,7,FALSE)</f>
        <v>48.048000000000002</v>
      </c>
      <c r="W905" s="96">
        <f t="shared" si="136"/>
        <v>31.200000000000045</v>
      </c>
      <c r="X905" s="54" t="str">
        <f>VLOOKUP(J905,Entourage!A:B,2,FALSE)</f>
        <v>c_b_0065</v>
      </c>
      <c r="Y905" s="51" t="str">
        <f>VLOOKUP(M905,Entourage!A:B,2,FALSE)</f>
        <v>c_b_0019</v>
      </c>
    </row>
    <row r="906" spans="1:25" x14ac:dyDescent="0.15">
      <c r="A906" s="51">
        <f t="shared" si="129"/>
        <v>46</v>
      </c>
      <c r="B906" s="2">
        <f>COUNTIF(A$1:A906,A906)</f>
        <v>5</v>
      </c>
      <c r="C906" s="2">
        <f t="shared" si="128"/>
        <v>102</v>
      </c>
      <c r="D906" s="100">
        <f t="shared" si="130"/>
        <v>62</v>
      </c>
      <c r="E906" s="51">
        <v>1</v>
      </c>
      <c r="F906" s="43">
        <v>2</v>
      </c>
      <c r="G906" s="82">
        <v>13009</v>
      </c>
      <c r="H906" s="43">
        <v>12</v>
      </c>
      <c r="I906" s="43">
        <f>VLOOKUP(C906,[4]CharPropertyConfig!$A:$G,7,FALSE)*D906</f>
        <v>1550</v>
      </c>
      <c r="J906" s="51">
        <f>VLOOKUP(A906,filiation!A:C,3,FALSE)</f>
        <v>25</v>
      </c>
      <c r="K906" s="51">
        <f>VLOOKUP(J906,Entourage!A:N,14,FALSE)</f>
        <v>1</v>
      </c>
      <c r="L906" s="2" t="str">
        <f t="shared" si="131"/>
        <v>战斗</v>
      </c>
      <c r="M906" s="51">
        <f>VLOOKUP(A906,filiation!A:D,4,FALSE)</f>
        <v>10</v>
      </c>
      <c r="N906" s="51">
        <f>VLOOKUP(M906,Entourage!A:N,14,FALSE)</f>
        <v>1</v>
      </c>
      <c r="O906" s="2" t="str">
        <f t="shared" si="132"/>
        <v>战斗</v>
      </c>
      <c r="P906" s="2">
        <f t="shared" si="133"/>
        <v>102</v>
      </c>
      <c r="Q906" s="51">
        <f>INT(VLOOKUP(M906,Entourage!A:AF,28+IF(N906=1,2,IF(N906=3,3,1)),FALSE)*0.6*POWER(B906,1.1))</f>
        <v>56</v>
      </c>
      <c r="R906" s="55">
        <f>I906/(SUM(H$2:H906)*10)</f>
        <v>5.089643396598148E-3</v>
      </c>
      <c r="S906" s="95">
        <f t="shared" si="134"/>
        <v>3.56</v>
      </c>
      <c r="T906" s="96">
        <f>SUMIFS(H$2:H906,A$2:A906,A906)*10*S906*(1.1+INDEX(Entourage!BD:BD,MATCH(J906,Entourage!A:A,0))/20)</f>
        <v>1573.5200000000002</v>
      </c>
      <c r="U906" s="96">
        <f t="shared" si="135"/>
        <v>372.32000000000016</v>
      </c>
      <c r="V906" s="96">
        <f>T906/VLOOKUP(C906,[4]CharPropertyConfig!$A:$G,7,FALSE)</f>
        <v>62.94080000000001</v>
      </c>
      <c r="W906" s="96">
        <f t="shared" si="136"/>
        <v>29.120000000000118</v>
      </c>
      <c r="X906" s="54" t="str">
        <f>VLOOKUP(J906,Entourage!A:B,2,FALSE)</f>
        <v>c_b_0065</v>
      </c>
      <c r="Y906" s="51" t="str">
        <f>VLOOKUP(M906,Entourage!A:B,2,FALSE)</f>
        <v>c_b_0019</v>
      </c>
    </row>
    <row r="907" spans="1:25" x14ac:dyDescent="0.15">
      <c r="A907" s="51">
        <f t="shared" si="129"/>
        <v>46</v>
      </c>
      <c r="B907" s="2">
        <f>COUNTIF(A$1:A907,A907)</f>
        <v>6</v>
      </c>
      <c r="C907" s="2">
        <f t="shared" si="128"/>
        <v>102</v>
      </c>
      <c r="D907" s="100">
        <f t="shared" si="130"/>
        <v>78</v>
      </c>
      <c r="E907" s="51">
        <v>1</v>
      </c>
      <c r="F907" s="43">
        <v>2</v>
      </c>
      <c r="G907" s="82">
        <v>13009</v>
      </c>
      <c r="H907" s="43">
        <v>16</v>
      </c>
      <c r="I907" s="43">
        <f>VLOOKUP(C907,[4]CharPropertyConfig!$A:$G,7,FALSE)*D907</f>
        <v>1950</v>
      </c>
      <c r="J907" s="51">
        <f>VLOOKUP(A907,filiation!A:C,3,FALSE)</f>
        <v>25</v>
      </c>
      <c r="K907" s="51">
        <f>VLOOKUP(J907,Entourage!A:N,14,FALSE)</f>
        <v>1</v>
      </c>
      <c r="L907" s="2" t="str">
        <f t="shared" si="131"/>
        <v>战斗</v>
      </c>
      <c r="M907" s="51">
        <f>VLOOKUP(A907,filiation!A:D,4,FALSE)</f>
        <v>10</v>
      </c>
      <c r="N907" s="51">
        <f>VLOOKUP(M907,Entourage!A:N,14,FALSE)</f>
        <v>1</v>
      </c>
      <c r="O907" s="2" t="str">
        <f t="shared" si="132"/>
        <v>战斗</v>
      </c>
      <c r="P907" s="2">
        <f t="shared" si="133"/>
        <v>102</v>
      </c>
      <c r="Q907" s="51">
        <f>INT(VLOOKUP(M907,Entourage!A:AF,28+IF(N907=1,2,IF(N907=3,3,1)),FALSE)*0.6*POWER(B907,1.1))</f>
        <v>68</v>
      </c>
      <c r="R907" s="55">
        <f>I907/(SUM(H$2:H907)*10)</f>
        <v>6.3997374466688546E-3</v>
      </c>
      <c r="S907" s="95">
        <f t="shared" si="134"/>
        <v>3.02</v>
      </c>
      <c r="T907" s="96">
        <f>SUMIFS(H$2:H907,A$2:A907,A907)*10*S907*(1.1+INDEX(Entourage!BD:BD,MATCH(J907,Entourage!A:A,0))/20)</f>
        <v>1963</v>
      </c>
      <c r="U907" s="96">
        <f t="shared" si="135"/>
        <v>389.47999999999979</v>
      </c>
      <c r="V907" s="96">
        <f>T907/VLOOKUP(C907,[4]CharPropertyConfig!$A:$G,7,FALSE)</f>
        <v>78.52</v>
      </c>
      <c r="W907" s="96">
        <f t="shared" si="136"/>
        <v>17.159999999999627</v>
      </c>
      <c r="X907" s="54" t="str">
        <f>VLOOKUP(J907,Entourage!A:B,2,FALSE)</f>
        <v>c_b_0065</v>
      </c>
      <c r="Y907" s="51" t="str">
        <f>VLOOKUP(M907,Entourage!A:B,2,FALSE)</f>
        <v>c_b_0019</v>
      </c>
    </row>
    <row r="908" spans="1:25" x14ac:dyDescent="0.15">
      <c r="A908" s="51">
        <f t="shared" si="129"/>
        <v>46</v>
      </c>
      <c r="B908" s="2">
        <f>COUNTIF(A$1:A908,A908)</f>
        <v>7</v>
      </c>
      <c r="C908" s="2">
        <f t="shared" si="128"/>
        <v>102</v>
      </c>
      <c r="D908" s="100">
        <f t="shared" si="130"/>
        <v>94</v>
      </c>
      <c r="E908" s="51">
        <v>1</v>
      </c>
      <c r="F908" s="43">
        <v>3</v>
      </c>
      <c r="G908" s="82">
        <v>13009</v>
      </c>
      <c r="H908" s="43">
        <v>20</v>
      </c>
      <c r="I908" s="43">
        <f>VLOOKUP(C908,[4]CharPropertyConfig!$A:$G,7,FALSE)*D908</f>
        <v>2350</v>
      </c>
      <c r="J908" s="51">
        <f>VLOOKUP(A908,filiation!A:C,3,FALSE)</f>
        <v>25</v>
      </c>
      <c r="K908" s="51">
        <f>VLOOKUP(J908,Entourage!A:N,14,FALSE)</f>
        <v>1</v>
      </c>
      <c r="L908" s="2" t="str">
        <f t="shared" si="131"/>
        <v>战斗</v>
      </c>
      <c r="M908" s="51">
        <f>VLOOKUP(A908,filiation!A:D,4,FALSE)</f>
        <v>10</v>
      </c>
      <c r="N908" s="51">
        <f>VLOOKUP(M908,Entourage!A:N,14,FALSE)</f>
        <v>1</v>
      </c>
      <c r="O908" s="2" t="str">
        <f t="shared" si="132"/>
        <v>战斗</v>
      </c>
      <c r="P908" s="2">
        <f t="shared" si="133"/>
        <v>102</v>
      </c>
      <c r="Q908" s="51">
        <f>INT(VLOOKUP(M908,Entourage!A:AF,28+IF(N908=1,2,IF(N908=3,3,1)),FALSE)*0.6*POWER(B908,1.1))</f>
        <v>81</v>
      </c>
      <c r="R908" s="55">
        <f>I908/(SUM(H$2:H908)*10)</f>
        <v>7.7074450639553951E-3</v>
      </c>
      <c r="S908" s="95">
        <f t="shared" si="134"/>
        <v>2.6</v>
      </c>
      <c r="T908" s="96">
        <f>SUMIFS(H$2:H908,A$2:A908,A908)*10*S908*(1.1+INDEX(Entourage!BD:BD,MATCH(J908,Entourage!A:A,0))/20)</f>
        <v>2366</v>
      </c>
      <c r="U908" s="96">
        <f t="shared" si="135"/>
        <v>403</v>
      </c>
      <c r="V908" s="96">
        <f>T908/VLOOKUP(C908,[4]CharPropertyConfig!$A:$G,7,FALSE)</f>
        <v>94.64</v>
      </c>
      <c r="W908" s="96">
        <f t="shared" si="136"/>
        <v>13.520000000000209</v>
      </c>
      <c r="X908" s="54" t="str">
        <f>VLOOKUP(J908,Entourage!A:B,2,FALSE)</f>
        <v>c_b_0065</v>
      </c>
      <c r="Y908" s="51" t="str">
        <f>VLOOKUP(M908,Entourage!A:B,2,FALSE)</f>
        <v>c_b_0019</v>
      </c>
    </row>
    <row r="909" spans="1:25" x14ac:dyDescent="0.15">
      <c r="A909" s="51">
        <f t="shared" si="129"/>
        <v>46</v>
      </c>
      <c r="B909" s="2">
        <f>COUNTIF(A$1:A909,A909)</f>
        <v>8</v>
      </c>
      <c r="C909" s="2">
        <f t="shared" si="128"/>
        <v>102</v>
      </c>
      <c r="D909" s="100">
        <f t="shared" si="130"/>
        <v>111</v>
      </c>
      <c r="E909" s="51">
        <v>1</v>
      </c>
      <c r="F909" s="43">
        <v>3</v>
      </c>
      <c r="G909" s="82">
        <v>13009</v>
      </c>
      <c r="H909" s="43">
        <v>24</v>
      </c>
      <c r="I909" s="43">
        <f>VLOOKUP(C909,[4]CharPropertyConfig!$A:$G,7,FALSE)*D909</f>
        <v>2775</v>
      </c>
      <c r="J909" s="51">
        <f>VLOOKUP(A909,filiation!A:C,3,FALSE)</f>
        <v>25</v>
      </c>
      <c r="K909" s="51">
        <f>VLOOKUP(J909,Entourage!A:N,14,FALSE)</f>
        <v>1</v>
      </c>
      <c r="L909" s="2" t="str">
        <f t="shared" si="131"/>
        <v>战斗</v>
      </c>
      <c r="M909" s="51">
        <f>VLOOKUP(A909,filiation!A:D,4,FALSE)</f>
        <v>10</v>
      </c>
      <c r="N909" s="51">
        <f>VLOOKUP(M909,Entourage!A:N,14,FALSE)</f>
        <v>1</v>
      </c>
      <c r="O909" s="2" t="str">
        <f t="shared" si="132"/>
        <v>战斗</v>
      </c>
      <c r="P909" s="2">
        <f t="shared" si="133"/>
        <v>102</v>
      </c>
      <c r="Q909" s="51">
        <f>INT(VLOOKUP(M909,Entourage!A:AF,28+IF(N909=1,2,IF(N909=3,3,1)),FALSE)*0.6*POWER(B909,1.1))</f>
        <v>94</v>
      </c>
      <c r="R909" s="55">
        <f>I909/(SUM(H$2:H909)*10)</f>
        <v>9.0941862751523894E-3</v>
      </c>
      <c r="S909" s="95">
        <f t="shared" si="134"/>
        <v>2.2799999999999998</v>
      </c>
      <c r="T909" s="96">
        <f>SUMIFS(H$2:H909,A$2:A909,A909)*10*S909*(1.1+INDEX(Entourage!BD:BD,MATCH(J909,Entourage!A:A,0))/20)</f>
        <v>2786.16</v>
      </c>
      <c r="U909" s="96">
        <f t="shared" si="135"/>
        <v>420.15999999999985</v>
      </c>
      <c r="V909" s="96">
        <f>T909/VLOOKUP(C909,[4]CharPropertyConfig!$A:$G,7,FALSE)</f>
        <v>111.4464</v>
      </c>
      <c r="W909" s="96">
        <f t="shared" si="136"/>
        <v>17.159999999999854</v>
      </c>
      <c r="X909" s="54" t="str">
        <f>VLOOKUP(J909,Entourage!A:B,2,FALSE)</f>
        <v>c_b_0065</v>
      </c>
      <c r="Y909" s="51" t="str">
        <f>VLOOKUP(M909,Entourage!A:B,2,FALSE)</f>
        <v>c_b_0019</v>
      </c>
    </row>
    <row r="910" spans="1:25" x14ac:dyDescent="0.15">
      <c r="A910" s="51">
        <f t="shared" si="129"/>
        <v>46</v>
      </c>
      <c r="B910" s="2">
        <f>COUNTIF(A$1:A910,A910)</f>
        <v>9</v>
      </c>
      <c r="C910" s="2">
        <f t="shared" si="128"/>
        <v>102</v>
      </c>
      <c r="D910" s="100">
        <f t="shared" si="130"/>
        <v>129</v>
      </c>
      <c r="E910" s="51">
        <v>1</v>
      </c>
      <c r="F910" s="43">
        <v>3</v>
      </c>
      <c r="G910" s="82">
        <v>13009</v>
      </c>
      <c r="H910" s="43">
        <v>26</v>
      </c>
      <c r="I910" s="43">
        <f>VLOOKUP(C910,[4]CharPropertyConfig!$A:$G,7,FALSE)*D910</f>
        <v>3225</v>
      </c>
      <c r="J910" s="51">
        <f>VLOOKUP(A910,filiation!A:C,3,FALSE)</f>
        <v>25</v>
      </c>
      <c r="K910" s="51">
        <f>VLOOKUP(J910,Entourage!A:N,14,FALSE)</f>
        <v>1</v>
      </c>
      <c r="L910" s="2" t="str">
        <f t="shared" si="131"/>
        <v>战斗</v>
      </c>
      <c r="M910" s="51">
        <f>VLOOKUP(A910,filiation!A:D,4,FALSE)</f>
        <v>10</v>
      </c>
      <c r="N910" s="51">
        <f>VLOOKUP(M910,Entourage!A:N,14,FALSE)</f>
        <v>1</v>
      </c>
      <c r="O910" s="2" t="str">
        <f t="shared" si="132"/>
        <v>战斗</v>
      </c>
      <c r="P910" s="2">
        <f t="shared" si="133"/>
        <v>102</v>
      </c>
      <c r="Q910" s="51">
        <f>INT(VLOOKUP(M910,Entourage!A:AF,28+IF(N910=1,2,IF(N910=3,3,1)),FALSE)*0.6*POWER(B910,1.1))</f>
        <v>107</v>
      </c>
      <c r="R910" s="55">
        <f>I910/(SUM(H$2:H910)*10)</f>
        <v>1.055992141453831E-2</v>
      </c>
      <c r="S910" s="95">
        <f t="shared" si="134"/>
        <v>2.0699999999999998</v>
      </c>
      <c r="T910" s="96">
        <f>SUMIFS(H$2:H910,A$2:A910,A910)*10*S910*(1.1+INDEX(Entourage!BD:BD,MATCH(J910,Entourage!A:A,0))/20)</f>
        <v>3229.2000000000003</v>
      </c>
      <c r="U910" s="96">
        <f t="shared" si="135"/>
        <v>443.04000000000042</v>
      </c>
      <c r="V910" s="96">
        <f>T910/VLOOKUP(C910,[4]CharPropertyConfig!$A:$G,7,FALSE)</f>
        <v>129.16800000000001</v>
      </c>
      <c r="W910" s="96">
        <f t="shared" si="136"/>
        <v>22.880000000000564</v>
      </c>
      <c r="X910" s="54" t="str">
        <f>VLOOKUP(J910,Entourage!A:B,2,FALSE)</f>
        <v>c_b_0065</v>
      </c>
      <c r="Y910" s="51" t="str">
        <f>VLOOKUP(M910,Entourage!A:B,2,FALSE)</f>
        <v>c_b_0019</v>
      </c>
    </row>
    <row r="911" spans="1:25" x14ac:dyDescent="0.15">
      <c r="A911" s="51">
        <f t="shared" si="129"/>
        <v>46</v>
      </c>
      <c r="B911" s="2">
        <f>COUNTIF(A$1:A911,A911)</f>
        <v>10</v>
      </c>
      <c r="C911" s="2">
        <f t="shared" si="128"/>
        <v>102</v>
      </c>
      <c r="D911" s="100">
        <f t="shared" si="130"/>
        <v>147</v>
      </c>
      <c r="E911" s="51">
        <v>1</v>
      </c>
      <c r="F911" s="43">
        <v>3</v>
      </c>
      <c r="G911" s="82">
        <v>13009</v>
      </c>
      <c r="H911" s="43">
        <v>30</v>
      </c>
      <c r="I911" s="43">
        <f>VLOOKUP(C911,[4]CharPropertyConfig!$A:$G,7,FALSE)*D911</f>
        <v>3675</v>
      </c>
      <c r="J911" s="51">
        <f>VLOOKUP(A911,filiation!A:C,3,FALSE)</f>
        <v>25</v>
      </c>
      <c r="K911" s="51">
        <f>VLOOKUP(J911,Entourage!A:N,14,FALSE)</f>
        <v>1</v>
      </c>
      <c r="L911" s="2" t="str">
        <f t="shared" si="131"/>
        <v>战斗</v>
      </c>
      <c r="M911" s="51">
        <f>VLOOKUP(A911,filiation!A:D,4,FALSE)</f>
        <v>10</v>
      </c>
      <c r="N911" s="51">
        <f>VLOOKUP(M911,Entourage!A:N,14,FALSE)</f>
        <v>1</v>
      </c>
      <c r="O911" s="2" t="str">
        <f t="shared" si="132"/>
        <v>战斗</v>
      </c>
      <c r="P911" s="2">
        <f t="shared" si="133"/>
        <v>102</v>
      </c>
      <c r="Q911" s="51">
        <f>INT(VLOOKUP(M911,Entourage!A:AF,28+IF(N911=1,2,IF(N911=3,3,1)),FALSE)*0.6*POWER(B911,1.1))</f>
        <v>120</v>
      </c>
      <c r="R911" s="55">
        <f>I911/(SUM(H$2:H911)*10)</f>
        <v>1.2021589793915604E-2</v>
      </c>
      <c r="S911" s="95">
        <f t="shared" si="134"/>
        <v>1.89</v>
      </c>
      <c r="T911" s="96">
        <f>SUMIFS(H$2:H911,A$2:A911,A911)*10*S911*(1.1+INDEX(Entourage!BD:BD,MATCH(J911,Entourage!A:A,0))/20)</f>
        <v>3685.5</v>
      </c>
      <c r="U911" s="96">
        <f t="shared" si="135"/>
        <v>456.29999999999973</v>
      </c>
      <c r="V911" s="96">
        <f>T911/VLOOKUP(C911,[4]CharPropertyConfig!$A:$G,7,FALSE)</f>
        <v>147.41999999999999</v>
      </c>
      <c r="W911" s="96">
        <f t="shared" si="136"/>
        <v>13.259999999999309</v>
      </c>
      <c r="X911" s="54" t="str">
        <f>VLOOKUP(J911,Entourage!A:B,2,FALSE)</f>
        <v>c_b_0065</v>
      </c>
      <c r="Y911" s="51" t="str">
        <f>VLOOKUP(M911,Entourage!A:B,2,FALSE)</f>
        <v>c_b_0019</v>
      </c>
    </row>
    <row r="912" spans="1:25" x14ac:dyDescent="0.15">
      <c r="A912" s="51">
        <f t="shared" si="129"/>
        <v>46</v>
      </c>
      <c r="B912" s="2">
        <f>COUNTIF(A$1:A912,A912)</f>
        <v>11</v>
      </c>
      <c r="C912" s="2">
        <f t="shared" si="128"/>
        <v>102</v>
      </c>
      <c r="D912" s="100">
        <f t="shared" si="130"/>
        <v>166</v>
      </c>
      <c r="E912" s="51">
        <v>1</v>
      </c>
      <c r="F912" s="43">
        <v>4</v>
      </c>
      <c r="G912" s="82">
        <v>13009</v>
      </c>
      <c r="H912" s="43">
        <v>34</v>
      </c>
      <c r="I912" s="43">
        <f>VLOOKUP(C912,[4]CharPropertyConfig!$A:$G,7,FALSE)*D912</f>
        <v>4150</v>
      </c>
      <c r="J912" s="51">
        <f>VLOOKUP(A912,filiation!A:C,3,FALSE)</f>
        <v>25</v>
      </c>
      <c r="K912" s="51">
        <f>VLOOKUP(J912,Entourage!A:N,14,FALSE)</f>
        <v>1</v>
      </c>
      <c r="L912" s="2" t="str">
        <f t="shared" si="131"/>
        <v>战斗</v>
      </c>
      <c r="M912" s="51">
        <f>VLOOKUP(A912,filiation!A:D,4,FALSE)</f>
        <v>10</v>
      </c>
      <c r="N912" s="51">
        <f>VLOOKUP(M912,Entourage!A:N,14,FALSE)</f>
        <v>1</v>
      </c>
      <c r="O912" s="2" t="str">
        <f t="shared" si="132"/>
        <v>战斗</v>
      </c>
      <c r="P912" s="2">
        <f t="shared" si="133"/>
        <v>102</v>
      </c>
      <c r="Q912" s="51">
        <f>INT(VLOOKUP(M912,Entourage!A:AF,28+IF(N912=1,2,IF(N912=3,3,1)),FALSE)*0.6*POWER(B912,1.1))</f>
        <v>134</v>
      </c>
      <c r="R912" s="55">
        <f>I912/(SUM(H$2:H912)*10)</f>
        <v>1.3560318912560449E-2</v>
      </c>
      <c r="S912" s="95">
        <f t="shared" si="134"/>
        <v>1.74</v>
      </c>
      <c r="T912" s="96">
        <f>SUMIFS(H$2:H912,A$2:A912,A912)*10*S912*(1.1+INDEX(Entourage!BD:BD,MATCH(J912,Entourage!A:A,0))/20)</f>
        <v>4162.08</v>
      </c>
      <c r="U912" s="96">
        <f t="shared" si="135"/>
        <v>476.57999999999993</v>
      </c>
      <c r="V912" s="96">
        <f>T912/VLOOKUP(C912,[4]CharPropertyConfig!$A:$G,7,FALSE)</f>
        <v>166.48320000000001</v>
      </c>
      <c r="W912" s="96">
        <f t="shared" si="136"/>
        <v>20.2800000000002</v>
      </c>
      <c r="X912" s="54" t="str">
        <f>VLOOKUP(J912,Entourage!A:B,2,FALSE)</f>
        <v>c_b_0065</v>
      </c>
      <c r="Y912" s="51" t="str">
        <f>VLOOKUP(M912,Entourage!A:B,2,FALSE)</f>
        <v>c_b_0019</v>
      </c>
    </row>
    <row r="913" spans="1:25" x14ac:dyDescent="0.15">
      <c r="A913" s="51">
        <f t="shared" si="129"/>
        <v>46</v>
      </c>
      <c r="B913" s="2">
        <f>COUNTIF(A$1:A913,A913)</f>
        <v>12</v>
      </c>
      <c r="C913" s="2">
        <f t="shared" si="128"/>
        <v>102</v>
      </c>
      <c r="D913" s="100">
        <f t="shared" si="130"/>
        <v>186</v>
      </c>
      <c r="E913" s="51">
        <v>1</v>
      </c>
      <c r="F913" s="43">
        <v>4</v>
      </c>
      <c r="G913" s="82">
        <v>13009</v>
      </c>
      <c r="H913" s="43">
        <v>38</v>
      </c>
      <c r="I913" s="43">
        <f>VLOOKUP(C913,[4]CharPropertyConfig!$A:$G,7,FALSE)*D913</f>
        <v>4650</v>
      </c>
      <c r="J913" s="51">
        <f>VLOOKUP(A913,filiation!A:C,3,FALSE)</f>
        <v>25</v>
      </c>
      <c r="K913" s="51">
        <f>VLOOKUP(J913,Entourage!A:N,14,FALSE)</f>
        <v>1</v>
      </c>
      <c r="L913" s="2" t="str">
        <f t="shared" si="131"/>
        <v>战斗</v>
      </c>
      <c r="M913" s="51">
        <f>VLOOKUP(A913,filiation!A:D,4,FALSE)</f>
        <v>10</v>
      </c>
      <c r="N913" s="51">
        <f>VLOOKUP(M913,Entourage!A:N,14,FALSE)</f>
        <v>1</v>
      </c>
      <c r="O913" s="2" t="str">
        <f t="shared" si="132"/>
        <v>战斗</v>
      </c>
      <c r="P913" s="2">
        <f t="shared" si="133"/>
        <v>102</v>
      </c>
      <c r="Q913" s="51">
        <f>INT(VLOOKUP(M913,Entourage!A:AF,28+IF(N913=1,2,IF(N913=3,3,1)),FALSE)*0.6*POWER(B913,1.1))</f>
        <v>147</v>
      </c>
      <c r="R913" s="55">
        <f>I913/(SUM(H$2:H913)*10)</f>
        <v>1.5175249657333072E-2</v>
      </c>
      <c r="S913" s="95">
        <f t="shared" si="134"/>
        <v>1.615</v>
      </c>
      <c r="T913" s="96">
        <f>SUMIFS(H$2:H913,A$2:A913,A913)*10*S913*(1.1+INDEX(Entourage!BD:BD,MATCH(J913,Entourage!A:A,0))/20)</f>
        <v>4660.8900000000003</v>
      </c>
      <c r="U913" s="96">
        <f t="shared" si="135"/>
        <v>498.8100000000004</v>
      </c>
      <c r="V913" s="96">
        <f>T913/VLOOKUP(C913,[4]CharPropertyConfig!$A:$G,7,FALSE)</f>
        <v>186.43560000000002</v>
      </c>
      <c r="W913" s="96">
        <f t="shared" si="136"/>
        <v>22.230000000000473</v>
      </c>
      <c r="X913" s="54" t="str">
        <f>VLOOKUP(J913,Entourage!A:B,2,FALSE)</f>
        <v>c_b_0065</v>
      </c>
      <c r="Y913" s="51" t="str">
        <f>VLOOKUP(M913,Entourage!A:B,2,FALSE)</f>
        <v>c_b_0019</v>
      </c>
    </row>
    <row r="914" spans="1:25" x14ac:dyDescent="0.15">
      <c r="A914" s="51">
        <f t="shared" si="129"/>
        <v>46</v>
      </c>
      <c r="B914" s="2">
        <f>COUNTIF(A$1:A914,A914)</f>
        <v>13</v>
      </c>
      <c r="C914" s="2">
        <f t="shared" ref="C914:C977" si="137">P914</f>
        <v>102</v>
      </c>
      <c r="D914" s="100">
        <f t="shared" si="130"/>
        <v>207</v>
      </c>
      <c r="E914" s="51">
        <v>1</v>
      </c>
      <c r="F914" s="43">
        <v>4</v>
      </c>
      <c r="G914" s="82">
        <v>13009</v>
      </c>
      <c r="H914" s="43">
        <v>42</v>
      </c>
      <c r="I914" s="43">
        <f>VLOOKUP(C914,[4]CharPropertyConfig!$A:$G,7,FALSE)*D914</f>
        <v>5175</v>
      </c>
      <c r="J914" s="51">
        <f>VLOOKUP(A914,filiation!A:C,3,FALSE)</f>
        <v>25</v>
      </c>
      <c r="K914" s="51">
        <f>VLOOKUP(J914,Entourage!A:N,14,FALSE)</f>
        <v>1</v>
      </c>
      <c r="L914" s="2" t="str">
        <f t="shared" si="131"/>
        <v>战斗</v>
      </c>
      <c r="M914" s="51">
        <f>VLOOKUP(A914,filiation!A:D,4,FALSE)</f>
        <v>10</v>
      </c>
      <c r="N914" s="51">
        <f>VLOOKUP(M914,Entourage!A:N,14,FALSE)</f>
        <v>1</v>
      </c>
      <c r="O914" s="2" t="str">
        <f t="shared" si="132"/>
        <v>战斗</v>
      </c>
      <c r="P914" s="2">
        <f t="shared" si="133"/>
        <v>102</v>
      </c>
      <c r="Q914" s="51">
        <f>INT(VLOOKUP(M914,Entourage!A:AF,28+IF(N914=1,2,IF(N914=3,3,1)),FALSE)*0.6*POWER(B914,1.1))</f>
        <v>161</v>
      </c>
      <c r="R914" s="55">
        <f>I914/(SUM(H$2:H914)*10)</f>
        <v>1.6865467344544388E-2</v>
      </c>
      <c r="S914" s="95">
        <f t="shared" si="134"/>
        <v>1.51</v>
      </c>
      <c r="T914" s="96">
        <f>SUMIFS(H$2:H914,A$2:A914,A914)*10*S914*(1.1+INDEX(Entourage!BD:BD,MATCH(J914,Entourage!A:A,0))/20)</f>
        <v>5182.3200000000006</v>
      </c>
      <c r="U914" s="96">
        <f t="shared" si="135"/>
        <v>521.43000000000029</v>
      </c>
      <c r="V914" s="96">
        <f>T914/VLOOKUP(C914,[4]CharPropertyConfig!$A:$G,7,FALSE)</f>
        <v>207.29280000000003</v>
      </c>
      <c r="W914" s="96">
        <f t="shared" si="136"/>
        <v>22.619999999999891</v>
      </c>
      <c r="X914" s="54" t="str">
        <f>VLOOKUP(J914,Entourage!A:B,2,FALSE)</f>
        <v>c_b_0065</v>
      </c>
      <c r="Y914" s="51" t="str">
        <f>VLOOKUP(M914,Entourage!A:B,2,FALSE)</f>
        <v>c_b_0019</v>
      </c>
    </row>
    <row r="915" spans="1:25" x14ac:dyDescent="0.15">
      <c r="A915" s="51">
        <f t="shared" si="129"/>
        <v>46</v>
      </c>
      <c r="B915" s="2">
        <f>COUNTIF(A$1:A915,A915)</f>
        <v>14</v>
      </c>
      <c r="C915" s="2">
        <f t="shared" si="137"/>
        <v>102</v>
      </c>
      <c r="D915" s="100">
        <f t="shared" si="130"/>
        <v>228</v>
      </c>
      <c r="E915" s="51">
        <v>1</v>
      </c>
      <c r="F915" s="43">
        <v>5</v>
      </c>
      <c r="G915" s="82">
        <v>13009</v>
      </c>
      <c r="H915" s="43">
        <v>46</v>
      </c>
      <c r="I915" s="43">
        <f>VLOOKUP(C915,[4]CharPropertyConfig!$A:$G,7,FALSE)*D915</f>
        <v>5700</v>
      </c>
      <c r="J915" s="51">
        <f>VLOOKUP(A915,filiation!A:C,3,FALSE)</f>
        <v>25</v>
      </c>
      <c r="K915" s="51">
        <f>VLOOKUP(J915,Entourage!A:N,14,FALSE)</f>
        <v>1</v>
      </c>
      <c r="L915" s="2" t="str">
        <f t="shared" si="131"/>
        <v>战斗</v>
      </c>
      <c r="M915" s="51">
        <f>VLOOKUP(A915,filiation!A:D,4,FALSE)</f>
        <v>10</v>
      </c>
      <c r="N915" s="51">
        <f>VLOOKUP(M915,Entourage!A:N,14,FALSE)</f>
        <v>1</v>
      </c>
      <c r="O915" s="2" t="str">
        <f t="shared" si="132"/>
        <v>战斗</v>
      </c>
      <c r="P915" s="2">
        <f t="shared" si="133"/>
        <v>102</v>
      </c>
      <c r="Q915" s="51">
        <f>INT(VLOOKUP(M915,Entourage!A:AF,28+IF(N915=1,2,IF(N915=3,3,1)),FALSE)*0.6*POWER(B915,1.1))</f>
        <v>174</v>
      </c>
      <c r="R915" s="55">
        <f>I915/(SUM(H$2:H915)*10)</f>
        <v>1.854864952814839E-2</v>
      </c>
      <c r="S915" s="95">
        <f t="shared" si="134"/>
        <v>1.42</v>
      </c>
      <c r="T915" s="96">
        <f>SUMIFS(H$2:H915,A$2:A915,A915)*10*S915*(1.1+INDEX(Entourage!BD:BD,MATCH(J915,Entourage!A:A,0))/20)</f>
        <v>5722.6</v>
      </c>
      <c r="U915" s="96">
        <f t="shared" si="135"/>
        <v>540.27999999999975</v>
      </c>
      <c r="V915" s="96">
        <f>T915/VLOOKUP(C915,[4]CharPropertyConfig!$A:$G,7,FALSE)</f>
        <v>228.90400000000002</v>
      </c>
      <c r="W915" s="96">
        <f t="shared" si="136"/>
        <v>18.849999999999454</v>
      </c>
      <c r="X915" s="54" t="str">
        <f>VLOOKUP(J915,Entourage!A:B,2,FALSE)</f>
        <v>c_b_0065</v>
      </c>
      <c r="Y915" s="51" t="str">
        <f>VLOOKUP(M915,Entourage!A:B,2,FALSE)</f>
        <v>c_b_0019</v>
      </c>
    </row>
    <row r="916" spans="1:25" x14ac:dyDescent="0.15">
      <c r="A916" s="51">
        <f t="shared" si="129"/>
        <v>46</v>
      </c>
      <c r="B916" s="2">
        <f>COUNTIF(A$1:A916,A916)</f>
        <v>15</v>
      </c>
      <c r="C916" s="2">
        <f t="shared" si="137"/>
        <v>102</v>
      </c>
      <c r="D916" s="100">
        <f t="shared" si="130"/>
        <v>251</v>
      </c>
      <c r="E916" s="51">
        <v>1</v>
      </c>
      <c r="F916" s="43">
        <v>5</v>
      </c>
      <c r="G916" s="82">
        <v>13009</v>
      </c>
      <c r="H916" s="43">
        <v>50</v>
      </c>
      <c r="I916" s="43">
        <f>VLOOKUP(C916,[4]CharPropertyConfig!$A:$G,7,FALSE)*D916</f>
        <v>6275</v>
      </c>
      <c r="J916" s="51">
        <f>VLOOKUP(A916,filiation!A:C,3,FALSE)</f>
        <v>25</v>
      </c>
      <c r="K916" s="51">
        <f>VLOOKUP(J916,Entourage!A:N,14,FALSE)</f>
        <v>1</v>
      </c>
      <c r="L916" s="2" t="str">
        <f t="shared" si="131"/>
        <v>战斗</v>
      </c>
      <c r="M916" s="51">
        <f>VLOOKUP(A916,filiation!A:D,4,FALSE)</f>
        <v>10</v>
      </c>
      <c r="N916" s="51">
        <f>VLOOKUP(M916,Entourage!A:N,14,FALSE)</f>
        <v>1</v>
      </c>
      <c r="O916" s="2" t="str">
        <f t="shared" si="132"/>
        <v>战斗</v>
      </c>
      <c r="P916" s="2">
        <f t="shared" si="133"/>
        <v>102</v>
      </c>
      <c r="Q916" s="51">
        <f>INT(VLOOKUP(M916,Entourage!A:AF,28+IF(N916=1,2,IF(N916=3,3,1)),FALSE)*0.6*POWER(B916,1.1))</f>
        <v>188</v>
      </c>
      <c r="R916" s="55">
        <f>I916/(SUM(H$2:H916)*10)</f>
        <v>2.0386614684860298E-2</v>
      </c>
      <c r="S916" s="95">
        <f t="shared" si="134"/>
        <v>1.3418999999999999</v>
      </c>
      <c r="T916" s="96">
        <f>SUMIFS(H$2:H916,A$2:A916,A916)*10*S916*(1.1+INDEX(Entourage!BD:BD,MATCH(J916,Entourage!A:A,0))/20)</f>
        <v>6280.0919999999996</v>
      </c>
      <c r="U916" s="96">
        <f t="shared" si="135"/>
        <v>557.49199999999928</v>
      </c>
      <c r="V916" s="96">
        <f>T916/VLOOKUP(C916,[4]CharPropertyConfig!$A:$G,7,FALSE)</f>
        <v>251.20367999999999</v>
      </c>
      <c r="W916" s="96">
        <f t="shared" si="136"/>
        <v>17.211999999999534</v>
      </c>
      <c r="X916" s="54" t="str">
        <f>VLOOKUP(J916,Entourage!A:B,2,FALSE)</f>
        <v>c_b_0065</v>
      </c>
      <c r="Y916" s="51" t="str">
        <f>VLOOKUP(M916,Entourage!A:B,2,FALSE)</f>
        <v>c_b_0019</v>
      </c>
    </row>
    <row r="917" spans="1:25" x14ac:dyDescent="0.15">
      <c r="A917" s="51">
        <f t="shared" si="129"/>
        <v>46</v>
      </c>
      <c r="B917" s="2">
        <f>COUNTIF(A$1:A917,A917)</f>
        <v>16</v>
      </c>
      <c r="C917" s="2">
        <f t="shared" si="137"/>
        <v>102</v>
      </c>
      <c r="D917" s="100">
        <f t="shared" si="130"/>
        <v>274</v>
      </c>
      <c r="E917" s="51">
        <v>1</v>
      </c>
      <c r="F917" s="43">
        <v>5</v>
      </c>
      <c r="G917" s="82">
        <v>13009</v>
      </c>
      <c r="H917" s="43">
        <v>54</v>
      </c>
      <c r="I917" s="43">
        <f>VLOOKUP(C917,[4]CharPropertyConfig!$A:$G,7,FALSE)*D917</f>
        <v>6850</v>
      </c>
      <c r="J917" s="51">
        <f>VLOOKUP(A917,filiation!A:C,3,FALSE)</f>
        <v>25</v>
      </c>
      <c r="K917" s="51">
        <f>VLOOKUP(J917,Entourage!A:N,14,FALSE)</f>
        <v>1</v>
      </c>
      <c r="L917" s="2" t="str">
        <f t="shared" si="131"/>
        <v>战斗</v>
      </c>
      <c r="M917" s="51">
        <f>VLOOKUP(A917,filiation!A:D,4,FALSE)</f>
        <v>10</v>
      </c>
      <c r="N917" s="51">
        <f>VLOOKUP(M917,Entourage!A:N,14,FALSE)</f>
        <v>1</v>
      </c>
      <c r="O917" s="2" t="str">
        <f t="shared" si="132"/>
        <v>战斗</v>
      </c>
      <c r="P917" s="2">
        <f t="shared" si="133"/>
        <v>102</v>
      </c>
      <c r="Q917" s="51">
        <f>INT(VLOOKUP(M917,Entourage!A:AF,28+IF(N917=1,2,IF(N917=3,3,1)),FALSE)*0.6*POWER(B917,1.1))</f>
        <v>202</v>
      </c>
      <c r="R917" s="55">
        <f>I917/(SUM(H$2:H917)*10)</f>
        <v>2.2215735875981059E-2</v>
      </c>
      <c r="S917" s="95">
        <f t="shared" si="134"/>
        <v>1.2748049999999997</v>
      </c>
      <c r="T917" s="96">
        <f>SUMIFS(H$2:H917,A$2:A917,A917)*10*S917*(1.1+INDEX(Entourage!BD:BD,MATCH(J917,Entourage!A:A,0))/20)</f>
        <v>6861.0005099999989</v>
      </c>
      <c r="U917" s="96">
        <f t="shared" si="135"/>
        <v>580.9085099999993</v>
      </c>
      <c r="V917" s="96">
        <f>T917/VLOOKUP(C917,[4]CharPropertyConfig!$A:$G,7,FALSE)</f>
        <v>274.44002039999998</v>
      </c>
      <c r="W917" s="96">
        <f t="shared" si="136"/>
        <v>23.416510000000017</v>
      </c>
      <c r="X917" s="54" t="str">
        <f>VLOOKUP(J917,Entourage!A:B,2,FALSE)</f>
        <v>c_b_0065</v>
      </c>
      <c r="Y917" s="51" t="str">
        <f>VLOOKUP(M917,Entourage!A:B,2,FALSE)</f>
        <v>c_b_0019</v>
      </c>
    </row>
    <row r="918" spans="1:25" x14ac:dyDescent="0.15">
      <c r="A918" s="51">
        <f t="shared" si="129"/>
        <v>46</v>
      </c>
      <c r="B918" s="2">
        <f>COUNTIF(A$1:A918,A918)</f>
        <v>17</v>
      </c>
      <c r="C918" s="2">
        <f t="shared" si="137"/>
        <v>102</v>
      </c>
      <c r="D918" s="100">
        <f t="shared" si="130"/>
        <v>298</v>
      </c>
      <c r="E918" s="51">
        <v>1</v>
      </c>
      <c r="F918" s="43">
        <v>5</v>
      </c>
      <c r="G918" s="82">
        <v>13009</v>
      </c>
      <c r="H918" s="43">
        <v>58</v>
      </c>
      <c r="I918" s="43">
        <f>VLOOKUP(C918,[4]CharPropertyConfig!$A:$G,7,FALSE)*D918</f>
        <v>7450</v>
      </c>
      <c r="J918" s="51">
        <f>VLOOKUP(A918,filiation!A:C,3,FALSE)</f>
        <v>25</v>
      </c>
      <c r="K918" s="51">
        <f>VLOOKUP(J918,Entourage!A:N,14,FALSE)</f>
        <v>1</v>
      </c>
      <c r="L918" s="2" t="str">
        <f t="shared" si="131"/>
        <v>战斗</v>
      </c>
      <c r="M918" s="51">
        <f>VLOOKUP(A918,filiation!A:D,4,FALSE)</f>
        <v>10</v>
      </c>
      <c r="N918" s="51">
        <f>VLOOKUP(M918,Entourage!A:N,14,FALSE)</f>
        <v>1</v>
      </c>
      <c r="O918" s="2" t="str">
        <f t="shared" si="132"/>
        <v>战斗</v>
      </c>
      <c r="P918" s="2">
        <f t="shared" si="133"/>
        <v>102</v>
      </c>
      <c r="Q918" s="51">
        <f>INT(VLOOKUP(M918,Entourage!A:AF,28+IF(N918=1,2,IF(N918=3,3,1)),FALSE)*0.6*POWER(B918,1.1))</f>
        <v>216</v>
      </c>
      <c r="R918" s="55">
        <f>I918/(SUM(H$2:H918)*10)</f>
        <v>2.4116276058526478E-2</v>
      </c>
      <c r="S918" s="95">
        <f t="shared" si="134"/>
        <v>1.2174387749999998</v>
      </c>
      <c r="T918" s="96">
        <f>SUMIFS(H$2:H918,A$2:A918,A918)*10*S918*(1.1+INDEX(Entourage!BD:BD,MATCH(J918,Entourage!A:A,0))/20)</f>
        <v>7470.2043233999984</v>
      </c>
      <c r="U918" s="96">
        <f t="shared" si="135"/>
        <v>609.20381339999949</v>
      </c>
      <c r="V918" s="96">
        <f>T918/VLOOKUP(C918,[4]CharPropertyConfig!$A:$G,7,FALSE)</f>
        <v>298.80817293599995</v>
      </c>
      <c r="W918" s="96">
        <f t="shared" si="136"/>
        <v>28.295303400000194</v>
      </c>
      <c r="X918" s="54" t="str">
        <f>VLOOKUP(J918,Entourage!A:B,2,FALSE)</f>
        <v>c_b_0065</v>
      </c>
      <c r="Y918" s="51" t="str">
        <f>VLOOKUP(M918,Entourage!A:B,2,FALSE)</f>
        <v>c_b_0019</v>
      </c>
    </row>
    <row r="919" spans="1:25" x14ac:dyDescent="0.15">
      <c r="A919" s="51">
        <f t="shared" si="129"/>
        <v>46</v>
      </c>
      <c r="B919" s="2">
        <f>COUNTIF(A$1:A919,A919)</f>
        <v>18</v>
      </c>
      <c r="C919" s="2">
        <f t="shared" si="137"/>
        <v>102</v>
      </c>
      <c r="D919" s="100">
        <f t="shared" si="130"/>
        <v>325</v>
      </c>
      <c r="E919" s="51">
        <v>1</v>
      </c>
      <c r="F919" s="43">
        <v>6</v>
      </c>
      <c r="G919" s="82">
        <v>13009</v>
      </c>
      <c r="H919" s="43">
        <v>64</v>
      </c>
      <c r="I919" s="43">
        <f>VLOOKUP(C919,[4]CharPropertyConfig!$A:$G,7,FALSE)*D919</f>
        <v>8125</v>
      </c>
      <c r="J919" s="51">
        <f>VLOOKUP(A919,filiation!A:C,3,FALSE)</f>
        <v>25</v>
      </c>
      <c r="K919" s="51">
        <f>VLOOKUP(J919,Entourage!A:N,14,FALSE)</f>
        <v>1</v>
      </c>
      <c r="L919" s="2" t="str">
        <f t="shared" si="131"/>
        <v>战斗</v>
      </c>
      <c r="M919" s="51">
        <f>VLOOKUP(A919,filiation!A:D,4,FALSE)</f>
        <v>10</v>
      </c>
      <c r="N919" s="51">
        <f>VLOOKUP(M919,Entourage!A:N,14,FALSE)</f>
        <v>1</v>
      </c>
      <c r="O919" s="2" t="str">
        <f t="shared" si="132"/>
        <v>战斗</v>
      </c>
      <c r="P919" s="2">
        <f t="shared" si="133"/>
        <v>102</v>
      </c>
      <c r="Q919" s="51">
        <f>INT(VLOOKUP(M919,Entourage!A:AF,28+IF(N919=1,2,IF(N919=3,3,1)),FALSE)*0.6*POWER(B919,1.1))</f>
        <v>230</v>
      </c>
      <c r="R919" s="55">
        <f>I919/(SUM(H$2:H919)*10)</f>
        <v>2.6246931128052719E-2</v>
      </c>
      <c r="S919" s="95">
        <f t="shared" si="134"/>
        <v>1.1687412239999997</v>
      </c>
      <c r="T919" s="96">
        <f>SUMIFS(H$2:H919,A$2:A919,A919)*10*S919*(1.1+INDEX(Entourage!BD:BD,MATCH(J919,Entourage!A:A,0))/20)</f>
        <v>8143.7888488319977</v>
      </c>
      <c r="U919" s="96">
        <f t="shared" si="135"/>
        <v>673.58452543199928</v>
      </c>
      <c r="V919" s="96">
        <f>T919/VLOOKUP(C919,[4]CharPropertyConfig!$A:$G,7,FALSE)</f>
        <v>325.75155395327988</v>
      </c>
      <c r="W919" s="96">
        <f t="shared" si="136"/>
        <v>64.380712031999792</v>
      </c>
      <c r="X919" s="54" t="str">
        <f>VLOOKUP(J919,Entourage!A:B,2,FALSE)</f>
        <v>c_b_0065</v>
      </c>
      <c r="Y919" s="51" t="str">
        <f>VLOOKUP(M919,Entourage!A:B,2,FALSE)</f>
        <v>c_b_0019</v>
      </c>
    </row>
    <row r="920" spans="1:25" x14ac:dyDescent="0.15">
      <c r="A920" s="51">
        <f t="shared" si="129"/>
        <v>46</v>
      </c>
      <c r="B920" s="2">
        <f>COUNTIF(A$1:A920,A920)</f>
        <v>19</v>
      </c>
      <c r="C920" s="2">
        <f t="shared" si="137"/>
        <v>102</v>
      </c>
      <c r="D920" s="100">
        <f t="shared" si="130"/>
        <v>354</v>
      </c>
      <c r="E920" s="51">
        <v>1</v>
      </c>
      <c r="F920" s="43">
        <v>6</v>
      </c>
      <c r="G920" s="82">
        <v>13009</v>
      </c>
      <c r="H920" s="43">
        <v>68</v>
      </c>
      <c r="I920" s="43">
        <f>VLOOKUP(C920,[4]CharPropertyConfig!$A:$G,7,FALSE)*D920</f>
        <v>8850</v>
      </c>
      <c r="J920" s="51">
        <f>VLOOKUP(A920,filiation!A:C,3,FALSE)</f>
        <v>25</v>
      </c>
      <c r="K920" s="51">
        <f>VLOOKUP(J920,Entourage!A:N,14,FALSE)</f>
        <v>1</v>
      </c>
      <c r="L920" s="2" t="str">
        <f t="shared" si="131"/>
        <v>战斗</v>
      </c>
      <c r="M920" s="51">
        <f>VLOOKUP(A920,filiation!A:D,4,FALSE)</f>
        <v>10</v>
      </c>
      <c r="N920" s="51">
        <f>VLOOKUP(M920,Entourage!A:N,14,FALSE)</f>
        <v>1</v>
      </c>
      <c r="O920" s="2" t="str">
        <f t="shared" si="132"/>
        <v>战斗</v>
      </c>
      <c r="P920" s="2">
        <f t="shared" si="133"/>
        <v>102</v>
      </c>
      <c r="Q920" s="51">
        <f>INT(VLOOKUP(M920,Entourage!A:AF,28+IF(N920=1,2,IF(N920=3,3,1)),FALSE)*0.6*POWER(B920,1.1))</f>
        <v>244</v>
      </c>
      <c r="R920" s="55">
        <f>I920/(SUM(H$2:H920)*10)</f>
        <v>2.8526302217637956E-2</v>
      </c>
      <c r="S920" s="95">
        <f t="shared" si="134"/>
        <v>1.1278352811599996</v>
      </c>
      <c r="T920" s="96">
        <f>SUMIFS(H$2:H920,A$2:A920,A920)*10*S920*(1.1+INDEX(Entourage!BD:BD,MATCH(J920,Entourage!A:A,0))/20)</f>
        <v>8855.7626276683168</v>
      </c>
      <c r="U920" s="96">
        <f t="shared" si="135"/>
        <v>711.97377883631907</v>
      </c>
      <c r="V920" s="96">
        <f>T920/VLOOKUP(C920,[4]CharPropertyConfig!$A:$G,7,FALSE)</f>
        <v>354.23050510673266</v>
      </c>
      <c r="W920" s="96">
        <f t="shared" si="136"/>
        <v>38.389253404319788</v>
      </c>
      <c r="X920" s="54" t="str">
        <f>VLOOKUP(J920,Entourage!A:B,2,FALSE)</f>
        <v>c_b_0065</v>
      </c>
      <c r="Y920" s="51" t="str">
        <f>VLOOKUP(M920,Entourage!A:B,2,FALSE)</f>
        <v>c_b_0019</v>
      </c>
    </row>
    <row r="921" spans="1:25" x14ac:dyDescent="0.15">
      <c r="A921" s="51">
        <f t="shared" si="129"/>
        <v>46</v>
      </c>
      <c r="B921" s="2">
        <f>COUNTIF(A$1:A921,A921)</f>
        <v>20</v>
      </c>
      <c r="C921" s="2">
        <f t="shared" si="137"/>
        <v>102</v>
      </c>
      <c r="D921" s="100">
        <f t="shared" si="130"/>
        <v>384</v>
      </c>
      <c r="E921" s="51">
        <v>1</v>
      </c>
      <c r="F921" s="43">
        <v>6</v>
      </c>
      <c r="G921" s="82">
        <v>13009</v>
      </c>
      <c r="H921" s="43">
        <v>72</v>
      </c>
      <c r="I921" s="43">
        <f>VLOOKUP(C921,[4]CharPropertyConfig!$A:$G,7,FALSE)*D921</f>
        <v>9600</v>
      </c>
      <c r="J921" s="51">
        <f>VLOOKUP(A921,filiation!A:C,3,FALSE)</f>
        <v>25</v>
      </c>
      <c r="K921" s="51">
        <f>VLOOKUP(J921,Entourage!A:N,14,FALSE)</f>
        <v>1</v>
      </c>
      <c r="L921" s="2" t="str">
        <f t="shared" si="131"/>
        <v>战斗</v>
      </c>
      <c r="M921" s="51">
        <f>VLOOKUP(A921,filiation!A:D,4,FALSE)</f>
        <v>10</v>
      </c>
      <c r="N921" s="51">
        <f>VLOOKUP(M921,Entourage!A:N,14,FALSE)</f>
        <v>1</v>
      </c>
      <c r="O921" s="2" t="str">
        <f t="shared" si="132"/>
        <v>战斗</v>
      </c>
      <c r="P921" s="2">
        <f t="shared" si="133"/>
        <v>102</v>
      </c>
      <c r="Q921" s="51">
        <f>INT(VLOOKUP(M921,Entourage!A:AF,28+IF(N921=1,2,IF(N921=3,3,1)),FALSE)*0.6*POWER(B921,1.1))</f>
        <v>259</v>
      </c>
      <c r="R921" s="55">
        <f>I921/(SUM(H$2:H921)*10)</f>
        <v>3.0872137895549268E-2</v>
      </c>
      <c r="S921" s="95">
        <f t="shared" si="134"/>
        <v>1.0940002227251997</v>
      </c>
      <c r="T921" s="96">
        <f>SUMIFS(H$2:H921,A$2:A921,A921)*10*S921*(1.1+INDEX(Entourage!BD:BD,MATCH(J921,Entourage!A:A,0))/20)</f>
        <v>9614.0739573090541</v>
      </c>
      <c r="U921" s="96">
        <f t="shared" si="135"/>
        <v>758.31132964073731</v>
      </c>
      <c r="V921" s="96">
        <f>T921/VLOOKUP(C921,[4]CharPropertyConfig!$A:$G,7,FALSE)</f>
        <v>384.56295829236217</v>
      </c>
      <c r="W921" s="96">
        <f t="shared" si="136"/>
        <v>46.337550804418242</v>
      </c>
      <c r="X921" s="54" t="str">
        <f>VLOOKUP(J921,Entourage!A:B,2,FALSE)</f>
        <v>c_b_0065</v>
      </c>
      <c r="Y921" s="51" t="str">
        <f>VLOOKUP(M921,Entourage!A:B,2,FALSE)</f>
        <v>c_b_0019</v>
      </c>
    </row>
    <row r="922" spans="1:25" x14ac:dyDescent="0.15">
      <c r="A922" s="51">
        <f t="shared" si="129"/>
        <v>47</v>
      </c>
      <c r="B922" s="2">
        <f>COUNTIF(A$1:A922,A922)</f>
        <v>1</v>
      </c>
      <c r="C922" s="2">
        <f t="shared" si="137"/>
        <v>101</v>
      </c>
      <c r="D922" s="100">
        <f t="shared" si="130"/>
        <v>10</v>
      </c>
      <c r="E922" s="51">
        <v>1</v>
      </c>
      <c r="F922" s="43">
        <v>1</v>
      </c>
      <c r="G922" s="82">
        <v>13009</v>
      </c>
      <c r="H922" s="43">
        <v>2</v>
      </c>
      <c r="I922" s="43">
        <f>VLOOKUP(C922,[4]CharPropertyConfig!$A:$G,7,FALSE)*D922</f>
        <v>250</v>
      </c>
      <c r="J922" s="51">
        <f>VLOOKUP(A922,filiation!A:C,3,FALSE)</f>
        <v>11</v>
      </c>
      <c r="K922" s="51">
        <f>VLOOKUP(J922,Entourage!A:N,14,FALSE)</f>
        <v>2</v>
      </c>
      <c r="L922" s="2" t="str">
        <f t="shared" si="131"/>
        <v>刺杀</v>
      </c>
      <c r="M922" s="51">
        <f>VLOOKUP(A922,filiation!A:D,4,FALSE)</f>
        <v>12</v>
      </c>
      <c r="N922" s="51">
        <f>VLOOKUP(M922,Entourage!A:N,14,FALSE)</f>
        <v>2</v>
      </c>
      <c r="O922" s="2" t="str">
        <f t="shared" si="132"/>
        <v>刺杀</v>
      </c>
      <c r="P922" s="2">
        <f t="shared" si="133"/>
        <v>101</v>
      </c>
      <c r="Q922" s="51">
        <f>INT(VLOOKUP(M922,Entourage!A:AF,28+IF(N922=1,2,IF(N922=3,3,1)),FALSE)*0.6*POWER(B922,1.1))</f>
        <v>15</v>
      </c>
      <c r="R922" s="55">
        <f>I922/(SUM(H$2:H922)*10)</f>
        <v>8.039102193067078E-4</v>
      </c>
      <c r="S922" s="95">
        <f t="shared" si="134"/>
        <v>10</v>
      </c>
      <c r="T922" s="96">
        <f>SUMIFS(H$2:H922,A$2:A922,A922)*10*S922*(1.1+INDEX(Entourage!BD:BD,MATCH(J922,Entourage!A:A,0))/20)</f>
        <v>270</v>
      </c>
      <c r="U922" s="96">
        <f t="shared" si="135"/>
        <v>-9344.0739573090541</v>
      </c>
      <c r="V922" s="96">
        <f>T922/VLOOKUP(C922,[4]CharPropertyConfig!$A:$G,7,FALSE)</f>
        <v>10.8</v>
      </c>
      <c r="W922" s="96">
        <f t="shared" si="136"/>
        <v>-10102.385286949791</v>
      </c>
      <c r="X922" s="54" t="str">
        <f>VLOOKUP(J922,Entourage!A:B,2,FALSE)</f>
        <v>c_b_0067</v>
      </c>
      <c r="Y922" s="51" t="str">
        <f>VLOOKUP(M922,Entourage!A:B,2,FALSE)</f>
        <v>c_b_0069</v>
      </c>
    </row>
    <row r="923" spans="1:25" x14ac:dyDescent="0.15">
      <c r="A923" s="51">
        <f t="shared" si="129"/>
        <v>47</v>
      </c>
      <c r="B923" s="2">
        <f>COUNTIF(A$1:A923,A923)</f>
        <v>2</v>
      </c>
      <c r="C923" s="2">
        <f t="shared" si="137"/>
        <v>101</v>
      </c>
      <c r="D923" s="100">
        <f t="shared" si="130"/>
        <v>22</v>
      </c>
      <c r="E923" s="51">
        <v>1</v>
      </c>
      <c r="F923" s="43">
        <v>1</v>
      </c>
      <c r="G923" s="82">
        <v>13009</v>
      </c>
      <c r="H923" s="43">
        <v>4</v>
      </c>
      <c r="I923" s="43">
        <f>VLOOKUP(C923,[4]CharPropertyConfig!$A:$G,7,FALSE)*D923</f>
        <v>550</v>
      </c>
      <c r="J923" s="51">
        <f>VLOOKUP(A923,filiation!A:C,3,FALSE)</f>
        <v>11</v>
      </c>
      <c r="K923" s="51">
        <f>VLOOKUP(J923,Entourage!A:N,14,FALSE)</f>
        <v>2</v>
      </c>
      <c r="L923" s="2" t="str">
        <f t="shared" si="131"/>
        <v>刺杀</v>
      </c>
      <c r="M923" s="51">
        <f>VLOOKUP(A923,filiation!A:D,4,FALSE)</f>
        <v>12</v>
      </c>
      <c r="N923" s="51">
        <f>VLOOKUP(M923,Entourage!A:N,14,FALSE)</f>
        <v>2</v>
      </c>
      <c r="O923" s="2" t="str">
        <f t="shared" si="132"/>
        <v>刺杀</v>
      </c>
      <c r="P923" s="2">
        <f t="shared" si="133"/>
        <v>101</v>
      </c>
      <c r="Q923" s="51">
        <f>INT(VLOOKUP(M923,Entourage!A:AF,28+IF(N923=1,2,IF(N923=3,3,1)),FALSE)*0.6*POWER(B923,1.1))</f>
        <v>32</v>
      </c>
      <c r="R923" s="55">
        <f>I923/(SUM(H$2:H923)*10)</f>
        <v>1.768375024114205E-3</v>
      </c>
      <c r="S923" s="95">
        <f t="shared" si="134"/>
        <v>7</v>
      </c>
      <c r="T923" s="96">
        <f>SUMIFS(H$2:H923,A$2:A923,A923)*10*S923*(1.1+INDEX(Entourage!BD:BD,MATCH(J923,Entourage!A:A,0))/20)</f>
        <v>567</v>
      </c>
      <c r="U923" s="96">
        <f t="shared" si="135"/>
        <v>297</v>
      </c>
      <c r="V923" s="96">
        <f>T923/VLOOKUP(C923,[4]CharPropertyConfig!$A:$G,7,FALSE)</f>
        <v>22.68</v>
      </c>
      <c r="W923" s="96">
        <f t="shared" si="136"/>
        <v>9641.0739573090541</v>
      </c>
      <c r="X923" s="54" t="str">
        <f>VLOOKUP(J923,Entourage!A:B,2,FALSE)</f>
        <v>c_b_0067</v>
      </c>
      <c r="Y923" s="51" t="str">
        <f>VLOOKUP(M923,Entourage!A:B,2,FALSE)</f>
        <v>c_b_0069</v>
      </c>
    </row>
    <row r="924" spans="1:25" x14ac:dyDescent="0.15">
      <c r="A924" s="51">
        <f t="shared" si="129"/>
        <v>47</v>
      </c>
      <c r="B924" s="2">
        <f>COUNTIF(A$1:A924,A924)</f>
        <v>3</v>
      </c>
      <c r="C924" s="2">
        <f t="shared" si="137"/>
        <v>101</v>
      </c>
      <c r="D924" s="100">
        <f t="shared" si="130"/>
        <v>35</v>
      </c>
      <c r="E924" s="51">
        <v>1</v>
      </c>
      <c r="F924" s="43">
        <v>1</v>
      </c>
      <c r="G924" s="82">
        <v>13009</v>
      </c>
      <c r="H924" s="43">
        <v>6</v>
      </c>
      <c r="I924" s="43">
        <f>VLOOKUP(C924,[4]CharPropertyConfig!$A:$G,7,FALSE)*D924</f>
        <v>875</v>
      </c>
      <c r="J924" s="51">
        <f>VLOOKUP(A924,filiation!A:C,3,FALSE)</f>
        <v>11</v>
      </c>
      <c r="K924" s="51">
        <f>VLOOKUP(J924,Entourage!A:N,14,FALSE)</f>
        <v>2</v>
      </c>
      <c r="L924" s="2" t="str">
        <f t="shared" si="131"/>
        <v>刺杀</v>
      </c>
      <c r="M924" s="51">
        <f>VLOOKUP(A924,filiation!A:D,4,FALSE)</f>
        <v>12</v>
      </c>
      <c r="N924" s="51">
        <f>VLOOKUP(M924,Entourage!A:N,14,FALSE)</f>
        <v>2</v>
      </c>
      <c r="O924" s="2" t="str">
        <f t="shared" si="132"/>
        <v>刺杀</v>
      </c>
      <c r="P924" s="2">
        <f t="shared" si="133"/>
        <v>101</v>
      </c>
      <c r="Q924" s="51">
        <f>INT(VLOOKUP(M924,Entourage!A:AF,28+IF(N924=1,2,IF(N924=3,3,1)),FALSE)*0.6*POWER(B924,1.1))</f>
        <v>50</v>
      </c>
      <c r="R924" s="55">
        <f>I924/(SUM(H$2:H924)*10)</f>
        <v>2.8127812781278128E-3</v>
      </c>
      <c r="S924" s="95">
        <f t="shared" si="134"/>
        <v>5.5</v>
      </c>
      <c r="T924" s="96">
        <f>SUMIFS(H$2:H924,A$2:A924,A924)*10*S924*(1.1+INDEX(Entourage!BD:BD,MATCH(J924,Entourage!A:A,0))/20)</f>
        <v>891.00000000000011</v>
      </c>
      <c r="U924" s="96">
        <f t="shared" si="135"/>
        <v>324.00000000000011</v>
      </c>
      <c r="V924" s="96">
        <f>T924/VLOOKUP(C924,[4]CharPropertyConfig!$A:$G,7,FALSE)</f>
        <v>35.640000000000008</v>
      </c>
      <c r="W924" s="96">
        <f t="shared" si="136"/>
        <v>27.000000000000114</v>
      </c>
      <c r="X924" s="54" t="str">
        <f>VLOOKUP(J924,Entourage!A:B,2,FALSE)</f>
        <v>c_b_0067</v>
      </c>
      <c r="Y924" s="51" t="str">
        <f>VLOOKUP(M924,Entourage!A:B,2,FALSE)</f>
        <v>c_b_0069</v>
      </c>
    </row>
    <row r="925" spans="1:25" x14ac:dyDescent="0.15">
      <c r="A925" s="51">
        <f t="shared" si="129"/>
        <v>47</v>
      </c>
      <c r="B925" s="2">
        <f>COUNTIF(A$1:A925,A925)</f>
        <v>4</v>
      </c>
      <c r="C925" s="2">
        <f t="shared" si="137"/>
        <v>101</v>
      </c>
      <c r="D925" s="100">
        <f t="shared" si="130"/>
        <v>49</v>
      </c>
      <c r="E925" s="51">
        <v>1</v>
      </c>
      <c r="F925" s="43">
        <v>2</v>
      </c>
      <c r="G925" s="82">
        <v>13009</v>
      </c>
      <c r="H925" s="43">
        <v>10</v>
      </c>
      <c r="I925" s="43">
        <f>VLOOKUP(C925,[4]CharPropertyConfig!$A:$G,7,FALSE)*D925</f>
        <v>1225</v>
      </c>
      <c r="J925" s="51">
        <f>VLOOKUP(A925,filiation!A:C,3,FALSE)</f>
        <v>11</v>
      </c>
      <c r="K925" s="51">
        <f>VLOOKUP(J925,Entourage!A:N,14,FALSE)</f>
        <v>2</v>
      </c>
      <c r="L925" s="2" t="str">
        <f t="shared" si="131"/>
        <v>刺杀</v>
      </c>
      <c r="M925" s="51">
        <f>VLOOKUP(A925,filiation!A:D,4,FALSE)</f>
        <v>12</v>
      </c>
      <c r="N925" s="51">
        <f>VLOOKUP(M925,Entourage!A:N,14,FALSE)</f>
        <v>2</v>
      </c>
      <c r="O925" s="2" t="str">
        <f t="shared" si="132"/>
        <v>刺杀</v>
      </c>
      <c r="P925" s="2">
        <f t="shared" si="133"/>
        <v>101</v>
      </c>
      <c r="Q925" s="51">
        <f>INT(VLOOKUP(M925,Entourage!A:AF,28+IF(N925=1,2,IF(N925=3,3,1)),FALSE)*0.6*POWER(B925,1.1))</f>
        <v>68</v>
      </c>
      <c r="R925" s="55">
        <f>I925/(SUM(H$2:H925)*10)</f>
        <v>3.9366283180152966E-3</v>
      </c>
      <c r="S925" s="95">
        <f t="shared" si="134"/>
        <v>4.2</v>
      </c>
      <c r="T925" s="96">
        <f>SUMIFS(H$2:H925,A$2:A925,A925)*10*S925*(1.1+INDEX(Entourage!BD:BD,MATCH(J925,Entourage!A:A,0))/20)</f>
        <v>1247.4000000000001</v>
      </c>
      <c r="U925" s="96">
        <f t="shared" si="135"/>
        <v>356.4</v>
      </c>
      <c r="V925" s="96">
        <f>T925/VLOOKUP(C925,[4]CharPropertyConfig!$A:$G,7,FALSE)</f>
        <v>49.896000000000001</v>
      </c>
      <c r="W925" s="96">
        <f t="shared" si="136"/>
        <v>32.399999999999864</v>
      </c>
      <c r="X925" s="54" t="str">
        <f>VLOOKUP(J925,Entourage!A:B,2,FALSE)</f>
        <v>c_b_0067</v>
      </c>
      <c r="Y925" s="51" t="str">
        <f>VLOOKUP(M925,Entourage!A:B,2,FALSE)</f>
        <v>c_b_0069</v>
      </c>
    </row>
    <row r="926" spans="1:25" x14ac:dyDescent="0.15">
      <c r="A926" s="51">
        <f t="shared" si="129"/>
        <v>47</v>
      </c>
      <c r="B926" s="2">
        <f>COUNTIF(A$1:A926,A926)</f>
        <v>5</v>
      </c>
      <c r="C926" s="2">
        <f t="shared" si="137"/>
        <v>101</v>
      </c>
      <c r="D926" s="100">
        <f t="shared" si="130"/>
        <v>65</v>
      </c>
      <c r="E926" s="51">
        <v>1</v>
      </c>
      <c r="F926" s="43">
        <v>2</v>
      </c>
      <c r="G926" s="82">
        <v>13009</v>
      </c>
      <c r="H926" s="43">
        <v>12</v>
      </c>
      <c r="I926" s="43">
        <f>VLOOKUP(C926,[4]CharPropertyConfig!$A:$G,7,FALSE)*D926</f>
        <v>1625</v>
      </c>
      <c r="J926" s="51">
        <f>VLOOKUP(A926,filiation!A:C,3,FALSE)</f>
        <v>11</v>
      </c>
      <c r="K926" s="51">
        <f>VLOOKUP(J926,Entourage!A:N,14,FALSE)</f>
        <v>2</v>
      </c>
      <c r="L926" s="2" t="str">
        <f t="shared" si="131"/>
        <v>刺杀</v>
      </c>
      <c r="M926" s="51">
        <f>VLOOKUP(A926,filiation!A:D,4,FALSE)</f>
        <v>12</v>
      </c>
      <c r="N926" s="51">
        <f>VLOOKUP(M926,Entourage!A:N,14,FALSE)</f>
        <v>2</v>
      </c>
      <c r="O926" s="2" t="str">
        <f t="shared" si="132"/>
        <v>刺杀</v>
      </c>
      <c r="P926" s="2">
        <f t="shared" si="133"/>
        <v>101</v>
      </c>
      <c r="Q926" s="51">
        <f>INT(VLOOKUP(M926,Entourage!A:AF,28+IF(N926=1,2,IF(N926=3,3,1)),FALSE)*0.6*POWER(B926,1.1))</f>
        <v>88</v>
      </c>
      <c r="R926" s="55">
        <f>I926/(SUM(H$2:H926)*10)</f>
        <v>5.2200449726951493E-3</v>
      </c>
      <c r="S926" s="95">
        <f t="shared" si="134"/>
        <v>3.56</v>
      </c>
      <c r="T926" s="96">
        <f>SUMIFS(H$2:H926,A$2:A926,A926)*10*S926*(1.1+INDEX(Entourage!BD:BD,MATCH(J926,Entourage!A:A,0))/20)</f>
        <v>1634.0400000000002</v>
      </c>
      <c r="U926" s="96">
        <f t="shared" si="135"/>
        <v>386.6400000000001</v>
      </c>
      <c r="V926" s="96">
        <f>T926/VLOOKUP(C926,[4]CharPropertyConfig!$A:$G,7,FALSE)</f>
        <v>65.36160000000001</v>
      </c>
      <c r="W926" s="96">
        <f t="shared" si="136"/>
        <v>30.240000000000123</v>
      </c>
      <c r="X926" s="54" t="str">
        <f>VLOOKUP(J926,Entourage!A:B,2,FALSE)</f>
        <v>c_b_0067</v>
      </c>
      <c r="Y926" s="51" t="str">
        <f>VLOOKUP(M926,Entourage!A:B,2,FALSE)</f>
        <v>c_b_0069</v>
      </c>
    </row>
    <row r="927" spans="1:25" x14ac:dyDescent="0.15">
      <c r="A927" s="51">
        <f t="shared" si="129"/>
        <v>47</v>
      </c>
      <c r="B927" s="2">
        <f>COUNTIF(A$1:A927,A927)</f>
        <v>6</v>
      </c>
      <c r="C927" s="2">
        <f t="shared" si="137"/>
        <v>101</v>
      </c>
      <c r="D927" s="100">
        <f t="shared" si="130"/>
        <v>81</v>
      </c>
      <c r="E927" s="51">
        <v>1</v>
      </c>
      <c r="F927" s="43">
        <v>2</v>
      </c>
      <c r="G927" s="82">
        <v>13009</v>
      </c>
      <c r="H927" s="43">
        <v>16</v>
      </c>
      <c r="I927" s="43">
        <f>VLOOKUP(C927,[4]CharPropertyConfig!$A:$G,7,FALSE)*D927</f>
        <v>2025</v>
      </c>
      <c r="J927" s="51">
        <f>VLOOKUP(A927,filiation!A:C,3,FALSE)</f>
        <v>11</v>
      </c>
      <c r="K927" s="51">
        <f>VLOOKUP(J927,Entourage!A:N,14,FALSE)</f>
        <v>2</v>
      </c>
      <c r="L927" s="2" t="str">
        <f t="shared" si="131"/>
        <v>刺杀</v>
      </c>
      <c r="M927" s="51">
        <f>VLOOKUP(A927,filiation!A:D,4,FALSE)</f>
        <v>12</v>
      </c>
      <c r="N927" s="51">
        <f>VLOOKUP(M927,Entourage!A:N,14,FALSE)</f>
        <v>2</v>
      </c>
      <c r="O927" s="2" t="str">
        <f t="shared" si="132"/>
        <v>刺杀</v>
      </c>
      <c r="P927" s="2">
        <f t="shared" si="133"/>
        <v>101</v>
      </c>
      <c r="Q927" s="51">
        <f>INT(VLOOKUP(M927,Entourage!A:AF,28+IF(N927=1,2,IF(N927=3,3,1)),FALSE)*0.6*POWER(B927,1.1))</f>
        <v>107</v>
      </c>
      <c r="R927" s="55">
        <f>I927/(SUM(H$2:H927)*10)</f>
        <v>6.5016374494317091E-3</v>
      </c>
      <c r="S927" s="95">
        <f t="shared" si="134"/>
        <v>3.02</v>
      </c>
      <c r="T927" s="96">
        <f>SUMIFS(H$2:H927,A$2:A927,A927)*10*S927*(1.1+INDEX(Entourage!BD:BD,MATCH(J927,Entourage!A:A,0))/20)</f>
        <v>2038.5000000000002</v>
      </c>
      <c r="U927" s="96">
        <f t="shared" si="135"/>
        <v>404.46000000000004</v>
      </c>
      <c r="V927" s="96">
        <f>T927/VLOOKUP(C927,[4]CharPropertyConfig!$A:$G,7,FALSE)</f>
        <v>81.540000000000006</v>
      </c>
      <c r="W927" s="96">
        <f t="shared" si="136"/>
        <v>17.819999999999936</v>
      </c>
      <c r="X927" s="54" t="str">
        <f>VLOOKUP(J927,Entourage!A:B,2,FALSE)</f>
        <v>c_b_0067</v>
      </c>
      <c r="Y927" s="51" t="str">
        <f>VLOOKUP(M927,Entourage!A:B,2,FALSE)</f>
        <v>c_b_0069</v>
      </c>
    </row>
    <row r="928" spans="1:25" x14ac:dyDescent="0.15">
      <c r="A928" s="51">
        <f t="shared" si="129"/>
        <v>47</v>
      </c>
      <c r="B928" s="2">
        <f>COUNTIF(A$1:A928,A928)</f>
        <v>7</v>
      </c>
      <c r="C928" s="2">
        <f t="shared" si="137"/>
        <v>101</v>
      </c>
      <c r="D928" s="100">
        <f t="shared" si="130"/>
        <v>98</v>
      </c>
      <c r="E928" s="51">
        <v>1</v>
      </c>
      <c r="F928" s="43">
        <v>3</v>
      </c>
      <c r="G928" s="82">
        <v>13009</v>
      </c>
      <c r="H928" s="43">
        <v>20</v>
      </c>
      <c r="I928" s="43">
        <f>VLOOKUP(C928,[4]CharPropertyConfig!$A:$G,7,FALSE)*D928</f>
        <v>2450</v>
      </c>
      <c r="J928" s="51">
        <f>VLOOKUP(A928,filiation!A:C,3,FALSE)</f>
        <v>11</v>
      </c>
      <c r="K928" s="51">
        <f>VLOOKUP(J928,Entourage!A:N,14,FALSE)</f>
        <v>2</v>
      </c>
      <c r="L928" s="2" t="str">
        <f t="shared" si="131"/>
        <v>刺杀</v>
      </c>
      <c r="M928" s="51">
        <f>VLOOKUP(A928,filiation!A:D,4,FALSE)</f>
        <v>12</v>
      </c>
      <c r="N928" s="51">
        <f>VLOOKUP(M928,Entourage!A:N,14,FALSE)</f>
        <v>2</v>
      </c>
      <c r="O928" s="2" t="str">
        <f t="shared" si="132"/>
        <v>刺杀</v>
      </c>
      <c r="P928" s="2">
        <f t="shared" si="133"/>
        <v>101</v>
      </c>
      <c r="Q928" s="51">
        <f>INT(VLOOKUP(M928,Entourage!A:AF,28+IF(N928=1,2,IF(N928=3,3,1)),FALSE)*0.6*POWER(B928,1.1))</f>
        <v>127</v>
      </c>
      <c r="R928" s="55">
        <f>I928/(SUM(H$2:H928)*10)</f>
        <v>7.8611307193736761E-3</v>
      </c>
      <c r="S928" s="95">
        <f t="shared" si="134"/>
        <v>2.6</v>
      </c>
      <c r="T928" s="96">
        <f>SUMIFS(H$2:H928,A$2:A928,A928)*10*S928*(1.1+INDEX(Entourage!BD:BD,MATCH(J928,Entourage!A:A,0))/20)</f>
        <v>2457</v>
      </c>
      <c r="U928" s="96">
        <f t="shared" si="135"/>
        <v>418.49999999999977</v>
      </c>
      <c r="V928" s="96">
        <f>T928/VLOOKUP(C928,[4]CharPropertyConfig!$A:$G,7,FALSE)</f>
        <v>98.28</v>
      </c>
      <c r="W928" s="96">
        <f t="shared" si="136"/>
        <v>14.039999999999736</v>
      </c>
      <c r="X928" s="54" t="str">
        <f>VLOOKUP(J928,Entourage!A:B,2,FALSE)</f>
        <v>c_b_0067</v>
      </c>
      <c r="Y928" s="51" t="str">
        <f>VLOOKUP(M928,Entourage!A:B,2,FALSE)</f>
        <v>c_b_0069</v>
      </c>
    </row>
    <row r="929" spans="1:25" x14ac:dyDescent="0.15">
      <c r="A929" s="51">
        <f t="shared" si="129"/>
        <v>47</v>
      </c>
      <c r="B929" s="2">
        <f>COUNTIF(A$1:A929,A929)</f>
        <v>8</v>
      </c>
      <c r="C929" s="2">
        <f t="shared" si="137"/>
        <v>101</v>
      </c>
      <c r="D929" s="100">
        <f t="shared" si="130"/>
        <v>115</v>
      </c>
      <c r="E929" s="51">
        <v>1</v>
      </c>
      <c r="F929" s="43">
        <v>3</v>
      </c>
      <c r="G929" s="82">
        <v>13009</v>
      </c>
      <c r="H929" s="43">
        <v>24</v>
      </c>
      <c r="I929" s="43">
        <f>VLOOKUP(C929,[4]CharPropertyConfig!$A:$G,7,FALSE)*D929</f>
        <v>2875</v>
      </c>
      <c r="J929" s="51">
        <f>VLOOKUP(A929,filiation!A:C,3,FALSE)</f>
        <v>11</v>
      </c>
      <c r="K929" s="51">
        <f>VLOOKUP(J929,Entourage!A:N,14,FALSE)</f>
        <v>2</v>
      </c>
      <c r="L929" s="2" t="str">
        <f t="shared" si="131"/>
        <v>刺杀</v>
      </c>
      <c r="M929" s="51">
        <f>VLOOKUP(A929,filiation!A:D,4,FALSE)</f>
        <v>12</v>
      </c>
      <c r="N929" s="51">
        <f>VLOOKUP(M929,Entourage!A:N,14,FALSE)</f>
        <v>2</v>
      </c>
      <c r="O929" s="2" t="str">
        <f t="shared" si="132"/>
        <v>刺杀</v>
      </c>
      <c r="P929" s="2">
        <f t="shared" si="133"/>
        <v>101</v>
      </c>
      <c r="Q929" s="51">
        <f>INT(VLOOKUP(M929,Entourage!A:AF,28+IF(N929=1,2,IF(N929=3,3,1)),FALSE)*0.6*POWER(B929,1.1))</f>
        <v>147</v>
      </c>
      <c r="R929" s="55">
        <f>I929/(SUM(H$2:H929)*10)</f>
        <v>9.2176979801218348E-3</v>
      </c>
      <c r="S929" s="95">
        <f t="shared" si="134"/>
        <v>2.2799999999999998</v>
      </c>
      <c r="T929" s="96">
        <f>SUMIFS(H$2:H929,A$2:A929,A929)*10*S929*(1.1+INDEX(Entourage!BD:BD,MATCH(J929,Entourage!A:A,0))/20)</f>
        <v>2893.32</v>
      </c>
      <c r="U929" s="96">
        <f t="shared" si="135"/>
        <v>436.32000000000016</v>
      </c>
      <c r="V929" s="96">
        <f>T929/VLOOKUP(C929,[4]CharPropertyConfig!$A:$G,7,FALSE)</f>
        <v>115.73280000000001</v>
      </c>
      <c r="W929" s="96">
        <f t="shared" si="136"/>
        <v>17.820000000000391</v>
      </c>
      <c r="X929" s="54" t="str">
        <f>VLOOKUP(J929,Entourage!A:B,2,FALSE)</f>
        <v>c_b_0067</v>
      </c>
      <c r="Y929" s="51" t="str">
        <f>VLOOKUP(M929,Entourage!A:B,2,FALSE)</f>
        <v>c_b_0069</v>
      </c>
    </row>
    <row r="930" spans="1:25" x14ac:dyDescent="0.15">
      <c r="A930" s="51">
        <f t="shared" si="129"/>
        <v>47</v>
      </c>
      <c r="B930" s="2">
        <f>COUNTIF(A$1:A930,A930)</f>
        <v>9</v>
      </c>
      <c r="C930" s="2">
        <f t="shared" si="137"/>
        <v>101</v>
      </c>
      <c r="D930" s="100">
        <f t="shared" si="130"/>
        <v>134</v>
      </c>
      <c r="E930" s="51">
        <v>1</v>
      </c>
      <c r="F930" s="43">
        <v>3</v>
      </c>
      <c r="G930" s="82">
        <v>13009</v>
      </c>
      <c r="H930" s="43">
        <v>26</v>
      </c>
      <c r="I930" s="43">
        <f>VLOOKUP(C930,[4]CharPropertyConfig!$A:$G,7,FALSE)*D930</f>
        <v>3350</v>
      </c>
      <c r="J930" s="51">
        <f>VLOOKUP(A930,filiation!A:C,3,FALSE)</f>
        <v>11</v>
      </c>
      <c r="K930" s="51">
        <f>VLOOKUP(J930,Entourage!A:N,14,FALSE)</f>
        <v>2</v>
      </c>
      <c r="L930" s="2" t="str">
        <f t="shared" si="131"/>
        <v>刺杀</v>
      </c>
      <c r="M930" s="51">
        <f>VLOOKUP(A930,filiation!A:D,4,FALSE)</f>
        <v>12</v>
      </c>
      <c r="N930" s="51">
        <f>VLOOKUP(M930,Entourage!A:N,14,FALSE)</f>
        <v>2</v>
      </c>
      <c r="O930" s="2" t="str">
        <f t="shared" si="132"/>
        <v>刺杀</v>
      </c>
      <c r="P930" s="2">
        <f t="shared" si="133"/>
        <v>101</v>
      </c>
      <c r="Q930" s="51">
        <f>INT(VLOOKUP(M930,Entourage!A:AF,28+IF(N930=1,2,IF(N930=3,3,1)),FALSE)*0.6*POWER(B930,1.1))</f>
        <v>168</v>
      </c>
      <c r="R930" s="55">
        <f>I930/(SUM(H$2:H930)*10)</f>
        <v>1.073167606355715E-2</v>
      </c>
      <c r="S930" s="95">
        <f t="shared" si="134"/>
        <v>2.0699999999999998</v>
      </c>
      <c r="T930" s="96">
        <f>SUMIFS(H$2:H930,A$2:A930,A930)*10*S930*(1.1+INDEX(Entourage!BD:BD,MATCH(J930,Entourage!A:A,0))/20)</f>
        <v>3353.4</v>
      </c>
      <c r="U930" s="96">
        <f t="shared" si="135"/>
        <v>460.07999999999993</v>
      </c>
      <c r="V930" s="96">
        <f>T930/VLOOKUP(C930,[4]CharPropertyConfig!$A:$G,7,FALSE)</f>
        <v>134.136</v>
      </c>
      <c r="W930" s="96">
        <f t="shared" si="136"/>
        <v>23.759999999999764</v>
      </c>
      <c r="X930" s="54" t="str">
        <f>VLOOKUP(J930,Entourage!A:B,2,FALSE)</f>
        <v>c_b_0067</v>
      </c>
      <c r="Y930" s="51" t="str">
        <f>VLOOKUP(M930,Entourage!A:B,2,FALSE)</f>
        <v>c_b_0069</v>
      </c>
    </row>
    <row r="931" spans="1:25" x14ac:dyDescent="0.15">
      <c r="A931" s="51">
        <f t="shared" si="129"/>
        <v>47</v>
      </c>
      <c r="B931" s="2">
        <f>COUNTIF(A$1:A931,A931)</f>
        <v>10</v>
      </c>
      <c r="C931" s="2">
        <f t="shared" si="137"/>
        <v>101</v>
      </c>
      <c r="D931" s="100">
        <f t="shared" si="130"/>
        <v>153</v>
      </c>
      <c r="E931" s="51">
        <v>1</v>
      </c>
      <c r="F931" s="43">
        <v>3</v>
      </c>
      <c r="G931" s="82">
        <v>13009</v>
      </c>
      <c r="H931" s="43">
        <v>30</v>
      </c>
      <c r="I931" s="43">
        <f>VLOOKUP(C931,[4]CharPropertyConfig!$A:$G,7,FALSE)*D931</f>
        <v>3825</v>
      </c>
      <c r="J931" s="51">
        <f>VLOOKUP(A931,filiation!A:C,3,FALSE)</f>
        <v>11</v>
      </c>
      <c r="K931" s="51">
        <f>VLOOKUP(J931,Entourage!A:N,14,FALSE)</f>
        <v>2</v>
      </c>
      <c r="L931" s="2" t="str">
        <f t="shared" si="131"/>
        <v>刺杀</v>
      </c>
      <c r="M931" s="51">
        <f>VLOOKUP(A931,filiation!A:D,4,FALSE)</f>
        <v>12</v>
      </c>
      <c r="N931" s="51">
        <f>VLOOKUP(M931,Entourage!A:N,14,FALSE)</f>
        <v>2</v>
      </c>
      <c r="O931" s="2" t="str">
        <f t="shared" si="132"/>
        <v>刺杀</v>
      </c>
      <c r="P931" s="2">
        <f t="shared" si="133"/>
        <v>101</v>
      </c>
      <c r="Q931" s="51">
        <f>INT(VLOOKUP(M931,Entourage!A:AF,28+IF(N931=1,2,IF(N931=3,3,1)),FALSE)*0.6*POWER(B931,1.1))</f>
        <v>188</v>
      </c>
      <c r="R931" s="55">
        <f>I931/(SUM(H$2:H931)*10)</f>
        <v>1.2241566920565832E-2</v>
      </c>
      <c r="S931" s="95">
        <f t="shared" si="134"/>
        <v>1.89</v>
      </c>
      <c r="T931" s="96">
        <f>SUMIFS(H$2:H931,A$2:A931,A931)*10*S931*(1.1+INDEX(Entourage!BD:BD,MATCH(J931,Entourage!A:A,0))/20)</f>
        <v>3827.2500000000005</v>
      </c>
      <c r="U931" s="96">
        <f t="shared" si="135"/>
        <v>473.85000000000036</v>
      </c>
      <c r="V931" s="96">
        <f>T931/VLOOKUP(C931,[4]CharPropertyConfig!$A:$G,7,FALSE)</f>
        <v>153.09000000000003</v>
      </c>
      <c r="W931" s="96">
        <f t="shared" si="136"/>
        <v>13.770000000000437</v>
      </c>
      <c r="X931" s="54" t="str">
        <f>VLOOKUP(J931,Entourage!A:B,2,FALSE)</f>
        <v>c_b_0067</v>
      </c>
      <c r="Y931" s="51" t="str">
        <f>VLOOKUP(M931,Entourage!A:B,2,FALSE)</f>
        <v>c_b_0069</v>
      </c>
    </row>
    <row r="932" spans="1:25" x14ac:dyDescent="0.15">
      <c r="A932" s="51">
        <f t="shared" si="129"/>
        <v>47</v>
      </c>
      <c r="B932" s="2">
        <f>COUNTIF(A$1:A932,A932)</f>
        <v>11</v>
      </c>
      <c r="C932" s="2">
        <f t="shared" si="137"/>
        <v>101</v>
      </c>
      <c r="D932" s="100">
        <f t="shared" si="130"/>
        <v>172</v>
      </c>
      <c r="E932" s="51">
        <v>1</v>
      </c>
      <c r="F932" s="43">
        <v>4</v>
      </c>
      <c r="G932" s="82">
        <v>13009</v>
      </c>
      <c r="H932" s="43">
        <v>34</v>
      </c>
      <c r="I932" s="43">
        <f>VLOOKUP(C932,[4]CharPropertyConfig!$A:$G,7,FALSE)*D932</f>
        <v>4300</v>
      </c>
      <c r="J932" s="51">
        <f>VLOOKUP(A932,filiation!A:C,3,FALSE)</f>
        <v>11</v>
      </c>
      <c r="K932" s="51">
        <f>VLOOKUP(J932,Entourage!A:N,14,FALSE)</f>
        <v>2</v>
      </c>
      <c r="L932" s="2" t="str">
        <f t="shared" si="131"/>
        <v>刺杀</v>
      </c>
      <c r="M932" s="51">
        <f>VLOOKUP(A932,filiation!A:D,4,FALSE)</f>
        <v>12</v>
      </c>
      <c r="N932" s="51">
        <f>VLOOKUP(M932,Entourage!A:N,14,FALSE)</f>
        <v>2</v>
      </c>
      <c r="O932" s="2" t="str">
        <f t="shared" si="132"/>
        <v>刺杀</v>
      </c>
      <c r="P932" s="2">
        <f t="shared" si="133"/>
        <v>101</v>
      </c>
      <c r="Q932" s="51">
        <f>INT(VLOOKUP(M932,Entourage!A:AF,28+IF(N932=1,2,IF(N932=3,3,1)),FALSE)*0.6*POWER(B932,1.1))</f>
        <v>209</v>
      </c>
      <c r="R932" s="55">
        <f>I932/(SUM(H$2:H932)*10)</f>
        <v>1.3746803069053709E-2</v>
      </c>
      <c r="S932" s="95">
        <f t="shared" si="134"/>
        <v>1.74</v>
      </c>
      <c r="T932" s="96">
        <f>SUMIFS(H$2:H932,A$2:A932,A932)*10*S932*(1.1+INDEX(Entourage!BD:BD,MATCH(J932,Entourage!A:A,0))/20)</f>
        <v>4322.16</v>
      </c>
      <c r="U932" s="96">
        <f t="shared" si="135"/>
        <v>494.9099999999994</v>
      </c>
      <c r="V932" s="96">
        <f>T932/VLOOKUP(C932,[4]CharPropertyConfig!$A:$G,7,FALSE)</f>
        <v>172.88639999999998</v>
      </c>
      <c r="W932" s="96">
        <f t="shared" si="136"/>
        <v>21.059999999999036</v>
      </c>
      <c r="X932" s="54" t="str">
        <f>VLOOKUP(J932,Entourage!A:B,2,FALSE)</f>
        <v>c_b_0067</v>
      </c>
      <c r="Y932" s="51" t="str">
        <f>VLOOKUP(M932,Entourage!A:B,2,FALSE)</f>
        <v>c_b_0069</v>
      </c>
    </row>
    <row r="933" spans="1:25" x14ac:dyDescent="0.15">
      <c r="A933" s="51">
        <f t="shared" si="129"/>
        <v>47</v>
      </c>
      <c r="B933" s="2">
        <f>COUNTIF(A$1:A933,A933)</f>
        <v>12</v>
      </c>
      <c r="C933" s="2">
        <f t="shared" si="137"/>
        <v>101</v>
      </c>
      <c r="D933" s="100">
        <f t="shared" si="130"/>
        <v>193</v>
      </c>
      <c r="E933" s="51">
        <v>1</v>
      </c>
      <c r="F933" s="43">
        <v>4</v>
      </c>
      <c r="G933" s="82">
        <v>13009</v>
      </c>
      <c r="H933" s="43">
        <v>38</v>
      </c>
      <c r="I933" s="43">
        <f>VLOOKUP(C933,[4]CharPropertyConfig!$A:$G,7,FALSE)*D933</f>
        <v>4825</v>
      </c>
      <c r="J933" s="51">
        <f>VLOOKUP(A933,filiation!A:C,3,FALSE)</f>
        <v>11</v>
      </c>
      <c r="K933" s="51">
        <f>VLOOKUP(J933,Entourage!A:N,14,FALSE)</f>
        <v>2</v>
      </c>
      <c r="L933" s="2" t="str">
        <f t="shared" si="131"/>
        <v>刺杀</v>
      </c>
      <c r="M933" s="51">
        <f>VLOOKUP(A933,filiation!A:D,4,FALSE)</f>
        <v>12</v>
      </c>
      <c r="N933" s="51">
        <f>VLOOKUP(M933,Entourage!A:N,14,FALSE)</f>
        <v>2</v>
      </c>
      <c r="O933" s="2" t="str">
        <f t="shared" si="132"/>
        <v>刺杀</v>
      </c>
      <c r="P933" s="2">
        <f t="shared" si="133"/>
        <v>101</v>
      </c>
      <c r="Q933" s="51">
        <f>INT(VLOOKUP(M933,Entourage!A:AF,28+IF(N933=1,2,IF(N933=3,3,1)),FALSE)*0.6*POWER(B933,1.1))</f>
        <v>230</v>
      </c>
      <c r="R933" s="55">
        <f>I933/(SUM(H$2:H933)*10)</f>
        <v>1.5406475509291782E-2</v>
      </c>
      <c r="S933" s="95">
        <f t="shared" si="134"/>
        <v>1.615</v>
      </c>
      <c r="T933" s="96">
        <f>SUMIFS(H$2:H933,A$2:A933,A933)*10*S933*(1.1+INDEX(Entourage!BD:BD,MATCH(J933,Entourage!A:A,0))/20)</f>
        <v>4840.1550000000007</v>
      </c>
      <c r="U933" s="96">
        <f t="shared" si="135"/>
        <v>517.9950000000008</v>
      </c>
      <c r="V933" s="96">
        <f>T933/VLOOKUP(C933,[4]CharPropertyConfig!$A:$G,7,FALSE)</f>
        <v>193.60620000000003</v>
      </c>
      <c r="W933" s="96">
        <f t="shared" si="136"/>
        <v>23.085000000001401</v>
      </c>
      <c r="X933" s="54" t="str">
        <f>VLOOKUP(J933,Entourage!A:B,2,FALSE)</f>
        <v>c_b_0067</v>
      </c>
      <c r="Y933" s="51" t="str">
        <f>VLOOKUP(M933,Entourage!A:B,2,FALSE)</f>
        <v>c_b_0069</v>
      </c>
    </row>
    <row r="934" spans="1:25" x14ac:dyDescent="0.15">
      <c r="A934" s="51">
        <f t="shared" si="129"/>
        <v>47</v>
      </c>
      <c r="B934" s="2">
        <f>COUNTIF(A$1:A934,A934)</f>
        <v>13</v>
      </c>
      <c r="C934" s="2">
        <f t="shared" si="137"/>
        <v>101</v>
      </c>
      <c r="D934" s="100">
        <f t="shared" si="130"/>
        <v>215</v>
      </c>
      <c r="E934" s="51">
        <v>1</v>
      </c>
      <c r="F934" s="43">
        <v>4</v>
      </c>
      <c r="G934" s="82">
        <v>13009</v>
      </c>
      <c r="H934" s="43">
        <v>42</v>
      </c>
      <c r="I934" s="43">
        <f>VLOOKUP(C934,[4]CharPropertyConfig!$A:$G,7,FALSE)*D934</f>
        <v>5375</v>
      </c>
      <c r="J934" s="51">
        <f>VLOOKUP(A934,filiation!A:C,3,FALSE)</f>
        <v>11</v>
      </c>
      <c r="K934" s="51">
        <f>VLOOKUP(J934,Entourage!A:N,14,FALSE)</f>
        <v>2</v>
      </c>
      <c r="L934" s="2" t="str">
        <f t="shared" si="131"/>
        <v>刺杀</v>
      </c>
      <c r="M934" s="51">
        <f>VLOOKUP(A934,filiation!A:D,4,FALSE)</f>
        <v>12</v>
      </c>
      <c r="N934" s="51">
        <f>VLOOKUP(M934,Entourage!A:N,14,FALSE)</f>
        <v>2</v>
      </c>
      <c r="O934" s="2" t="str">
        <f t="shared" si="132"/>
        <v>刺杀</v>
      </c>
      <c r="P934" s="2">
        <f t="shared" si="133"/>
        <v>101</v>
      </c>
      <c r="Q934" s="51">
        <f>INT(VLOOKUP(M934,Entourage!A:AF,28+IF(N934=1,2,IF(N934=3,3,1)),FALSE)*0.6*POWER(B934,1.1))</f>
        <v>252</v>
      </c>
      <c r="R934" s="55">
        <f>I934/(SUM(H$2:H934)*10)</f>
        <v>1.7139668367346938E-2</v>
      </c>
      <c r="S934" s="95">
        <f t="shared" si="134"/>
        <v>1.51</v>
      </c>
      <c r="T934" s="96">
        <f>SUMIFS(H$2:H934,A$2:A934,A934)*10*S934*(1.1+INDEX(Entourage!BD:BD,MATCH(J934,Entourage!A:A,0))/20)</f>
        <v>5381.64</v>
      </c>
      <c r="U934" s="96">
        <f t="shared" si="135"/>
        <v>541.48499999999967</v>
      </c>
      <c r="V934" s="96">
        <f>T934/VLOOKUP(C934,[4]CharPropertyConfig!$A:$G,7,FALSE)</f>
        <v>215.26560000000001</v>
      </c>
      <c r="W934" s="96">
        <f t="shared" si="136"/>
        <v>23.489999999998872</v>
      </c>
      <c r="X934" s="54" t="str">
        <f>VLOOKUP(J934,Entourage!A:B,2,FALSE)</f>
        <v>c_b_0067</v>
      </c>
      <c r="Y934" s="51" t="str">
        <f>VLOOKUP(M934,Entourage!A:B,2,FALSE)</f>
        <v>c_b_0069</v>
      </c>
    </row>
    <row r="935" spans="1:25" x14ac:dyDescent="0.15">
      <c r="A935" s="51">
        <f t="shared" si="129"/>
        <v>47</v>
      </c>
      <c r="B935" s="2">
        <f>COUNTIF(A$1:A935,A935)</f>
        <v>14</v>
      </c>
      <c r="C935" s="2">
        <f t="shared" si="137"/>
        <v>101</v>
      </c>
      <c r="D935" s="100">
        <f t="shared" si="130"/>
        <v>237</v>
      </c>
      <c r="E935" s="51">
        <v>1</v>
      </c>
      <c r="F935" s="43">
        <v>5</v>
      </c>
      <c r="G935" s="82">
        <v>13009</v>
      </c>
      <c r="H935" s="43">
        <v>46</v>
      </c>
      <c r="I935" s="43">
        <f>VLOOKUP(C935,[4]CharPropertyConfig!$A:$G,7,FALSE)*D935</f>
        <v>5925</v>
      </c>
      <c r="J935" s="51">
        <f>VLOOKUP(A935,filiation!A:C,3,FALSE)</f>
        <v>11</v>
      </c>
      <c r="K935" s="51">
        <f>VLOOKUP(J935,Entourage!A:N,14,FALSE)</f>
        <v>2</v>
      </c>
      <c r="L935" s="2" t="str">
        <f t="shared" si="131"/>
        <v>刺杀</v>
      </c>
      <c r="M935" s="51">
        <f>VLOOKUP(A935,filiation!A:D,4,FALSE)</f>
        <v>12</v>
      </c>
      <c r="N935" s="51">
        <f>VLOOKUP(M935,Entourage!A:N,14,FALSE)</f>
        <v>2</v>
      </c>
      <c r="O935" s="2" t="str">
        <f t="shared" si="132"/>
        <v>刺杀</v>
      </c>
      <c r="P935" s="2">
        <f t="shared" si="133"/>
        <v>101</v>
      </c>
      <c r="Q935" s="51">
        <f>INT(VLOOKUP(M935,Entourage!A:AF,28+IF(N935=1,2,IF(N935=3,3,1)),FALSE)*0.6*POWER(B935,1.1))</f>
        <v>273</v>
      </c>
      <c r="R935" s="55">
        <f>I935/(SUM(H$2:H935)*10)</f>
        <v>1.8865821817487104E-2</v>
      </c>
      <c r="S935" s="95">
        <f t="shared" si="134"/>
        <v>1.42</v>
      </c>
      <c r="T935" s="96">
        <f>SUMIFS(H$2:H935,A$2:A935,A935)*10*S935*(1.1+INDEX(Entourage!BD:BD,MATCH(J935,Entourage!A:A,0))/20)</f>
        <v>5942.7000000000007</v>
      </c>
      <c r="U935" s="96">
        <f t="shared" si="135"/>
        <v>561.0600000000004</v>
      </c>
      <c r="V935" s="96">
        <f>T935/VLOOKUP(C935,[4]CharPropertyConfig!$A:$G,7,FALSE)</f>
        <v>237.70800000000003</v>
      </c>
      <c r="W935" s="96">
        <f t="shared" si="136"/>
        <v>19.575000000000728</v>
      </c>
      <c r="X935" s="54" t="str">
        <f>VLOOKUP(J935,Entourage!A:B,2,FALSE)</f>
        <v>c_b_0067</v>
      </c>
      <c r="Y935" s="51" t="str">
        <f>VLOOKUP(M935,Entourage!A:B,2,FALSE)</f>
        <v>c_b_0069</v>
      </c>
    </row>
    <row r="936" spans="1:25" x14ac:dyDescent="0.15">
      <c r="A936" s="51">
        <f t="shared" si="129"/>
        <v>47</v>
      </c>
      <c r="B936" s="2">
        <f>COUNTIF(A$1:A936,A936)</f>
        <v>15</v>
      </c>
      <c r="C936" s="2">
        <f t="shared" si="137"/>
        <v>101</v>
      </c>
      <c r="D936" s="100">
        <f t="shared" si="130"/>
        <v>260</v>
      </c>
      <c r="E936" s="51">
        <v>1</v>
      </c>
      <c r="F936" s="43">
        <v>5</v>
      </c>
      <c r="G936" s="82">
        <v>13009</v>
      </c>
      <c r="H936" s="43">
        <v>50</v>
      </c>
      <c r="I936" s="43">
        <f>VLOOKUP(C936,[4]CharPropertyConfig!$A:$G,7,FALSE)*D936</f>
        <v>6500</v>
      </c>
      <c r="J936" s="51">
        <f>VLOOKUP(A936,filiation!A:C,3,FALSE)</f>
        <v>11</v>
      </c>
      <c r="K936" s="51">
        <f>VLOOKUP(J936,Entourage!A:N,14,FALSE)</f>
        <v>2</v>
      </c>
      <c r="L936" s="2" t="str">
        <f t="shared" si="131"/>
        <v>刺杀</v>
      </c>
      <c r="M936" s="51">
        <f>VLOOKUP(A936,filiation!A:D,4,FALSE)</f>
        <v>12</v>
      </c>
      <c r="N936" s="51">
        <f>VLOOKUP(M936,Entourage!A:N,14,FALSE)</f>
        <v>2</v>
      </c>
      <c r="O936" s="2" t="str">
        <f t="shared" si="132"/>
        <v>刺杀</v>
      </c>
      <c r="P936" s="2">
        <f t="shared" si="133"/>
        <v>101</v>
      </c>
      <c r="Q936" s="51">
        <f>INT(VLOOKUP(M936,Entourage!A:AF,28+IF(N936=1,2,IF(N936=3,3,1)),FALSE)*0.6*POWER(B936,1.1))</f>
        <v>294</v>
      </c>
      <c r="R936" s="55">
        <f>I936/(SUM(H$2:H936)*10)</f>
        <v>2.0663784333672431E-2</v>
      </c>
      <c r="S936" s="95">
        <f t="shared" si="134"/>
        <v>1.3418999999999999</v>
      </c>
      <c r="T936" s="96">
        <f>SUMIFS(H$2:H936,A$2:A936,A936)*10*S936*(1.1+INDEX(Entourage!BD:BD,MATCH(J936,Entourage!A:A,0))/20)</f>
        <v>6521.6339999999991</v>
      </c>
      <c r="U936" s="96">
        <f t="shared" si="135"/>
        <v>578.93399999999838</v>
      </c>
      <c r="V936" s="96">
        <f>T936/VLOOKUP(C936,[4]CharPropertyConfig!$A:$G,7,FALSE)</f>
        <v>260.86535999999995</v>
      </c>
      <c r="W936" s="96">
        <f t="shared" si="136"/>
        <v>17.873999999997977</v>
      </c>
      <c r="X936" s="54" t="str">
        <f>VLOOKUP(J936,Entourage!A:B,2,FALSE)</f>
        <v>c_b_0067</v>
      </c>
      <c r="Y936" s="51" t="str">
        <f>VLOOKUP(M936,Entourage!A:B,2,FALSE)</f>
        <v>c_b_0069</v>
      </c>
    </row>
    <row r="937" spans="1:25" x14ac:dyDescent="0.15">
      <c r="A937" s="51">
        <f t="shared" si="129"/>
        <v>47</v>
      </c>
      <c r="B937" s="2">
        <f>COUNTIF(A$1:A937,A937)</f>
        <v>16</v>
      </c>
      <c r="C937" s="2">
        <f t="shared" si="137"/>
        <v>101</v>
      </c>
      <c r="D937" s="100">
        <f t="shared" si="130"/>
        <v>284</v>
      </c>
      <c r="E937" s="51">
        <v>1</v>
      </c>
      <c r="F937" s="43">
        <v>5</v>
      </c>
      <c r="G937" s="82">
        <v>13009</v>
      </c>
      <c r="H937" s="43">
        <v>54</v>
      </c>
      <c r="I937" s="43">
        <f>VLOOKUP(C937,[4]CharPropertyConfig!$A:$G,7,FALSE)*D937</f>
        <v>7100</v>
      </c>
      <c r="J937" s="51">
        <f>VLOOKUP(A937,filiation!A:C,3,FALSE)</f>
        <v>11</v>
      </c>
      <c r="K937" s="51">
        <f>VLOOKUP(J937,Entourage!A:N,14,FALSE)</f>
        <v>2</v>
      </c>
      <c r="L937" s="2" t="str">
        <f t="shared" si="131"/>
        <v>刺杀</v>
      </c>
      <c r="M937" s="51">
        <f>VLOOKUP(A937,filiation!A:D,4,FALSE)</f>
        <v>12</v>
      </c>
      <c r="N937" s="51">
        <f>VLOOKUP(M937,Entourage!A:N,14,FALSE)</f>
        <v>2</v>
      </c>
      <c r="O937" s="2" t="str">
        <f t="shared" si="132"/>
        <v>刺杀</v>
      </c>
      <c r="P937" s="2">
        <f t="shared" si="133"/>
        <v>101</v>
      </c>
      <c r="Q937" s="51">
        <f>INT(VLOOKUP(M937,Entourage!A:AF,28+IF(N937=1,2,IF(N937=3,3,1)),FALSE)*0.6*POWER(B937,1.1))</f>
        <v>316</v>
      </c>
      <c r="R937" s="55">
        <f>I937/(SUM(H$2:H937)*10)</f>
        <v>2.2532529355760077E-2</v>
      </c>
      <c r="S937" s="95">
        <f t="shared" si="134"/>
        <v>1.2748049999999997</v>
      </c>
      <c r="T937" s="96">
        <f>SUMIFS(H$2:H937,A$2:A937,A937)*10*S937*(1.1+INDEX(Entourage!BD:BD,MATCH(J937,Entourage!A:A,0))/20)</f>
        <v>7124.8851449999984</v>
      </c>
      <c r="U937" s="96">
        <f t="shared" si="135"/>
        <v>603.25114499999927</v>
      </c>
      <c r="V937" s="96">
        <f>T937/VLOOKUP(C937,[4]CharPropertyConfig!$A:$G,7,FALSE)</f>
        <v>284.99540579999996</v>
      </c>
      <c r="W937" s="96">
        <f t="shared" si="136"/>
        <v>24.317145000000892</v>
      </c>
      <c r="X937" s="54" t="str">
        <f>VLOOKUP(J937,Entourage!A:B,2,FALSE)</f>
        <v>c_b_0067</v>
      </c>
      <c r="Y937" s="51" t="str">
        <f>VLOOKUP(M937,Entourage!A:B,2,FALSE)</f>
        <v>c_b_0069</v>
      </c>
    </row>
    <row r="938" spans="1:25" x14ac:dyDescent="0.15">
      <c r="A938" s="51">
        <f t="shared" si="129"/>
        <v>47</v>
      </c>
      <c r="B938" s="2">
        <f>COUNTIF(A$1:A938,A938)</f>
        <v>17</v>
      </c>
      <c r="C938" s="2">
        <f t="shared" si="137"/>
        <v>101</v>
      </c>
      <c r="D938" s="100">
        <f t="shared" si="130"/>
        <v>310</v>
      </c>
      <c r="E938" s="51">
        <v>1</v>
      </c>
      <c r="F938" s="43">
        <v>5</v>
      </c>
      <c r="G938" s="82">
        <v>13009</v>
      </c>
      <c r="H938" s="43">
        <v>58</v>
      </c>
      <c r="I938" s="43">
        <f>VLOOKUP(C938,[4]CharPropertyConfig!$A:$G,7,FALSE)*D938</f>
        <v>7750</v>
      </c>
      <c r="J938" s="51">
        <f>VLOOKUP(A938,filiation!A:C,3,FALSE)</f>
        <v>11</v>
      </c>
      <c r="K938" s="51">
        <f>VLOOKUP(J938,Entourage!A:N,14,FALSE)</f>
        <v>2</v>
      </c>
      <c r="L938" s="2" t="str">
        <f t="shared" si="131"/>
        <v>刺杀</v>
      </c>
      <c r="M938" s="51">
        <f>VLOOKUP(A938,filiation!A:D,4,FALSE)</f>
        <v>12</v>
      </c>
      <c r="N938" s="51">
        <f>VLOOKUP(M938,Entourage!A:N,14,FALSE)</f>
        <v>2</v>
      </c>
      <c r="O938" s="2" t="str">
        <f t="shared" si="132"/>
        <v>刺杀</v>
      </c>
      <c r="P938" s="2">
        <f t="shared" si="133"/>
        <v>101</v>
      </c>
      <c r="Q938" s="51">
        <f>INT(VLOOKUP(M938,Entourage!A:AF,28+IF(N938=1,2,IF(N938=3,3,1)),FALSE)*0.6*POWER(B938,1.1))</f>
        <v>338</v>
      </c>
      <c r="R938" s="55">
        <f>I938/(SUM(H$2:H938)*10)</f>
        <v>2.4550177394830206E-2</v>
      </c>
      <c r="S938" s="95">
        <f t="shared" si="134"/>
        <v>1.2174387749999998</v>
      </c>
      <c r="T938" s="96">
        <f>SUMIFS(H$2:H938,A$2:A938,A938)*10*S938*(1.1+INDEX(Entourage!BD:BD,MATCH(J938,Entourage!A:A,0))/20)</f>
        <v>7757.5198742999983</v>
      </c>
      <c r="U938" s="96">
        <f t="shared" si="135"/>
        <v>632.63472929999989</v>
      </c>
      <c r="V938" s="96">
        <f>T938/VLOOKUP(C938,[4]CharPropertyConfig!$A:$G,7,FALSE)</f>
        <v>310.30079497199995</v>
      </c>
      <c r="W938" s="96">
        <f t="shared" si="136"/>
        <v>29.383584300000621</v>
      </c>
      <c r="X938" s="54" t="str">
        <f>VLOOKUP(J938,Entourage!A:B,2,FALSE)</f>
        <v>c_b_0067</v>
      </c>
      <c r="Y938" s="51" t="str">
        <f>VLOOKUP(M938,Entourage!A:B,2,FALSE)</f>
        <v>c_b_0069</v>
      </c>
    </row>
    <row r="939" spans="1:25" x14ac:dyDescent="0.15">
      <c r="A939" s="51">
        <f t="shared" si="129"/>
        <v>47</v>
      </c>
      <c r="B939" s="2">
        <f>COUNTIF(A$1:A939,A939)</f>
        <v>18</v>
      </c>
      <c r="C939" s="2">
        <f t="shared" si="137"/>
        <v>101</v>
      </c>
      <c r="D939" s="100">
        <f t="shared" si="130"/>
        <v>338</v>
      </c>
      <c r="E939" s="51">
        <v>1</v>
      </c>
      <c r="F939" s="43">
        <v>6</v>
      </c>
      <c r="G939" s="82">
        <v>13009</v>
      </c>
      <c r="H939" s="43">
        <v>64</v>
      </c>
      <c r="I939" s="43">
        <f>VLOOKUP(C939,[4]CharPropertyConfig!$A:$G,7,FALSE)*D939</f>
        <v>8450</v>
      </c>
      <c r="J939" s="51">
        <f>VLOOKUP(A939,filiation!A:C,3,FALSE)</f>
        <v>11</v>
      </c>
      <c r="K939" s="51">
        <f>VLOOKUP(J939,Entourage!A:N,14,FALSE)</f>
        <v>2</v>
      </c>
      <c r="L939" s="2" t="str">
        <f t="shared" si="131"/>
        <v>刺杀</v>
      </c>
      <c r="M939" s="51">
        <f>VLOOKUP(A939,filiation!A:D,4,FALSE)</f>
        <v>12</v>
      </c>
      <c r="N939" s="51">
        <f>VLOOKUP(M939,Entourage!A:N,14,FALSE)</f>
        <v>2</v>
      </c>
      <c r="O939" s="2" t="str">
        <f t="shared" si="132"/>
        <v>刺杀</v>
      </c>
      <c r="P939" s="2">
        <f t="shared" si="133"/>
        <v>101</v>
      </c>
      <c r="Q939" s="51">
        <f>INT(VLOOKUP(M939,Entourage!A:AF,28+IF(N939=1,2,IF(N939=3,3,1)),FALSE)*0.6*POWER(B939,1.1))</f>
        <v>360</v>
      </c>
      <c r="R939" s="55">
        <f>I939/(SUM(H$2:H939)*10)</f>
        <v>2.6713454729387961E-2</v>
      </c>
      <c r="S939" s="95">
        <f t="shared" si="134"/>
        <v>1.1687412239999997</v>
      </c>
      <c r="T939" s="96">
        <f>SUMIFS(H$2:H939,A$2:A939,A939)*10*S939*(1.1+INDEX(Entourage!BD:BD,MATCH(J939,Entourage!A:A,0))/20)</f>
        <v>8457.0114968639991</v>
      </c>
      <c r="U939" s="96">
        <f t="shared" si="135"/>
        <v>699.49162256400086</v>
      </c>
      <c r="V939" s="96">
        <f>T939/VLOOKUP(C939,[4]CharPropertyConfig!$A:$G,7,FALSE)</f>
        <v>338.28045987455994</v>
      </c>
      <c r="W939" s="96">
        <f t="shared" si="136"/>
        <v>66.856893264000973</v>
      </c>
      <c r="X939" s="54" t="str">
        <f>VLOOKUP(J939,Entourage!A:B,2,FALSE)</f>
        <v>c_b_0067</v>
      </c>
      <c r="Y939" s="51" t="str">
        <f>VLOOKUP(M939,Entourage!A:B,2,FALSE)</f>
        <v>c_b_0069</v>
      </c>
    </row>
    <row r="940" spans="1:25" x14ac:dyDescent="0.15">
      <c r="A940" s="51">
        <f t="shared" si="129"/>
        <v>47</v>
      </c>
      <c r="B940" s="2">
        <f>COUNTIF(A$1:A940,A940)</f>
        <v>19</v>
      </c>
      <c r="C940" s="2">
        <f t="shared" si="137"/>
        <v>101</v>
      </c>
      <c r="D940" s="100">
        <f t="shared" si="130"/>
        <v>367</v>
      </c>
      <c r="E940" s="51">
        <v>1</v>
      </c>
      <c r="F940" s="43">
        <v>6</v>
      </c>
      <c r="G940" s="82">
        <v>13009</v>
      </c>
      <c r="H940" s="43">
        <v>68</v>
      </c>
      <c r="I940" s="43">
        <f>VLOOKUP(C940,[4]CharPropertyConfig!$A:$G,7,FALSE)*D940</f>
        <v>9175</v>
      </c>
      <c r="J940" s="51">
        <f>VLOOKUP(A940,filiation!A:C,3,FALSE)</f>
        <v>11</v>
      </c>
      <c r="K940" s="51">
        <f>VLOOKUP(J940,Entourage!A:N,14,FALSE)</f>
        <v>2</v>
      </c>
      <c r="L940" s="2" t="str">
        <f t="shared" si="131"/>
        <v>刺杀</v>
      </c>
      <c r="M940" s="51">
        <f>VLOOKUP(A940,filiation!A:D,4,FALSE)</f>
        <v>12</v>
      </c>
      <c r="N940" s="51">
        <f>VLOOKUP(M940,Entourage!A:N,14,FALSE)</f>
        <v>2</v>
      </c>
      <c r="O940" s="2" t="str">
        <f t="shared" si="132"/>
        <v>刺杀</v>
      </c>
      <c r="P940" s="2">
        <f t="shared" si="133"/>
        <v>101</v>
      </c>
      <c r="Q940" s="51">
        <f>INT(VLOOKUP(M940,Entourage!A:AF,28+IF(N940=1,2,IF(N940=3,3,1)),FALSE)*0.6*POWER(B940,1.1))</f>
        <v>382</v>
      </c>
      <c r="R940" s="55">
        <f>I940/(SUM(H$2:H940)*10)</f>
        <v>2.8943217665615143E-2</v>
      </c>
      <c r="S940" s="95">
        <f t="shared" si="134"/>
        <v>1.1278352811599996</v>
      </c>
      <c r="T940" s="96">
        <f>SUMIFS(H$2:H940,A$2:A940,A940)*10*S940*(1.1+INDEX(Entourage!BD:BD,MATCH(J940,Entourage!A:A,0))/20)</f>
        <v>9196.3688825786376</v>
      </c>
      <c r="U940" s="96">
        <f t="shared" si="135"/>
        <v>739.35738571463844</v>
      </c>
      <c r="V940" s="96">
        <f>T940/VLOOKUP(C940,[4]CharPropertyConfig!$A:$G,7,FALSE)</f>
        <v>367.85475530314551</v>
      </c>
      <c r="W940" s="96">
        <f t="shared" si="136"/>
        <v>39.865763150637576</v>
      </c>
      <c r="X940" s="54" t="str">
        <f>VLOOKUP(J940,Entourage!A:B,2,FALSE)</f>
        <v>c_b_0067</v>
      </c>
      <c r="Y940" s="51" t="str">
        <f>VLOOKUP(M940,Entourage!A:B,2,FALSE)</f>
        <v>c_b_0069</v>
      </c>
    </row>
    <row r="941" spans="1:25" x14ac:dyDescent="0.15">
      <c r="A941" s="51">
        <f t="shared" si="129"/>
        <v>47</v>
      </c>
      <c r="B941" s="2">
        <f>COUNTIF(A$1:A941,A941)</f>
        <v>20</v>
      </c>
      <c r="C941" s="2">
        <f t="shared" si="137"/>
        <v>101</v>
      </c>
      <c r="D941" s="100">
        <f t="shared" si="130"/>
        <v>399</v>
      </c>
      <c r="E941" s="51">
        <v>1</v>
      </c>
      <c r="F941" s="43">
        <v>6</v>
      </c>
      <c r="G941" s="82">
        <v>13009</v>
      </c>
      <c r="H941" s="43">
        <v>72</v>
      </c>
      <c r="I941" s="43">
        <f>VLOOKUP(C941,[4]CharPropertyConfig!$A:$G,7,FALSE)*D941</f>
        <v>9975</v>
      </c>
      <c r="J941" s="51">
        <f>VLOOKUP(A941,filiation!A:C,3,FALSE)</f>
        <v>11</v>
      </c>
      <c r="K941" s="51">
        <f>VLOOKUP(J941,Entourage!A:N,14,FALSE)</f>
        <v>2</v>
      </c>
      <c r="L941" s="2" t="str">
        <f t="shared" si="131"/>
        <v>刺杀</v>
      </c>
      <c r="M941" s="51">
        <f>VLOOKUP(A941,filiation!A:D,4,FALSE)</f>
        <v>12</v>
      </c>
      <c r="N941" s="51">
        <f>VLOOKUP(M941,Entourage!A:N,14,FALSE)</f>
        <v>2</v>
      </c>
      <c r="O941" s="2" t="str">
        <f t="shared" si="132"/>
        <v>刺杀</v>
      </c>
      <c r="P941" s="2">
        <f t="shared" si="133"/>
        <v>101</v>
      </c>
      <c r="Q941" s="51">
        <f>INT(VLOOKUP(M941,Entourage!A:AF,28+IF(N941=1,2,IF(N941=3,3,1)),FALSE)*0.6*POWER(B941,1.1))</f>
        <v>404</v>
      </c>
      <c r="R941" s="55">
        <f>I941/(SUM(H$2:H941)*10)</f>
        <v>3.1395568425028324E-2</v>
      </c>
      <c r="S941" s="95">
        <f t="shared" si="134"/>
        <v>1.0940002227251997</v>
      </c>
      <c r="T941" s="96">
        <f>SUMIFS(H$2:H941,A$2:A941,A941)*10*S941*(1.1+INDEX(Entourage!BD:BD,MATCH(J941,Entourage!A:A,0))/20)</f>
        <v>9983.8460325901724</v>
      </c>
      <c r="U941" s="96">
        <f t="shared" si="135"/>
        <v>787.47715001153483</v>
      </c>
      <c r="V941" s="96">
        <f>T941/VLOOKUP(C941,[4]CharPropertyConfig!$A:$G,7,FALSE)</f>
        <v>399.35384130360688</v>
      </c>
      <c r="W941" s="96">
        <f t="shared" si="136"/>
        <v>48.119764296896392</v>
      </c>
      <c r="X941" s="54" t="str">
        <f>VLOOKUP(J941,Entourage!A:B,2,FALSE)</f>
        <v>c_b_0067</v>
      </c>
      <c r="Y941" s="51" t="str">
        <f>VLOOKUP(M941,Entourage!A:B,2,FALSE)</f>
        <v>c_b_0069</v>
      </c>
    </row>
    <row r="942" spans="1:25" x14ac:dyDescent="0.15">
      <c r="A942" s="51">
        <f t="shared" si="129"/>
        <v>48</v>
      </c>
      <c r="B942" s="2">
        <f>COUNTIF(A$1:A942,A942)</f>
        <v>1</v>
      </c>
      <c r="C942" s="2">
        <f t="shared" si="137"/>
        <v>101</v>
      </c>
      <c r="D942" s="100">
        <f t="shared" si="130"/>
        <v>10</v>
      </c>
      <c r="E942" s="51">
        <v>1</v>
      </c>
      <c r="F942" s="43">
        <v>1</v>
      </c>
      <c r="G942" s="82">
        <v>13009</v>
      </c>
      <c r="H942" s="43">
        <v>2</v>
      </c>
      <c r="I942" s="43">
        <f>VLOOKUP(C942,[4]CharPropertyConfig!$A:$G,7,FALSE)*D942</f>
        <v>250</v>
      </c>
      <c r="J942" s="51">
        <f>VLOOKUP(A942,filiation!A:C,3,FALSE)</f>
        <v>12</v>
      </c>
      <c r="K942" s="51">
        <f>VLOOKUP(J942,Entourage!A:N,14,FALSE)</f>
        <v>2</v>
      </c>
      <c r="L942" s="2" t="str">
        <f t="shared" si="131"/>
        <v>刺杀</v>
      </c>
      <c r="M942" s="51">
        <f>VLOOKUP(A942,filiation!A:D,4,FALSE)</f>
        <v>11</v>
      </c>
      <c r="N942" s="51">
        <f>VLOOKUP(M942,Entourage!A:N,14,FALSE)</f>
        <v>2</v>
      </c>
      <c r="O942" s="2" t="str">
        <f t="shared" si="132"/>
        <v>刺杀</v>
      </c>
      <c r="P942" s="2">
        <f t="shared" si="133"/>
        <v>101</v>
      </c>
      <c r="Q942" s="51">
        <f>INT(VLOOKUP(M942,Entourage!A:AF,28+IF(N942=1,2,IF(N942=3,3,1)),FALSE)*0.6*POWER(B942,1.1))</f>
        <v>18</v>
      </c>
      <c r="R942" s="55">
        <f>I942/(SUM(H$2:H942)*10)</f>
        <v>7.8680682318877065E-4</v>
      </c>
      <c r="S942" s="95">
        <f t="shared" si="134"/>
        <v>10</v>
      </c>
      <c r="T942" s="96">
        <f>SUMIFS(H$2:H942,A$2:A942,A942)*10*S942*(1.1+INDEX(Entourage!BD:BD,MATCH(J942,Entourage!A:A,0))/20)</f>
        <v>260</v>
      </c>
      <c r="U942" s="96">
        <f t="shared" si="135"/>
        <v>-9723.8460325901724</v>
      </c>
      <c r="V942" s="96">
        <f>T942/VLOOKUP(C942,[4]CharPropertyConfig!$A:$G,7,FALSE)</f>
        <v>10.4</v>
      </c>
      <c r="W942" s="96">
        <f t="shared" si="136"/>
        <v>-10511.323182601707</v>
      </c>
      <c r="X942" s="54" t="str">
        <f>VLOOKUP(J942,Entourage!A:B,2,FALSE)</f>
        <v>c_b_0069</v>
      </c>
      <c r="Y942" s="51" t="str">
        <f>VLOOKUP(M942,Entourage!A:B,2,FALSE)</f>
        <v>c_b_0067</v>
      </c>
    </row>
    <row r="943" spans="1:25" x14ac:dyDescent="0.15">
      <c r="A943" s="51">
        <f t="shared" si="129"/>
        <v>48</v>
      </c>
      <c r="B943" s="2">
        <f>COUNTIF(A$1:A943,A943)</f>
        <v>2</v>
      </c>
      <c r="C943" s="2">
        <f t="shared" si="137"/>
        <v>101</v>
      </c>
      <c r="D943" s="100">
        <f t="shared" si="130"/>
        <v>21</v>
      </c>
      <c r="E943" s="51">
        <v>1</v>
      </c>
      <c r="F943" s="43">
        <v>1</v>
      </c>
      <c r="G943" s="82">
        <v>13009</v>
      </c>
      <c r="H943" s="43">
        <v>4</v>
      </c>
      <c r="I943" s="43">
        <f>VLOOKUP(C943,[4]CharPropertyConfig!$A:$G,7,FALSE)*D943</f>
        <v>525</v>
      </c>
      <c r="J943" s="51">
        <f>VLOOKUP(A943,filiation!A:C,3,FALSE)</f>
        <v>12</v>
      </c>
      <c r="K943" s="51">
        <f>VLOOKUP(J943,Entourage!A:N,14,FALSE)</f>
        <v>2</v>
      </c>
      <c r="L943" s="2" t="str">
        <f t="shared" si="131"/>
        <v>刺杀</v>
      </c>
      <c r="M943" s="51">
        <f>VLOOKUP(A943,filiation!A:D,4,FALSE)</f>
        <v>11</v>
      </c>
      <c r="N943" s="51">
        <f>VLOOKUP(M943,Entourage!A:N,14,FALSE)</f>
        <v>2</v>
      </c>
      <c r="O943" s="2" t="str">
        <f t="shared" si="132"/>
        <v>刺杀</v>
      </c>
      <c r="P943" s="2">
        <f t="shared" si="133"/>
        <v>101</v>
      </c>
      <c r="Q943" s="51">
        <f>INT(VLOOKUP(M943,Entourage!A:AF,28+IF(N943=1,2,IF(N943=3,3,1)),FALSE)*0.6*POWER(B943,1.1))</f>
        <v>38</v>
      </c>
      <c r="R943" s="55">
        <f>I943/(SUM(H$2:H943)*10)</f>
        <v>1.6520863490465101E-3</v>
      </c>
      <c r="S943" s="95">
        <f t="shared" si="134"/>
        <v>7</v>
      </c>
      <c r="T943" s="96">
        <f>SUMIFS(H$2:H943,A$2:A943,A943)*10*S943*(1.1+INDEX(Entourage!BD:BD,MATCH(J943,Entourage!A:A,0))/20)</f>
        <v>546</v>
      </c>
      <c r="U943" s="96">
        <f t="shared" si="135"/>
        <v>286</v>
      </c>
      <c r="V943" s="96">
        <f>T943/VLOOKUP(C943,[4]CharPropertyConfig!$A:$G,7,FALSE)</f>
        <v>21.84</v>
      </c>
      <c r="W943" s="96">
        <f t="shared" si="136"/>
        <v>10009.846032590172</v>
      </c>
      <c r="X943" s="54" t="str">
        <f>VLOOKUP(J943,Entourage!A:B,2,FALSE)</f>
        <v>c_b_0069</v>
      </c>
      <c r="Y943" s="51" t="str">
        <f>VLOOKUP(M943,Entourage!A:B,2,FALSE)</f>
        <v>c_b_0067</v>
      </c>
    </row>
    <row r="944" spans="1:25" x14ac:dyDescent="0.15">
      <c r="A944" s="51">
        <f t="shared" si="129"/>
        <v>48</v>
      </c>
      <c r="B944" s="2">
        <f>COUNTIF(A$1:A944,A944)</f>
        <v>3</v>
      </c>
      <c r="C944" s="2">
        <f t="shared" si="137"/>
        <v>101</v>
      </c>
      <c r="D944" s="100">
        <f t="shared" si="130"/>
        <v>34</v>
      </c>
      <c r="E944" s="51">
        <v>1</v>
      </c>
      <c r="F944" s="43">
        <v>1</v>
      </c>
      <c r="G944" s="82">
        <v>13009</v>
      </c>
      <c r="H944" s="43">
        <v>6</v>
      </c>
      <c r="I944" s="43">
        <f>VLOOKUP(C944,[4]CharPropertyConfig!$A:$G,7,FALSE)*D944</f>
        <v>850</v>
      </c>
      <c r="J944" s="51">
        <f>VLOOKUP(A944,filiation!A:C,3,FALSE)</f>
        <v>12</v>
      </c>
      <c r="K944" s="51">
        <f>VLOOKUP(J944,Entourage!A:N,14,FALSE)</f>
        <v>2</v>
      </c>
      <c r="L944" s="2" t="str">
        <f t="shared" si="131"/>
        <v>刺杀</v>
      </c>
      <c r="M944" s="51">
        <f>VLOOKUP(A944,filiation!A:D,4,FALSE)</f>
        <v>11</v>
      </c>
      <c r="N944" s="51">
        <f>VLOOKUP(M944,Entourage!A:N,14,FALSE)</f>
        <v>2</v>
      </c>
      <c r="O944" s="2" t="str">
        <f t="shared" si="132"/>
        <v>刺杀</v>
      </c>
      <c r="P944" s="2">
        <f t="shared" si="133"/>
        <v>101</v>
      </c>
      <c r="Q944" s="51">
        <f>INT(VLOOKUP(M944,Entourage!A:AF,28+IF(N944=1,2,IF(N944=3,3,1)),FALSE)*0.6*POWER(B944,1.1))</f>
        <v>60</v>
      </c>
      <c r="R944" s="55">
        <f>I944/(SUM(H$2:H944)*10)</f>
        <v>2.6743015353637052E-3</v>
      </c>
      <c r="S944" s="95">
        <f t="shared" si="134"/>
        <v>5.5</v>
      </c>
      <c r="T944" s="96">
        <f>SUMIFS(H$2:H944,A$2:A944,A944)*10*S944*(1.1+INDEX(Entourage!BD:BD,MATCH(J944,Entourage!A:A,0))/20)</f>
        <v>858</v>
      </c>
      <c r="U944" s="96">
        <f t="shared" si="135"/>
        <v>312</v>
      </c>
      <c r="V944" s="96">
        <f>T944/VLOOKUP(C944,[4]CharPropertyConfig!$A:$G,7,FALSE)</f>
        <v>34.32</v>
      </c>
      <c r="W944" s="96">
        <f t="shared" si="136"/>
        <v>26</v>
      </c>
      <c r="X944" s="54" t="str">
        <f>VLOOKUP(J944,Entourage!A:B,2,FALSE)</f>
        <v>c_b_0069</v>
      </c>
      <c r="Y944" s="51" t="str">
        <f>VLOOKUP(M944,Entourage!A:B,2,FALSE)</f>
        <v>c_b_0067</v>
      </c>
    </row>
    <row r="945" spans="1:25" x14ac:dyDescent="0.15">
      <c r="A945" s="51">
        <f t="shared" si="129"/>
        <v>48</v>
      </c>
      <c r="B945" s="2">
        <f>COUNTIF(A$1:A945,A945)</f>
        <v>4</v>
      </c>
      <c r="C945" s="2">
        <f t="shared" si="137"/>
        <v>101</v>
      </c>
      <c r="D945" s="100">
        <f t="shared" si="130"/>
        <v>48</v>
      </c>
      <c r="E945" s="51">
        <v>1</v>
      </c>
      <c r="F945" s="43">
        <v>2</v>
      </c>
      <c r="G945" s="82">
        <v>13009</v>
      </c>
      <c r="H945" s="43">
        <v>10</v>
      </c>
      <c r="I945" s="43">
        <f>VLOOKUP(C945,[4]CharPropertyConfig!$A:$G,7,FALSE)*D945</f>
        <v>1200</v>
      </c>
      <c r="J945" s="51">
        <f>VLOOKUP(A945,filiation!A:C,3,FALSE)</f>
        <v>12</v>
      </c>
      <c r="K945" s="51">
        <f>VLOOKUP(J945,Entourage!A:N,14,FALSE)</f>
        <v>2</v>
      </c>
      <c r="L945" s="2" t="str">
        <f t="shared" si="131"/>
        <v>刺杀</v>
      </c>
      <c r="M945" s="51">
        <f>VLOOKUP(A945,filiation!A:D,4,FALSE)</f>
        <v>11</v>
      </c>
      <c r="N945" s="51">
        <f>VLOOKUP(M945,Entourage!A:N,14,FALSE)</f>
        <v>2</v>
      </c>
      <c r="O945" s="2" t="str">
        <f t="shared" si="132"/>
        <v>刺杀</v>
      </c>
      <c r="P945" s="2">
        <f t="shared" si="133"/>
        <v>101</v>
      </c>
      <c r="Q945" s="51">
        <f>INT(VLOOKUP(M945,Entourage!A:AF,28+IF(N945=1,2,IF(N945=3,3,1)),FALSE)*0.6*POWER(B945,1.1))</f>
        <v>82</v>
      </c>
      <c r="R945" s="55">
        <f>I945/(SUM(H$2:H945)*10)</f>
        <v>3.7742970371768257E-3</v>
      </c>
      <c r="S945" s="95">
        <f t="shared" si="134"/>
        <v>4.2</v>
      </c>
      <c r="T945" s="96">
        <f>SUMIFS(H$2:H945,A$2:A945,A945)*10*S945*(1.1+INDEX(Entourage!BD:BD,MATCH(J945,Entourage!A:A,0))/20)</f>
        <v>1201.2</v>
      </c>
      <c r="U945" s="96">
        <f t="shared" si="135"/>
        <v>343.20000000000005</v>
      </c>
      <c r="V945" s="96">
        <f>T945/VLOOKUP(C945,[4]CharPropertyConfig!$A:$G,7,FALSE)</f>
        <v>48.048000000000002</v>
      </c>
      <c r="W945" s="96">
        <f t="shared" si="136"/>
        <v>31.200000000000045</v>
      </c>
      <c r="X945" s="54" t="str">
        <f>VLOOKUP(J945,Entourage!A:B,2,FALSE)</f>
        <v>c_b_0069</v>
      </c>
      <c r="Y945" s="51" t="str">
        <f>VLOOKUP(M945,Entourage!A:B,2,FALSE)</f>
        <v>c_b_0067</v>
      </c>
    </row>
    <row r="946" spans="1:25" x14ac:dyDescent="0.15">
      <c r="A946" s="51">
        <f t="shared" si="129"/>
        <v>48</v>
      </c>
      <c r="B946" s="2">
        <f>COUNTIF(A$1:A946,A946)</f>
        <v>5</v>
      </c>
      <c r="C946" s="2">
        <f t="shared" si="137"/>
        <v>101</v>
      </c>
      <c r="D946" s="100">
        <f t="shared" si="130"/>
        <v>62</v>
      </c>
      <c r="E946" s="51">
        <v>1</v>
      </c>
      <c r="F946" s="43">
        <v>2</v>
      </c>
      <c r="G946" s="82">
        <v>13009</v>
      </c>
      <c r="H946" s="43">
        <v>12</v>
      </c>
      <c r="I946" s="43">
        <f>VLOOKUP(C946,[4]CharPropertyConfig!$A:$G,7,FALSE)*D946</f>
        <v>1550</v>
      </c>
      <c r="J946" s="51">
        <f>VLOOKUP(A946,filiation!A:C,3,FALSE)</f>
        <v>12</v>
      </c>
      <c r="K946" s="51">
        <f>VLOOKUP(J946,Entourage!A:N,14,FALSE)</f>
        <v>2</v>
      </c>
      <c r="L946" s="2" t="str">
        <f t="shared" si="131"/>
        <v>刺杀</v>
      </c>
      <c r="M946" s="51">
        <f>VLOOKUP(A946,filiation!A:D,4,FALSE)</f>
        <v>11</v>
      </c>
      <c r="N946" s="51">
        <f>VLOOKUP(M946,Entourage!A:N,14,FALSE)</f>
        <v>2</v>
      </c>
      <c r="O946" s="2" t="str">
        <f t="shared" si="132"/>
        <v>刺杀</v>
      </c>
      <c r="P946" s="2">
        <f t="shared" si="133"/>
        <v>101</v>
      </c>
      <c r="Q946" s="51">
        <f>INT(VLOOKUP(M946,Entourage!A:AF,28+IF(N946=1,2,IF(N946=3,3,1)),FALSE)*0.6*POWER(B946,1.1))</f>
        <v>105</v>
      </c>
      <c r="R946" s="55">
        <f>I946/(SUM(H$2:H946)*10)</f>
        <v>4.8732943469785572E-3</v>
      </c>
      <c r="S946" s="95">
        <f t="shared" si="134"/>
        <v>3.56</v>
      </c>
      <c r="T946" s="96">
        <f>SUMIFS(H$2:H946,A$2:A946,A946)*10*S946*(1.1+INDEX(Entourage!BD:BD,MATCH(J946,Entourage!A:A,0))/20)</f>
        <v>1573.5200000000002</v>
      </c>
      <c r="U946" s="96">
        <f t="shared" si="135"/>
        <v>372.32000000000016</v>
      </c>
      <c r="V946" s="96">
        <f>T946/VLOOKUP(C946,[4]CharPropertyConfig!$A:$G,7,FALSE)</f>
        <v>62.94080000000001</v>
      </c>
      <c r="W946" s="96">
        <f t="shared" si="136"/>
        <v>29.120000000000118</v>
      </c>
      <c r="X946" s="54" t="str">
        <f>VLOOKUP(J946,Entourage!A:B,2,FALSE)</f>
        <v>c_b_0069</v>
      </c>
      <c r="Y946" s="51" t="str">
        <f>VLOOKUP(M946,Entourage!A:B,2,FALSE)</f>
        <v>c_b_0067</v>
      </c>
    </row>
    <row r="947" spans="1:25" x14ac:dyDescent="0.15">
      <c r="A947" s="51">
        <f t="shared" si="129"/>
        <v>48</v>
      </c>
      <c r="B947" s="2">
        <f>COUNTIF(A$1:A947,A947)</f>
        <v>6</v>
      </c>
      <c r="C947" s="2">
        <f t="shared" si="137"/>
        <v>101</v>
      </c>
      <c r="D947" s="100">
        <f t="shared" si="130"/>
        <v>78</v>
      </c>
      <c r="E947" s="51">
        <v>1</v>
      </c>
      <c r="F947" s="43">
        <v>2</v>
      </c>
      <c r="G947" s="82">
        <v>13009</v>
      </c>
      <c r="H947" s="43">
        <v>16</v>
      </c>
      <c r="I947" s="43">
        <f>VLOOKUP(C947,[4]CharPropertyConfig!$A:$G,7,FALSE)*D947</f>
        <v>1950</v>
      </c>
      <c r="J947" s="51">
        <f>VLOOKUP(A947,filiation!A:C,3,FALSE)</f>
        <v>12</v>
      </c>
      <c r="K947" s="51">
        <f>VLOOKUP(J947,Entourage!A:N,14,FALSE)</f>
        <v>2</v>
      </c>
      <c r="L947" s="2" t="str">
        <f t="shared" si="131"/>
        <v>刺杀</v>
      </c>
      <c r="M947" s="51">
        <f>VLOOKUP(A947,filiation!A:D,4,FALSE)</f>
        <v>11</v>
      </c>
      <c r="N947" s="51">
        <f>VLOOKUP(M947,Entourage!A:N,14,FALSE)</f>
        <v>2</v>
      </c>
      <c r="O947" s="2" t="str">
        <f t="shared" si="132"/>
        <v>刺杀</v>
      </c>
      <c r="P947" s="2">
        <f t="shared" si="133"/>
        <v>101</v>
      </c>
      <c r="Q947" s="51">
        <f>INT(VLOOKUP(M947,Entourage!A:AF,28+IF(N947=1,2,IF(N947=3,3,1)),FALSE)*0.6*POWER(B947,1.1))</f>
        <v>129</v>
      </c>
      <c r="R947" s="55">
        <f>I947/(SUM(H$2:H947)*10)</f>
        <v>6.1278360882408393E-3</v>
      </c>
      <c r="S947" s="95">
        <f t="shared" si="134"/>
        <v>3.02</v>
      </c>
      <c r="T947" s="96">
        <f>SUMIFS(H$2:H947,A$2:A947,A947)*10*S947*(1.1+INDEX(Entourage!BD:BD,MATCH(J947,Entourage!A:A,0))/20)</f>
        <v>1963</v>
      </c>
      <c r="U947" s="96">
        <f t="shared" si="135"/>
        <v>389.47999999999979</v>
      </c>
      <c r="V947" s="96">
        <f>T947/VLOOKUP(C947,[4]CharPropertyConfig!$A:$G,7,FALSE)</f>
        <v>78.52</v>
      </c>
      <c r="W947" s="96">
        <f t="shared" si="136"/>
        <v>17.159999999999627</v>
      </c>
      <c r="X947" s="54" t="str">
        <f>VLOOKUP(J947,Entourage!A:B,2,FALSE)</f>
        <v>c_b_0069</v>
      </c>
      <c r="Y947" s="51" t="str">
        <f>VLOOKUP(M947,Entourage!A:B,2,FALSE)</f>
        <v>c_b_0067</v>
      </c>
    </row>
    <row r="948" spans="1:25" x14ac:dyDescent="0.15">
      <c r="A948" s="51">
        <f t="shared" si="129"/>
        <v>48</v>
      </c>
      <c r="B948" s="2">
        <f>COUNTIF(A$1:A948,A948)</f>
        <v>7</v>
      </c>
      <c r="C948" s="2">
        <f t="shared" si="137"/>
        <v>101</v>
      </c>
      <c r="D948" s="100">
        <f t="shared" si="130"/>
        <v>94</v>
      </c>
      <c r="E948" s="51">
        <v>1</v>
      </c>
      <c r="F948" s="43">
        <v>3</v>
      </c>
      <c r="G948" s="82">
        <v>13009</v>
      </c>
      <c r="H948" s="43">
        <v>20</v>
      </c>
      <c r="I948" s="43">
        <f>VLOOKUP(C948,[4]CharPropertyConfig!$A:$G,7,FALSE)*D948</f>
        <v>2350</v>
      </c>
      <c r="J948" s="51">
        <f>VLOOKUP(A948,filiation!A:C,3,FALSE)</f>
        <v>12</v>
      </c>
      <c r="K948" s="51">
        <f>VLOOKUP(J948,Entourage!A:N,14,FALSE)</f>
        <v>2</v>
      </c>
      <c r="L948" s="2" t="str">
        <f t="shared" si="131"/>
        <v>刺杀</v>
      </c>
      <c r="M948" s="51">
        <f>VLOOKUP(A948,filiation!A:D,4,FALSE)</f>
        <v>11</v>
      </c>
      <c r="N948" s="51">
        <f>VLOOKUP(M948,Entourage!A:N,14,FALSE)</f>
        <v>2</v>
      </c>
      <c r="O948" s="2" t="str">
        <f t="shared" si="132"/>
        <v>刺杀</v>
      </c>
      <c r="P948" s="2">
        <f t="shared" si="133"/>
        <v>101</v>
      </c>
      <c r="Q948" s="51">
        <f>INT(VLOOKUP(M948,Entourage!A:AF,28+IF(N948=1,2,IF(N948=3,3,1)),FALSE)*0.6*POWER(B948,1.1))</f>
        <v>153</v>
      </c>
      <c r="R948" s="55">
        <f>I948/(SUM(H$2:H948)*10)</f>
        <v>7.380189686577476E-3</v>
      </c>
      <c r="S948" s="95">
        <f t="shared" si="134"/>
        <v>2.6</v>
      </c>
      <c r="T948" s="96">
        <f>SUMIFS(H$2:H948,A$2:A948,A948)*10*S948*(1.1+INDEX(Entourage!BD:BD,MATCH(J948,Entourage!A:A,0))/20)</f>
        <v>2366</v>
      </c>
      <c r="U948" s="96">
        <f t="shared" si="135"/>
        <v>403</v>
      </c>
      <c r="V948" s="96">
        <f>T948/VLOOKUP(C948,[4]CharPropertyConfig!$A:$G,7,FALSE)</f>
        <v>94.64</v>
      </c>
      <c r="W948" s="96">
        <f t="shared" si="136"/>
        <v>13.520000000000209</v>
      </c>
      <c r="X948" s="54" t="str">
        <f>VLOOKUP(J948,Entourage!A:B,2,FALSE)</f>
        <v>c_b_0069</v>
      </c>
      <c r="Y948" s="51" t="str">
        <f>VLOOKUP(M948,Entourage!A:B,2,FALSE)</f>
        <v>c_b_0067</v>
      </c>
    </row>
    <row r="949" spans="1:25" x14ac:dyDescent="0.15">
      <c r="A949" s="51">
        <f t="shared" si="129"/>
        <v>48</v>
      </c>
      <c r="B949" s="2">
        <f>COUNTIF(A$1:A949,A949)</f>
        <v>8</v>
      </c>
      <c r="C949" s="2">
        <f t="shared" si="137"/>
        <v>101</v>
      </c>
      <c r="D949" s="100">
        <f t="shared" si="130"/>
        <v>111</v>
      </c>
      <c r="E949" s="51">
        <v>1</v>
      </c>
      <c r="F949" s="43">
        <v>3</v>
      </c>
      <c r="G949" s="82">
        <v>13009</v>
      </c>
      <c r="H949" s="43">
        <v>24</v>
      </c>
      <c r="I949" s="43">
        <f>VLOOKUP(C949,[4]CharPropertyConfig!$A:$G,7,FALSE)*D949</f>
        <v>2775</v>
      </c>
      <c r="J949" s="51">
        <f>VLOOKUP(A949,filiation!A:C,3,FALSE)</f>
        <v>12</v>
      </c>
      <c r="K949" s="51">
        <f>VLOOKUP(J949,Entourage!A:N,14,FALSE)</f>
        <v>2</v>
      </c>
      <c r="L949" s="2" t="str">
        <f t="shared" si="131"/>
        <v>刺杀</v>
      </c>
      <c r="M949" s="51">
        <f>VLOOKUP(A949,filiation!A:D,4,FALSE)</f>
        <v>11</v>
      </c>
      <c r="N949" s="51">
        <f>VLOOKUP(M949,Entourage!A:N,14,FALSE)</f>
        <v>2</v>
      </c>
      <c r="O949" s="2" t="str">
        <f t="shared" si="132"/>
        <v>刺杀</v>
      </c>
      <c r="P949" s="2">
        <f t="shared" si="133"/>
        <v>101</v>
      </c>
      <c r="Q949" s="51">
        <f>INT(VLOOKUP(M949,Entourage!A:AF,28+IF(N949=1,2,IF(N949=3,3,1)),FALSE)*0.6*POWER(B949,1.1))</f>
        <v>177</v>
      </c>
      <c r="R949" s="55">
        <f>I949/(SUM(H$2:H949)*10)</f>
        <v>8.7083411786857464E-3</v>
      </c>
      <c r="S949" s="95">
        <f t="shared" si="134"/>
        <v>2.2799999999999998</v>
      </c>
      <c r="T949" s="96">
        <f>SUMIFS(H$2:H949,A$2:A949,A949)*10*S949*(1.1+INDEX(Entourage!BD:BD,MATCH(J949,Entourage!A:A,0))/20)</f>
        <v>2786.16</v>
      </c>
      <c r="U949" s="96">
        <f t="shared" si="135"/>
        <v>420.15999999999985</v>
      </c>
      <c r="V949" s="96">
        <f>T949/VLOOKUP(C949,[4]CharPropertyConfig!$A:$G,7,FALSE)</f>
        <v>111.4464</v>
      </c>
      <c r="W949" s="96">
        <f t="shared" si="136"/>
        <v>17.159999999999854</v>
      </c>
      <c r="X949" s="54" t="str">
        <f>VLOOKUP(J949,Entourage!A:B,2,FALSE)</f>
        <v>c_b_0069</v>
      </c>
      <c r="Y949" s="51" t="str">
        <f>VLOOKUP(M949,Entourage!A:B,2,FALSE)</f>
        <v>c_b_0067</v>
      </c>
    </row>
    <row r="950" spans="1:25" x14ac:dyDescent="0.15">
      <c r="A950" s="51">
        <f t="shared" si="129"/>
        <v>48</v>
      </c>
      <c r="B950" s="2">
        <f>COUNTIF(A$1:A950,A950)</f>
        <v>9</v>
      </c>
      <c r="C950" s="2">
        <f t="shared" si="137"/>
        <v>101</v>
      </c>
      <c r="D950" s="100">
        <f t="shared" si="130"/>
        <v>129</v>
      </c>
      <c r="E950" s="51">
        <v>1</v>
      </c>
      <c r="F950" s="43">
        <v>3</v>
      </c>
      <c r="G950" s="82">
        <v>13009</v>
      </c>
      <c r="H950" s="43">
        <v>26</v>
      </c>
      <c r="I950" s="43">
        <f>VLOOKUP(C950,[4]CharPropertyConfig!$A:$G,7,FALSE)*D950</f>
        <v>3225</v>
      </c>
      <c r="J950" s="51">
        <f>VLOOKUP(A950,filiation!A:C,3,FALSE)</f>
        <v>12</v>
      </c>
      <c r="K950" s="51">
        <f>VLOOKUP(J950,Entourage!A:N,14,FALSE)</f>
        <v>2</v>
      </c>
      <c r="L950" s="2" t="str">
        <f t="shared" si="131"/>
        <v>刺杀</v>
      </c>
      <c r="M950" s="51">
        <f>VLOOKUP(A950,filiation!A:D,4,FALSE)</f>
        <v>11</v>
      </c>
      <c r="N950" s="51">
        <f>VLOOKUP(M950,Entourage!A:N,14,FALSE)</f>
        <v>2</v>
      </c>
      <c r="O950" s="2" t="str">
        <f t="shared" si="132"/>
        <v>刺杀</v>
      </c>
      <c r="P950" s="2">
        <f t="shared" si="133"/>
        <v>101</v>
      </c>
      <c r="Q950" s="51">
        <f>INT(VLOOKUP(M950,Entourage!A:AF,28+IF(N950=1,2,IF(N950=3,3,1)),FALSE)*0.6*POWER(B950,1.1))</f>
        <v>201</v>
      </c>
      <c r="R950" s="55">
        <f>I950/(SUM(H$2:H950)*10)</f>
        <v>1.0112253856766588E-2</v>
      </c>
      <c r="S950" s="95">
        <f t="shared" si="134"/>
        <v>2.0699999999999998</v>
      </c>
      <c r="T950" s="96">
        <f>SUMIFS(H$2:H950,A$2:A950,A950)*10*S950*(1.1+INDEX(Entourage!BD:BD,MATCH(J950,Entourage!A:A,0))/20)</f>
        <v>3229.2000000000003</v>
      </c>
      <c r="U950" s="96">
        <f t="shared" si="135"/>
        <v>443.04000000000042</v>
      </c>
      <c r="V950" s="96">
        <f>T950/VLOOKUP(C950,[4]CharPropertyConfig!$A:$G,7,FALSE)</f>
        <v>129.16800000000001</v>
      </c>
      <c r="W950" s="96">
        <f t="shared" si="136"/>
        <v>22.880000000000564</v>
      </c>
      <c r="X950" s="54" t="str">
        <f>VLOOKUP(J950,Entourage!A:B,2,FALSE)</f>
        <v>c_b_0069</v>
      </c>
      <c r="Y950" s="51" t="str">
        <f>VLOOKUP(M950,Entourage!A:B,2,FALSE)</f>
        <v>c_b_0067</v>
      </c>
    </row>
    <row r="951" spans="1:25" x14ac:dyDescent="0.15">
      <c r="A951" s="51">
        <f t="shared" si="129"/>
        <v>48</v>
      </c>
      <c r="B951" s="2">
        <f>COUNTIF(A$1:A951,A951)</f>
        <v>10</v>
      </c>
      <c r="C951" s="2">
        <f t="shared" si="137"/>
        <v>101</v>
      </c>
      <c r="D951" s="100">
        <f t="shared" si="130"/>
        <v>147</v>
      </c>
      <c r="E951" s="51">
        <v>1</v>
      </c>
      <c r="F951" s="43">
        <v>3</v>
      </c>
      <c r="G951" s="82">
        <v>13009</v>
      </c>
      <c r="H951" s="43">
        <v>30</v>
      </c>
      <c r="I951" s="43">
        <f>VLOOKUP(C951,[4]CharPropertyConfig!$A:$G,7,FALSE)*D951</f>
        <v>3675</v>
      </c>
      <c r="J951" s="51">
        <f>VLOOKUP(A951,filiation!A:C,3,FALSE)</f>
        <v>12</v>
      </c>
      <c r="K951" s="51">
        <f>VLOOKUP(J951,Entourage!A:N,14,FALSE)</f>
        <v>2</v>
      </c>
      <c r="L951" s="2" t="str">
        <f t="shared" si="131"/>
        <v>刺杀</v>
      </c>
      <c r="M951" s="51">
        <f>VLOOKUP(A951,filiation!A:D,4,FALSE)</f>
        <v>11</v>
      </c>
      <c r="N951" s="51">
        <f>VLOOKUP(M951,Entourage!A:N,14,FALSE)</f>
        <v>2</v>
      </c>
      <c r="O951" s="2" t="str">
        <f t="shared" si="132"/>
        <v>刺杀</v>
      </c>
      <c r="P951" s="2">
        <f t="shared" si="133"/>
        <v>101</v>
      </c>
      <c r="Q951" s="51">
        <f>INT(VLOOKUP(M951,Entourage!A:AF,28+IF(N951=1,2,IF(N951=3,3,1)),FALSE)*0.6*POWER(B951,1.1))</f>
        <v>226</v>
      </c>
      <c r="R951" s="55">
        <f>I951/(SUM(H$2:H951)*10)</f>
        <v>1.1512436564125055E-2</v>
      </c>
      <c r="S951" s="95">
        <f t="shared" si="134"/>
        <v>1.89</v>
      </c>
      <c r="T951" s="96">
        <f>SUMIFS(H$2:H951,A$2:A951,A951)*10*S951*(1.1+INDEX(Entourage!BD:BD,MATCH(J951,Entourage!A:A,0))/20)</f>
        <v>3685.5</v>
      </c>
      <c r="U951" s="96">
        <f t="shared" si="135"/>
        <v>456.29999999999973</v>
      </c>
      <c r="V951" s="96">
        <f>T951/VLOOKUP(C951,[4]CharPropertyConfig!$A:$G,7,FALSE)</f>
        <v>147.41999999999999</v>
      </c>
      <c r="W951" s="96">
        <f t="shared" si="136"/>
        <v>13.259999999999309</v>
      </c>
      <c r="X951" s="54" t="str">
        <f>VLOOKUP(J951,Entourage!A:B,2,FALSE)</f>
        <v>c_b_0069</v>
      </c>
      <c r="Y951" s="51" t="str">
        <f>VLOOKUP(M951,Entourage!A:B,2,FALSE)</f>
        <v>c_b_0067</v>
      </c>
    </row>
    <row r="952" spans="1:25" x14ac:dyDescent="0.15">
      <c r="A952" s="51">
        <f t="shared" si="129"/>
        <v>48</v>
      </c>
      <c r="B952" s="2">
        <f>COUNTIF(A$1:A952,A952)</f>
        <v>11</v>
      </c>
      <c r="C952" s="2">
        <f t="shared" si="137"/>
        <v>101</v>
      </c>
      <c r="D952" s="100">
        <f t="shared" si="130"/>
        <v>166</v>
      </c>
      <c r="E952" s="51">
        <v>1</v>
      </c>
      <c r="F952" s="43">
        <v>4</v>
      </c>
      <c r="G952" s="82">
        <v>13009</v>
      </c>
      <c r="H952" s="43">
        <v>34</v>
      </c>
      <c r="I952" s="43">
        <f>VLOOKUP(C952,[4]CharPropertyConfig!$A:$G,7,FALSE)*D952</f>
        <v>4150</v>
      </c>
      <c r="J952" s="51">
        <f>VLOOKUP(A952,filiation!A:C,3,FALSE)</f>
        <v>12</v>
      </c>
      <c r="K952" s="51">
        <f>VLOOKUP(J952,Entourage!A:N,14,FALSE)</f>
        <v>2</v>
      </c>
      <c r="L952" s="2" t="str">
        <f t="shared" si="131"/>
        <v>刺杀</v>
      </c>
      <c r="M952" s="51">
        <f>VLOOKUP(A952,filiation!A:D,4,FALSE)</f>
        <v>11</v>
      </c>
      <c r="N952" s="51">
        <f>VLOOKUP(M952,Entourage!A:N,14,FALSE)</f>
        <v>2</v>
      </c>
      <c r="O952" s="2" t="str">
        <f t="shared" si="132"/>
        <v>刺杀</v>
      </c>
      <c r="P952" s="2">
        <f t="shared" si="133"/>
        <v>101</v>
      </c>
      <c r="Q952" s="51">
        <f>INT(VLOOKUP(M952,Entourage!A:AF,28+IF(N952=1,2,IF(N952=3,3,1)),FALSE)*0.6*POWER(B952,1.1))</f>
        <v>251</v>
      </c>
      <c r="R952" s="55">
        <f>I952/(SUM(H$2:H952)*10)</f>
        <v>1.2986606584053073E-2</v>
      </c>
      <c r="S952" s="95">
        <f t="shared" si="134"/>
        <v>1.74</v>
      </c>
      <c r="T952" s="96">
        <f>SUMIFS(H$2:H952,A$2:A952,A952)*10*S952*(1.1+INDEX(Entourage!BD:BD,MATCH(J952,Entourage!A:A,0))/20)</f>
        <v>4162.08</v>
      </c>
      <c r="U952" s="96">
        <f t="shared" si="135"/>
        <v>476.57999999999993</v>
      </c>
      <c r="V952" s="96">
        <f>T952/VLOOKUP(C952,[4]CharPropertyConfig!$A:$G,7,FALSE)</f>
        <v>166.48320000000001</v>
      </c>
      <c r="W952" s="96">
        <f t="shared" si="136"/>
        <v>20.2800000000002</v>
      </c>
      <c r="X952" s="54" t="str">
        <f>VLOOKUP(J952,Entourage!A:B,2,FALSE)</f>
        <v>c_b_0069</v>
      </c>
      <c r="Y952" s="51" t="str">
        <f>VLOOKUP(M952,Entourage!A:B,2,FALSE)</f>
        <v>c_b_0067</v>
      </c>
    </row>
    <row r="953" spans="1:25" x14ac:dyDescent="0.15">
      <c r="A953" s="51">
        <f t="shared" si="129"/>
        <v>48</v>
      </c>
      <c r="B953" s="2">
        <f>COUNTIF(A$1:A953,A953)</f>
        <v>12</v>
      </c>
      <c r="C953" s="2">
        <f t="shared" si="137"/>
        <v>101</v>
      </c>
      <c r="D953" s="100">
        <f t="shared" si="130"/>
        <v>186</v>
      </c>
      <c r="E953" s="51">
        <v>1</v>
      </c>
      <c r="F953" s="43">
        <v>4</v>
      </c>
      <c r="G953" s="82">
        <v>13009</v>
      </c>
      <c r="H953" s="43">
        <v>38</v>
      </c>
      <c r="I953" s="43">
        <f>VLOOKUP(C953,[4]CharPropertyConfig!$A:$G,7,FALSE)*D953</f>
        <v>4650</v>
      </c>
      <c r="J953" s="51">
        <f>VLOOKUP(A953,filiation!A:C,3,FALSE)</f>
        <v>12</v>
      </c>
      <c r="K953" s="51">
        <f>VLOOKUP(J953,Entourage!A:N,14,FALSE)</f>
        <v>2</v>
      </c>
      <c r="L953" s="2" t="str">
        <f t="shared" si="131"/>
        <v>刺杀</v>
      </c>
      <c r="M953" s="51">
        <f>VLOOKUP(A953,filiation!A:D,4,FALSE)</f>
        <v>11</v>
      </c>
      <c r="N953" s="51">
        <f>VLOOKUP(M953,Entourage!A:N,14,FALSE)</f>
        <v>2</v>
      </c>
      <c r="O953" s="2" t="str">
        <f t="shared" si="132"/>
        <v>刺杀</v>
      </c>
      <c r="P953" s="2">
        <f t="shared" si="133"/>
        <v>101</v>
      </c>
      <c r="Q953" s="51">
        <f>INT(VLOOKUP(M953,Entourage!A:AF,28+IF(N953=1,2,IF(N953=3,3,1)),FALSE)*0.6*POWER(B953,1.1))</f>
        <v>276</v>
      </c>
      <c r="R953" s="55">
        <f>I953/(SUM(H$2:H953)*10)</f>
        <v>1.4533975120335062E-2</v>
      </c>
      <c r="S953" s="95">
        <f t="shared" si="134"/>
        <v>1.615</v>
      </c>
      <c r="T953" s="96">
        <f>SUMIFS(H$2:H953,A$2:A953,A953)*10*S953*(1.1+INDEX(Entourage!BD:BD,MATCH(J953,Entourage!A:A,0))/20)</f>
        <v>4660.8900000000003</v>
      </c>
      <c r="U953" s="96">
        <f t="shared" si="135"/>
        <v>498.8100000000004</v>
      </c>
      <c r="V953" s="96">
        <f>T953/VLOOKUP(C953,[4]CharPropertyConfig!$A:$G,7,FALSE)</f>
        <v>186.43560000000002</v>
      </c>
      <c r="W953" s="96">
        <f t="shared" si="136"/>
        <v>22.230000000000473</v>
      </c>
      <c r="X953" s="54" t="str">
        <f>VLOOKUP(J953,Entourage!A:B,2,FALSE)</f>
        <v>c_b_0069</v>
      </c>
      <c r="Y953" s="51" t="str">
        <f>VLOOKUP(M953,Entourage!A:B,2,FALSE)</f>
        <v>c_b_0067</v>
      </c>
    </row>
    <row r="954" spans="1:25" x14ac:dyDescent="0.15">
      <c r="A954" s="51">
        <f t="shared" si="129"/>
        <v>48</v>
      </c>
      <c r="B954" s="2">
        <f>COUNTIF(A$1:A954,A954)</f>
        <v>13</v>
      </c>
      <c r="C954" s="2">
        <f t="shared" si="137"/>
        <v>101</v>
      </c>
      <c r="D954" s="100">
        <f t="shared" si="130"/>
        <v>207</v>
      </c>
      <c r="E954" s="51">
        <v>1</v>
      </c>
      <c r="F954" s="43">
        <v>4</v>
      </c>
      <c r="G954" s="82">
        <v>13009</v>
      </c>
      <c r="H954" s="43">
        <v>42</v>
      </c>
      <c r="I954" s="43">
        <f>VLOOKUP(C954,[4]CharPropertyConfig!$A:$G,7,FALSE)*D954</f>
        <v>5175</v>
      </c>
      <c r="J954" s="51">
        <f>VLOOKUP(A954,filiation!A:C,3,FALSE)</f>
        <v>12</v>
      </c>
      <c r="K954" s="51">
        <f>VLOOKUP(J954,Entourage!A:N,14,FALSE)</f>
        <v>2</v>
      </c>
      <c r="L954" s="2" t="str">
        <f t="shared" si="131"/>
        <v>刺杀</v>
      </c>
      <c r="M954" s="51">
        <f>VLOOKUP(A954,filiation!A:D,4,FALSE)</f>
        <v>11</v>
      </c>
      <c r="N954" s="51">
        <f>VLOOKUP(M954,Entourage!A:N,14,FALSE)</f>
        <v>2</v>
      </c>
      <c r="O954" s="2" t="str">
        <f t="shared" si="132"/>
        <v>刺杀</v>
      </c>
      <c r="P954" s="2">
        <f t="shared" si="133"/>
        <v>101</v>
      </c>
      <c r="Q954" s="51">
        <f>INT(VLOOKUP(M954,Entourage!A:AF,28+IF(N954=1,2,IF(N954=3,3,1)),FALSE)*0.6*POWER(B954,1.1))</f>
        <v>302</v>
      </c>
      <c r="R954" s="55">
        <f>I954/(SUM(H$2:H954)*10)</f>
        <v>1.6153702085154202E-2</v>
      </c>
      <c r="S954" s="95">
        <f t="shared" si="134"/>
        <v>1.51</v>
      </c>
      <c r="T954" s="96">
        <f>SUMIFS(H$2:H954,A$2:A954,A954)*10*S954*(1.1+INDEX(Entourage!BD:BD,MATCH(J954,Entourage!A:A,0))/20)</f>
        <v>5182.3200000000006</v>
      </c>
      <c r="U954" s="96">
        <f t="shared" si="135"/>
        <v>521.43000000000029</v>
      </c>
      <c r="V954" s="96">
        <f>T954/VLOOKUP(C954,[4]CharPropertyConfig!$A:$G,7,FALSE)</f>
        <v>207.29280000000003</v>
      </c>
      <c r="W954" s="96">
        <f t="shared" si="136"/>
        <v>22.619999999999891</v>
      </c>
      <c r="X954" s="54" t="str">
        <f>VLOOKUP(J954,Entourage!A:B,2,FALSE)</f>
        <v>c_b_0069</v>
      </c>
      <c r="Y954" s="51" t="str">
        <f>VLOOKUP(M954,Entourage!A:B,2,FALSE)</f>
        <v>c_b_0067</v>
      </c>
    </row>
    <row r="955" spans="1:25" x14ac:dyDescent="0.15">
      <c r="A955" s="51">
        <f t="shared" si="129"/>
        <v>48</v>
      </c>
      <c r="B955" s="2">
        <f>COUNTIF(A$1:A955,A955)</f>
        <v>14</v>
      </c>
      <c r="C955" s="2">
        <f t="shared" si="137"/>
        <v>101</v>
      </c>
      <c r="D955" s="100">
        <f t="shared" si="130"/>
        <v>228</v>
      </c>
      <c r="E955" s="51">
        <v>1</v>
      </c>
      <c r="F955" s="43">
        <v>5</v>
      </c>
      <c r="G955" s="82">
        <v>13009</v>
      </c>
      <c r="H955" s="43">
        <v>46</v>
      </c>
      <c r="I955" s="43">
        <f>VLOOKUP(C955,[4]CharPropertyConfig!$A:$G,7,FALSE)*D955</f>
        <v>5700</v>
      </c>
      <c r="J955" s="51">
        <f>VLOOKUP(A955,filiation!A:C,3,FALSE)</f>
        <v>12</v>
      </c>
      <c r="K955" s="51">
        <f>VLOOKUP(J955,Entourage!A:N,14,FALSE)</f>
        <v>2</v>
      </c>
      <c r="L955" s="2" t="str">
        <f t="shared" si="131"/>
        <v>刺杀</v>
      </c>
      <c r="M955" s="51">
        <f>VLOOKUP(A955,filiation!A:D,4,FALSE)</f>
        <v>11</v>
      </c>
      <c r="N955" s="51">
        <f>VLOOKUP(M955,Entourage!A:N,14,FALSE)</f>
        <v>2</v>
      </c>
      <c r="O955" s="2" t="str">
        <f t="shared" si="132"/>
        <v>刺杀</v>
      </c>
      <c r="P955" s="2">
        <f t="shared" si="133"/>
        <v>101</v>
      </c>
      <c r="Q955" s="51">
        <f>INT(VLOOKUP(M955,Entourage!A:AF,28+IF(N955=1,2,IF(N955=3,3,1)),FALSE)*0.6*POWER(B955,1.1))</f>
        <v>328</v>
      </c>
      <c r="R955" s="55">
        <f>I955/(SUM(H$2:H955)*10)</f>
        <v>1.7766972133906864E-2</v>
      </c>
      <c r="S955" s="95">
        <f t="shared" si="134"/>
        <v>1.42</v>
      </c>
      <c r="T955" s="96">
        <f>SUMIFS(H$2:H955,A$2:A955,A955)*10*S955*(1.1+INDEX(Entourage!BD:BD,MATCH(J955,Entourage!A:A,0))/20)</f>
        <v>5722.6</v>
      </c>
      <c r="U955" s="96">
        <f t="shared" si="135"/>
        <v>540.27999999999975</v>
      </c>
      <c r="V955" s="96">
        <f>T955/VLOOKUP(C955,[4]CharPropertyConfig!$A:$G,7,FALSE)</f>
        <v>228.90400000000002</v>
      </c>
      <c r="W955" s="96">
        <f t="shared" si="136"/>
        <v>18.849999999999454</v>
      </c>
      <c r="X955" s="54" t="str">
        <f>VLOOKUP(J955,Entourage!A:B,2,FALSE)</f>
        <v>c_b_0069</v>
      </c>
      <c r="Y955" s="51" t="str">
        <f>VLOOKUP(M955,Entourage!A:B,2,FALSE)</f>
        <v>c_b_0067</v>
      </c>
    </row>
    <row r="956" spans="1:25" x14ac:dyDescent="0.15">
      <c r="A956" s="51">
        <f t="shared" si="129"/>
        <v>48</v>
      </c>
      <c r="B956" s="2">
        <f>COUNTIF(A$1:A956,A956)</f>
        <v>15</v>
      </c>
      <c r="C956" s="2">
        <f t="shared" si="137"/>
        <v>101</v>
      </c>
      <c r="D956" s="100">
        <f t="shared" si="130"/>
        <v>251</v>
      </c>
      <c r="E956" s="51">
        <v>1</v>
      </c>
      <c r="F956" s="43">
        <v>5</v>
      </c>
      <c r="G956" s="82">
        <v>13009</v>
      </c>
      <c r="H956" s="43">
        <v>50</v>
      </c>
      <c r="I956" s="43">
        <f>VLOOKUP(C956,[4]CharPropertyConfig!$A:$G,7,FALSE)*D956</f>
        <v>6275</v>
      </c>
      <c r="J956" s="51">
        <f>VLOOKUP(A956,filiation!A:C,3,FALSE)</f>
        <v>12</v>
      </c>
      <c r="K956" s="51">
        <f>VLOOKUP(J956,Entourage!A:N,14,FALSE)</f>
        <v>2</v>
      </c>
      <c r="L956" s="2" t="str">
        <f t="shared" si="131"/>
        <v>刺杀</v>
      </c>
      <c r="M956" s="51">
        <f>VLOOKUP(A956,filiation!A:D,4,FALSE)</f>
        <v>11</v>
      </c>
      <c r="N956" s="51">
        <f>VLOOKUP(M956,Entourage!A:N,14,FALSE)</f>
        <v>2</v>
      </c>
      <c r="O956" s="2" t="str">
        <f t="shared" si="132"/>
        <v>刺杀</v>
      </c>
      <c r="P956" s="2">
        <f t="shared" si="133"/>
        <v>101</v>
      </c>
      <c r="Q956" s="51">
        <f>INT(VLOOKUP(M956,Entourage!A:AF,28+IF(N956=1,2,IF(N956=3,3,1)),FALSE)*0.6*POWER(B956,1.1))</f>
        <v>353</v>
      </c>
      <c r="R956" s="55">
        <f>I956/(SUM(H$2:H956)*10)</f>
        <v>1.9528818623179386E-2</v>
      </c>
      <c r="S956" s="95">
        <f t="shared" si="134"/>
        <v>1.3418999999999999</v>
      </c>
      <c r="T956" s="96">
        <f>SUMIFS(H$2:H956,A$2:A956,A956)*10*S956*(1.1+INDEX(Entourage!BD:BD,MATCH(J956,Entourage!A:A,0))/20)</f>
        <v>6280.0919999999996</v>
      </c>
      <c r="U956" s="96">
        <f t="shared" si="135"/>
        <v>557.49199999999928</v>
      </c>
      <c r="V956" s="96">
        <f>T956/VLOOKUP(C956,[4]CharPropertyConfig!$A:$G,7,FALSE)</f>
        <v>251.20367999999999</v>
      </c>
      <c r="W956" s="96">
        <f t="shared" si="136"/>
        <v>17.211999999999534</v>
      </c>
      <c r="X956" s="54" t="str">
        <f>VLOOKUP(J956,Entourage!A:B,2,FALSE)</f>
        <v>c_b_0069</v>
      </c>
      <c r="Y956" s="51" t="str">
        <f>VLOOKUP(M956,Entourage!A:B,2,FALSE)</f>
        <v>c_b_0067</v>
      </c>
    </row>
    <row r="957" spans="1:25" x14ac:dyDescent="0.15">
      <c r="A957" s="51">
        <f t="shared" si="129"/>
        <v>48</v>
      </c>
      <c r="B957" s="2">
        <f>COUNTIF(A$1:A957,A957)</f>
        <v>16</v>
      </c>
      <c r="C957" s="2">
        <f t="shared" si="137"/>
        <v>101</v>
      </c>
      <c r="D957" s="100">
        <f t="shared" si="130"/>
        <v>274</v>
      </c>
      <c r="E957" s="51">
        <v>1</v>
      </c>
      <c r="F957" s="43">
        <v>5</v>
      </c>
      <c r="G957" s="82">
        <v>13009</v>
      </c>
      <c r="H957" s="43">
        <v>54</v>
      </c>
      <c r="I957" s="43">
        <f>VLOOKUP(C957,[4]CharPropertyConfig!$A:$G,7,FALSE)*D957</f>
        <v>6850</v>
      </c>
      <c r="J957" s="51">
        <f>VLOOKUP(A957,filiation!A:C,3,FALSE)</f>
        <v>12</v>
      </c>
      <c r="K957" s="51">
        <f>VLOOKUP(J957,Entourage!A:N,14,FALSE)</f>
        <v>2</v>
      </c>
      <c r="L957" s="2" t="str">
        <f t="shared" si="131"/>
        <v>刺杀</v>
      </c>
      <c r="M957" s="51">
        <f>VLOOKUP(A957,filiation!A:D,4,FALSE)</f>
        <v>11</v>
      </c>
      <c r="N957" s="51">
        <f>VLOOKUP(M957,Entourage!A:N,14,FALSE)</f>
        <v>2</v>
      </c>
      <c r="O957" s="2" t="str">
        <f t="shared" si="132"/>
        <v>刺杀</v>
      </c>
      <c r="P957" s="2">
        <f t="shared" si="133"/>
        <v>101</v>
      </c>
      <c r="Q957" s="51">
        <f>INT(VLOOKUP(M957,Entourage!A:AF,28+IF(N957=1,2,IF(N957=3,3,1)),FALSE)*0.6*POWER(B957,1.1))</f>
        <v>380</v>
      </c>
      <c r="R957" s="55">
        <f>I957/(SUM(H$2:H957)*10)</f>
        <v>2.1282545205990183E-2</v>
      </c>
      <c r="S957" s="95">
        <f t="shared" si="134"/>
        <v>1.2748049999999997</v>
      </c>
      <c r="T957" s="96">
        <f>SUMIFS(H$2:H957,A$2:A957,A957)*10*S957*(1.1+INDEX(Entourage!BD:BD,MATCH(J957,Entourage!A:A,0))/20)</f>
        <v>6861.0005099999989</v>
      </c>
      <c r="U957" s="96">
        <f t="shared" si="135"/>
        <v>580.9085099999993</v>
      </c>
      <c r="V957" s="96">
        <f>T957/VLOOKUP(C957,[4]CharPropertyConfig!$A:$G,7,FALSE)</f>
        <v>274.44002039999998</v>
      </c>
      <c r="W957" s="96">
        <f t="shared" si="136"/>
        <v>23.416510000000017</v>
      </c>
      <c r="X957" s="54" t="str">
        <f>VLOOKUP(J957,Entourage!A:B,2,FALSE)</f>
        <v>c_b_0069</v>
      </c>
      <c r="Y957" s="51" t="str">
        <f>VLOOKUP(M957,Entourage!A:B,2,FALSE)</f>
        <v>c_b_0067</v>
      </c>
    </row>
    <row r="958" spans="1:25" x14ac:dyDescent="0.15">
      <c r="A958" s="51">
        <f t="shared" si="129"/>
        <v>48</v>
      </c>
      <c r="B958" s="2">
        <f>COUNTIF(A$1:A958,A958)</f>
        <v>17</v>
      </c>
      <c r="C958" s="2">
        <f t="shared" si="137"/>
        <v>101</v>
      </c>
      <c r="D958" s="100">
        <f t="shared" si="130"/>
        <v>298</v>
      </c>
      <c r="E958" s="51">
        <v>1</v>
      </c>
      <c r="F958" s="43">
        <v>5</v>
      </c>
      <c r="G958" s="82">
        <v>13009</v>
      </c>
      <c r="H958" s="43">
        <v>58</v>
      </c>
      <c r="I958" s="43">
        <f>VLOOKUP(C958,[4]CharPropertyConfig!$A:$G,7,FALSE)*D958</f>
        <v>7450</v>
      </c>
      <c r="J958" s="51">
        <f>VLOOKUP(A958,filiation!A:C,3,FALSE)</f>
        <v>12</v>
      </c>
      <c r="K958" s="51">
        <f>VLOOKUP(J958,Entourage!A:N,14,FALSE)</f>
        <v>2</v>
      </c>
      <c r="L958" s="2" t="str">
        <f t="shared" si="131"/>
        <v>刺杀</v>
      </c>
      <c r="M958" s="51">
        <f>VLOOKUP(A958,filiation!A:D,4,FALSE)</f>
        <v>11</v>
      </c>
      <c r="N958" s="51">
        <f>VLOOKUP(M958,Entourage!A:N,14,FALSE)</f>
        <v>2</v>
      </c>
      <c r="O958" s="2" t="str">
        <f t="shared" si="132"/>
        <v>刺杀</v>
      </c>
      <c r="P958" s="2">
        <f t="shared" si="133"/>
        <v>101</v>
      </c>
      <c r="Q958" s="51">
        <f>INT(VLOOKUP(M958,Entourage!A:AF,28+IF(N958=1,2,IF(N958=3,3,1)),FALSE)*0.6*POWER(B958,1.1))</f>
        <v>406</v>
      </c>
      <c r="R958" s="55">
        <f>I958/(SUM(H$2:H958)*10)</f>
        <v>2.310507381218211E-2</v>
      </c>
      <c r="S958" s="95">
        <f t="shared" si="134"/>
        <v>1.2174387749999998</v>
      </c>
      <c r="T958" s="96">
        <f>SUMIFS(H$2:H958,A$2:A958,A958)*10*S958*(1.1+INDEX(Entourage!BD:BD,MATCH(J958,Entourage!A:A,0))/20)</f>
        <v>7470.2043233999984</v>
      </c>
      <c r="U958" s="96">
        <f t="shared" si="135"/>
        <v>609.20381339999949</v>
      </c>
      <c r="V958" s="96">
        <f>T958/VLOOKUP(C958,[4]CharPropertyConfig!$A:$G,7,FALSE)</f>
        <v>298.80817293599995</v>
      </c>
      <c r="W958" s="96">
        <f t="shared" si="136"/>
        <v>28.295303400000194</v>
      </c>
      <c r="X958" s="54" t="str">
        <f>VLOOKUP(J958,Entourage!A:B,2,FALSE)</f>
        <v>c_b_0069</v>
      </c>
      <c r="Y958" s="51" t="str">
        <f>VLOOKUP(M958,Entourage!A:B,2,FALSE)</f>
        <v>c_b_0067</v>
      </c>
    </row>
    <row r="959" spans="1:25" x14ac:dyDescent="0.15">
      <c r="A959" s="51">
        <f t="shared" si="129"/>
        <v>48</v>
      </c>
      <c r="B959" s="2">
        <f>COUNTIF(A$1:A959,A959)</f>
        <v>18</v>
      </c>
      <c r="C959" s="2">
        <f t="shared" si="137"/>
        <v>101</v>
      </c>
      <c r="D959" s="100">
        <f t="shared" si="130"/>
        <v>325</v>
      </c>
      <c r="E959" s="51">
        <v>1</v>
      </c>
      <c r="F959" s="43">
        <v>6</v>
      </c>
      <c r="G959" s="82">
        <v>13009</v>
      </c>
      <c r="H959" s="43">
        <v>64</v>
      </c>
      <c r="I959" s="43">
        <f>VLOOKUP(C959,[4]CharPropertyConfig!$A:$G,7,FALSE)*D959</f>
        <v>8125</v>
      </c>
      <c r="J959" s="51">
        <f>VLOOKUP(A959,filiation!A:C,3,FALSE)</f>
        <v>12</v>
      </c>
      <c r="K959" s="51">
        <f>VLOOKUP(J959,Entourage!A:N,14,FALSE)</f>
        <v>2</v>
      </c>
      <c r="L959" s="2" t="str">
        <f t="shared" si="131"/>
        <v>刺杀</v>
      </c>
      <c r="M959" s="51">
        <f>VLOOKUP(A959,filiation!A:D,4,FALSE)</f>
        <v>11</v>
      </c>
      <c r="N959" s="51">
        <f>VLOOKUP(M959,Entourage!A:N,14,FALSE)</f>
        <v>2</v>
      </c>
      <c r="O959" s="2" t="str">
        <f t="shared" si="132"/>
        <v>刺杀</v>
      </c>
      <c r="P959" s="2">
        <f t="shared" si="133"/>
        <v>101</v>
      </c>
      <c r="Q959" s="51">
        <f>INT(VLOOKUP(M959,Entourage!A:AF,28+IF(N959=1,2,IF(N959=3,3,1)),FALSE)*0.6*POWER(B959,1.1))</f>
        <v>432</v>
      </c>
      <c r="R959" s="55">
        <f>I959/(SUM(H$2:H959)*10)</f>
        <v>2.5148570013618917E-2</v>
      </c>
      <c r="S959" s="95">
        <f t="shared" si="134"/>
        <v>1.1687412239999997</v>
      </c>
      <c r="T959" s="96">
        <f>SUMIFS(H$2:H959,A$2:A959,A959)*10*S959*(1.1+INDEX(Entourage!BD:BD,MATCH(J959,Entourage!A:A,0))/20)</f>
        <v>8143.7888488319977</v>
      </c>
      <c r="U959" s="96">
        <f t="shared" si="135"/>
        <v>673.58452543199928</v>
      </c>
      <c r="V959" s="96">
        <f>T959/VLOOKUP(C959,[4]CharPropertyConfig!$A:$G,7,FALSE)</f>
        <v>325.75155395327988</v>
      </c>
      <c r="W959" s="96">
        <f t="shared" si="136"/>
        <v>64.380712031999792</v>
      </c>
      <c r="X959" s="54" t="str">
        <f>VLOOKUP(J959,Entourage!A:B,2,FALSE)</f>
        <v>c_b_0069</v>
      </c>
      <c r="Y959" s="51" t="str">
        <f>VLOOKUP(M959,Entourage!A:B,2,FALSE)</f>
        <v>c_b_0067</v>
      </c>
    </row>
    <row r="960" spans="1:25" x14ac:dyDescent="0.15">
      <c r="A960" s="51">
        <f t="shared" si="129"/>
        <v>48</v>
      </c>
      <c r="B960" s="2">
        <f>COUNTIF(A$1:A960,A960)</f>
        <v>19</v>
      </c>
      <c r="C960" s="2">
        <f t="shared" si="137"/>
        <v>101</v>
      </c>
      <c r="D960" s="100">
        <f t="shared" si="130"/>
        <v>354</v>
      </c>
      <c r="E960" s="51">
        <v>1</v>
      </c>
      <c r="F960" s="43">
        <v>6</v>
      </c>
      <c r="G960" s="82">
        <v>13009</v>
      </c>
      <c r="H960" s="43">
        <v>68</v>
      </c>
      <c r="I960" s="43">
        <f>VLOOKUP(C960,[4]CharPropertyConfig!$A:$G,7,FALSE)*D960</f>
        <v>8850</v>
      </c>
      <c r="J960" s="51">
        <f>VLOOKUP(A960,filiation!A:C,3,FALSE)</f>
        <v>12</v>
      </c>
      <c r="K960" s="51">
        <f>VLOOKUP(J960,Entourage!A:N,14,FALSE)</f>
        <v>2</v>
      </c>
      <c r="L960" s="2" t="str">
        <f t="shared" si="131"/>
        <v>刺杀</v>
      </c>
      <c r="M960" s="51">
        <f>VLOOKUP(A960,filiation!A:D,4,FALSE)</f>
        <v>11</v>
      </c>
      <c r="N960" s="51">
        <f>VLOOKUP(M960,Entourage!A:N,14,FALSE)</f>
        <v>2</v>
      </c>
      <c r="O960" s="2" t="str">
        <f t="shared" si="132"/>
        <v>刺杀</v>
      </c>
      <c r="P960" s="2">
        <f t="shared" si="133"/>
        <v>101</v>
      </c>
      <c r="Q960" s="51">
        <f>INT(VLOOKUP(M960,Entourage!A:AF,28+IF(N960=1,2,IF(N960=3,3,1)),FALSE)*0.6*POWER(B960,1.1))</f>
        <v>459</v>
      </c>
      <c r="R960" s="55">
        <f>I960/(SUM(H$2:H960)*10)</f>
        <v>2.7335063009636767E-2</v>
      </c>
      <c r="S960" s="95">
        <f t="shared" si="134"/>
        <v>1.1278352811599996</v>
      </c>
      <c r="T960" s="96">
        <f>SUMIFS(H$2:H960,A$2:A960,A960)*10*S960*(1.1+INDEX(Entourage!BD:BD,MATCH(J960,Entourage!A:A,0))/20)</f>
        <v>8855.7626276683168</v>
      </c>
      <c r="U960" s="96">
        <f t="shared" si="135"/>
        <v>711.97377883631907</v>
      </c>
      <c r="V960" s="96">
        <f>T960/VLOOKUP(C960,[4]CharPropertyConfig!$A:$G,7,FALSE)</f>
        <v>354.23050510673266</v>
      </c>
      <c r="W960" s="96">
        <f t="shared" si="136"/>
        <v>38.389253404319788</v>
      </c>
      <c r="X960" s="54" t="str">
        <f>VLOOKUP(J960,Entourage!A:B,2,FALSE)</f>
        <v>c_b_0069</v>
      </c>
      <c r="Y960" s="51" t="str">
        <f>VLOOKUP(M960,Entourage!A:B,2,FALSE)</f>
        <v>c_b_0067</v>
      </c>
    </row>
    <row r="961" spans="1:25" x14ac:dyDescent="0.15">
      <c r="A961" s="51">
        <f t="shared" si="129"/>
        <v>48</v>
      </c>
      <c r="B961" s="2">
        <f>COUNTIF(A$1:A961,A961)</f>
        <v>20</v>
      </c>
      <c r="C961" s="2">
        <f t="shared" si="137"/>
        <v>101</v>
      </c>
      <c r="D961" s="100">
        <f t="shared" si="130"/>
        <v>384</v>
      </c>
      <c r="E961" s="51">
        <v>1</v>
      </c>
      <c r="F961" s="43">
        <v>6</v>
      </c>
      <c r="G961" s="82">
        <v>13009</v>
      </c>
      <c r="H961" s="43">
        <v>72</v>
      </c>
      <c r="I961" s="43">
        <f>VLOOKUP(C961,[4]CharPropertyConfig!$A:$G,7,FALSE)*D961</f>
        <v>9600</v>
      </c>
      <c r="J961" s="51">
        <f>VLOOKUP(A961,filiation!A:C,3,FALSE)</f>
        <v>12</v>
      </c>
      <c r="K961" s="51">
        <f>VLOOKUP(J961,Entourage!A:N,14,FALSE)</f>
        <v>2</v>
      </c>
      <c r="L961" s="2" t="str">
        <f t="shared" si="131"/>
        <v>刺杀</v>
      </c>
      <c r="M961" s="51">
        <f>VLOOKUP(A961,filiation!A:D,4,FALSE)</f>
        <v>11</v>
      </c>
      <c r="N961" s="51">
        <f>VLOOKUP(M961,Entourage!A:N,14,FALSE)</f>
        <v>2</v>
      </c>
      <c r="O961" s="2" t="str">
        <f t="shared" si="132"/>
        <v>刺杀</v>
      </c>
      <c r="P961" s="2">
        <f t="shared" si="133"/>
        <v>101</v>
      </c>
      <c r="Q961" s="51">
        <f>INT(VLOOKUP(M961,Entourage!A:AF,28+IF(N961=1,2,IF(N961=3,3,1)),FALSE)*0.6*POWER(B961,1.1))</f>
        <v>485</v>
      </c>
      <c r="R961" s="55">
        <f>I961/(SUM(H$2:H961)*10)</f>
        <v>2.9585798816568046E-2</v>
      </c>
      <c r="S961" s="95">
        <f t="shared" si="134"/>
        <v>1.0940002227251997</v>
      </c>
      <c r="T961" s="96">
        <f>SUMIFS(H$2:H961,A$2:A961,A961)*10*S961*(1.1+INDEX(Entourage!BD:BD,MATCH(J961,Entourage!A:A,0))/20)</f>
        <v>9614.0739573090541</v>
      </c>
      <c r="U961" s="96">
        <f t="shared" si="135"/>
        <v>758.31132964073731</v>
      </c>
      <c r="V961" s="96">
        <f>T961/VLOOKUP(C961,[4]CharPropertyConfig!$A:$G,7,FALSE)</f>
        <v>384.56295829236217</v>
      </c>
      <c r="W961" s="96">
        <f t="shared" si="136"/>
        <v>46.337550804418242</v>
      </c>
      <c r="X961" s="54" t="str">
        <f>VLOOKUP(J961,Entourage!A:B,2,FALSE)</f>
        <v>c_b_0069</v>
      </c>
      <c r="Y961" s="51" t="str">
        <f>VLOOKUP(M961,Entourage!A:B,2,FALSE)</f>
        <v>c_b_0067</v>
      </c>
    </row>
    <row r="962" spans="1:25" x14ac:dyDescent="0.15">
      <c r="A962" s="51">
        <f t="shared" si="129"/>
        <v>49</v>
      </c>
      <c r="B962" s="2">
        <f>COUNTIF(A$1:A962,A962)</f>
        <v>1</v>
      </c>
      <c r="C962" s="2">
        <f t="shared" si="137"/>
        <v>102</v>
      </c>
      <c r="D962" s="100">
        <f t="shared" si="130"/>
        <v>10</v>
      </c>
      <c r="E962" s="51">
        <v>1</v>
      </c>
      <c r="F962" s="43">
        <v>1</v>
      </c>
      <c r="G962" s="82">
        <v>13009</v>
      </c>
      <c r="H962" s="43">
        <v>2</v>
      </c>
      <c r="I962" s="43">
        <f>VLOOKUP(C962,[4]CharPropertyConfig!$A:$G,7,FALSE)*D962</f>
        <v>250</v>
      </c>
      <c r="J962" s="51">
        <f>VLOOKUP(A962,filiation!A:C,3,FALSE)</f>
        <v>11</v>
      </c>
      <c r="K962" s="51">
        <f>VLOOKUP(J962,Entourage!A:N,14,FALSE)</f>
        <v>2</v>
      </c>
      <c r="L962" s="2" t="str">
        <f t="shared" si="131"/>
        <v>刺杀</v>
      </c>
      <c r="M962" s="51">
        <f>VLOOKUP(A962,filiation!A:D,4,FALSE)</f>
        <v>22</v>
      </c>
      <c r="N962" s="51">
        <f>VLOOKUP(M962,Entourage!A:N,14,FALSE)</f>
        <v>1</v>
      </c>
      <c r="O962" s="2" t="str">
        <f t="shared" si="132"/>
        <v>战斗</v>
      </c>
      <c r="P962" s="2">
        <f t="shared" si="133"/>
        <v>102</v>
      </c>
      <c r="Q962" s="51">
        <f>INT(VLOOKUP(M962,Entourage!A:AF,28+IF(N962=1,2,IF(N962=3,3,1)),FALSE)*0.6*POWER(B962,1.1))</f>
        <v>8</v>
      </c>
      <c r="R962" s="55">
        <f>I962/(SUM(H$2:H962)*10)</f>
        <v>7.7041602465331282E-4</v>
      </c>
      <c r="S962" s="95">
        <f t="shared" si="134"/>
        <v>10</v>
      </c>
      <c r="T962" s="96">
        <f>SUMIFS(H$2:H962,A$2:A962,A962)*10*S962*(1.1+INDEX(Entourage!BD:BD,MATCH(J962,Entourage!A:A,0))/20)</f>
        <v>270</v>
      </c>
      <c r="U962" s="96">
        <f t="shared" si="135"/>
        <v>-9344.0739573090541</v>
      </c>
      <c r="V962" s="96">
        <f>T962/VLOOKUP(C962,[4]CharPropertyConfig!$A:$G,7,FALSE)</f>
        <v>10.8</v>
      </c>
      <c r="W962" s="96">
        <f t="shared" si="136"/>
        <v>-10102.385286949791</v>
      </c>
      <c r="X962" s="54" t="str">
        <f>VLOOKUP(J962,Entourage!A:B,2,FALSE)</f>
        <v>c_b_0067</v>
      </c>
      <c r="Y962" s="51" t="str">
        <f>VLOOKUP(M962,Entourage!A:B,2,FALSE)</f>
        <v>c_b_0068</v>
      </c>
    </row>
    <row r="963" spans="1:25" x14ac:dyDescent="0.15">
      <c r="A963" s="51">
        <f t="shared" ref="A963:A1026" si="138">INT((ROW(A963)+18)/20)</f>
        <v>49</v>
      </c>
      <c r="B963" s="2">
        <f>COUNTIF(A$1:A963,A963)</f>
        <v>2</v>
      </c>
      <c r="C963" s="2">
        <f t="shared" si="137"/>
        <v>102</v>
      </c>
      <c r="D963" s="100">
        <f t="shared" ref="D963:D1026" si="139">INT(V963)</f>
        <v>22</v>
      </c>
      <c r="E963" s="51">
        <v>1</v>
      </c>
      <c r="F963" s="43">
        <v>1</v>
      </c>
      <c r="G963" s="82">
        <v>13009</v>
      </c>
      <c r="H963" s="43">
        <v>4</v>
      </c>
      <c r="I963" s="43">
        <f>VLOOKUP(C963,[4]CharPropertyConfig!$A:$G,7,FALSE)*D963</f>
        <v>550</v>
      </c>
      <c r="J963" s="51">
        <f>VLOOKUP(A963,filiation!A:C,3,FALSE)</f>
        <v>11</v>
      </c>
      <c r="K963" s="51">
        <f>VLOOKUP(J963,Entourage!A:N,14,FALSE)</f>
        <v>2</v>
      </c>
      <c r="L963" s="2" t="str">
        <f t="shared" ref="L963:L1026" si="140">VLOOKUP(K963,$AC$2:$AD$4,2,FALSE)</f>
        <v>刺杀</v>
      </c>
      <c r="M963" s="51">
        <f>VLOOKUP(A963,filiation!A:D,4,FALSE)</f>
        <v>22</v>
      </c>
      <c r="N963" s="51">
        <f>VLOOKUP(M963,Entourage!A:N,14,FALSE)</f>
        <v>1</v>
      </c>
      <c r="O963" s="2" t="str">
        <f t="shared" ref="O963:O1026" si="141">VLOOKUP(N963,$AC$2:$AD$4,2,FALSE)</f>
        <v>战斗</v>
      </c>
      <c r="P963" s="2">
        <f t="shared" ref="P963:P1026" si="142">VLOOKUP(N963,$AC$2:$AE$4,3,FALSE)</f>
        <v>102</v>
      </c>
      <c r="Q963" s="51">
        <f>INT(VLOOKUP(M963,Entourage!A:AF,28+IF(N963=1,2,IF(N963=3,3,1)),FALSE)*0.6*POWER(B963,1.1))</f>
        <v>18</v>
      </c>
      <c r="R963" s="55">
        <f>I963/(SUM(H$2:H963)*10)</f>
        <v>1.6947063536081838E-3</v>
      </c>
      <c r="S963" s="95">
        <f t="shared" ref="S963:S1026" si="143">VLOOKUP(B963,AG$2:AH$22,2,FALSE)</f>
        <v>7</v>
      </c>
      <c r="T963" s="96">
        <f>SUMIFS(H$2:H963,A$2:A963,A963)*10*S963*(1.1+INDEX(Entourage!BD:BD,MATCH(J963,Entourage!A:A,0))/20)</f>
        <v>567</v>
      </c>
      <c r="U963" s="96">
        <f t="shared" ref="U963:U1026" si="144">IFERROR(T963-T962,0)</f>
        <v>297</v>
      </c>
      <c r="V963" s="96">
        <f>T963/VLOOKUP(C963,[4]CharPropertyConfig!$A:$G,7,FALSE)</f>
        <v>22.68</v>
      </c>
      <c r="W963" s="96">
        <f t="shared" si="136"/>
        <v>9641.0739573090541</v>
      </c>
      <c r="X963" s="54" t="str">
        <f>VLOOKUP(J963,Entourage!A:B,2,FALSE)</f>
        <v>c_b_0067</v>
      </c>
      <c r="Y963" s="51" t="str">
        <f>VLOOKUP(M963,Entourage!A:B,2,FALSE)</f>
        <v>c_b_0068</v>
      </c>
    </row>
    <row r="964" spans="1:25" x14ac:dyDescent="0.15">
      <c r="A964" s="51">
        <f t="shared" si="138"/>
        <v>49</v>
      </c>
      <c r="B964" s="2">
        <f>COUNTIF(A$1:A964,A964)</f>
        <v>3</v>
      </c>
      <c r="C964" s="2">
        <f t="shared" si="137"/>
        <v>102</v>
      </c>
      <c r="D964" s="100">
        <f t="shared" si="139"/>
        <v>35</v>
      </c>
      <c r="E964" s="51">
        <v>1</v>
      </c>
      <c r="F964" s="43">
        <v>1</v>
      </c>
      <c r="G964" s="82">
        <v>13009</v>
      </c>
      <c r="H964" s="43">
        <v>6</v>
      </c>
      <c r="I964" s="43">
        <f>VLOOKUP(C964,[4]CharPropertyConfig!$A:$G,7,FALSE)*D964</f>
        <v>875</v>
      </c>
      <c r="J964" s="51">
        <f>VLOOKUP(A964,filiation!A:C,3,FALSE)</f>
        <v>11</v>
      </c>
      <c r="K964" s="51">
        <f>VLOOKUP(J964,Entourage!A:N,14,FALSE)</f>
        <v>2</v>
      </c>
      <c r="L964" s="2" t="str">
        <f t="shared" si="140"/>
        <v>刺杀</v>
      </c>
      <c r="M964" s="51">
        <f>VLOOKUP(A964,filiation!A:D,4,FALSE)</f>
        <v>22</v>
      </c>
      <c r="N964" s="51">
        <f>VLOOKUP(M964,Entourage!A:N,14,FALSE)</f>
        <v>1</v>
      </c>
      <c r="O964" s="2" t="str">
        <f t="shared" si="141"/>
        <v>战斗</v>
      </c>
      <c r="P964" s="2">
        <f t="shared" si="142"/>
        <v>102</v>
      </c>
      <c r="Q964" s="51">
        <f>INT(VLOOKUP(M964,Entourage!A:AF,28+IF(N964=1,2,IF(N964=3,3,1)),FALSE)*0.6*POWER(B964,1.1))</f>
        <v>28</v>
      </c>
      <c r="R964" s="55">
        <f>I964/(SUM(H$2:H964)*10)</f>
        <v>2.6956253850893407E-3</v>
      </c>
      <c r="S964" s="95">
        <f t="shared" si="143"/>
        <v>5.5</v>
      </c>
      <c r="T964" s="96">
        <f>SUMIFS(H$2:H964,A$2:A964,A964)*10*S964*(1.1+INDEX(Entourage!BD:BD,MATCH(J964,Entourage!A:A,0))/20)</f>
        <v>891.00000000000011</v>
      </c>
      <c r="U964" s="96">
        <f t="shared" si="144"/>
        <v>324.00000000000011</v>
      </c>
      <c r="V964" s="96">
        <f>T964/VLOOKUP(C964,[4]CharPropertyConfig!$A:$G,7,FALSE)</f>
        <v>35.640000000000008</v>
      </c>
      <c r="W964" s="96">
        <f t="shared" ref="W964:W1027" si="145">U964-U963</f>
        <v>27.000000000000114</v>
      </c>
      <c r="X964" s="54" t="str">
        <f>VLOOKUP(J964,Entourage!A:B,2,FALSE)</f>
        <v>c_b_0067</v>
      </c>
      <c r="Y964" s="51" t="str">
        <f>VLOOKUP(M964,Entourage!A:B,2,FALSE)</f>
        <v>c_b_0068</v>
      </c>
    </row>
    <row r="965" spans="1:25" x14ac:dyDescent="0.15">
      <c r="A965" s="51">
        <f t="shared" si="138"/>
        <v>49</v>
      </c>
      <c r="B965" s="2">
        <f>COUNTIF(A$1:A965,A965)</f>
        <v>4</v>
      </c>
      <c r="C965" s="2">
        <f t="shared" si="137"/>
        <v>102</v>
      </c>
      <c r="D965" s="100">
        <f t="shared" si="139"/>
        <v>49</v>
      </c>
      <c r="E965" s="51">
        <v>1</v>
      </c>
      <c r="F965" s="43">
        <v>2</v>
      </c>
      <c r="G965" s="82">
        <v>13009</v>
      </c>
      <c r="H965" s="43">
        <v>10</v>
      </c>
      <c r="I965" s="43">
        <f>VLOOKUP(C965,[4]CharPropertyConfig!$A:$G,7,FALSE)*D965</f>
        <v>1225</v>
      </c>
      <c r="J965" s="51">
        <f>VLOOKUP(A965,filiation!A:C,3,FALSE)</f>
        <v>11</v>
      </c>
      <c r="K965" s="51">
        <f>VLOOKUP(J965,Entourage!A:N,14,FALSE)</f>
        <v>2</v>
      </c>
      <c r="L965" s="2" t="str">
        <f t="shared" si="140"/>
        <v>刺杀</v>
      </c>
      <c r="M965" s="51">
        <f>VLOOKUP(A965,filiation!A:D,4,FALSE)</f>
        <v>22</v>
      </c>
      <c r="N965" s="51">
        <f>VLOOKUP(M965,Entourage!A:N,14,FALSE)</f>
        <v>1</v>
      </c>
      <c r="O965" s="2" t="str">
        <f t="shared" si="141"/>
        <v>战斗</v>
      </c>
      <c r="P965" s="2">
        <f t="shared" si="142"/>
        <v>102</v>
      </c>
      <c r="Q965" s="51">
        <f>INT(VLOOKUP(M965,Entourage!A:AF,28+IF(N965=1,2,IF(N965=3,3,1)),FALSE)*0.6*POWER(B965,1.1))</f>
        <v>38</v>
      </c>
      <c r="R965" s="55">
        <f>I965/(SUM(H$2:H965)*10)</f>
        <v>3.772713273791192E-3</v>
      </c>
      <c r="S965" s="95">
        <f t="shared" si="143"/>
        <v>4.2</v>
      </c>
      <c r="T965" s="96">
        <f>SUMIFS(H$2:H965,A$2:A965,A965)*10*S965*(1.1+INDEX(Entourage!BD:BD,MATCH(J965,Entourage!A:A,0))/20)</f>
        <v>1247.4000000000001</v>
      </c>
      <c r="U965" s="96">
        <f t="shared" si="144"/>
        <v>356.4</v>
      </c>
      <c r="V965" s="96">
        <f>T965/VLOOKUP(C965,[4]CharPropertyConfig!$A:$G,7,FALSE)</f>
        <v>49.896000000000001</v>
      </c>
      <c r="W965" s="96">
        <f t="shared" si="145"/>
        <v>32.399999999999864</v>
      </c>
      <c r="X965" s="54" t="str">
        <f>VLOOKUP(J965,Entourage!A:B,2,FALSE)</f>
        <v>c_b_0067</v>
      </c>
      <c r="Y965" s="51" t="str">
        <f>VLOOKUP(M965,Entourage!A:B,2,FALSE)</f>
        <v>c_b_0068</v>
      </c>
    </row>
    <row r="966" spans="1:25" x14ac:dyDescent="0.15">
      <c r="A966" s="51">
        <f t="shared" si="138"/>
        <v>49</v>
      </c>
      <c r="B966" s="2">
        <f>COUNTIF(A$1:A966,A966)</f>
        <v>5</v>
      </c>
      <c r="C966" s="2">
        <f t="shared" si="137"/>
        <v>102</v>
      </c>
      <c r="D966" s="100">
        <f t="shared" si="139"/>
        <v>65</v>
      </c>
      <c r="E966" s="51">
        <v>1</v>
      </c>
      <c r="F966" s="43">
        <v>2</v>
      </c>
      <c r="G966" s="82">
        <v>13009</v>
      </c>
      <c r="H966" s="43">
        <v>12</v>
      </c>
      <c r="I966" s="43">
        <f>VLOOKUP(C966,[4]CharPropertyConfig!$A:$G,7,FALSE)*D966</f>
        <v>1625</v>
      </c>
      <c r="J966" s="51">
        <f>VLOOKUP(A966,filiation!A:C,3,FALSE)</f>
        <v>11</v>
      </c>
      <c r="K966" s="51">
        <f>VLOOKUP(J966,Entourage!A:N,14,FALSE)</f>
        <v>2</v>
      </c>
      <c r="L966" s="2" t="str">
        <f t="shared" si="140"/>
        <v>刺杀</v>
      </c>
      <c r="M966" s="51">
        <f>VLOOKUP(A966,filiation!A:D,4,FALSE)</f>
        <v>22</v>
      </c>
      <c r="N966" s="51">
        <f>VLOOKUP(M966,Entourage!A:N,14,FALSE)</f>
        <v>1</v>
      </c>
      <c r="O966" s="2" t="str">
        <f t="shared" si="141"/>
        <v>战斗</v>
      </c>
      <c r="P966" s="2">
        <f t="shared" si="142"/>
        <v>102</v>
      </c>
      <c r="Q966" s="51">
        <f>INT(VLOOKUP(M966,Entourage!A:AF,28+IF(N966=1,2,IF(N966=3,3,1)),FALSE)*0.6*POWER(B966,1.1))</f>
        <v>49</v>
      </c>
      <c r="R966" s="55">
        <f>I966/(SUM(H$2:H966)*10)</f>
        <v>5.0027707653469613E-3</v>
      </c>
      <c r="S966" s="95">
        <f t="shared" si="143"/>
        <v>3.56</v>
      </c>
      <c r="T966" s="96">
        <f>SUMIFS(H$2:H966,A$2:A966,A966)*10*S966*(1.1+INDEX(Entourage!BD:BD,MATCH(J966,Entourage!A:A,0))/20)</f>
        <v>1634.0400000000002</v>
      </c>
      <c r="U966" s="96">
        <f t="shared" si="144"/>
        <v>386.6400000000001</v>
      </c>
      <c r="V966" s="96">
        <f>T966/VLOOKUP(C966,[4]CharPropertyConfig!$A:$G,7,FALSE)</f>
        <v>65.36160000000001</v>
      </c>
      <c r="W966" s="96">
        <f t="shared" si="145"/>
        <v>30.240000000000123</v>
      </c>
      <c r="X966" s="54" t="str">
        <f>VLOOKUP(J966,Entourage!A:B,2,FALSE)</f>
        <v>c_b_0067</v>
      </c>
      <c r="Y966" s="51" t="str">
        <f>VLOOKUP(M966,Entourage!A:B,2,FALSE)</f>
        <v>c_b_0068</v>
      </c>
    </row>
    <row r="967" spans="1:25" x14ac:dyDescent="0.15">
      <c r="A967" s="51">
        <f t="shared" si="138"/>
        <v>49</v>
      </c>
      <c r="B967" s="2">
        <f>COUNTIF(A$1:A967,A967)</f>
        <v>6</v>
      </c>
      <c r="C967" s="2">
        <f t="shared" si="137"/>
        <v>102</v>
      </c>
      <c r="D967" s="100">
        <f t="shared" si="139"/>
        <v>81</v>
      </c>
      <c r="E967" s="51">
        <v>1</v>
      </c>
      <c r="F967" s="43">
        <v>2</v>
      </c>
      <c r="G967" s="82">
        <v>13009</v>
      </c>
      <c r="H967" s="43">
        <v>16</v>
      </c>
      <c r="I967" s="43">
        <f>VLOOKUP(C967,[4]CharPropertyConfig!$A:$G,7,FALSE)*D967</f>
        <v>2025</v>
      </c>
      <c r="J967" s="51">
        <f>VLOOKUP(A967,filiation!A:C,3,FALSE)</f>
        <v>11</v>
      </c>
      <c r="K967" s="51">
        <f>VLOOKUP(J967,Entourage!A:N,14,FALSE)</f>
        <v>2</v>
      </c>
      <c r="L967" s="2" t="str">
        <f t="shared" si="140"/>
        <v>刺杀</v>
      </c>
      <c r="M967" s="51">
        <f>VLOOKUP(A967,filiation!A:D,4,FALSE)</f>
        <v>22</v>
      </c>
      <c r="N967" s="51">
        <f>VLOOKUP(M967,Entourage!A:N,14,FALSE)</f>
        <v>1</v>
      </c>
      <c r="O967" s="2" t="str">
        <f t="shared" si="141"/>
        <v>战斗</v>
      </c>
      <c r="P967" s="2">
        <f t="shared" si="142"/>
        <v>102</v>
      </c>
      <c r="Q967" s="51">
        <f>INT(VLOOKUP(M967,Entourage!A:AF,28+IF(N967=1,2,IF(N967=3,3,1)),FALSE)*0.6*POWER(B967,1.1))</f>
        <v>60</v>
      </c>
      <c r="R967" s="55">
        <f>I967/(SUM(H$2:H967)*10)</f>
        <v>6.231152686319158E-3</v>
      </c>
      <c r="S967" s="95">
        <f t="shared" si="143"/>
        <v>3.02</v>
      </c>
      <c r="T967" s="96">
        <f>SUMIFS(H$2:H967,A$2:A967,A967)*10*S967*(1.1+INDEX(Entourage!BD:BD,MATCH(J967,Entourage!A:A,0))/20)</f>
        <v>2038.5000000000002</v>
      </c>
      <c r="U967" s="96">
        <f t="shared" si="144"/>
        <v>404.46000000000004</v>
      </c>
      <c r="V967" s="96">
        <f>T967/VLOOKUP(C967,[4]CharPropertyConfig!$A:$G,7,FALSE)</f>
        <v>81.540000000000006</v>
      </c>
      <c r="W967" s="96">
        <f t="shared" si="145"/>
        <v>17.819999999999936</v>
      </c>
      <c r="X967" s="54" t="str">
        <f>VLOOKUP(J967,Entourage!A:B,2,FALSE)</f>
        <v>c_b_0067</v>
      </c>
      <c r="Y967" s="51" t="str">
        <f>VLOOKUP(M967,Entourage!A:B,2,FALSE)</f>
        <v>c_b_0068</v>
      </c>
    </row>
    <row r="968" spans="1:25" x14ac:dyDescent="0.15">
      <c r="A968" s="51">
        <f t="shared" si="138"/>
        <v>49</v>
      </c>
      <c r="B968" s="2">
        <f>COUNTIF(A$1:A968,A968)</f>
        <v>7</v>
      </c>
      <c r="C968" s="2">
        <f t="shared" si="137"/>
        <v>102</v>
      </c>
      <c r="D968" s="100">
        <f t="shared" si="139"/>
        <v>98</v>
      </c>
      <c r="E968" s="51">
        <v>1</v>
      </c>
      <c r="F968" s="43">
        <v>3</v>
      </c>
      <c r="G968" s="82">
        <v>13009</v>
      </c>
      <c r="H968" s="43">
        <v>20</v>
      </c>
      <c r="I968" s="43">
        <f>VLOOKUP(C968,[4]CharPropertyConfig!$A:$G,7,FALSE)*D968</f>
        <v>2450</v>
      </c>
      <c r="J968" s="51">
        <f>VLOOKUP(A968,filiation!A:C,3,FALSE)</f>
        <v>11</v>
      </c>
      <c r="K968" s="51">
        <f>VLOOKUP(J968,Entourage!A:N,14,FALSE)</f>
        <v>2</v>
      </c>
      <c r="L968" s="2" t="str">
        <f t="shared" si="140"/>
        <v>刺杀</v>
      </c>
      <c r="M968" s="51">
        <f>VLOOKUP(A968,filiation!A:D,4,FALSE)</f>
        <v>22</v>
      </c>
      <c r="N968" s="51">
        <f>VLOOKUP(M968,Entourage!A:N,14,FALSE)</f>
        <v>1</v>
      </c>
      <c r="O968" s="2" t="str">
        <f t="shared" si="141"/>
        <v>战斗</v>
      </c>
      <c r="P968" s="2">
        <f t="shared" si="142"/>
        <v>102</v>
      </c>
      <c r="Q968" s="51">
        <f>INT(VLOOKUP(M968,Entourage!A:AF,28+IF(N968=1,2,IF(N968=3,3,1)),FALSE)*0.6*POWER(B968,1.1))</f>
        <v>71</v>
      </c>
      <c r="R968" s="55">
        <f>I968/(SUM(H$2:H968)*10)</f>
        <v>7.5342887016421672E-3</v>
      </c>
      <c r="S968" s="95">
        <f t="shared" si="143"/>
        <v>2.6</v>
      </c>
      <c r="T968" s="96">
        <f>SUMIFS(H$2:H968,A$2:A968,A968)*10*S968*(1.1+INDEX(Entourage!BD:BD,MATCH(J968,Entourage!A:A,0))/20)</f>
        <v>2457</v>
      </c>
      <c r="U968" s="96">
        <f t="shared" si="144"/>
        <v>418.49999999999977</v>
      </c>
      <c r="V968" s="96">
        <f>T968/VLOOKUP(C968,[4]CharPropertyConfig!$A:$G,7,FALSE)</f>
        <v>98.28</v>
      </c>
      <c r="W968" s="96">
        <f t="shared" si="145"/>
        <v>14.039999999999736</v>
      </c>
      <c r="X968" s="54" t="str">
        <f>VLOOKUP(J968,Entourage!A:B,2,FALSE)</f>
        <v>c_b_0067</v>
      </c>
      <c r="Y968" s="51" t="str">
        <f>VLOOKUP(M968,Entourage!A:B,2,FALSE)</f>
        <v>c_b_0068</v>
      </c>
    </row>
    <row r="969" spans="1:25" x14ac:dyDescent="0.15">
      <c r="A969" s="51">
        <f t="shared" si="138"/>
        <v>49</v>
      </c>
      <c r="B969" s="2">
        <f>COUNTIF(A$1:A969,A969)</f>
        <v>8</v>
      </c>
      <c r="C969" s="2">
        <f t="shared" si="137"/>
        <v>102</v>
      </c>
      <c r="D969" s="100">
        <f t="shared" si="139"/>
        <v>115</v>
      </c>
      <c r="E969" s="51">
        <v>1</v>
      </c>
      <c r="F969" s="43">
        <v>3</v>
      </c>
      <c r="G969" s="82">
        <v>13009</v>
      </c>
      <c r="H969" s="43">
        <v>24</v>
      </c>
      <c r="I969" s="43">
        <f>VLOOKUP(C969,[4]CharPropertyConfig!$A:$G,7,FALSE)*D969</f>
        <v>2875</v>
      </c>
      <c r="J969" s="51">
        <f>VLOOKUP(A969,filiation!A:C,3,FALSE)</f>
        <v>11</v>
      </c>
      <c r="K969" s="51">
        <f>VLOOKUP(J969,Entourage!A:N,14,FALSE)</f>
        <v>2</v>
      </c>
      <c r="L969" s="2" t="str">
        <f t="shared" si="140"/>
        <v>刺杀</v>
      </c>
      <c r="M969" s="51">
        <f>VLOOKUP(A969,filiation!A:D,4,FALSE)</f>
        <v>22</v>
      </c>
      <c r="N969" s="51">
        <f>VLOOKUP(M969,Entourage!A:N,14,FALSE)</f>
        <v>1</v>
      </c>
      <c r="O969" s="2" t="str">
        <f t="shared" si="141"/>
        <v>战斗</v>
      </c>
      <c r="P969" s="2">
        <f t="shared" si="142"/>
        <v>102</v>
      </c>
      <c r="Q969" s="51">
        <f>INT(VLOOKUP(M969,Entourage!A:AF,28+IF(N969=1,2,IF(N969=3,3,1)),FALSE)*0.6*POWER(B969,1.1))</f>
        <v>82</v>
      </c>
      <c r="R969" s="55">
        <f>I969/(SUM(H$2:H969)*10)</f>
        <v>8.834736648024092E-3</v>
      </c>
      <c r="S969" s="95">
        <f t="shared" si="143"/>
        <v>2.2799999999999998</v>
      </c>
      <c r="T969" s="96">
        <f>SUMIFS(H$2:H969,A$2:A969,A969)*10*S969*(1.1+INDEX(Entourage!BD:BD,MATCH(J969,Entourage!A:A,0))/20)</f>
        <v>2893.32</v>
      </c>
      <c r="U969" s="96">
        <f t="shared" si="144"/>
        <v>436.32000000000016</v>
      </c>
      <c r="V969" s="96">
        <f>T969/VLOOKUP(C969,[4]CharPropertyConfig!$A:$G,7,FALSE)</f>
        <v>115.73280000000001</v>
      </c>
      <c r="W969" s="96">
        <f t="shared" si="145"/>
        <v>17.820000000000391</v>
      </c>
      <c r="X969" s="54" t="str">
        <f>VLOOKUP(J969,Entourage!A:B,2,FALSE)</f>
        <v>c_b_0067</v>
      </c>
      <c r="Y969" s="51" t="str">
        <f>VLOOKUP(M969,Entourage!A:B,2,FALSE)</f>
        <v>c_b_0068</v>
      </c>
    </row>
    <row r="970" spans="1:25" x14ac:dyDescent="0.15">
      <c r="A970" s="51">
        <f t="shared" si="138"/>
        <v>49</v>
      </c>
      <c r="B970" s="2">
        <f>COUNTIF(A$1:A970,A970)</f>
        <v>9</v>
      </c>
      <c r="C970" s="2">
        <f t="shared" si="137"/>
        <v>102</v>
      </c>
      <c r="D970" s="100">
        <f t="shared" si="139"/>
        <v>134</v>
      </c>
      <c r="E970" s="51">
        <v>1</v>
      </c>
      <c r="F970" s="43">
        <v>3</v>
      </c>
      <c r="G970" s="82">
        <v>13009</v>
      </c>
      <c r="H970" s="43">
        <v>26</v>
      </c>
      <c r="I970" s="43">
        <f>VLOOKUP(C970,[4]CharPropertyConfig!$A:$G,7,FALSE)*D970</f>
        <v>3350</v>
      </c>
      <c r="J970" s="51">
        <f>VLOOKUP(A970,filiation!A:C,3,FALSE)</f>
        <v>11</v>
      </c>
      <c r="K970" s="51">
        <f>VLOOKUP(J970,Entourage!A:N,14,FALSE)</f>
        <v>2</v>
      </c>
      <c r="L970" s="2" t="str">
        <f t="shared" si="140"/>
        <v>刺杀</v>
      </c>
      <c r="M970" s="51">
        <f>VLOOKUP(A970,filiation!A:D,4,FALSE)</f>
        <v>22</v>
      </c>
      <c r="N970" s="51">
        <f>VLOOKUP(M970,Entourage!A:N,14,FALSE)</f>
        <v>1</v>
      </c>
      <c r="O970" s="2" t="str">
        <f t="shared" si="141"/>
        <v>战斗</v>
      </c>
      <c r="P970" s="2">
        <f t="shared" si="142"/>
        <v>102</v>
      </c>
      <c r="Q970" s="51">
        <f>INT(VLOOKUP(M970,Entourage!A:AF,28+IF(N970=1,2,IF(N970=3,3,1)),FALSE)*0.6*POWER(B970,1.1))</f>
        <v>94</v>
      </c>
      <c r="R970" s="55">
        <f>I970/(SUM(H$2:H970)*10)</f>
        <v>1.0286170474084991E-2</v>
      </c>
      <c r="S970" s="95">
        <f t="shared" si="143"/>
        <v>2.0699999999999998</v>
      </c>
      <c r="T970" s="96">
        <f>SUMIFS(H$2:H970,A$2:A970,A970)*10*S970*(1.1+INDEX(Entourage!BD:BD,MATCH(J970,Entourage!A:A,0))/20)</f>
        <v>3353.4</v>
      </c>
      <c r="U970" s="96">
        <f t="shared" si="144"/>
        <v>460.07999999999993</v>
      </c>
      <c r="V970" s="96">
        <f>T970/VLOOKUP(C970,[4]CharPropertyConfig!$A:$G,7,FALSE)</f>
        <v>134.136</v>
      </c>
      <c r="W970" s="96">
        <f t="shared" si="145"/>
        <v>23.759999999999764</v>
      </c>
      <c r="X970" s="54" t="str">
        <f>VLOOKUP(J970,Entourage!A:B,2,FALSE)</f>
        <v>c_b_0067</v>
      </c>
      <c r="Y970" s="51" t="str">
        <f>VLOOKUP(M970,Entourage!A:B,2,FALSE)</f>
        <v>c_b_0068</v>
      </c>
    </row>
    <row r="971" spans="1:25" x14ac:dyDescent="0.15">
      <c r="A971" s="51">
        <f t="shared" si="138"/>
        <v>49</v>
      </c>
      <c r="B971" s="2">
        <f>COUNTIF(A$1:A971,A971)</f>
        <v>10</v>
      </c>
      <c r="C971" s="2">
        <f t="shared" si="137"/>
        <v>102</v>
      </c>
      <c r="D971" s="100">
        <f t="shared" si="139"/>
        <v>153</v>
      </c>
      <c r="E971" s="51">
        <v>1</v>
      </c>
      <c r="F971" s="43">
        <v>3</v>
      </c>
      <c r="G971" s="82">
        <v>13009</v>
      </c>
      <c r="H971" s="43">
        <v>30</v>
      </c>
      <c r="I971" s="43">
        <f>VLOOKUP(C971,[4]CharPropertyConfig!$A:$G,7,FALSE)*D971</f>
        <v>3825</v>
      </c>
      <c r="J971" s="51">
        <f>VLOOKUP(A971,filiation!A:C,3,FALSE)</f>
        <v>11</v>
      </c>
      <c r="K971" s="51">
        <f>VLOOKUP(J971,Entourage!A:N,14,FALSE)</f>
        <v>2</v>
      </c>
      <c r="L971" s="2" t="str">
        <f t="shared" si="140"/>
        <v>刺杀</v>
      </c>
      <c r="M971" s="51">
        <f>VLOOKUP(A971,filiation!A:D,4,FALSE)</f>
        <v>22</v>
      </c>
      <c r="N971" s="51">
        <f>VLOOKUP(M971,Entourage!A:N,14,FALSE)</f>
        <v>1</v>
      </c>
      <c r="O971" s="2" t="str">
        <f t="shared" si="141"/>
        <v>战斗</v>
      </c>
      <c r="P971" s="2">
        <f t="shared" si="142"/>
        <v>102</v>
      </c>
      <c r="Q971" s="51">
        <f>INT(VLOOKUP(M971,Entourage!A:AF,28+IF(N971=1,2,IF(N971=3,3,1)),FALSE)*0.6*POWER(B971,1.1))</f>
        <v>105</v>
      </c>
      <c r="R971" s="55">
        <f>I971/(SUM(H$2:H971)*10)</f>
        <v>1.1733848702374379E-2</v>
      </c>
      <c r="S971" s="95">
        <f t="shared" si="143"/>
        <v>1.89</v>
      </c>
      <c r="T971" s="96">
        <f>SUMIFS(H$2:H971,A$2:A971,A971)*10*S971*(1.1+INDEX(Entourage!BD:BD,MATCH(J971,Entourage!A:A,0))/20)</f>
        <v>3827.2500000000005</v>
      </c>
      <c r="U971" s="96">
        <f t="shared" si="144"/>
        <v>473.85000000000036</v>
      </c>
      <c r="V971" s="96">
        <f>T971/VLOOKUP(C971,[4]CharPropertyConfig!$A:$G,7,FALSE)</f>
        <v>153.09000000000003</v>
      </c>
      <c r="W971" s="96">
        <f t="shared" si="145"/>
        <v>13.770000000000437</v>
      </c>
      <c r="X971" s="54" t="str">
        <f>VLOOKUP(J971,Entourage!A:B,2,FALSE)</f>
        <v>c_b_0067</v>
      </c>
      <c r="Y971" s="51" t="str">
        <f>VLOOKUP(M971,Entourage!A:B,2,FALSE)</f>
        <v>c_b_0068</v>
      </c>
    </row>
    <row r="972" spans="1:25" x14ac:dyDescent="0.15">
      <c r="A972" s="51">
        <f t="shared" si="138"/>
        <v>49</v>
      </c>
      <c r="B972" s="2">
        <f>COUNTIF(A$1:A972,A972)</f>
        <v>11</v>
      </c>
      <c r="C972" s="2">
        <f t="shared" si="137"/>
        <v>102</v>
      </c>
      <c r="D972" s="100">
        <f t="shared" si="139"/>
        <v>172</v>
      </c>
      <c r="E972" s="51">
        <v>1</v>
      </c>
      <c r="F972" s="43">
        <v>4</v>
      </c>
      <c r="G972" s="82">
        <v>13009</v>
      </c>
      <c r="H972" s="43">
        <v>34</v>
      </c>
      <c r="I972" s="43">
        <f>VLOOKUP(C972,[4]CharPropertyConfig!$A:$G,7,FALSE)*D972</f>
        <v>4300</v>
      </c>
      <c r="J972" s="51">
        <f>VLOOKUP(A972,filiation!A:C,3,FALSE)</f>
        <v>11</v>
      </c>
      <c r="K972" s="51">
        <f>VLOOKUP(J972,Entourage!A:N,14,FALSE)</f>
        <v>2</v>
      </c>
      <c r="L972" s="2" t="str">
        <f t="shared" si="140"/>
        <v>刺杀</v>
      </c>
      <c r="M972" s="51">
        <f>VLOOKUP(A972,filiation!A:D,4,FALSE)</f>
        <v>22</v>
      </c>
      <c r="N972" s="51">
        <f>VLOOKUP(M972,Entourage!A:N,14,FALSE)</f>
        <v>1</v>
      </c>
      <c r="O972" s="2" t="str">
        <f t="shared" si="141"/>
        <v>战斗</v>
      </c>
      <c r="P972" s="2">
        <f t="shared" si="142"/>
        <v>102</v>
      </c>
      <c r="Q972" s="51">
        <f>INT(VLOOKUP(M972,Entourage!A:AF,28+IF(N972=1,2,IF(N972=3,3,1)),FALSE)*0.6*POWER(B972,1.1))</f>
        <v>117</v>
      </c>
      <c r="R972" s="55">
        <f>I972/(SUM(H$2:H972)*10)</f>
        <v>1.3177249325815151E-2</v>
      </c>
      <c r="S972" s="95">
        <f t="shared" si="143"/>
        <v>1.74</v>
      </c>
      <c r="T972" s="96">
        <f>SUMIFS(H$2:H972,A$2:A972,A972)*10*S972*(1.1+INDEX(Entourage!BD:BD,MATCH(J972,Entourage!A:A,0))/20)</f>
        <v>4322.16</v>
      </c>
      <c r="U972" s="96">
        <f t="shared" si="144"/>
        <v>494.9099999999994</v>
      </c>
      <c r="V972" s="96">
        <f>T972/VLOOKUP(C972,[4]CharPropertyConfig!$A:$G,7,FALSE)</f>
        <v>172.88639999999998</v>
      </c>
      <c r="W972" s="96">
        <f t="shared" si="145"/>
        <v>21.059999999999036</v>
      </c>
      <c r="X972" s="54" t="str">
        <f>VLOOKUP(J972,Entourage!A:B,2,FALSE)</f>
        <v>c_b_0067</v>
      </c>
      <c r="Y972" s="51" t="str">
        <f>VLOOKUP(M972,Entourage!A:B,2,FALSE)</f>
        <v>c_b_0068</v>
      </c>
    </row>
    <row r="973" spans="1:25" x14ac:dyDescent="0.15">
      <c r="A973" s="51">
        <f t="shared" si="138"/>
        <v>49</v>
      </c>
      <c r="B973" s="2">
        <f>COUNTIF(A$1:A973,A973)</f>
        <v>12</v>
      </c>
      <c r="C973" s="2">
        <f t="shared" si="137"/>
        <v>102</v>
      </c>
      <c r="D973" s="100">
        <f t="shared" si="139"/>
        <v>193</v>
      </c>
      <c r="E973" s="51">
        <v>1</v>
      </c>
      <c r="F973" s="43">
        <v>4</v>
      </c>
      <c r="G973" s="82">
        <v>13009</v>
      </c>
      <c r="H973" s="43">
        <v>38</v>
      </c>
      <c r="I973" s="43">
        <f>VLOOKUP(C973,[4]CharPropertyConfig!$A:$G,7,FALSE)*D973</f>
        <v>4825</v>
      </c>
      <c r="J973" s="51">
        <f>VLOOKUP(A973,filiation!A:C,3,FALSE)</f>
        <v>11</v>
      </c>
      <c r="K973" s="51">
        <f>VLOOKUP(J973,Entourage!A:N,14,FALSE)</f>
        <v>2</v>
      </c>
      <c r="L973" s="2" t="str">
        <f t="shared" si="140"/>
        <v>刺杀</v>
      </c>
      <c r="M973" s="51">
        <f>VLOOKUP(A973,filiation!A:D,4,FALSE)</f>
        <v>22</v>
      </c>
      <c r="N973" s="51">
        <f>VLOOKUP(M973,Entourage!A:N,14,FALSE)</f>
        <v>1</v>
      </c>
      <c r="O973" s="2" t="str">
        <f t="shared" si="141"/>
        <v>战斗</v>
      </c>
      <c r="P973" s="2">
        <f t="shared" si="142"/>
        <v>102</v>
      </c>
      <c r="Q973" s="51">
        <f>INT(VLOOKUP(M973,Entourage!A:AF,28+IF(N973=1,2,IF(N973=3,3,1)),FALSE)*0.6*POWER(B973,1.1))</f>
        <v>129</v>
      </c>
      <c r="R973" s="55">
        <f>I973/(SUM(H$2:H973)*10)</f>
        <v>1.4768901132537496E-2</v>
      </c>
      <c r="S973" s="95">
        <f t="shared" si="143"/>
        <v>1.615</v>
      </c>
      <c r="T973" s="96">
        <f>SUMIFS(H$2:H973,A$2:A973,A973)*10*S973*(1.1+INDEX(Entourage!BD:BD,MATCH(J973,Entourage!A:A,0))/20)</f>
        <v>4840.1550000000007</v>
      </c>
      <c r="U973" s="96">
        <f t="shared" si="144"/>
        <v>517.9950000000008</v>
      </c>
      <c r="V973" s="96">
        <f>T973/VLOOKUP(C973,[4]CharPropertyConfig!$A:$G,7,FALSE)</f>
        <v>193.60620000000003</v>
      </c>
      <c r="W973" s="96">
        <f t="shared" si="145"/>
        <v>23.085000000001401</v>
      </c>
      <c r="X973" s="54" t="str">
        <f>VLOOKUP(J973,Entourage!A:B,2,FALSE)</f>
        <v>c_b_0067</v>
      </c>
      <c r="Y973" s="51" t="str">
        <f>VLOOKUP(M973,Entourage!A:B,2,FALSE)</f>
        <v>c_b_0068</v>
      </c>
    </row>
    <row r="974" spans="1:25" x14ac:dyDescent="0.15">
      <c r="A974" s="51">
        <f t="shared" si="138"/>
        <v>49</v>
      </c>
      <c r="B974" s="2">
        <f>COUNTIF(A$1:A974,A974)</f>
        <v>13</v>
      </c>
      <c r="C974" s="2">
        <f t="shared" si="137"/>
        <v>102</v>
      </c>
      <c r="D974" s="100">
        <f t="shared" si="139"/>
        <v>215</v>
      </c>
      <c r="E974" s="51">
        <v>1</v>
      </c>
      <c r="F974" s="43">
        <v>4</v>
      </c>
      <c r="G974" s="82">
        <v>13009</v>
      </c>
      <c r="H974" s="43">
        <v>42</v>
      </c>
      <c r="I974" s="43">
        <f>VLOOKUP(C974,[4]CharPropertyConfig!$A:$G,7,FALSE)*D974</f>
        <v>5375</v>
      </c>
      <c r="J974" s="51">
        <f>VLOOKUP(A974,filiation!A:C,3,FALSE)</f>
        <v>11</v>
      </c>
      <c r="K974" s="51">
        <f>VLOOKUP(J974,Entourage!A:N,14,FALSE)</f>
        <v>2</v>
      </c>
      <c r="L974" s="2" t="str">
        <f t="shared" si="140"/>
        <v>刺杀</v>
      </c>
      <c r="M974" s="51">
        <f>VLOOKUP(A974,filiation!A:D,4,FALSE)</f>
        <v>22</v>
      </c>
      <c r="N974" s="51">
        <f>VLOOKUP(M974,Entourage!A:N,14,FALSE)</f>
        <v>1</v>
      </c>
      <c r="O974" s="2" t="str">
        <f t="shared" si="141"/>
        <v>战斗</v>
      </c>
      <c r="P974" s="2">
        <f t="shared" si="142"/>
        <v>102</v>
      </c>
      <c r="Q974" s="51">
        <f>INT(VLOOKUP(M974,Entourage!A:AF,28+IF(N974=1,2,IF(N974=3,3,1)),FALSE)*0.6*POWER(B974,1.1))</f>
        <v>141</v>
      </c>
      <c r="R974" s="55">
        <f>I974/(SUM(H$2:H974)*10)</f>
        <v>1.6431279041330397E-2</v>
      </c>
      <c r="S974" s="95">
        <f t="shared" si="143"/>
        <v>1.51</v>
      </c>
      <c r="T974" s="96">
        <f>SUMIFS(H$2:H974,A$2:A974,A974)*10*S974*(1.1+INDEX(Entourage!BD:BD,MATCH(J974,Entourage!A:A,0))/20)</f>
        <v>5381.64</v>
      </c>
      <c r="U974" s="96">
        <f t="shared" si="144"/>
        <v>541.48499999999967</v>
      </c>
      <c r="V974" s="96">
        <f>T974/VLOOKUP(C974,[4]CharPropertyConfig!$A:$G,7,FALSE)</f>
        <v>215.26560000000001</v>
      </c>
      <c r="W974" s="96">
        <f t="shared" si="145"/>
        <v>23.489999999998872</v>
      </c>
      <c r="X974" s="54" t="str">
        <f>VLOOKUP(J974,Entourage!A:B,2,FALSE)</f>
        <v>c_b_0067</v>
      </c>
      <c r="Y974" s="51" t="str">
        <f>VLOOKUP(M974,Entourage!A:B,2,FALSE)</f>
        <v>c_b_0068</v>
      </c>
    </row>
    <row r="975" spans="1:25" x14ac:dyDescent="0.15">
      <c r="A975" s="51">
        <f t="shared" si="138"/>
        <v>49</v>
      </c>
      <c r="B975" s="2">
        <f>COUNTIF(A$1:A975,A975)</f>
        <v>14</v>
      </c>
      <c r="C975" s="2">
        <f t="shared" si="137"/>
        <v>102</v>
      </c>
      <c r="D975" s="100">
        <f t="shared" si="139"/>
        <v>237</v>
      </c>
      <c r="E975" s="51">
        <v>1</v>
      </c>
      <c r="F975" s="43">
        <v>5</v>
      </c>
      <c r="G975" s="82">
        <v>13009</v>
      </c>
      <c r="H975" s="43">
        <v>46</v>
      </c>
      <c r="I975" s="43">
        <f>VLOOKUP(C975,[4]CharPropertyConfig!$A:$G,7,FALSE)*D975</f>
        <v>5925</v>
      </c>
      <c r="J975" s="51">
        <f>VLOOKUP(A975,filiation!A:C,3,FALSE)</f>
        <v>11</v>
      </c>
      <c r="K975" s="51">
        <f>VLOOKUP(J975,Entourage!A:N,14,FALSE)</f>
        <v>2</v>
      </c>
      <c r="L975" s="2" t="str">
        <f t="shared" si="140"/>
        <v>刺杀</v>
      </c>
      <c r="M975" s="51">
        <f>VLOOKUP(A975,filiation!A:D,4,FALSE)</f>
        <v>22</v>
      </c>
      <c r="N975" s="51">
        <f>VLOOKUP(M975,Entourage!A:N,14,FALSE)</f>
        <v>1</v>
      </c>
      <c r="O975" s="2" t="str">
        <f t="shared" si="141"/>
        <v>战斗</v>
      </c>
      <c r="P975" s="2">
        <f t="shared" si="142"/>
        <v>102</v>
      </c>
      <c r="Q975" s="51">
        <f>INT(VLOOKUP(M975,Entourage!A:AF,28+IF(N975=1,2,IF(N975=3,3,1)),FALSE)*0.6*POWER(B975,1.1))</f>
        <v>153</v>
      </c>
      <c r="R975" s="55">
        <f>I975/(SUM(H$2:H975)*10)</f>
        <v>1.8087184809817448E-2</v>
      </c>
      <c r="S975" s="95">
        <f t="shared" si="143"/>
        <v>1.42</v>
      </c>
      <c r="T975" s="96">
        <f>SUMIFS(H$2:H975,A$2:A975,A975)*10*S975*(1.1+INDEX(Entourage!BD:BD,MATCH(J975,Entourage!A:A,0))/20)</f>
        <v>5942.7000000000007</v>
      </c>
      <c r="U975" s="96">
        <f t="shared" si="144"/>
        <v>561.0600000000004</v>
      </c>
      <c r="V975" s="96">
        <f>T975/VLOOKUP(C975,[4]CharPropertyConfig!$A:$G,7,FALSE)</f>
        <v>237.70800000000003</v>
      </c>
      <c r="W975" s="96">
        <f t="shared" si="145"/>
        <v>19.575000000000728</v>
      </c>
      <c r="X975" s="54" t="str">
        <f>VLOOKUP(J975,Entourage!A:B,2,FALSE)</f>
        <v>c_b_0067</v>
      </c>
      <c r="Y975" s="51" t="str">
        <f>VLOOKUP(M975,Entourage!A:B,2,FALSE)</f>
        <v>c_b_0068</v>
      </c>
    </row>
    <row r="976" spans="1:25" x14ac:dyDescent="0.15">
      <c r="A976" s="51">
        <f t="shared" si="138"/>
        <v>49</v>
      </c>
      <c r="B976" s="2">
        <f>COUNTIF(A$1:A976,A976)</f>
        <v>15</v>
      </c>
      <c r="C976" s="2">
        <f t="shared" si="137"/>
        <v>102</v>
      </c>
      <c r="D976" s="100">
        <f t="shared" si="139"/>
        <v>260</v>
      </c>
      <c r="E976" s="51">
        <v>1</v>
      </c>
      <c r="F976" s="43">
        <v>5</v>
      </c>
      <c r="G976" s="82">
        <v>13009</v>
      </c>
      <c r="H976" s="43">
        <v>50</v>
      </c>
      <c r="I976" s="43">
        <f>VLOOKUP(C976,[4]CharPropertyConfig!$A:$G,7,FALSE)*D976</f>
        <v>6500</v>
      </c>
      <c r="J976" s="51">
        <f>VLOOKUP(A976,filiation!A:C,3,FALSE)</f>
        <v>11</v>
      </c>
      <c r="K976" s="51">
        <f>VLOOKUP(J976,Entourage!A:N,14,FALSE)</f>
        <v>2</v>
      </c>
      <c r="L976" s="2" t="str">
        <f t="shared" si="140"/>
        <v>刺杀</v>
      </c>
      <c r="M976" s="51">
        <f>VLOOKUP(A976,filiation!A:D,4,FALSE)</f>
        <v>22</v>
      </c>
      <c r="N976" s="51">
        <f>VLOOKUP(M976,Entourage!A:N,14,FALSE)</f>
        <v>1</v>
      </c>
      <c r="O976" s="2" t="str">
        <f t="shared" si="141"/>
        <v>战斗</v>
      </c>
      <c r="P976" s="2">
        <f t="shared" si="142"/>
        <v>102</v>
      </c>
      <c r="Q976" s="51">
        <f>INT(VLOOKUP(M976,Entourage!A:AF,28+IF(N976=1,2,IF(N976=3,3,1)),FALSE)*0.6*POWER(B976,1.1))</f>
        <v>165</v>
      </c>
      <c r="R976" s="55">
        <f>I976/(SUM(H$2:H976)*10)</f>
        <v>1.9812240916849549E-2</v>
      </c>
      <c r="S976" s="95">
        <f t="shared" si="143"/>
        <v>1.3418999999999999</v>
      </c>
      <c r="T976" s="96">
        <f>SUMIFS(H$2:H976,A$2:A976,A976)*10*S976*(1.1+INDEX(Entourage!BD:BD,MATCH(J976,Entourage!A:A,0))/20)</f>
        <v>6521.6339999999991</v>
      </c>
      <c r="U976" s="96">
        <f t="shared" si="144"/>
        <v>578.93399999999838</v>
      </c>
      <c r="V976" s="96">
        <f>T976/VLOOKUP(C976,[4]CharPropertyConfig!$A:$G,7,FALSE)</f>
        <v>260.86535999999995</v>
      </c>
      <c r="W976" s="96">
        <f t="shared" si="145"/>
        <v>17.873999999997977</v>
      </c>
      <c r="X976" s="54" t="str">
        <f>VLOOKUP(J976,Entourage!A:B,2,FALSE)</f>
        <v>c_b_0067</v>
      </c>
      <c r="Y976" s="51" t="str">
        <f>VLOOKUP(M976,Entourage!A:B,2,FALSE)</f>
        <v>c_b_0068</v>
      </c>
    </row>
    <row r="977" spans="1:25" x14ac:dyDescent="0.15">
      <c r="A977" s="51">
        <f t="shared" si="138"/>
        <v>49</v>
      </c>
      <c r="B977" s="2">
        <f>COUNTIF(A$1:A977,A977)</f>
        <v>16</v>
      </c>
      <c r="C977" s="2">
        <f t="shared" si="137"/>
        <v>102</v>
      </c>
      <c r="D977" s="100">
        <f t="shared" si="139"/>
        <v>284</v>
      </c>
      <c r="E977" s="51">
        <v>1</v>
      </c>
      <c r="F977" s="43">
        <v>5</v>
      </c>
      <c r="G977" s="82">
        <v>13009</v>
      </c>
      <c r="H977" s="43">
        <v>54</v>
      </c>
      <c r="I977" s="43">
        <f>VLOOKUP(C977,[4]CharPropertyConfig!$A:$G,7,FALSE)*D977</f>
        <v>7100</v>
      </c>
      <c r="J977" s="51">
        <f>VLOOKUP(A977,filiation!A:C,3,FALSE)</f>
        <v>11</v>
      </c>
      <c r="K977" s="51">
        <f>VLOOKUP(J977,Entourage!A:N,14,FALSE)</f>
        <v>2</v>
      </c>
      <c r="L977" s="2" t="str">
        <f t="shared" si="140"/>
        <v>刺杀</v>
      </c>
      <c r="M977" s="51">
        <f>VLOOKUP(A977,filiation!A:D,4,FALSE)</f>
        <v>22</v>
      </c>
      <c r="N977" s="51">
        <f>VLOOKUP(M977,Entourage!A:N,14,FALSE)</f>
        <v>1</v>
      </c>
      <c r="O977" s="2" t="str">
        <f t="shared" si="141"/>
        <v>战斗</v>
      </c>
      <c r="P977" s="2">
        <f t="shared" si="142"/>
        <v>102</v>
      </c>
      <c r="Q977" s="51">
        <f>INT(VLOOKUP(M977,Entourage!A:AF,28+IF(N977=1,2,IF(N977=3,3,1)),FALSE)*0.6*POWER(B977,1.1))</f>
        <v>177</v>
      </c>
      <c r="R977" s="55">
        <f>I977/(SUM(H$2:H977)*10)</f>
        <v>2.160550179538677E-2</v>
      </c>
      <c r="S977" s="95">
        <f t="shared" si="143"/>
        <v>1.2748049999999997</v>
      </c>
      <c r="T977" s="96">
        <f>SUMIFS(H$2:H977,A$2:A977,A977)*10*S977*(1.1+INDEX(Entourage!BD:BD,MATCH(J977,Entourage!A:A,0))/20)</f>
        <v>7124.8851449999984</v>
      </c>
      <c r="U977" s="96">
        <f t="shared" si="144"/>
        <v>603.25114499999927</v>
      </c>
      <c r="V977" s="96">
        <f>T977/VLOOKUP(C977,[4]CharPropertyConfig!$A:$G,7,FALSE)</f>
        <v>284.99540579999996</v>
      </c>
      <c r="W977" s="96">
        <f t="shared" si="145"/>
        <v>24.317145000000892</v>
      </c>
      <c r="X977" s="54" t="str">
        <f>VLOOKUP(J977,Entourage!A:B,2,FALSE)</f>
        <v>c_b_0067</v>
      </c>
      <c r="Y977" s="51" t="str">
        <f>VLOOKUP(M977,Entourage!A:B,2,FALSE)</f>
        <v>c_b_0068</v>
      </c>
    </row>
    <row r="978" spans="1:25" x14ac:dyDescent="0.15">
      <c r="A978" s="51">
        <f t="shared" si="138"/>
        <v>49</v>
      </c>
      <c r="B978" s="2">
        <f>COUNTIF(A$1:A978,A978)</f>
        <v>17</v>
      </c>
      <c r="C978" s="2">
        <f t="shared" ref="C978:C1041" si="146">P978</f>
        <v>102</v>
      </c>
      <c r="D978" s="100">
        <f t="shared" si="139"/>
        <v>310</v>
      </c>
      <c r="E978" s="51">
        <v>1</v>
      </c>
      <c r="F978" s="43">
        <v>5</v>
      </c>
      <c r="G978" s="82">
        <v>13009</v>
      </c>
      <c r="H978" s="43">
        <v>58</v>
      </c>
      <c r="I978" s="43">
        <f>VLOOKUP(C978,[4]CharPropertyConfig!$A:$G,7,FALSE)*D978</f>
        <v>7750</v>
      </c>
      <c r="J978" s="51">
        <f>VLOOKUP(A978,filiation!A:C,3,FALSE)</f>
        <v>11</v>
      </c>
      <c r="K978" s="51">
        <f>VLOOKUP(J978,Entourage!A:N,14,FALSE)</f>
        <v>2</v>
      </c>
      <c r="L978" s="2" t="str">
        <f t="shared" si="140"/>
        <v>刺杀</v>
      </c>
      <c r="M978" s="51">
        <f>VLOOKUP(A978,filiation!A:D,4,FALSE)</f>
        <v>22</v>
      </c>
      <c r="N978" s="51">
        <f>VLOOKUP(M978,Entourage!A:N,14,FALSE)</f>
        <v>1</v>
      </c>
      <c r="O978" s="2" t="str">
        <f t="shared" si="141"/>
        <v>战斗</v>
      </c>
      <c r="P978" s="2">
        <f t="shared" si="142"/>
        <v>102</v>
      </c>
      <c r="Q978" s="51">
        <f>INT(VLOOKUP(M978,Entourage!A:AF,28+IF(N978=1,2,IF(N978=3,3,1)),FALSE)*0.6*POWER(B978,1.1))</f>
        <v>189</v>
      </c>
      <c r="R978" s="55">
        <f>I978/(SUM(H$2:H978)*10)</f>
        <v>2.3541919805589308E-2</v>
      </c>
      <c r="S978" s="95">
        <f t="shared" si="143"/>
        <v>1.2174387749999998</v>
      </c>
      <c r="T978" s="96">
        <f>SUMIFS(H$2:H978,A$2:A978,A978)*10*S978*(1.1+INDEX(Entourage!BD:BD,MATCH(J978,Entourage!A:A,0))/20)</f>
        <v>7757.5198742999983</v>
      </c>
      <c r="U978" s="96">
        <f t="shared" si="144"/>
        <v>632.63472929999989</v>
      </c>
      <c r="V978" s="96">
        <f>T978/VLOOKUP(C978,[4]CharPropertyConfig!$A:$G,7,FALSE)</f>
        <v>310.30079497199995</v>
      </c>
      <c r="W978" s="96">
        <f t="shared" si="145"/>
        <v>29.383584300000621</v>
      </c>
      <c r="X978" s="54" t="str">
        <f>VLOOKUP(J978,Entourage!A:B,2,FALSE)</f>
        <v>c_b_0067</v>
      </c>
      <c r="Y978" s="51" t="str">
        <f>VLOOKUP(M978,Entourage!A:B,2,FALSE)</f>
        <v>c_b_0068</v>
      </c>
    </row>
    <row r="979" spans="1:25" x14ac:dyDescent="0.15">
      <c r="A979" s="51">
        <f t="shared" si="138"/>
        <v>49</v>
      </c>
      <c r="B979" s="2">
        <f>COUNTIF(A$1:A979,A979)</f>
        <v>18</v>
      </c>
      <c r="C979" s="2">
        <f t="shared" si="146"/>
        <v>102</v>
      </c>
      <c r="D979" s="100">
        <f t="shared" si="139"/>
        <v>338</v>
      </c>
      <c r="E979" s="51">
        <v>1</v>
      </c>
      <c r="F979" s="43">
        <v>6</v>
      </c>
      <c r="G979" s="82">
        <v>13009</v>
      </c>
      <c r="H979" s="43">
        <v>64</v>
      </c>
      <c r="I979" s="43">
        <f>VLOOKUP(C979,[4]CharPropertyConfig!$A:$G,7,FALSE)*D979</f>
        <v>8450</v>
      </c>
      <c r="J979" s="51">
        <f>VLOOKUP(A979,filiation!A:C,3,FALSE)</f>
        <v>11</v>
      </c>
      <c r="K979" s="51">
        <f>VLOOKUP(J979,Entourage!A:N,14,FALSE)</f>
        <v>2</v>
      </c>
      <c r="L979" s="2" t="str">
        <f t="shared" si="140"/>
        <v>刺杀</v>
      </c>
      <c r="M979" s="51">
        <f>VLOOKUP(A979,filiation!A:D,4,FALSE)</f>
        <v>22</v>
      </c>
      <c r="N979" s="51">
        <f>VLOOKUP(M979,Entourage!A:N,14,FALSE)</f>
        <v>1</v>
      </c>
      <c r="O979" s="2" t="str">
        <f t="shared" si="141"/>
        <v>战斗</v>
      </c>
      <c r="P979" s="2">
        <f t="shared" si="142"/>
        <v>102</v>
      </c>
      <c r="Q979" s="51">
        <f>INT(VLOOKUP(M979,Entourage!A:AF,28+IF(N979=1,2,IF(N979=3,3,1)),FALSE)*0.6*POWER(B979,1.1))</f>
        <v>201</v>
      </c>
      <c r="R979" s="55">
        <f>I979/(SUM(H$2:H979)*10)</f>
        <v>2.5618481688091197E-2</v>
      </c>
      <c r="S979" s="95">
        <f t="shared" si="143"/>
        <v>1.1687412239999997</v>
      </c>
      <c r="T979" s="96">
        <f>SUMIFS(H$2:H979,A$2:A979,A979)*10*S979*(1.1+INDEX(Entourage!BD:BD,MATCH(J979,Entourage!A:A,0))/20)</f>
        <v>8457.0114968639991</v>
      </c>
      <c r="U979" s="96">
        <f t="shared" si="144"/>
        <v>699.49162256400086</v>
      </c>
      <c r="V979" s="96">
        <f>T979/VLOOKUP(C979,[4]CharPropertyConfig!$A:$G,7,FALSE)</f>
        <v>338.28045987455994</v>
      </c>
      <c r="W979" s="96">
        <f t="shared" si="145"/>
        <v>66.856893264000973</v>
      </c>
      <c r="X979" s="54" t="str">
        <f>VLOOKUP(J979,Entourage!A:B,2,FALSE)</f>
        <v>c_b_0067</v>
      </c>
      <c r="Y979" s="51" t="str">
        <f>VLOOKUP(M979,Entourage!A:B,2,FALSE)</f>
        <v>c_b_0068</v>
      </c>
    </row>
    <row r="980" spans="1:25" x14ac:dyDescent="0.15">
      <c r="A980" s="51">
        <f t="shared" si="138"/>
        <v>49</v>
      </c>
      <c r="B980" s="2">
        <f>COUNTIF(A$1:A980,A980)</f>
        <v>19</v>
      </c>
      <c r="C980" s="2">
        <f t="shared" si="146"/>
        <v>102</v>
      </c>
      <c r="D980" s="100">
        <f t="shared" si="139"/>
        <v>367</v>
      </c>
      <c r="E980" s="51">
        <v>1</v>
      </c>
      <c r="F980" s="43">
        <v>6</v>
      </c>
      <c r="G980" s="82">
        <v>13009</v>
      </c>
      <c r="H980" s="43">
        <v>68</v>
      </c>
      <c r="I980" s="43">
        <f>VLOOKUP(C980,[4]CharPropertyConfig!$A:$G,7,FALSE)*D980</f>
        <v>9175</v>
      </c>
      <c r="J980" s="51">
        <f>VLOOKUP(A980,filiation!A:C,3,FALSE)</f>
        <v>11</v>
      </c>
      <c r="K980" s="51">
        <f>VLOOKUP(J980,Entourage!A:N,14,FALSE)</f>
        <v>2</v>
      </c>
      <c r="L980" s="2" t="str">
        <f t="shared" si="140"/>
        <v>刺杀</v>
      </c>
      <c r="M980" s="51">
        <f>VLOOKUP(A980,filiation!A:D,4,FALSE)</f>
        <v>22</v>
      </c>
      <c r="N980" s="51">
        <f>VLOOKUP(M980,Entourage!A:N,14,FALSE)</f>
        <v>1</v>
      </c>
      <c r="O980" s="2" t="str">
        <f t="shared" si="141"/>
        <v>战斗</v>
      </c>
      <c r="P980" s="2">
        <f t="shared" si="142"/>
        <v>102</v>
      </c>
      <c r="Q980" s="51">
        <f>INT(VLOOKUP(M980,Entourage!A:AF,28+IF(N980=1,2,IF(N980=3,3,1)),FALSE)*0.6*POWER(B980,1.1))</f>
        <v>214</v>
      </c>
      <c r="R980" s="55">
        <f>I980/(SUM(H$2:H980)*10)</f>
        <v>2.7759288394045747E-2</v>
      </c>
      <c r="S980" s="95">
        <f t="shared" si="143"/>
        <v>1.1278352811599996</v>
      </c>
      <c r="T980" s="96">
        <f>SUMIFS(H$2:H980,A$2:A980,A980)*10*S980*(1.1+INDEX(Entourage!BD:BD,MATCH(J980,Entourage!A:A,0))/20)</f>
        <v>9196.3688825786376</v>
      </c>
      <c r="U980" s="96">
        <f t="shared" si="144"/>
        <v>739.35738571463844</v>
      </c>
      <c r="V980" s="96">
        <f>T980/VLOOKUP(C980,[4]CharPropertyConfig!$A:$G,7,FALSE)</f>
        <v>367.85475530314551</v>
      </c>
      <c r="W980" s="96">
        <f t="shared" si="145"/>
        <v>39.865763150637576</v>
      </c>
      <c r="X980" s="54" t="str">
        <f>VLOOKUP(J980,Entourage!A:B,2,FALSE)</f>
        <v>c_b_0067</v>
      </c>
      <c r="Y980" s="51" t="str">
        <f>VLOOKUP(M980,Entourage!A:B,2,FALSE)</f>
        <v>c_b_0068</v>
      </c>
    </row>
    <row r="981" spans="1:25" x14ac:dyDescent="0.15">
      <c r="A981" s="51">
        <f t="shared" si="138"/>
        <v>49</v>
      </c>
      <c r="B981" s="2">
        <f>COUNTIF(A$1:A981,A981)</f>
        <v>20</v>
      </c>
      <c r="C981" s="2">
        <f t="shared" si="146"/>
        <v>102</v>
      </c>
      <c r="D981" s="100">
        <f t="shared" si="139"/>
        <v>399</v>
      </c>
      <c r="E981" s="51">
        <v>1</v>
      </c>
      <c r="F981" s="43">
        <v>6</v>
      </c>
      <c r="G981" s="82">
        <v>13009</v>
      </c>
      <c r="H981" s="43">
        <v>72</v>
      </c>
      <c r="I981" s="43">
        <f>VLOOKUP(C981,[4]CharPropertyConfig!$A:$G,7,FALSE)*D981</f>
        <v>9975</v>
      </c>
      <c r="J981" s="51">
        <f>VLOOKUP(A981,filiation!A:C,3,FALSE)</f>
        <v>11</v>
      </c>
      <c r="K981" s="51">
        <f>VLOOKUP(J981,Entourage!A:N,14,FALSE)</f>
        <v>2</v>
      </c>
      <c r="L981" s="2" t="str">
        <f t="shared" si="140"/>
        <v>刺杀</v>
      </c>
      <c r="M981" s="51">
        <f>VLOOKUP(A981,filiation!A:D,4,FALSE)</f>
        <v>22</v>
      </c>
      <c r="N981" s="51">
        <f>VLOOKUP(M981,Entourage!A:N,14,FALSE)</f>
        <v>1</v>
      </c>
      <c r="O981" s="2" t="str">
        <f t="shared" si="141"/>
        <v>战斗</v>
      </c>
      <c r="P981" s="2">
        <f t="shared" si="142"/>
        <v>102</v>
      </c>
      <c r="Q981" s="51">
        <f>INT(VLOOKUP(M981,Entourage!A:AF,28+IF(N981=1,2,IF(N981=3,3,1)),FALSE)*0.6*POWER(B981,1.1))</f>
        <v>226</v>
      </c>
      <c r="R981" s="55">
        <f>I981/(SUM(H$2:H981)*10)</f>
        <v>3.0114116652578193E-2</v>
      </c>
      <c r="S981" s="95">
        <f t="shared" si="143"/>
        <v>1.0940002227251997</v>
      </c>
      <c r="T981" s="96">
        <f>SUMIFS(H$2:H981,A$2:A981,A981)*10*S981*(1.1+INDEX(Entourage!BD:BD,MATCH(J981,Entourage!A:A,0))/20)</f>
        <v>9983.8460325901724</v>
      </c>
      <c r="U981" s="96">
        <f t="shared" si="144"/>
        <v>787.47715001153483</v>
      </c>
      <c r="V981" s="96">
        <f>T981/VLOOKUP(C981,[4]CharPropertyConfig!$A:$G,7,FALSE)</f>
        <v>399.35384130360688</v>
      </c>
      <c r="W981" s="96">
        <f t="shared" si="145"/>
        <v>48.119764296896392</v>
      </c>
      <c r="X981" s="54" t="str">
        <f>VLOOKUP(J981,Entourage!A:B,2,FALSE)</f>
        <v>c_b_0067</v>
      </c>
      <c r="Y981" s="51" t="str">
        <f>VLOOKUP(M981,Entourage!A:B,2,FALSE)</f>
        <v>c_b_0068</v>
      </c>
    </row>
    <row r="982" spans="1:25" x14ac:dyDescent="0.15">
      <c r="A982" s="51">
        <f t="shared" si="138"/>
        <v>50</v>
      </c>
      <c r="B982" s="2">
        <f>COUNTIF(A$1:A982,A982)</f>
        <v>1</v>
      </c>
      <c r="C982" s="2">
        <f t="shared" si="146"/>
        <v>101</v>
      </c>
      <c r="D982" s="100">
        <f t="shared" si="139"/>
        <v>10</v>
      </c>
      <c r="E982" s="51">
        <v>1</v>
      </c>
      <c r="F982" s="43">
        <v>1</v>
      </c>
      <c r="G982" s="82">
        <v>13009</v>
      </c>
      <c r="H982" s="43">
        <v>2</v>
      </c>
      <c r="I982" s="43">
        <f>VLOOKUP(C982,[4]CharPropertyConfig!$A:$G,7,FALSE)*D982</f>
        <v>250</v>
      </c>
      <c r="J982" s="51">
        <f>VLOOKUP(A982,filiation!A:C,3,FALSE)</f>
        <v>22</v>
      </c>
      <c r="K982" s="51">
        <f>VLOOKUP(J982,Entourage!A:N,14,FALSE)</f>
        <v>1</v>
      </c>
      <c r="L982" s="2" t="str">
        <f t="shared" si="140"/>
        <v>战斗</v>
      </c>
      <c r="M982" s="51">
        <f>VLOOKUP(A982,filiation!A:D,4,FALSE)</f>
        <v>11</v>
      </c>
      <c r="N982" s="51">
        <f>VLOOKUP(M982,Entourage!A:N,14,FALSE)</f>
        <v>2</v>
      </c>
      <c r="O982" s="2" t="str">
        <f t="shared" si="141"/>
        <v>刺杀</v>
      </c>
      <c r="P982" s="2">
        <f t="shared" si="142"/>
        <v>101</v>
      </c>
      <c r="Q982" s="51">
        <f>INT(VLOOKUP(M982,Entourage!A:AF,28+IF(N982=1,2,IF(N982=3,3,1)),FALSE)*0.6*POWER(B982,1.1))</f>
        <v>18</v>
      </c>
      <c r="R982" s="55">
        <f>I982/(SUM(H$2:H982)*10)</f>
        <v>7.5469419791100647E-4</v>
      </c>
      <c r="S982" s="95">
        <f t="shared" si="143"/>
        <v>10</v>
      </c>
      <c r="T982" s="96">
        <f>SUMIFS(H$2:H982,A$2:A982,A982)*10*S982*(1.1+INDEX(Entourage!BD:BD,MATCH(J982,Entourage!A:A,0))/20)</f>
        <v>270</v>
      </c>
      <c r="U982" s="96">
        <f t="shared" si="144"/>
        <v>-9713.8460325901724</v>
      </c>
      <c r="V982" s="96">
        <f>T982/VLOOKUP(C982,[4]CharPropertyConfig!$A:$G,7,FALSE)</f>
        <v>10.8</v>
      </c>
      <c r="W982" s="96">
        <f t="shared" si="145"/>
        <v>-10501.323182601707</v>
      </c>
      <c r="X982" s="54" t="str">
        <f>VLOOKUP(J982,Entourage!A:B,2,FALSE)</f>
        <v>c_b_0068</v>
      </c>
      <c r="Y982" s="51" t="str">
        <f>VLOOKUP(M982,Entourage!A:B,2,FALSE)</f>
        <v>c_b_0067</v>
      </c>
    </row>
    <row r="983" spans="1:25" x14ac:dyDescent="0.15">
      <c r="A983" s="51">
        <f t="shared" si="138"/>
        <v>50</v>
      </c>
      <c r="B983" s="2">
        <f>COUNTIF(A$1:A983,A983)</f>
        <v>2</v>
      </c>
      <c r="C983" s="2">
        <f t="shared" si="146"/>
        <v>101</v>
      </c>
      <c r="D983" s="100">
        <f t="shared" si="139"/>
        <v>22</v>
      </c>
      <c r="E983" s="51">
        <v>1</v>
      </c>
      <c r="F983" s="43">
        <v>1</v>
      </c>
      <c r="G983" s="82">
        <v>13009</v>
      </c>
      <c r="H983" s="43">
        <v>4</v>
      </c>
      <c r="I983" s="43">
        <f>VLOOKUP(C983,[4]CharPropertyConfig!$A:$G,7,FALSE)*D983</f>
        <v>550</v>
      </c>
      <c r="J983" s="51">
        <f>VLOOKUP(A983,filiation!A:C,3,FALSE)</f>
        <v>22</v>
      </c>
      <c r="K983" s="51">
        <f>VLOOKUP(J983,Entourage!A:N,14,FALSE)</f>
        <v>1</v>
      </c>
      <c r="L983" s="2" t="str">
        <f t="shared" si="140"/>
        <v>战斗</v>
      </c>
      <c r="M983" s="51">
        <f>VLOOKUP(A983,filiation!A:D,4,FALSE)</f>
        <v>11</v>
      </c>
      <c r="N983" s="51">
        <f>VLOOKUP(M983,Entourage!A:N,14,FALSE)</f>
        <v>2</v>
      </c>
      <c r="O983" s="2" t="str">
        <f t="shared" si="141"/>
        <v>刺杀</v>
      </c>
      <c r="P983" s="2">
        <f t="shared" si="142"/>
        <v>101</v>
      </c>
      <c r="Q983" s="51">
        <f>INT(VLOOKUP(M983,Entourage!A:AF,28+IF(N983=1,2,IF(N983=3,3,1)),FALSE)*0.6*POWER(B983,1.1))</f>
        <v>38</v>
      </c>
      <c r="R983" s="55">
        <f>I983/(SUM(H$2:H983)*10)</f>
        <v>1.6601267733172352E-3</v>
      </c>
      <c r="S983" s="95">
        <f t="shared" si="143"/>
        <v>7</v>
      </c>
      <c r="T983" s="96">
        <f>SUMIFS(H$2:H983,A$2:A983,A983)*10*S983*(1.1+INDEX(Entourage!BD:BD,MATCH(J983,Entourage!A:A,0))/20)</f>
        <v>567</v>
      </c>
      <c r="U983" s="96">
        <f t="shared" si="144"/>
        <v>297</v>
      </c>
      <c r="V983" s="96">
        <f>T983/VLOOKUP(C983,[4]CharPropertyConfig!$A:$G,7,FALSE)</f>
        <v>22.68</v>
      </c>
      <c r="W983" s="96">
        <f t="shared" si="145"/>
        <v>10010.846032590172</v>
      </c>
      <c r="X983" s="54" t="str">
        <f>VLOOKUP(J983,Entourage!A:B,2,FALSE)</f>
        <v>c_b_0068</v>
      </c>
      <c r="Y983" s="51" t="str">
        <f>VLOOKUP(M983,Entourage!A:B,2,FALSE)</f>
        <v>c_b_0067</v>
      </c>
    </row>
    <row r="984" spans="1:25" x14ac:dyDescent="0.15">
      <c r="A984" s="51">
        <f t="shared" si="138"/>
        <v>50</v>
      </c>
      <c r="B984" s="2">
        <f>COUNTIF(A$1:A984,A984)</f>
        <v>3</v>
      </c>
      <c r="C984" s="2">
        <f t="shared" si="146"/>
        <v>101</v>
      </c>
      <c r="D984" s="100">
        <f t="shared" si="139"/>
        <v>35</v>
      </c>
      <c r="E984" s="51">
        <v>1</v>
      </c>
      <c r="F984" s="43">
        <v>1</v>
      </c>
      <c r="G984" s="82">
        <v>13009</v>
      </c>
      <c r="H984" s="43">
        <v>6</v>
      </c>
      <c r="I984" s="43">
        <f>VLOOKUP(C984,[4]CharPropertyConfig!$A:$G,7,FALSE)*D984</f>
        <v>875</v>
      </c>
      <c r="J984" s="51">
        <f>VLOOKUP(A984,filiation!A:C,3,FALSE)</f>
        <v>22</v>
      </c>
      <c r="K984" s="51">
        <f>VLOOKUP(J984,Entourage!A:N,14,FALSE)</f>
        <v>1</v>
      </c>
      <c r="L984" s="2" t="str">
        <f t="shared" si="140"/>
        <v>战斗</v>
      </c>
      <c r="M984" s="51">
        <f>VLOOKUP(A984,filiation!A:D,4,FALSE)</f>
        <v>11</v>
      </c>
      <c r="N984" s="51">
        <f>VLOOKUP(M984,Entourage!A:N,14,FALSE)</f>
        <v>2</v>
      </c>
      <c r="O984" s="2" t="str">
        <f t="shared" si="141"/>
        <v>刺杀</v>
      </c>
      <c r="P984" s="2">
        <f t="shared" si="142"/>
        <v>101</v>
      </c>
      <c r="Q984" s="51">
        <f>INT(VLOOKUP(M984,Entourage!A:AF,28+IF(N984=1,2,IF(N984=3,3,1)),FALSE)*0.6*POWER(B984,1.1))</f>
        <v>60</v>
      </c>
      <c r="R984" s="55">
        <f>I984/(SUM(H$2:H984)*10)</f>
        <v>2.6406325446644134E-3</v>
      </c>
      <c r="S984" s="95">
        <f t="shared" si="143"/>
        <v>5.5</v>
      </c>
      <c r="T984" s="96">
        <f>SUMIFS(H$2:H984,A$2:A984,A984)*10*S984*(1.1+INDEX(Entourage!BD:BD,MATCH(J984,Entourage!A:A,0))/20)</f>
        <v>891.00000000000011</v>
      </c>
      <c r="U984" s="96">
        <f t="shared" si="144"/>
        <v>324.00000000000011</v>
      </c>
      <c r="V984" s="96">
        <f>T984/VLOOKUP(C984,[4]CharPropertyConfig!$A:$G,7,FALSE)</f>
        <v>35.640000000000008</v>
      </c>
      <c r="W984" s="96">
        <f t="shared" si="145"/>
        <v>27.000000000000114</v>
      </c>
      <c r="X984" s="54" t="str">
        <f>VLOOKUP(J984,Entourage!A:B,2,FALSE)</f>
        <v>c_b_0068</v>
      </c>
      <c r="Y984" s="51" t="str">
        <f>VLOOKUP(M984,Entourage!A:B,2,FALSE)</f>
        <v>c_b_0067</v>
      </c>
    </row>
    <row r="985" spans="1:25" x14ac:dyDescent="0.15">
      <c r="A985" s="51">
        <f t="shared" si="138"/>
        <v>50</v>
      </c>
      <c r="B985" s="2">
        <f>COUNTIF(A$1:A985,A985)</f>
        <v>4</v>
      </c>
      <c r="C985" s="2">
        <f t="shared" si="146"/>
        <v>101</v>
      </c>
      <c r="D985" s="100">
        <f t="shared" si="139"/>
        <v>49</v>
      </c>
      <c r="E985" s="51">
        <v>1</v>
      </c>
      <c r="F985" s="43">
        <v>2</v>
      </c>
      <c r="G985" s="82">
        <v>13009</v>
      </c>
      <c r="H985" s="43">
        <v>10</v>
      </c>
      <c r="I985" s="43">
        <f>VLOOKUP(C985,[4]CharPropertyConfig!$A:$G,7,FALSE)*D985</f>
        <v>1225</v>
      </c>
      <c r="J985" s="51">
        <f>VLOOKUP(A985,filiation!A:C,3,FALSE)</f>
        <v>22</v>
      </c>
      <c r="K985" s="51">
        <f>VLOOKUP(J985,Entourage!A:N,14,FALSE)</f>
        <v>1</v>
      </c>
      <c r="L985" s="2" t="str">
        <f t="shared" si="140"/>
        <v>战斗</v>
      </c>
      <c r="M985" s="51">
        <f>VLOOKUP(A985,filiation!A:D,4,FALSE)</f>
        <v>11</v>
      </c>
      <c r="N985" s="51">
        <f>VLOOKUP(M985,Entourage!A:N,14,FALSE)</f>
        <v>2</v>
      </c>
      <c r="O985" s="2" t="str">
        <f t="shared" si="141"/>
        <v>刺杀</v>
      </c>
      <c r="P985" s="2">
        <f t="shared" si="142"/>
        <v>101</v>
      </c>
      <c r="Q985" s="51">
        <f>INT(VLOOKUP(M985,Entourage!A:AF,28+IF(N985=1,2,IF(N985=3,3,1)),FALSE)*0.6*POWER(B985,1.1))</f>
        <v>82</v>
      </c>
      <c r="R985" s="55">
        <f>I985/(SUM(H$2:H985)*10)</f>
        <v>3.6957702286852111E-3</v>
      </c>
      <c r="S985" s="95">
        <f t="shared" si="143"/>
        <v>4.2</v>
      </c>
      <c r="T985" s="96">
        <f>SUMIFS(H$2:H985,A$2:A985,A985)*10*S985*(1.1+INDEX(Entourage!BD:BD,MATCH(J985,Entourage!A:A,0))/20)</f>
        <v>1247.4000000000001</v>
      </c>
      <c r="U985" s="96">
        <f t="shared" si="144"/>
        <v>356.4</v>
      </c>
      <c r="V985" s="96">
        <f>T985/VLOOKUP(C985,[4]CharPropertyConfig!$A:$G,7,FALSE)</f>
        <v>49.896000000000001</v>
      </c>
      <c r="W985" s="96">
        <f t="shared" si="145"/>
        <v>32.399999999999864</v>
      </c>
      <c r="X985" s="54" t="str">
        <f>VLOOKUP(J985,Entourage!A:B,2,FALSE)</f>
        <v>c_b_0068</v>
      </c>
      <c r="Y985" s="51" t="str">
        <f>VLOOKUP(M985,Entourage!A:B,2,FALSE)</f>
        <v>c_b_0067</v>
      </c>
    </row>
    <row r="986" spans="1:25" x14ac:dyDescent="0.15">
      <c r="A986" s="51">
        <f t="shared" si="138"/>
        <v>50</v>
      </c>
      <c r="B986" s="2">
        <f>COUNTIF(A$1:A986,A986)</f>
        <v>5</v>
      </c>
      <c r="C986" s="2">
        <f t="shared" si="146"/>
        <v>101</v>
      </c>
      <c r="D986" s="100">
        <f t="shared" si="139"/>
        <v>65</v>
      </c>
      <c r="E986" s="51">
        <v>1</v>
      </c>
      <c r="F986" s="43">
        <v>2</v>
      </c>
      <c r="G986" s="82">
        <v>13009</v>
      </c>
      <c r="H986" s="43">
        <v>12</v>
      </c>
      <c r="I986" s="43">
        <f>VLOOKUP(C986,[4]CharPropertyConfig!$A:$G,7,FALSE)*D986</f>
        <v>1625</v>
      </c>
      <c r="J986" s="51">
        <f>VLOOKUP(A986,filiation!A:C,3,FALSE)</f>
        <v>22</v>
      </c>
      <c r="K986" s="51">
        <f>VLOOKUP(J986,Entourage!A:N,14,FALSE)</f>
        <v>1</v>
      </c>
      <c r="L986" s="2" t="str">
        <f t="shared" si="140"/>
        <v>战斗</v>
      </c>
      <c r="M986" s="51">
        <f>VLOOKUP(A986,filiation!A:D,4,FALSE)</f>
        <v>11</v>
      </c>
      <c r="N986" s="51">
        <f>VLOOKUP(M986,Entourage!A:N,14,FALSE)</f>
        <v>2</v>
      </c>
      <c r="O986" s="2" t="str">
        <f t="shared" si="141"/>
        <v>刺杀</v>
      </c>
      <c r="P986" s="2">
        <f t="shared" si="142"/>
        <v>101</v>
      </c>
      <c r="Q986" s="51">
        <f>INT(VLOOKUP(M986,Entourage!A:AF,28+IF(N986=1,2,IF(N986=3,3,1)),FALSE)*0.6*POWER(B986,1.1))</f>
        <v>105</v>
      </c>
      <c r="R986" s="55">
        <f>I986/(SUM(H$2:H986)*10)</f>
        <v>4.9007780927679597E-3</v>
      </c>
      <c r="S986" s="95">
        <f t="shared" si="143"/>
        <v>3.56</v>
      </c>
      <c r="T986" s="96">
        <f>SUMIFS(H$2:H986,A$2:A986,A986)*10*S986*(1.1+INDEX(Entourage!BD:BD,MATCH(J986,Entourage!A:A,0))/20)</f>
        <v>1634.0400000000002</v>
      </c>
      <c r="U986" s="96">
        <f t="shared" si="144"/>
        <v>386.6400000000001</v>
      </c>
      <c r="V986" s="96">
        <f>T986/VLOOKUP(C986,[4]CharPropertyConfig!$A:$G,7,FALSE)</f>
        <v>65.36160000000001</v>
      </c>
      <c r="W986" s="96">
        <f t="shared" si="145"/>
        <v>30.240000000000123</v>
      </c>
      <c r="X986" s="54" t="str">
        <f>VLOOKUP(J986,Entourage!A:B,2,FALSE)</f>
        <v>c_b_0068</v>
      </c>
      <c r="Y986" s="51" t="str">
        <f>VLOOKUP(M986,Entourage!A:B,2,FALSE)</f>
        <v>c_b_0067</v>
      </c>
    </row>
    <row r="987" spans="1:25" x14ac:dyDescent="0.15">
      <c r="A987" s="51">
        <f t="shared" si="138"/>
        <v>50</v>
      </c>
      <c r="B987" s="2">
        <f>COUNTIF(A$1:A987,A987)</f>
        <v>6</v>
      </c>
      <c r="C987" s="2">
        <f t="shared" si="146"/>
        <v>101</v>
      </c>
      <c r="D987" s="100">
        <f t="shared" si="139"/>
        <v>81</v>
      </c>
      <c r="E987" s="51">
        <v>1</v>
      </c>
      <c r="F987" s="43">
        <v>2</v>
      </c>
      <c r="G987" s="82">
        <v>13009</v>
      </c>
      <c r="H987" s="43">
        <v>16</v>
      </c>
      <c r="I987" s="43">
        <f>VLOOKUP(C987,[4]CharPropertyConfig!$A:$G,7,FALSE)*D987</f>
        <v>2025</v>
      </c>
      <c r="J987" s="51">
        <f>VLOOKUP(A987,filiation!A:C,3,FALSE)</f>
        <v>22</v>
      </c>
      <c r="K987" s="51">
        <f>VLOOKUP(J987,Entourage!A:N,14,FALSE)</f>
        <v>1</v>
      </c>
      <c r="L987" s="2" t="str">
        <f t="shared" si="140"/>
        <v>战斗</v>
      </c>
      <c r="M987" s="51">
        <f>VLOOKUP(A987,filiation!A:D,4,FALSE)</f>
        <v>11</v>
      </c>
      <c r="N987" s="51">
        <f>VLOOKUP(M987,Entourage!A:N,14,FALSE)</f>
        <v>2</v>
      </c>
      <c r="O987" s="2" t="str">
        <f t="shared" si="141"/>
        <v>刺杀</v>
      </c>
      <c r="P987" s="2">
        <f t="shared" si="142"/>
        <v>101</v>
      </c>
      <c r="Q987" s="51">
        <f>INT(VLOOKUP(M987,Entourage!A:AF,28+IF(N987=1,2,IF(N987=3,3,1)),FALSE)*0.6*POWER(B987,1.1))</f>
        <v>129</v>
      </c>
      <c r="R987" s="55">
        <f>I987/(SUM(H$2:H987)*10)</f>
        <v>6.1041779706999455E-3</v>
      </c>
      <c r="S987" s="95">
        <f t="shared" si="143"/>
        <v>3.02</v>
      </c>
      <c r="T987" s="96">
        <f>SUMIFS(H$2:H987,A$2:A987,A987)*10*S987*(1.1+INDEX(Entourage!BD:BD,MATCH(J987,Entourage!A:A,0))/20)</f>
        <v>2038.5000000000002</v>
      </c>
      <c r="U987" s="96">
        <f t="shared" si="144"/>
        <v>404.46000000000004</v>
      </c>
      <c r="V987" s="96">
        <f>T987/VLOOKUP(C987,[4]CharPropertyConfig!$A:$G,7,FALSE)</f>
        <v>81.540000000000006</v>
      </c>
      <c r="W987" s="96">
        <f t="shared" si="145"/>
        <v>17.819999999999936</v>
      </c>
      <c r="X987" s="54" t="str">
        <f>VLOOKUP(J987,Entourage!A:B,2,FALSE)</f>
        <v>c_b_0068</v>
      </c>
      <c r="Y987" s="51" t="str">
        <f>VLOOKUP(M987,Entourage!A:B,2,FALSE)</f>
        <v>c_b_0067</v>
      </c>
    </row>
    <row r="988" spans="1:25" x14ac:dyDescent="0.15">
      <c r="A988" s="51">
        <f t="shared" si="138"/>
        <v>50</v>
      </c>
      <c r="B988" s="2">
        <f>COUNTIF(A$1:A988,A988)</f>
        <v>7</v>
      </c>
      <c r="C988" s="2">
        <f t="shared" si="146"/>
        <v>101</v>
      </c>
      <c r="D988" s="100">
        <f t="shared" si="139"/>
        <v>98</v>
      </c>
      <c r="E988" s="51">
        <v>1</v>
      </c>
      <c r="F988" s="43">
        <v>3</v>
      </c>
      <c r="G988" s="82">
        <v>13009</v>
      </c>
      <c r="H988" s="43">
        <v>20</v>
      </c>
      <c r="I988" s="43">
        <f>VLOOKUP(C988,[4]CharPropertyConfig!$A:$G,7,FALSE)*D988</f>
        <v>2450</v>
      </c>
      <c r="J988" s="51">
        <f>VLOOKUP(A988,filiation!A:C,3,FALSE)</f>
        <v>22</v>
      </c>
      <c r="K988" s="51">
        <f>VLOOKUP(J988,Entourage!A:N,14,FALSE)</f>
        <v>1</v>
      </c>
      <c r="L988" s="2" t="str">
        <f t="shared" si="140"/>
        <v>战斗</v>
      </c>
      <c r="M988" s="51">
        <f>VLOOKUP(A988,filiation!A:D,4,FALSE)</f>
        <v>11</v>
      </c>
      <c r="N988" s="51">
        <f>VLOOKUP(M988,Entourage!A:N,14,FALSE)</f>
        <v>2</v>
      </c>
      <c r="O988" s="2" t="str">
        <f t="shared" si="141"/>
        <v>刺杀</v>
      </c>
      <c r="P988" s="2">
        <f t="shared" si="142"/>
        <v>101</v>
      </c>
      <c r="Q988" s="51">
        <f>INT(VLOOKUP(M988,Entourage!A:AF,28+IF(N988=1,2,IF(N988=3,3,1)),FALSE)*0.6*POWER(B988,1.1))</f>
        <v>153</v>
      </c>
      <c r="R988" s="55">
        <f>I988/(SUM(H$2:H988)*10)</f>
        <v>7.380851961197807E-3</v>
      </c>
      <c r="S988" s="95">
        <f t="shared" si="143"/>
        <v>2.6</v>
      </c>
      <c r="T988" s="96">
        <f>SUMIFS(H$2:H988,A$2:A988,A988)*10*S988*(1.1+INDEX(Entourage!BD:BD,MATCH(J988,Entourage!A:A,0))/20)</f>
        <v>2457</v>
      </c>
      <c r="U988" s="96">
        <f t="shared" si="144"/>
        <v>418.49999999999977</v>
      </c>
      <c r="V988" s="96">
        <f>T988/VLOOKUP(C988,[4]CharPropertyConfig!$A:$G,7,FALSE)</f>
        <v>98.28</v>
      </c>
      <c r="W988" s="96">
        <f t="shared" si="145"/>
        <v>14.039999999999736</v>
      </c>
      <c r="X988" s="54" t="str">
        <f>VLOOKUP(J988,Entourage!A:B,2,FALSE)</f>
        <v>c_b_0068</v>
      </c>
      <c r="Y988" s="51" t="str">
        <f>VLOOKUP(M988,Entourage!A:B,2,FALSE)</f>
        <v>c_b_0067</v>
      </c>
    </row>
    <row r="989" spans="1:25" x14ac:dyDescent="0.15">
      <c r="A989" s="51">
        <f t="shared" si="138"/>
        <v>50</v>
      </c>
      <c r="B989" s="2">
        <f>COUNTIF(A$1:A989,A989)</f>
        <v>8</v>
      </c>
      <c r="C989" s="2">
        <f t="shared" si="146"/>
        <v>101</v>
      </c>
      <c r="D989" s="100">
        <f t="shared" si="139"/>
        <v>115</v>
      </c>
      <c r="E989" s="51">
        <v>1</v>
      </c>
      <c r="F989" s="43">
        <v>3</v>
      </c>
      <c r="G989" s="82">
        <v>13009</v>
      </c>
      <c r="H989" s="43">
        <v>24</v>
      </c>
      <c r="I989" s="43">
        <f>VLOOKUP(C989,[4]CharPropertyConfig!$A:$G,7,FALSE)*D989</f>
        <v>2875</v>
      </c>
      <c r="J989" s="51">
        <f>VLOOKUP(A989,filiation!A:C,3,FALSE)</f>
        <v>22</v>
      </c>
      <c r="K989" s="51">
        <f>VLOOKUP(J989,Entourage!A:N,14,FALSE)</f>
        <v>1</v>
      </c>
      <c r="L989" s="2" t="str">
        <f t="shared" si="140"/>
        <v>战斗</v>
      </c>
      <c r="M989" s="51">
        <f>VLOOKUP(A989,filiation!A:D,4,FALSE)</f>
        <v>11</v>
      </c>
      <c r="N989" s="51">
        <f>VLOOKUP(M989,Entourage!A:N,14,FALSE)</f>
        <v>2</v>
      </c>
      <c r="O989" s="2" t="str">
        <f t="shared" si="141"/>
        <v>刺杀</v>
      </c>
      <c r="P989" s="2">
        <f t="shared" si="142"/>
        <v>101</v>
      </c>
      <c r="Q989" s="51">
        <f>INT(VLOOKUP(M989,Entourage!A:AF,28+IF(N989=1,2,IF(N989=3,3,1)),FALSE)*0.6*POWER(B989,1.1))</f>
        <v>177</v>
      </c>
      <c r="R989" s="55">
        <f>I989/(SUM(H$2:H989)*10)</f>
        <v>8.654946113552893E-3</v>
      </c>
      <c r="S989" s="95">
        <f t="shared" si="143"/>
        <v>2.2799999999999998</v>
      </c>
      <c r="T989" s="96">
        <f>SUMIFS(H$2:H989,A$2:A989,A989)*10*S989*(1.1+INDEX(Entourage!BD:BD,MATCH(J989,Entourage!A:A,0))/20)</f>
        <v>2893.32</v>
      </c>
      <c r="U989" s="96">
        <f t="shared" si="144"/>
        <v>436.32000000000016</v>
      </c>
      <c r="V989" s="96">
        <f>T989/VLOOKUP(C989,[4]CharPropertyConfig!$A:$G,7,FALSE)</f>
        <v>115.73280000000001</v>
      </c>
      <c r="W989" s="96">
        <f t="shared" si="145"/>
        <v>17.820000000000391</v>
      </c>
      <c r="X989" s="54" t="str">
        <f>VLOOKUP(J989,Entourage!A:B,2,FALSE)</f>
        <v>c_b_0068</v>
      </c>
      <c r="Y989" s="51" t="str">
        <f>VLOOKUP(M989,Entourage!A:B,2,FALSE)</f>
        <v>c_b_0067</v>
      </c>
    </row>
    <row r="990" spans="1:25" x14ac:dyDescent="0.15">
      <c r="A990" s="51">
        <f t="shared" si="138"/>
        <v>50</v>
      </c>
      <c r="B990" s="2">
        <f>COUNTIF(A$1:A990,A990)</f>
        <v>9</v>
      </c>
      <c r="C990" s="2">
        <f t="shared" si="146"/>
        <v>101</v>
      </c>
      <c r="D990" s="100">
        <f t="shared" si="139"/>
        <v>134</v>
      </c>
      <c r="E990" s="51">
        <v>1</v>
      </c>
      <c r="F990" s="43">
        <v>3</v>
      </c>
      <c r="G990" s="82">
        <v>13009</v>
      </c>
      <c r="H990" s="43">
        <v>26</v>
      </c>
      <c r="I990" s="43">
        <f>VLOOKUP(C990,[4]CharPropertyConfig!$A:$G,7,FALSE)*D990</f>
        <v>3350</v>
      </c>
      <c r="J990" s="51">
        <f>VLOOKUP(A990,filiation!A:C,3,FALSE)</f>
        <v>22</v>
      </c>
      <c r="K990" s="51">
        <f>VLOOKUP(J990,Entourage!A:N,14,FALSE)</f>
        <v>1</v>
      </c>
      <c r="L990" s="2" t="str">
        <f t="shared" si="140"/>
        <v>战斗</v>
      </c>
      <c r="M990" s="51">
        <f>VLOOKUP(A990,filiation!A:D,4,FALSE)</f>
        <v>11</v>
      </c>
      <c r="N990" s="51">
        <f>VLOOKUP(M990,Entourage!A:N,14,FALSE)</f>
        <v>2</v>
      </c>
      <c r="O990" s="2" t="str">
        <f t="shared" si="141"/>
        <v>刺杀</v>
      </c>
      <c r="P990" s="2">
        <f t="shared" si="142"/>
        <v>101</v>
      </c>
      <c r="Q990" s="51">
        <f>INT(VLOOKUP(M990,Entourage!A:AF,28+IF(N990=1,2,IF(N990=3,3,1)),FALSE)*0.6*POWER(B990,1.1))</f>
        <v>201</v>
      </c>
      <c r="R990" s="55">
        <f>I990/(SUM(H$2:H990)*10)</f>
        <v>1.0077006377090603E-2</v>
      </c>
      <c r="S990" s="95">
        <f t="shared" si="143"/>
        <v>2.0699999999999998</v>
      </c>
      <c r="T990" s="96">
        <f>SUMIFS(H$2:H990,A$2:A990,A990)*10*S990*(1.1+INDEX(Entourage!BD:BD,MATCH(J990,Entourage!A:A,0))/20)</f>
        <v>3353.4</v>
      </c>
      <c r="U990" s="96">
        <f t="shared" si="144"/>
        <v>460.07999999999993</v>
      </c>
      <c r="V990" s="96">
        <f>T990/VLOOKUP(C990,[4]CharPropertyConfig!$A:$G,7,FALSE)</f>
        <v>134.136</v>
      </c>
      <c r="W990" s="96">
        <f t="shared" si="145"/>
        <v>23.759999999999764</v>
      </c>
      <c r="X990" s="54" t="str">
        <f>VLOOKUP(J990,Entourage!A:B,2,FALSE)</f>
        <v>c_b_0068</v>
      </c>
      <c r="Y990" s="51" t="str">
        <f>VLOOKUP(M990,Entourage!A:B,2,FALSE)</f>
        <v>c_b_0067</v>
      </c>
    </row>
    <row r="991" spans="1:25" x14ac:dyDescent="0.15">
      <c r="A991" s="51">
        <f t="shared" si="138"/>
        <v>50</v>
      </c>
      <c r="B991" s="2">
        <f>COUNTIF(A$1:A991,A991)</f>
        <v>10</v>
      </c>
      <c r="C991" s="2">
        <f t="shared" si="146"/>
        <v>101</v>
      </c>
      <c r="D991" s="100">
        <f t="shared" si="139"/>
        <v>153</v>
      </c>
      <c r="E991" s="51">
        <v>1</v>
      </c>
      <c r="F991" s="43">
        <v>3</v>
      </c>
      <c r="G991" s="82">
        <v>13009</v>
      </c>
      <c r="H991" s="43">
        <v>30</v>
      </c>
      <c r="I991" s="43">
        <f>VLOOKUP(C991,[4]CharPropertyConfig!$A:$G,7,FALSE)*D991</f>
        <v>3825</v>
      </c>
      <c r="J991" s="51">
        <f>VLOOKUP(A991,filiation!A:C,3,FALSE)</f>
        <v>22</v>
      </c>
      <c r="K991" s="51">
        <f>VLOOKUP(J991,Entourage!A:N,14,FALSE)</f>
        <v>1</v>
      </c>
      <c r="L991" s="2" t="str">
        <f t="shared" si="140"/>
        <v>战斗</v>
      </c>
      <c r="M991" s="51">
        <f>VLOOKUP(A991,filiation!A:D,4,FALSE)</f>
        <v>11</v>
      </c>
      <c r="N991" s="51">
        <f>VLOOKUP(M991,Entourage!A:N,14,FALSE)</f>
        <v>2</v>
      </c>
      <c r="O991" s="2" t="str">
        <f t="shared" si="141"/>
        <v>刺杀</v>
      </c>
      <c r="P991" s="2">
        <f t="shared" si="142"/>
        <v>101</v>
      </c>
      <c r="Q991" s="51">
        <f>INT(VLOOKUP(M991,Entourage!A:AF,28+IF(N991=1,2,IF(N991=3,3,1)),FALSE)*0.6*POWER(B991,1.1))</f>
        <v>226</v>
      </c>
      <c r="R991" s="55">
        <f>I991/(SUM(H$2:H991)*10)</f>
        <v>1.1495461922221555E-2</v>
      </c>
      <c r="S991" s="95">
        <f t="shared" si="143"/>
        <v>1.89</v>
      </c>
      <c r="T991" s="96">
        <f>SUMIFS(H$2:H991,A$2:A991,A991)*10*S991*(1.1+INDEX(Entourage!BD:BD,MATCH(J991,Entourage!A:A,0))/20)</f>
        <v>3827.2500000000005</v>
      </c>
      <c r="U991" s="96">
        <f t="shared" si="144"/>
        <v>473.85000000000036</v>
      </c>
      <c r="V991" s="96">
        <f>T991/VLOOKUP(C991,[4]CharPropertyConfig!$A:$G,7,FALSE)</f>
        <v>153.09000000000003</v>
      </c>
      <c r="W991" s="96">
        <f t="shared" si="145"/>
        <v>13.770000000000437</v>
      </c>
      <c r="X991" s="54" t="str">
        <f>VLOOKUP(J991,Entourage!A:B,2,FALSE)</f>
        <v>c_b_0068</v>
      </c>
      <c r="Y991" s="51" t="str">
        <f>VLOOKUP(M991,Entourage!A:B,2,FALSE)</f>
        <v>c_b_0067</v>
      </c>
    </row>
    <row r="992" spans="1:25" x14ac:dyDescent="0.15">
      <c r="A992" s="51">
        <f t="shared" si="138"/>
        <v>50</v>
      </c>
      <c r="B992" s="2">
        <f>COUNTIF(A$1:A992,A992)</f>
        <v>11</v>
      </c>
      <c r="C992" s="2">
        <f t="shared" si="146"/>
        <v>101</v>
      </c>
      <c r="D992" s="100">
        <f t="shared" si="139"/>
        <v>172</v>
      </c>
      <c r="E992" s="51">
        <v>1</v>
      </c>
      <c r="F992" s="43">
        <v>4</v>
      </c>
      <c r="G992" s="82">
        <v>13009</v>
      </c>
      <c r="H992" s="43">
        <v>34</v>
      </c>
      <c r="I992" s="43">
        <f>VLOOKUP(C992,[4]CharPropertyConfig!$A:$G,7,FALSE)*D992</f>
        <v>4300</v>
      </c>
      <c r="J992" s="51">
        <f>VLOOKUP(A992,filiation!A:C,3,FALSE)</f>
        <v>22</v>
      </c>
      <c r="K992" s="51">
        <f>VLOOKUP(J992,Entourage!A:N,14,FALSE)</f>
        <v>1</v>
      </c>
      <c r="L992" s="2" t="str">
        <f t="shared" si="140"/>
        <v>战斗</v>
      </c>
      <c r="M992" s="51">
        <f>VLOOKUP(A992,filiation!A:D,4,FALSE)</f>
        <v>11</v>
      </c>
      <c r="N992" s="51">
        <f>VLOOKUP(M992,Entourage!A:N,14,FALSE)</f>
        <v>2</v>
      </c>
      <c r="O992" s="2" t="str">
        <f t="shared" si="141"/>
        <v>刺杀</v>
      </c>
      <c r="P992" s="2">
        <f t="shared" si="142"/>
        <v>101</v>
      </c>
      <c r="Q992" s="51">
        <f>INT(VLOOKUP(M992,Entourage!A:AF,28+IF(N992=1,2,IF(N992=3,3,1)),FALSE)*0.6*POWER(B992,1.1))</f>
        <v>251</v>
      </c>
      <c r="R992" s="55">
        <f>I992/(SUM(H$2:H992)*10)</f>
        <v>1.2909811456707098E-2</v>
      </c>
      <c r="S992" s="95">
        <f t="shared" si="143"/>
        <v>1.74</v>
      </c>
      <c r="T992" s="96">
        <f>SUMIFS(H$2:H992,A$2:A992,A992)*10*S992*(1.1+INDEX(Entourage!BD:BD,MATCH(J992,Entourage!A:A,0))/20)</f>
        <v>4322.16</v>
      </c>
      <c r="U992" s="96">
        <f t="shared" si="144"/>
        <v>494.9099999999994</v>
      </c>
      <c r="V992" s="96">
        <f>T992/VLOOKUP(C992,[4]CharPropertyConfig!$A:$G,7,FALSE)</f>
        <v>172.88639999999998</v>
      </c>
      <c r="W992" s="96">
        <f t="shared" si="145"/>
        <v>21.059999999999036</v>
      </c>
      <c r="X992" s="54" t="str">
        <f>VLOOKUP(J992,Entourage!A:B,2,FALSE)</f>
        <v>c_b_0068</v>
      </c>
      <c r="Y992" s="51" t="str">
        <f>VLOOKUP(M992,Entourage!A:B,2,FALSE)</f>
        <v>c_b_0067</v>
      </c>
    </row>
    <row r="993" spans="1:25" x14ac:dyDescent="0.15">
      <c r="A993" s="51">
        <f t="shared" si="138"/>
        <v>50</v>
      </c>
      <c r="B993" s="2">
        <f>COUNTIF(A$1:A993,A993)</f>
        <v>12</v>
      </c>
      <c r="C993" s="2">
        <f t="shared" si="146"/>
        <v>101</v>
      </c>
      <c r="D993" s="100">
        <f t="shared" si="139"/>
        <v>193</v>
      </c>
      <c r="E993" s="51">
        <v>1</v>
      </c>
      <c r="F993" s="43">
        <v>4</v>
      </c>
      <c r="G993" s="82">
        <v>13009</v>
      </c>
      <c r="H993" s="43">
        <v>38</v>
      </c>
      <c r="I993" s="43">
        <f>VLOOKUP(C993,[4]CharPropertyConfig!$A:$G,7,FALSE)*D993</f>
        <v>4825</v>
      </c>
      <c r="J993" s="51">
        <f>VLOOKUP(A993,filiation!A:C,3,FALSE)</f>
        <v>22</v>
      </c>
      <c r="K993" s="51">
        <f>VLOOKUP(J993,Entourage!A:N,14,FALSE)</f>
        <v>1</v>
      </c>
      <c r="L993" s="2" t="str">
        <f t="shared" si="140"/>
        <v>战斗</v>
      </c>
      <c r="M993" s="51">
        <f>VLOOKUP(A993,filiation!A:D,4,FALSE)</f>
        <v>11</v>
      </c>
      <c r="N993" s="51">
        <f>VLOOKUP(M993,Entourage!A:N,14,FALSE)</f>
        <v>2</v>
      </c>
      <c r="O993" s="2" t="str">
        <f t="shared" si="141"/>
        <v>刺杀</v>
      </c>
      <c r="P993" s="2">
        <f t="shared" si="142"/>
        <v>101</v>
      </c>
      <c r="Q993" s="51">
        <f>INT(VLOOKUP(M993,Entourage!A:AF,28+IF(N993=1,2,IF(N993=3,3,1)),FALSE)*0.6*POWER(B993,1.1))</f>
        <v>276</v>
      </c>
      <c r="R993" s="55">
        <f>I993/(SUM(H$2:H993)*10)</f>
        <v>1.4469501589396029E-2</v>
      </c>
      <c r="S993" s="95">
        <f t="shared" si="143"/>
        <v>1.615</v>
      </c>
      <c r="T993" s="96">
        <f>SUMIFS(H$2:H993,A$2:A993,A993)*10*S993*(1.1+INDEX(Entourage!BD:BD,MATCH(J993,Entourage!A:A,0))/20)</f>
        <v>4840.1550000000007</v>
      </c>
      <c r="U993" s="96">
        <f t="shared" si="144"/>
        <v>517.9950000000008</v>
      </c>
      <c r="V993" s="96">
        <f>T993/VLOOKUP(C993,[4]CharPropertyConfig!$A:$G,7,FALSE)</f>
        <v>193.60620000000003</v>
      </c>
      <c r="W993" s="96">
        <f t="shared" si="145"/>
        <v>23.085000000001401</v>
      </c>
      <c r="X993" s="54" t="str">
        <f>VLOOKUP(J993,Entourage!A:B,2,FALSE)</f>
        <v>c_b_0068</v>
      </c>
      <c r="Y993" s="51" t="str">
        <f>VLOOKUP(M993,Entourage!A:B,2,FALSE)</f>
        <v>c_b_0067</v>
      </c>
    </row>
    <row r="994" spans="1:25" x14ac:dyDescent="0.15">
      <c r="A994" s="51">
        <f t="shared" si="138"/>
        <v>50</v>
      </c>
      <c r="B994" s="2">
        <f>COUNTIF(A$1:A994,A994)</f>
        <v>13</v>
      </c>
      <c r="C994" s="2">
        <f t="shared" si="146"/>
        <v>101</v>
      </c>
      <c r="D994" s="100">
        <f t="shared" si="139"/>
        <v>215</v>
      </c>
      <c r="E994" s="51">
        <v>1</v>
      </c>
      <c r="F994" s="43">
        <v>4</v>
      </c>
      <c r="G994" s="82">
        <v>13009</v>
      </c>
      <c r="H994" s="43">
        <v>42</v>
      </c>
      <c r="I994" s="43">
        <f>VLOOKUP(C994,[4]CharPropertyConfig!$A:$G,7,FALSE)*D994</f>
        <v>5375</v>
      </c>
      <c r="J994" s="51">
        <f>VLOOKUP(A994,filiation!A:C,3,FALSE)</f>
        <v>22</v>
      </c>
      <c r="K994" s="51">
        <f>VLOOKUP(J994,Entourage!A:N,14,FALSE)</f>
        <v>1</v>
      </c>
      <c r="L994" s="2" t="str">
        <f t="shared" si="140"/>
        <v>战斗</v>
      </c>
      <c r="M994" s="51">
        <f>VLOOKUP(A994,filiation!A:D,4,FALSE)</f>
        <v>11</v>
      </c>
      <c r="N994" s="51">
        <f>VLOOKUP(M994,Entourage!A:N,14,FALSE)</f>
        <v>2</v>
      </c>
      <c r="O994" s="2" t="str">
        <f t="shared" si="141"/>
        <v>刺杀</v>
      </c>
      <c r="P994" s="2">
        <f t="shared" si="142"/>
        <v>101</v>
      </c>
      <c r="Q994" s="51">
        <f>INT(VLOOKUP(M994,Entourage!A:AF,28+IF(N994=1,2,IF(N994=3,3,1)),FALSE)*0.6*POWER(B994,1.1))</f>
        <v>302</v>
      </c>
      <c r="R994" s="55">
        <f>I994/(SUM(H$2:H994)*10)</f>
        <v>1.6098598298789984E-2</v>
      </c>
      <c r="S994" s="95">
        <f t="shared" si="143"/>
        <v>1.51</v>
      </c>
      <c r="T994" s="96">
        <f>SUMIFS(H$2:H994,A$2:A994,A994)*10*S994*(1.1+INDEX(Entourage!BD:BD,MATCH(J994,Entourage!A:A,0))/20)</f>
        <v>5381.64</v>
      </c>
      <c r="U994" s="96">
        <f t="shared" si="144"/>
        <v>541.48499999999967</v>
      </c>
      <c r="V994" s="96">
        <f>T994/VLOOKUP(C994,[4]CharPropertyConfig!$A:$G,7,FALSE)</f>
        <v>215.26560000000001</v>
      </c>
      <c r="W994" s="96">
        <f t="shared" si="145"/>
        <v>23.489999999998872</v>
      </c>
      <c r="X994" s="54" t="str">
        <f>VLOOKUP(J994,Entourage!A:B,2,FALSE)</f>
        <v>c_b_0068</v>
      </c>
      <c r="Y994" s="51" t="str">
        <f>VLOOKUP(M994,Entourage!A:B,2,FALSE)</f>
        <v>c_b_0067</v>
      </c>
    </row>
    <row r="995" spans="1:25" x14ac:dyDescent="0.15">
      <c r="A995" s="51">
        <f t="shared" si="138"/>
        <v>50</v>
      </c>
      <c r="B995" s="2">
        <f>COUNTIF(A$1:A995,A995)</f>
        <v>14</v>
      </c>
      <c r="C995" s="2">
        <f t="shared" si="146"/>
        <v>101</v>
      </c>
      <c r="D995" s="100">
        <f t="shared" si="139"/>
        <v>237</v>
      </c>
      <c r="E995" s="51">
        <v>1</v>
      </c>
      <c r="F995" s="43">
        <v>5</v>
      </c>
      <c r="G995" s="82">
        <v>13009</v>
      </c>
      <c r="H995" s="43">
        <v>46</v>
      </c>
      <c r="I995" s="43">
        <f>VLOOKUP(C995,[4]CharPropertyConfig!$A:$G,7,FALSE)*D995</f>
        <v>5925</v>
      </c>
      <c r="J995" s="51">
        <f>VLOOKUP(A995,filiation!A:C,3,FALSE)</f>
        <v>22</v>
      </c>
      <c r="K995" s="51">
        <f>VLOOKUP(J995,Entourage!A:N,14,FALSE)</f>
        <v>1</v>
      </c>
      <c r="L995" s="2" t="str">
        <f t="shared" si="140"/>
        <v>战斗</v>
      </c>
      <c r="M995" s="51">
        <f>VLOOKUP(A995,filiation!A:D,4,FALSE)</f>
        <v>11</v>
      </c>
      <c r="N995" s="51">
        <f>VLOOKUP(M995,Entourage!A:N,14,FALSE)</f>
        <v>2</v>
      </c>
      <c r="O995" s="2" t="str">
        <f t="shared" si="141"/>
        <v>刺杀</v>
      </c>
      <c r="P995" s="2">
        <f t="shared" si="142"/>
        <v>101</v>
      </c>
      <c r="Q995" s="51">
        <f>INT(VLOOKUP(M995,Entourage!A:AF,28+IF(N995=1,2,IF(N995=3,3,1)),FALSE)*0.6*POWER(B995,1.1))</f>
        <v>328</v>
      </c>
      <c r="R995" s="55">
        <f>I995/(SUM(H$2:H995)*10)</f>
        <v>1.772148112699647E-2</v>
      </c>
      <c r="S995" s="95">
        <f t="shared" si="143"/>
        <v>1.42</v>
      </c>
      <c r="T995" s="96">
        <f>SUMIFS(H$2:H995,A$2:A995,A995)*10*S995*(1.1+INDEX(Entourage!BD:BD,MATCH(J995,Entourage!A:A,0))/20)</f>
        <v>5942.7000000000007</v>
      </c>
      <c r="U995" s="96">
        <f t="shared" si="144"/>
        <v>561.0600000000004</v>
      </c>
      <c r="V995" s="96">
        <f>T995/VLOOKUP(C995,[4]CharPropertyConfig!$A:$G,7,FALSE)</f>
        <v>237.70800000000003</v>
      </c>
      <c r="W995" s="96">
        <f t="shared" si="145"/>
        <v>19.575000000000728</v>
      </c>
      <c r="X995" s="54" t="str">
        <f>VLOOKUP(J995,Entourage!A:B,2,FALSE)</f>
        <v>c_b_0068</v>
      </c>
      <c r="Y995" s="51" t="str">
        <f>VLOOKUP(M995,Entourage!A:B,2,FALSE)</f>
        <v>c_b_0067</v>
      </c>
    </row>
    <row r="996" spans="1:25" x14ac:dyDescent="0.15">
      <c r="A996" s="51">
        <f t="shared" si="138"/>
        <v>50</v>
      </c>
      <c r="B996" s="2">
        <f>COUNTIF(A$1:A996,A996)</f>
        <v>15</v>
      </c>
      <c r="C996" s="2">
        <f t="shared" si="146"/>
        <v>101</v>
      </c>
      <c r="D996" s="100">
        <f t="shared" si="139"/>
        <v>260</v>
      </c>
      <c r="E996" s="51">
        <v>1</v>
      </c>
      <c r="F996" s="43">
        <v>5</v>
      </c>
      <c r="G996" s="82">
        <v>13009</v>
      </c>
      <c r="H996" s="43">
        <v>50</v>
      </c>
      <c r="I996" s="43">
        <f>VLOOKUP(C996,[4]CharPropertyConfig!$A:$G,7,FALSE)*D996</f>
        <v>6500</v>
      </c>
      <c r="J996" s="51">
        <f>VLOOKUP(A996,filiation!A:C,3,FALSE)</f>
        <v>22</v>
      </c>
      <c r="K996" s="51">
        <f>VLOOKUP(J996,Entourage!A:N,14,FALSE)</f>
        <v>1</v>
      </c>
      <c r="L996" s="2" t="str">
        <f t="shared" si="140"/>
        <v>战斗</v>
      </c>
      <c r="M996" s="51">
        <f>VLOOKUP(A996,filiation!A:D,4,FALSE)</f>
        <v>11</v>
      </c>
      <c r="N996" s="51">
        <f>VLOOKUP(M996,Entourage!A:N,14,FALSE)</f>
        <v>2</v>
      </c>
      <c r="O996" s="2" t="str">
        <f t="shared" si="141"/>
        <v>刺杀</v>
      </c>
      <c r="P996" s="2">
        <f t="shared" si="142"/>
        <v>101</v>
      </c>
      <c r="Q996" s="51">
        <f>INT(VLOOKUP(M996,Entourage!A:AF,28+IF(N996=1,2,IF(N996=3,3,1)),FALSE)*0.6*POWER(B996,1.1))</f>
        <v>353</v>
      </c>
      <c r="R996" s="55">
        <f>I996/(SUM(H$2:H996)*10)</f>
        <v>1.9412256600167245E-2</v>
      </c>
      <c r="S996" s="95">
        <f t="shared" si="143"/>
        <v>1.3418999999999999</v>
      </c>
      <c r="T996" s="96">
        <f>SUMIFS(H$2:H996,A$2:A996,A996)*10*S996*(1.1+INDEX(Entourage!BD:BD,MATCH(J996,Entourage!A:A,0))/20)</f>
        <v>6521.6339999999991</v>
      </c>
      <c r="U996" s="96">
        <f t="shared" si="144"/>
        <v>578.93399999999838</v>
      </c>
      <c r="V996" s="96">
        <f>T996/VLOOKUP(C996,[4]CharPropertyConfig!$A:$G,7,FALSE)</f>
        <v>260.86535999999995</v>
      </c>
      <c r="W996" s="96">
        <f t="shared" si="145"/>
        <v>17.873999999997977</v>
      </c>
      <c r="X996" s="54" t="str">
        <f>VLOOKUP(J996,Entourage!A:B,2,FALSE)</f>
        <v>c_b_0068</v>
      </c>
      <c r="Y996" s="51" t="str">
        <f>VLOOKUP(M996,Entourage!A:B,2,FALSE)</f>
        <v>c_b_0067</v>
      </c>
    </row>
    <row r="997" spans="1:25" x14ac:dyDescent="0.15">
      <c r="A997" s="51">
        <f t="shared" si="138"/>
        <v>50</v>
      </c>
      <c r="B997" s="2">
        <f>COUNTIF(A$1:A997,A997)</f>
        <v>16</v>
      </c>
      <c r="C997" s="2">
        <f t="shared" si="146"/>
        <v>101</v>
      </c>
      <c r="D997" s="100">
        <f t="shared" si="139"/>
        <v>284</v>
      </c>
      <c r="E997" s="51">
        <v>1</v>
      </c>
      <c r="F997" s="43">
        <v>5</v>
      </c>
      <c r="G997" s="82">
        <v>13009</v>
      </c>
      <c r="H997" s="43">
        <v>54</v>
      </c>
      <c r="I997" s="43">
        <f>VLOOKUP(C997,[4]CharPropertyConfig!$A:$G,7,FALSE)*D997</f>
        <v>7100</v>
      </c>
      <c r="J997" s="51">
        <f>VLOOKUP(A997,filiation!A:C,3,FALSE)</f>
        <v>22</v>
      </c>
      <c r="K997" s="51">
        <f>VLOOKUP(J997,Entourage!A:N,14,FALSE)</f>
        <v>1</v>
      </c>
      <c r="L997" s="2" t="str">
        <f t="shared" si="140"/>
        <v>战斗</v>
      </c>
      <c r="M997" s="51">
        <f>VLOOKUP(A997,filiation!A:D,4,FALSE)</f>
        <v>11</v>
      </c>
      <c r="N997" s="51">
        <f>VLOOKUP(M997,Entourage!A:N,14,FALSE)</f>
        <v>2</v>
      </c>
      <c r="O997" s="2" t="str">
        <f t="shared" si="141"/>
        <v>刺杀</v>
      </c>
      <c r="P997" s="2">
        <f t="shared" si="142"/>
        <v>101</v>
      </c>
      <c r="Q997" s="51">
        <f>INT(VLOOKUP(M997,Entourage!A:AF,28+IF(N997=1,2,IF(N997=3,3,1)),FALSE)*0.6*POWER(B997,1.1))</f>
        <v>380</v>
      </c>
      <c r="R997" s="55">
        <f>I997/(SUM(H$2:H997)*10)</f>
        <v>2.1170016101139007E-2</v>
      </c>
      <c r="S997" s="95">
        <f t="shared" si="143"/>
        <v>1.2748049999999997</v>
      </c>
      <c r="T997" s="96">
        <f>SUMIFS(H$2:H997,A$2:A997,A997)*10*S997*(1.1+INDEX(Entourage!BD:BD,MATCH(J997,Entourage!A:A,0))/20)</f>
        <v>7124.8851449999984</v>
      </c>
      <c r="U997" s="96">
        <f t="shared" si="144"/>
        <v>603.25114499999927</v>
      </c>
      <c r="V997" s="96">
        <f>T997/VLOOKUP(C997,[4]CharPropertyConfig!$A:$G,7,FALSE)</f>
        <v>284.99540579999996</v>
      </c>
      <c r="W997" s="96">
        <f t="shared" si="145"/>
        <v>24.317145000000892</v>
      </c>
      <c r="X997" s="54" t="str">
        <f>VLOOKUP(J997,Entourage!A:B,2,FALSE)</f>
        <v>c_b_0068</v>
      </c>
      <c r="Y997" s="51" t="str">
        <f>VLOOKUP(M997,Entourage!A:B,2,FALSE)</f>
        <v>c_b_0067</v>
      </c>
    </row>
    <row r="998" spans="1:25" x14ac:dyDescent="0.15">
      <c r="A998" s="51">
        <f t="shared" si="138"/>
        <v>50</v>
      </c>
      <c r="B998" s="2">
        <f>COUNTIF(A$1:A998,A998)</f>
        <v>17</v>
      </c>
      <c r="C998" s="2">
        <f t="shared" si="146"/>
        <v>101</v>
      </c>
      <c r="D998" s="100">
        <f t="shared" si="139"/>
        <v>310</v>
      </c>
      <c r="E998" s="51">
        <v>1</v>
      </c>
      <c r="F998" s="43">
        <v>5</v>
      </c>
      <c r="G998" s="82">
        <v>13009</v>
      </c>
      <c r="H998" s="43">
        <v>58</v>
      </c>
      <c r="I998" s="43">
        <f>VLOOKUP(C998,[4]CharPropertyConfig!$A:$G,7,FALSE)*D998</f>
        <v>7750</v>
      </c>
      <c r="J998" s="51">
        <f>VLOOKUP(A998,filiation!A:C,3,FALSE)</f>
        <v>22</v>
      </c>
      <c r="K998" s="51">
        <f>VLOOKUP(J998,Entourage!A:N,14,FALSE)</f>
        <v>1</v>
      </c>
      <c r="L998" s="2" t="str">
        <f t="shared" si="140"/>
        <v>战斗</v>
      </c>
      <c r="M998" s="51">
        <f>VLOOKUP(A998,filiation!A:D,4,FALSE)</f>
        <v>11</v>
      </c>
      <c r="N998" s="51">
        <f>VLOOKUP(M998,Entourage!A:N,14,FALSE)</f>
        <v>2</v>
      </c>
      <c r="O998" s="2" t="str">
        <f t="shared" si="141"/>
        <v>刺杀</v>
      </c>
      <c r="P998" s="2">
        <f t="shared" si="142"/>
        <v>101</v>
      </c>
      <c r="Q998" s="51">
        <f>INT(VLOOKUP(M998,Entourage!A:AF,28+IF(N998=1,2,IF(N998=3,3,1)),FALSE)*0.6*POWER(B998,1.1))</f>
        <v>406</v>
      </c>
      <c r="R998" s="55">
        <f>I998/(SUM(H$2:H998)*10)</f>
        <v>2.3068222407429458E-2</v>
      </c>
      <c r="S998" s="95">
        <f t="shared" si="143"/>
        <v>1.2174387749999998</v>
      </c>
      <c r="T998" s="96">
        <f>SUMIFS(H$2:H998,A$2:A998,A998)*10*S998*(1.1+INDEX(Entourage!BD:BD,MATCH(J998,Entourage!A:A,0))/20)</f>
        <v>7757.5198742999983</v>
      </c>
      <c r="U998" s="96">
        <f t="shared" si="144"/>
        <v>632.63472929999989</v>
      </c>
      <c r="V998" s="96">
        <f>T998/VLOOKUP(C998,[4]CharPropertyConfig!$A:$G,7,FALSE)</f>
        <v>310.30079497199995</v>
      </c>
      <c r="W998" s="96">
        <f t="shared" si="145"/>
        <v>29.383584300000621</v>
      </c>
      <c r="X998" s="54" t="str">
        <f>VLOOKUP(J998,Entourage!A:B,2,FALSE)</f>
        <v>c_b_0068</v>
      </c>
      <c r="Y998" s="51" t="str">
        <f>VLOOKUP(M998,Entourage!A:B,2,FALSE)</f>
        <v>c_b_0067</v>
      </c>
    </row>
    <row r="999" spans="1:25" x14ac:dyDescent="0.15">
      <c r="A999" s="51">
        <f t="shared" si="138"/>
        <v>50</v>
      </c>
      <c r="B999" s="2">
        <f>COUNTIF(A$1:A999,A999)</f>
        <v>18</v>
      </c>
      <c r="C999" s="2">
        <f t="shared" si="146"/>
        <v>101</v>
      </c>
      <c r="D999" s="100">
        <f t="shared" si="139"/>
        <v>338</v>
      </c>
      <c r="E999" s="51">
        <v>1</v>
      </c>
      <c r="F999" s="43">
        <v>6</v>
      </c>
      <c r="G999" s="82">
        <v>13009</v>
      </c>
      <c r="H999" s="43">
        <v>64</v>
      </c>
      <c r="I999" s="43">
        <f>VLOOKUP(C999,[4]CharPropertyConfig!$A:$G,7,FALSE)*D999</f>
        <v>8450</v>
      </c>
      <c r="J999" s="51">
        <f>VLOOKUP(A999,filiation!A:C,3,FALSE)</f>
        <v>22</v>
      </c>
      <c r="K999" s="51">
        <f>VLOOKUP(J999,Entourage!A:N,14,FALSE)</f>
        <v>1</v>
      </c>
      <c r="L999" s="2" t="str">
        <f t="shared" si="140"/>
        <v>战斗</v>
      </c>
      <c r="M999" s="51">
        <f>VLOOKUP(A999,filiation!A:D,4,FALSE)</f>
        <v>11</v>
      </c>
      <c r="N999" s="51">
        <f>VLOOKUP(M999,Entourage!A:N,14,FALSE)</f>
        <v>2</v>
      </c>
      <c r="O999" s="2" t="str">
        <f t="shared" si="141"/>
        <v>刺杀</v>
      </c>
      <c r="P999" s="2">
        <f t="shared" si="142"/>
        <v>101</v>
      </c>
      <c r="Q999" s="51">
        <f>INT(VLOOKUP(M999,Entourage!A:AF,28+IF(N999=1,2,IF(N999=3,3,1)),FALSE)*0.6*POWER(B999,1.1))</f>
        <v>432</v>
      </c>
      <c r="R999" s="55">
        <f>I999/(SUM(H$2:H999)*10)</f>
        <v>2.5103980986333929E-2</v>
      </c>
      <c r="S999" s="95">
        <f t="shared" si="143"/>
        <v>1.1687412239999997</v>
      </c>
      <c r="T999" s="96">
        <f>SUMIFS(H$2:H999,A$2:A999,A999)*10*S999*(1.1+INDEX(Entourage!BD:BD,MATCH(J999,Entourage!A:A,0))/20)</f>
        <v>8457.0114968639991</v>
      </c>
      <c r="U999" s="96">
        <f t="shared" si="144"/>
        <v>699.49162256400086</v>
      </c>
      <c r="V999" s="96">
        <f>T999/VLOOKUP(C999,[4]CharPropertyConfig!$A:$G,7,FALSE)</f>
        <v>338.28045987455994</v>
      </c>
      <c r="W999" s="96">
        <f t="shared" si="145"/>
        <v>66.856893264000973</v>
      </c>
      <c r="X999" s="54" t="str">
        <f>VLOOKUP(J999,Entourage!A:B,2,FALSE)</f>
        <v>c_b_0068</v>
      </c>
      <c r="Y999" s="51" t="str">
        <f>VLOOKUP(M999,Entourage!A:B,2,FALSE)</f>
        <v>c_b_0067</v>
      </c>
    </row>
    <row r="1000" spans="1:25" x14ac:dyDescent="0.15">
      <c r="A1000" s="51">
        <f t="shared" si="138"/>
        <v>50</v>
      </c>
      <c r="B1000" s="2">
        <f>COUNTIF(A$1:A1000,A1000)</f>
        <v>19</v>
      </c>
      <c r="C1000" s="2">
        <f t="shared" si="146"/>
        <v>101</v>
      </c>
      <c r="D1000" s="100">
        <f t="shared" si="139"/>
        <v>367</v>
      </c>
      <c r="E1000" s="51">
        <v>1</v>
      </c>
      <c r="F1000" s="43">
        <v>6</v>
      </c>
      <c r="G1000" s="82">
        <v>13009</v>
      </c>
      <c r="H1000" s="43">
        <v>68</v>
      </c>
      <c r="I1000" s="43">
        <f>VLOOKUP(C1000,[4]CharPropertyConfig!$A:$G,7,FALSE)*D1000</f>
        <v>9175</v>
      </c>
      <c r="J1000" s="51">
        <f>VLOOKUP(A1000,filiation!A:C,3,FALSE)</f>
        <v>22</v>
      </c>
      <c r="K1000" s="51">
        <f>VLOOKUP(J1000,Entourage!A:N,14,FALSE)</f>
        <v>1</v>
      </c>
      <c r="L1000" s="2" t="str">
        <f t="shared" si="140"/>
        <v>战斗</v>
      </c>
      <c r="M1000" s="51">
        <f>VLOOKUP(A1000,filiation!A:D,4,FALSE)</f>
        <v>11</v>
      </c>
      <c r="N1000" s="51">
        <f>VLOOKUP(M1000,Entourage!A:N,14,FALSE)</f>
        <v>2</v>
      </c>
      <c r="O1000" s="2" t="str">
        <f t="shared" si="141"/>
        <v>刺杀</v>
      </c>
      <c r="P1000" s="2">
        <f t="shared" si="142"/>
        <v>101</v>
      </c>
      <c r="Q1000" s="51">
        <f>INT(VLOOKUP(M1000,Entourage!A:AF,28+IF(N1000=1,2,IF(N1000=3,3,1)),FALSE)*0.6*POWER(B1000,1.1))</f>
        <v>459</v>
      </c>
      <c r="R1000" s="55">
        <f>I1000/(SUM(H$2:H1000)*10)</f>
        <v>2.7202917457305503E-2</v>
      </c>
      <c r="S1000" s="95">
        <f t="shared" si="143"/>
        <v>1.1278352811599996</v>
      </c>
      <c r="T1000" s="96">
        <f>SUMIFS(H$2:H1000,A$2:A1000,A1000)*10*S1000*(1.1+INDEX(Entourage!BD:BD,MATCH(J1000,Entourage!A:A,0))/20)</f>
        <v>9196.3688825786376</v>
      </c>
      <c r="U1000" s="96">
        <f t="shared" si="144"/>
        <v>739.35738571463844</v>
      </c>
      <c r="V1000" s="96">
        <f>T1000/VLOOKUP(C1000,[4]CharPropertyConfig!$A:$G,7,FALSE)</f>
        <v>367.85475530314551</v>
      </c>
      <c r="W1000" s="96">
        <f t="shared" si="145"/>
        <v>39.865763150637576</v>
      </c>
      <c r="X1000" s="54" t="str">
        <f>VLOOKUP(J1000,Entourage!A:B,2,FALSE)</f>
        <v>c_b_0068</v>
      </c>
      <c r="Y1000" s="51" t="str">
        <f>VLOOKUP(M1000,Entourage!A:B,2,FALSE)</f>
        <v>c_b_0067</v>
      </c>
    </row>
    <row r="1001" spans="1:25" x14ac:dyDescent="0.15">
      <c r="A1001" s="51">
        <f t="shared" si="138"/>
        <v>50</v>
      </c>
      <c r="B1001" s="2">
        <f>COUNTIF(A$1:A1001,A1001)</f>
        <v>20</v>
      </c>
      <c r="C1001" s="2">
        <f t="shared" si="146"/>
        <v>101</v>
      </c>
      <c r="D1001" s="100">
        <f t="shared" si="139"/>
        <v>399</v>
      </c>
      <c r="E1001" s="51">
        <v>1</v>
      </c>
      <c r="F1001" s="43">
        <v>6</v>
      </c>
      <c r="G1001" s="82">
        <v>13009</v>
      </c>
      <c r="H1001" s="43">
        <v>72</v>
      </c>
      <c r="I1001" s="43">
        <f>VLOOKUP(C1001,[4]CharPropertyConfig!$A:$G,7,FALSE)*D1001</f>
        <v>9975</v>
      </c>
      <c r="J1001" s="51">
        <f>VLOOKUP(A1001,filiation!A:C,3,FALSE)</f>
        <v>22</v>
      </c>
      <c r="K1001" s="51">
        <f>VLOOKUP(J1001,Entourage!A:N,14,FALSE)</f>
        <v>1</v>
      </c>
      <c r="L1001" s="2" t="str">
        <f t="shared" si="140"/>
        <v>战斗</v>
      </c>
      <c r="M1001" s="51">
        <f>VLOOKUP(A1001,filiation!A:D,4,FALSE)</f>
        <v>11</v>
      </c>
      <c r="N1001" s="51">
        <f>VLOOKUP(M1001,Entourage!A:N,14,FALSE)</f>
        <v>2</v>
      </c>
      <c r="O1001" s="2" t="str">
        <f t="shared" si="141"/>
        <v>刺杀</v>
      </c>
      <c r="P1001" s="2">
        <f t="shared" si="142"/>
        <v>101</v>
      </c>
      <c r="Q1001" s="51">
        <f>INT(VLOOKUP(M1001,Entourage!A:AF,28+IF(N1001=1,2,IF(N1001=3,3,1)),FALSE)*0.6*POWER(B1001,1.1))</f>
        <v>485</v>
      </c>
      <c r="R1001" s="55">
        <f>I1001/(SUM(H$2:H1001)*10)</f>
        <v>2.9511834319526628E-2</v>
      </c>
      <c r="S1001" s="95">
        <f t="shared" si="143"/>
        <v>1.0940002227251997</v>
      </c>
      <c r="T1001" s="96">
        <f>SUMIFS(H$2:H1001,A$2:A1001,A1001)*10*S1001*(1.1+INDEX(Entourage!BD:BD,MATCH(J1001,Entourage!A:A,0))/20)</f>
        <v>9983.8460325901724</v>
      </c>
      <c r="U1001" s="96">
        <f t="shared" si="144"/>
        <v>787.47715001153483</v>
      </c>
      <c r="V1001" s="96">
        <f>T1001/VLOOKUP(C1001,[4]CharPropertyConfig!$A:$G,7,FALSE)</f>
        <v>399.35384130360688</v>
      </c>
      <c r="W1001" s="96">
        <f t="shared" si="145"/>
        <v>48.119764296896392</v>
      </c>
      <c r="X1001" s="54" t="str">
        <f>VLOOKUP(J1001,Entourage!A:B,2,FALSE)</f>
        <v>c_b_0068</v>
      </c>
      <c r="Y1001" s="51" t="str">
        <f>VLOOKUP(M1001,Entourage!A:B,2,FALSE)</f>
        <v>c_b_0067</v>
      </c>
    </row>
    <row r="1002" spans="1:25" x14ac:dyDescent="0.15">
      <c r="A1002" s="51">
        <f t="shared" si="138"/>
        <v>51</v>
      </c>
      <c r="B1002" s="2">
        <f>COUNTIF(A$1:A1002,A1002)</f>
        <v>1</v>
      </c>
      <c r="C1002" s="2">
        <f t="shared" si="146"/>
        <v>101</v>
      </c>
      <c r="D1002" s="100">
        <f t="shared" si="139"/>
        <v>10</v>
      </c>
      <c r="E1002" s="51">
        <v>1</v>
      </c>
      <c r="F1002" s="43">
        <v>1</v>
      </c>
      <c r="G1002" s="82">
        <v>13009</v>
      </c>
      <c r="H1002" s="43">
        <v>2</v>
      </c>
      <c r="I1002" s="43">
        <f>VLOOKUP(C1002,[4]CharPropertyConfig!$A:$G,7,FALSE)*D1002</f>
        <v>250</v>
      </c>
      <c r="J1002" s="51">
        <f>VLOOKUP(A1002,filiation!A:C,3,FALSE)</f>
        <v>13</v>
      </c>
      <c r="K1002" s="51">
        <f>VLOOKUP(J1002,Entourage!A:N,14,FALSE)</f>
        <v>3</v>
      </c>
      <c r="L1002" s="2" t="str">
        <f t="shared" si="140"/>
        <v>辅助</v>
      </c>
      <c r="M1002" s="51">
        <f>VLOOKUP(A1002,filiation!A:D,4,FALSE)</f>
        <v>18</v>
      </c>
      <c r="N1002" s="51">
        <f>VLOOKUP(M1002,Entourage!A:N,14,FALSE)</f>
        <v>2</v>
      </c>
      <c r="O1002" s="2" t="str">
        <f t="shared" si="141"/>
        <v>刺杀</v>
      </c>
      <c r="P1002" s="2">
        <f t="shared" si="142"/>
        <v>101</v>
      </c>
      <c r="Q1002" s="51">
        <f>INT(VLOOKUP(M1002,Entourage!A:AF,28+IF(N1002=1,2,IF(N1002=3,3,1)),FALSE)*0.6*POWER(B1002,1.1))</f>
        <v>22</v>
      </c>
      <c r="R1002" s="55">
        <f>I1002/(SUM(H$2:H1002)*10)</f>
        <v>7.3960120702916984E-4</v>
      </c>
      <c r="S1002" s="95">
        <f t="shared" si="143"/>
        <v>10</v>
      </c>
      <c r="T1002" s="96">
        <f>SUMIFS(H$2:H1002,A$2:A1002,A1002)*10*S1002*(1.1+INDEX(Entourage!BD:BD,MATCH(J1002,Entourage!A:A,0))/20)</f>
        <v>250</v>
      </c>
      <c r="U1002" s="96">
        <f t="shared" si="144"/>
        <v>-9733.8460325901724</v>
      </c>
      <c r="V1002" s="96">
        <f>T1002/VLOOKUP(C1002,[4]CharPropertyConfig!$A:$G,7,FALSE)</f>
        <v>10</v>
      </c>
      <c r="W1002" s="96">
        <f t="shared" si="145"/>
        <v>-10521.323182601707</v>
      </c>
      <c r="X1002" s="54" t="str">
        <f>VLOOKUP(J1002,Entourage!A:B,2,FALSE)</f>
        <v>c_b_0072</v>
      </c>
      <c r="Y1002" s="51" t="str">
        <f>VLOOKUP(M1002,Entourage!A:B,2,FALSE)</f>
        <v>c_b_0076</v>
      </c>
    </row>
    <row r="1003" spans="1:25" x14ac:dyDescent="0.15">
      <c r="A1003" s="51">
        <f t="shared" si="138"/>
        <v>51</v>
      </c>
      <c r="B1003" s="2">
        <f>COUNTIF(A$1:A1003,A1003)</f>
        <v>2</v>
      </c>
      <c r="C1003" s="2">
        <f t="shared" si="146"/>
        <v>101</v>
      </c>
      <c r="D1003" s="100">
        <f t="shared" si="139"/>
        <v>21</v>
      </c>
      <c r="E1003" s="51">
        <v>1</v>
      </c>
      <c r="F1003" s="43">
        <v>1</v>
      </c>
      <c r="G1003" s="82">
        <v>13009</v>
      </c>
      <c r="H1003" s="43">
        <v>4</v>
      </c>
      <c r="I1003" s="43">
        <f>VLOOKUP(C1003,[4]CharPropertyConfig!$A:$G,7,FALSE)*D1003</f>
        <v>525</v>
      </c>
      <c r="J1003" s="51">
        <f>VLOOKUP(A1003,filiation!A:C,3,FALSE)</f>
        <v>13</v>
      </c>
      <c r="K1003" s="51">
        <f>VLOOKUP(J1003,Entourage!A:N,14,FALSE)</f>
        <v>3</v>
      </c>
      <c r="L1003" s="2" t="str">
        <f t="shared" si="140"/>
        <v>辅助</v>
      </c>
      <c r="M1003" s="51">
        <f>VLOOKUP(A1003,filiation!A:D,4,FALSE)</f>
        <v>18</v>
      </c>
      <c r="N1003" s="51">
        <f>VLOOKUP(M1003,Entourage!A:N,14,FALSE)</f>
        <v>2</v>
      </c>
      <c r="O1003" s="2" t="str">
        <f t="shared" si="141"/>
        <v>刺杀</v>
      </c>
      <c r="P1003" s="2">
        <f t="shared" si="142"/>
        <v>101</v>
      </c>
      <c r="Q1003" s="51">
        <f>INT(VLOOKUP(M1003,Entourage!A:AF,28+IF(N1003=1,2,IF(N1003=3,3,1)),FALSE)*0.6*POWER(B1003,1.1))</f>
        <v>47</v>
      </c>
      <c r="R1003" s="55">
        <f>I1003/(SUM(H$2:H1003)*10)</f>
        <v>1.5529787611666568E-3</v>
      </c>
      <c r="S1003" s="95">
        <f t="shared" si="143"/>
        <v>7</v>
      </c>
      <c r="T1003" s="96">
        <f>SUMIFS(H$2:H1003,A$2:A1003,A1003)*10*S1003*(1.1+INDEX(Entourage!BD:BD,MATCH(J1003,Entourage!A:A,0))/20)</f>
        <v>525</v>
      </c>
      <c r="U1003" s="96">
        <f t="shared" si="144"/>
        <v>275</v>
      </c>
      <c r="V1003" s="96">
        <f>T1003/VLOOKUP(C1003,[4]CharPropertyConfig!$A:$G,7,FALSE)</f>
        <v>21</v>
      </c>
      <c r="W1003" s="96">
        <f t="shared" si="145"/>
        <v>10008.846032590172</v>
      </c>
      <c r="X1003" s="54" t="str">
        <f>VLOOKUP(J1003,Entourage!A:B,2,FALSE)</f>
        <v>c_b_0072</v>
      </c>
      <c r="Y1003" s="51" t="str">
        <f>VLOOKUP(M1003,Entourage!A:B,2,FALSE)</f>
        <v>c_b_0076</v>
      </c>
    </row>
    <row r="1004" spans="1:25" x14ac:dyDescent="0.15">
      <c r="A1004" s="51">
        <f t="shared" si="138"/>
        <v>51</v>
      </c>
      <c r="B1004" s="2">
        <f>COUNTIF(A$1:A1004,A1004)</f>
        <v>3</v>
      </c>
      <c r="C1004" s="2">
        <f t="shared" si="146"/>
        <v>101</v>
      </c>
      <c r="D1004" s="100">
        <f t="shared" si="139"/>
        <v>33</v>
      </c>
      <c r="E1004" s="51">
        <v>1</v>
      </c>
      <c r="F1004" s="43">
        <v>1</v>
      </c>
      <c r="G1004" s="82">
        <v>13009</v>
      </c>
      <c r="H1004" s="43">
        <v>6</v>
      </c>
      <c r="I1004" s="43">
        <f>VLOOKUP(C1004,[4]CharPropertyConfig!$A:$G,7,FALSE)*D1004</f>
        <v>825</v>
      </c>
      <c r="J1004" s="51">
        <f>VLOOKUP(A1004,filiation!A:C,3,FALSE)</f>
        <v>13</v>
      </c>
      <c r="K1004" s="51">
        <f>VLOOKUP(J1004,Entourage!A:N,14,FALSE)</f>
        <v>3</v>
      </c>
      <c r="L1004" s="2" t="str">
        <f t="shared" si="140"/>
        <v>辅助</v>
      </c>
      <c r="M1004" s="51">
        <f>VLOOKUP(A1004,filiation!A:D,4,FALSE)</f>
        <v>18</v>
      </c>
      <c r="N1004" s="51">
        <f>VLOOKUP(M1004,Entourage!A:N,14,FALSE)</f>
        <v>2</v>
      </c>
      <c r="O1004" s="2" t="str">
        <f t="shared" si="141"/>
        <v>刺杀</v>
      </c>
      <c r="P1004" s="2">
        <f t="shared" si="142"/>
        <v>101</v>
      </c>
      <c r="Q1004" s="51">
        <f>INT(VLOOKUP(M1004,Entourage!A:AF,28+IF(N1004=1,2,IF(N1004=3,3,1)),FALSE)*0.6*POWER(B1004,1.1))</f>
        <v>74</v>
      </c>
      <c r="R1004" s="55">
        <f>I1004/(SUM(H$2:H1004)*10)</f>
        <v>2.4399621436176507E-3</v>
      </c>
      <c r="S1004" s="95">
        <f t="shared" si="143"/>
        <v>5.5</v>
      </c>
      <c r="T1004" s="96">
        <f>SUMIFS(H$2:H1004,A$2:A1004,A1004)*10*S1004*(1.1+INDEX(Entourage!BD:BD,MATCH(J1004,Entourage!A:A,0))/20)</f>
        <v>825</v>
      </c>
      <c r="U1004" s="96">
        <f t="shared" si="144"/>
        <v>300</v>
      </c>
      <c r="V1004" s="96">
        <f>T1004/VLOOKUP(C1004,[4]CharPropertyConfig!$A:$G,7,FALSE)</f>
        <v>33</v>
      </c>
      <c r="W1004" s="96">
        <f t="shared" si="145"/>
        <v>25</v>
      </c>
      <c r="X1004" s="54" t="str">
        <f>VLOOKUP(J1004,Entourage!A:B,2,FALSE)</f>
        <v>c_b_0072</v>
      </c>
      <c r="Y1004" s="51" t="str">
        <f>VLOOKUP(M1004,Entourage!A:B,2,FALSE)</f>
        <v>c_b_0076</v>
      </c>
    </row>
    <row r="1005" spans="1:25" x14ac:dyDescent="0.15">
      <c r="A1005" s="51">
        <f t="shared" si="138"/>
        <v>51</v>
      </c>
      <c r="B1005" s="2">
        <f>COUNTIF(A$1:A1005,A1005)</f>
        <v>4</v>
      </c>
      <c r="C1005" s="2">
        <f t="shared" si="146"/>
        <v>101</v>
      </c>
      <c r="D1005" s="100">
        <f t="shared" si="139"/>
        <v>46</v>
      </c>
      <c r="E1005" s="51">
        <v>1</v>
      </c>
      <c r="F1005" s="43">
        <v>2</v>
      </c>
      <c r="G1005" s="82">
        <v>13009</v>
      </c>
      <c r="H1005" s="43">
        <v>10</v>
      </c>
      <c r="I1005" s="43">
        <f>VLOOKUP(C1005,[4]CharPropertyConfig!$A:$G,7,FALSE)*D1005</f>
        <v>1150</v>
      </c>
      <c r="J1005" s="51">
        <f>VLOOKUP(A1005,filiation!A:C,3,FALSE)</f>
        <v>13</v>
      </c>
      <c r="K1005" s="51">
        <f>VLOOKUP(J1005,Entourage!A:N,14,FALSE)</f>
        <v>3</v>
      </c>
      <c r="L1005" s="2" t="str">
        <f t="shared" si="140"/>
        <v>辅助</v>
      </c>
      <c r="M1005" s="51">
        <f>VLOOKUP(A1005,filiation!A:D,4,FALSE)</f>
        <v>18</v>
      </c>
      <c r="N1005" s="51">
        <f>VLOOKUP(M1005,Entourage!A:N,14,FALSE)</f>
        <v>2</v>
      </c>
      <c r="O1005" s="2" t="str">
        <f t="shared" si="141"/>
        <v>刺杀</v>
      </c>
      <c r="P1005" s="2">
        <f t="shared" si="142"/>
        <v>101</v>
      </c>
      <c r="Q1005" s="51">
        <f>INT(VLOOKUP(M1005,Entourage!A:AF,28+IF(N1005=1,2,IF(N1005=3,3,1)),FALSE)*0.6*POWER(B1005,1.1))</f>
        <v>102</v>
      </c>
      <c r="R1005" s="55">
        <f>I1005/(SUM(H$2:H1005)*10)</f>
        <v>3.4001537460824315E-3</v>
      </c>
      <c r="S1005" s="95">
        <f t="shared" si="143"/>
        <v>4.2</v>
      </c>
      <c r="T1005" s="96">
        <f>SUMIFS(H$2:H1005,A$2:A1005,A1005)*10*S1005*(1.1+INDEX(Entourage!BD:BD,MATCH(J1005,Entourage!A:A,0))/20)</f>
        <v>1155</v>
      </c>
      <c r="U1005" s="96">
        <f t="shared" si="144"/>
        <v>330</v>
      </c>
      <c r="V1005" s="96">
        <f>T1005/VLOOKUP(C1005,[4]CharPropertyConfig!$A:$G,7,FALSE)</f>
        <v>46.2</v>
      </c>
      <c r="W1005" s="96">
        <f t="shared" si="145"/>
        <v>30</v>
      </c>
      <c r="X1005" s="54" t="str">
        <f>VLOOKUP(J1005,Entourage!A:B,2,FALSE)</f>
        <v>c_b_0072</v>
      </c>
      <c r="Y1005" s="51" t="str">
        <f>VLOOKUP(M1005,Entourage!A:B,2,FALSE)</f>
        <v>c_b_0076</v>
      </c>
    </row>
    <row r="1006" spans="1:25" x14ac:dyDescent="0.15">
      <c r="A1006" s="51">
        <f t="shared" si="138"/>
        <v>51</v>
      </c>
      <c r="B1006" s="2">
        <f>COUNTIF(A$1:A1006,A1006)</f>
        <v>5</v>
      </c>
      <c r="C1006" s="2">
        <f t="shared" si="146"/>
        <v>101</v>
      </c>
      <c r="D1006" s="100">
        <f t="shared" si="139"/>
        <v>60</v>
      </c>
      <c r="E1006" s="51">
        <v>1</v>
      </c>
      <c r="F1006" s="43">
        <v>2</v>
      </c>
      <c r="G1006" s="82">
        <v>13009</v>
      </c>
      <c r="H1006" s="43">
        <v>12</v>
      </c>
      <c r="I1006" s="43">
        <f>VLOOKUP(C1006,[4]CharPropertyConfig!$A:$G,7,FALSE)*D1006</f>
        <v>1500</v>
      </c>
      <c r="J1006" s="51">
        <f>VLOOKUP(A1006,filiation!A:C,3,FALSE)</f>
        <v>13</v>
      </c>
      <c r="K1006" s="51">
        <f>VLOOKUP(J1006,Entourage!A:N,14,FALSE)</f>
        <v>3</v>
      </c>
      <c r="L1006" s="2" t="str">
        <f t="shared" si="140"/>
        <v>辅助</v>
      </c>
      <c r="M1006" s="51">
        <f>VLOOKUP(A1006,filiation!A:D,4,FALSE)</f>
        <v>18</v>
      </c>
      <c r="N1006" s="51">
        <f>VLOOKUP(M1006,Entourage!A:N,14,FALSE)</f>
        <v>2</v>
      </c>
      <c r="O1006" s="2" t="str">
        <f t="shared" si="141"/>
        <v>刺杀</v>
      </c>
      <c r="P1006" s="2">
        <f t="shared" si="142"/>
        <v>101</v>
      </c>
      <c r="Q1006" s="51">
        <f>INT(VLOOKUP(M1006,Entourage!A:AF,28+IF(N1006=1,2,IF(N1006=3,3,1)),FALSE)*0.6*POWER(B1006,1.1))</f>
        <v>130</v>
      </c>
      <c r="R1006" s="55">
        <f>I1006/(SUM(H$2:H1006)*10)</f>
        <v>4.4334101791097709E-3</v>
      </c>
      <c r="S1006" s="95">
        <f t="shared" si="143"/>
        <v>3.56</v>
      </c>
      <c r="T1006" s="96">
        <f>SUMIFS(H$2:H1006,A$2:A1006,A1006)*10*S1006*(1.1+INDEX(Entourage!BD:BD,MATCH(J1006,Entourage!A:A,0))/20)</f>
        <v>1513</v>
      </c>
      <c r="U1006" s="96">
        <f t="shared" si="144"/>
        <v>358</v>
      </c>
      <c r="V1006" s="96">
        <f>T1006/VLOOKUP(C1006,[4]CharPropertyConfig!$A:$G,7,FALSE)</f>
        <v>60.52</v>
      </c>
      <c r="W1006" s="96">
        <f t="shared" si="145"/>
        <v>28</v>
      </c>
      <c r="X1006" s="54" t="str">
        <f>VLOOKUP(J1006,Entourage!A:B,2,FALSE)</f>
        <v>c_b_0072</v>
      </c>
      <c r="Y1006" s="51" t="str">
        <f>VLOOKUP(M1006,Entourage!A:B,2,FALSE)</f>
        <v>c_b_0076</v>
      </c>
    </row>
    <row r="1007" spans="1:25" x14ac:dyDescent="0.15">
      <c r="A1007" s="51">
        <f t="shared" si="138"/>
        <v>51</v>
      </c>
      <c r="B1007" s="2">
        <f>COUNTIF(A$1:A1007,A1007)</f>
        <v>6</v>
      </c>
      <c r="C1007" s="2">
        <f t="shared" si="146"/>
        <v>101</v>
      </c>
      <c r="D1007" s="100">
        <f t="shared" si="139"/>
        <v>75</v>
      </c>
      <c r="E1007" s="51">
        <v>1</v>
      </c>
      <c r="F1007" s="43">
        <v>2</v>
      </c>
      <c r="G1007" s="82">
        <v>13009</v>
      </c>
      <c r="H1007" s="43">
        <v>16</v>
      </c>
      <c r="I1007" s="43">
        <f>VLOOKUP(C1007,[4]CharPropertyConfig!$A:$G,7,FALSE)*D1007</f>
        <v>1875</v>
      </c>
      <c r="J1007" s="51">
        <f>VLOOKUP(A1007,filiation!A:C,3,FALSE)</f>
        <v>13</v>
      </c>
      <c r="K1007" s="51">
        <f>VLOOKUP(J1007,Entourage!A:N,14,FALSE)</f>
        <v>3</v>
      </c>
      <c r="L1007" s="2" t="str">
        <f t="shared" si="140"/>
        <v>辅助</v>
      </c>
      <c r="M1007" s="51">
        <f>VLOOKUP(A1007,filiation!A:D,4,FALSE)</f>
        <v>18</v>
      </c>
      <c r="N1007" s="51">
        <f>VLOOKUP(M1007,Entourage!A:N,14,FALSE)</f>
        <v>2</v>
      </c>
      <c r="O1007" s="2" t="str">
        <f t="shared" si="141"/>
        <v>刺杀</v>
      </c>
      <c r="P1007" s="2">
        <f t="shared" si="142"/>
        <v>101</v>
      </c>
      <c r="Q1007" s="51">
        <f>INT(VLOOKUP(M1007,Entourage!A:AF,28+IF(N1007=1,2,IF(N1007=3,3,1)),FALSE)*0.6*POWER(B1007,1.1))</f>
        <v>159</v>
      </c>
      <c r="R1007" s="55">
        <f>I1007/(SUM(H$2:H1007)*10)</f>
        <v>5.539143279172821E-3</v>
      </c>
      <c r="S1007" s="95">
        <f t="shared" si="143"/>
        <v>3.02</v>
      </c>
      <c r="T1007" s="96">
        <f>SUMIFS(H$2:H1007,A$2:A1007,A1007)*10*S1007*(1.1+INDEX(Entourage!BD:BD,MATCH(J1007,Entourage!A:A,0))/20)</f>
        <v>1887.5</v>
      </c>
      <c r="U1007" s="96">
        <f t="shared" si="144"/>
        <v>374.5</v>
      </c>
      <c r="V1007" s="96">
        <f>T1007/VLOOKUP(C1007,[4]CharPropertyConfig!$A:$G,7,FALSE)</f>
        <v>75.5</v>
      </c>
      <c r="W1007" s="96">
        <f t="shared" si="145"/>
        <v>16.5</v>
      </c>
      <c r="X1007" s="54" t="str">
        <f>VLOOKUP(J1007,Entourage!A:B,2,FALSE)</f>
        <v>c_b_0072</v>
      </c>
      <c r="Y1007" s="51" t="str">
        <f>VLOOKUP(M1007,Entourage!A:B,2,FALSE)</f>
        <v>c_b_0076</v>
      </c>
    </row>
    <row r="1008" spans="1:25" x14ac:dyDescent="0.15">
      <c r="A1008" s="51">
        <f t="shared" si="138"/>
        <v>51</v>
      </c>
      <c r="B1008" s="2">
        <f>COUNTIF(A$1:A1008,A1008)</f>
        <v>7</v>
      </c>
      <c r="C1008" s="2">
        <f t="shared" si="146"/>
        <v>101</v>
      </c>
      <c r="D1008" s="100">
        <f t="shared" si="139"/>
        <v>91</v>
      </c>
      <c r="E1008" s="51">
        <v>1</v>
      </c>
      <c r="F1008" s="43">
        <v>3</v>
      </c>
      <c r="G1008" s="82">
        <v>13009</v>
      </c>
      <c r="H1008" s="43">
        <v>20</v>
      </c>
      <c r="I1008" s="43">
        <f>VLOOKUP(C1008,[4]CharPropertyConfig!$A:$G,7,FALSE)*D1008</f>
        <v>2275</v>
      </c>
      <c r="J1008" s="51">
        <f>VLOOKUP(A1008,filiation!A:C,3,FALSE)</f>
        <v>13</v>
      </c>
      <c r="K1008" s="51">
        <f>VLOOKUP(J1008,Entourage!A:N,14,FALSE)</f>
        <v>3</v>
      </c>
      <c r="L1008" s="2" t="str">
        <f t="shared" si="140"/>
        <v>辅助</v>
      </c>
      <c r="M1008" s="51">
        <f>VLOOKUP(A1008,filiation!A:D,4,FALSE)</f>
        <v>18</v>
      </c>
      <c r="N1008" s="51">
        <f>VLOOKUP(M1008,Entourage!A:N,14,FALSE)</f>
        <v>2</v>
      </c>
      <c r="O1008" s="2" t="str">
        <f t="shared" si="141"/>
        <v>刺杀</v>
      </c>
      <c r="P1008" s="2">
        <f t="shared" si="142"/>
        <v>101</v>
      </c>
      <c r="Q1008" s="51">
        <f>INT(VLOOKUP(M1008,Entourage!A:AF,28+IF(N1008=1,2,IF(N1008=3,3,1)),FALSE)*0.6*POWER(B1008,1.1))</f>
        <v>188</v>
      </c>
      <c r="R1008" s="55">
        <f>I1008/(SUM(H$2:H1008)*10)</f>
        <v>6.7168585769117215E-3</v>
      </c>
      <c r="S1008" s="95">
        <f t="shared" si="143"/>
        <v>2.6</v>
      </c>
      <c r="T1008" s="96">
        <f>SUMIFS(H$2:H1008,A$2:A1008,A1008)*10*S1008*(1.1+INDEX(Entourage!BD:BD,MATCH(J1008,Entourage!A:A,0))/20)</f>
        <v>2275</v>
      </c>
      <c r="U1008" s="96">
        <f t="shared" si="144"/>
        <v>387.5</v>
      </c>
      <c r="V1008" s="96">
        <f>T1008/VLOOKUP(C1008,[4]CharPropertyConfig!$A:$G,7,FALSE)</f>
        <v>91</v>
      </c>
      <c r="W1008" s="96">
        <f t="shared" si="145"/>
        <v>13</v>
      </c>
      <c r="X1008" s="54" t="str">
        <f>VLOOKUP(J1008,Entourage!A:B,2,FALSE)</f>
        <v>c_b_0072</v>
      </c>
      <c r="Y1008" s="51" t="str">
        <f>VLOOKUP(M1008,Entourage!A:B,2,FALSE)</f>
        <v>c_b_0076</v>
      </c>
    </row>
    <row r="1009" spans="1:25" x14ac:dyDescent="0.15">
      <c r="A1009" s="51">
        <f t="shared" si="138"/>
        <v>51</v>
      </c>
      <c r="B1009" s="2">
        <f>COUNTIF(A$1:A1009,A1009)</f>
        <v>8</v>
      </c>
      <c r="C1009" s="2">
        <f t="shared" si="146"/>
        <v>101</v>
      </c>
      <c r="D1009" s="100">
        <f t="shared" si="139"/>
        <v>107</v>
      </c>
      <c r="E1009" s="51">
        <v>1</v>
      </c>
      <c r="F1009" s="43">
        <v>3</v>
      </c>
      <c r="G1009" s="82">
        <v>13009</v>
      </c>
      <c r="H1009" s="43">
        <v>24</v>
      </c>
      <c r="I1009" s="43">
        <f>VLOOKUP(C1009,[4]CharPropertyConfig!$A:$G,7,FALSE)*D1009</f>
        <v>2675</v>
      </c>
      <c r="J1009" s="51">
        <f>VLOOKUP(A1009,filiation!A:C,3,FALSE)</f>
        <v>13</v>
      </c>
      <c r="K1009" s="51">
        <f>VLOOKUP(J1009,Entourage!A:N,14,FALSE)</f>
        <v>3</v>
      </c>
      <c r="L1009" s="2" t="str">
        <f t="shared" si="140"/>
        <v>辅助</v>
      </c>
      <c r="M1009" s="51">
        <f>VLOOKUP(A1009,filiation!A:D,4,FALSE)</f>
        <v>18</v>
      </c>
      <c r="N1009" s="51">
        <f>VLOOKUP(M1009,Entourage!A:N,14,FALSE)</f>
        <v>2</v>
      </c>
      <c r="O1009" s="2" t="str">
        <f t="shared" si="141"/>
        <v>刺杀</v>
      </c>
      <c r="P1009" s="2">
        <f t="shared" si="142"/>
        <v>101</v>
      </c>
      <c r="Q1009" s="51">
        <f>INT(VLOOKUP(M1009,Entourage!A:AF,28+IF(N1009=1,2,IF(N1009=3,3,1)),FALSE)*0.6*POWER(B1009,1.1))</f>
        <v>218</v>
      </c>
      <c r="R1009" s="55">
        <f>I1009/(SUM(H$2:H1009)*10)</f>
        <v>7.8922523160441377E-3</v>
      </c>
      <c r="S1009" s="95">
        <f t="shared" si="143"/>
        <v>2.2799999999999998</v>
      </c>
      <c r="T1009" s="96">
        <f>SUMIFS(H$2:H1009,A$2:A1009,A1009)*10*S1009*(1.1+INDEX(Entourage!BD:BD,MATCH(J1009,Entourage!A:A,0))/20)</f>
        <v>2679</v>
      </c>
      <c r="U1009" s="96">
        <f t="shared" si="144"/>
        <v>404</v>
      </c>
      <c r="V1009" s="96">
        <f>T1009/VLOOKUP(C1009,[4]CharPropertyConfig!$A:$G,7,FALSE)</f>
        <v>107.16</v>
      </c>
      <c r="W1009" s="96">
        <f t="shared" si="145"/>
        <v>16.5</v>
      </c>
      <c r="X1009" s="54" t="str">
        <f>VLOOKUP(J1009,Entourage!A:B,2,FALSE)</f>
        <v>c_b_0072</v>
      </c>
      <c r="Y1009" s="51" t="str">
        <f>VLOOKUP(M1009,Entourage!A:B,2,FALSE)</f>
        <v>c_b_0076</v>
      </c>
    </row>
    <row r="1010" spans="1:25" x14ac:dyDescent="0.15">
      <c r="A1010" s="51">
        <f t="shared" si="138"/>
        <v>51</v>
      </c>
      <c r="B1010" s="2">
        <f>COUNTIF(A$1:A1010,A1010)</f>
        <v>9</v>
      </c>
      <c r="C1010" s="2">
        <f t="shared" si="146"/>
        <v>101</v>
      </c>
      <c r="D1010" s="100">
        <f t="shared" si="139"/>
        <v>124</v>
      </c>
      <c r="E1010" s="51">
        <v>1</v>
      </c>
      <c r="F1010" s="43">
        <v>3</v>
      </c>
      <c r="G1010" s="82">
        <v>13009</v>
      </c>
      <c r="H1010" s="43">
        <v>26</v>
      </c>
      <c r="I1010" s="43">
        <f>VLOOKUP(C1010,[4]CharPropertyConfig!$A:$G,7,FALSE)*D1010</f>
        <v>3100</v>
      </c>
      <c r="J1010" s="51">
        <f>VLOOKUP(A1010,filiation!A:C,3,FALSE)</f>
        <v>13</v>
      </c>
      <c r="K1010" s="51">
        <f>VLOOKUP(J1010,Entourage!A:N,14,FALSE)</f>
        <v>3</v>
      </c>
      <c r="L1010" s="2" t="str">
        <f t="shared" si="140"/>
        <v>辅助</v>
      </c>
      <c r="M1010" s="51">
        <f>VLOOKUP(A1010,filiation!A:D,4,FALSE)</f>
        <v>18</v>
      </c>
      <c r="N1010" s="51">
        <f>VLOOKUP(M1010,Entourage!A:N,14,FALSE)</f>
        <v>2</v>
      </c>
      <c r="O1010" s="2" t="str">
        <f t="shared" si="141"/>
        <v>刺杀</v>
      </c>
      <c r="P1010" s="2">
        <f t="shared" si="142"/>
        <v>101</v>
      </c>
      <c r="Q1010" s="51">
        <f>INT(VLOOKUP(M1010,Entourage!A:AF,28+IF(N1010=1,2,IF(N1010=3,3,1)),FALSE)*0.6*POWER(B1010,1.1))</f>
        <v>248</v>
      </c>
      <c r="R1010" s="55">
        <f>I1010/(SUM(H$2:H1010)*10)</f>
        <v>9.1391509433962261E-3</v>
      </c>
      <c r="S1010" s="95">
        <f t="shared" si="143"/>
        <v>2.0699999999999998</v>
      </c>
      <c r="T1010" s="96">
        <f>SUMIFS(H$2:H1010,A$2:A1010,A1010)*10*S1010*(1.1+INDEX(Entourage!BD:BD,MATCH(J1010,Entourage!A:A,0))/20)</f>
        <v>3105</v>
      </c>
      <c r="U1010" s="96">
        <f t="shared" si="144"/>
        <v>426</v>
      </c>
      <c r="V1010" s="96">
        <f>T1010/VLOOKUP(C1010,[4]CharPropertyConfig!$A:$G,7,FALSE)</f>
        <v>124.2</v>
      </c>
      <c r="W1010" s="96">
        <f t="shared" si="145"/>
        <v>22</v>
      </c>
      <c r="X1010" s="54" t="str">
        <f>VLOOKUP(J1010,Entourage!A:B,2,FALSE)</f>
        <v>c_b_0072</v>
      </c>
      <c r="Y1010" s="51" t="str">
        <f>VLOOKUP(M1010,Entourage!A:B,2,FALSE)</f>
        <v>c_b_0076</v>
      </c>
    </row>
    <row r="1011" spans="1:25" x14ac:dyDescent="0.15">
      <c r="A1011" s="51">
        <f t="shared" si="138"/>
        <v>51</v>
      </c>
      <c r="B1011" s="2">
        <f>COUNTIF(A$1:A1011,A1011)</f>
        <v>10</v>
      </c>
      <c r="C1011" s="2">
        <f t="shared" si="146"/>
        <v>101</v>
      </c>
      <c r="D1011" s="100">
        <f t="shared" si="139"/>
        <v>141</v>
      </c>
      <c r="E1011" s="51">
        <v>1</v>
      </c>
      <c r="F1011" s="43">
        <v>3</v>
      </c>
      <c r="G1011" s="82">
        <v>13009</v>
      </c>
      <c r="H1011" s="43">
        <v>30</v>
      </c>
      <c r="I1011" s="43">
        <f>VLOOKUP(C1011,[4]CharPropertyConfig!$A:$G,7,FALSE)*D1011</f>
        <v>3525</v>
      </c>
      <c r="J1011" s="51">
        <f>VLOOKUP(A1011,filiation!A:C,3,FALSE)</f>
        <v>13</v>
      </c>
      <c r="K1011" s="51">
        <f>VLOOKUP(J1011,Entourage!A:N,14,FALSE)</f>
        <v>3</v>
      </c>
      <c r="L1011" s="2" t="str">
        <f t="shared" si="140"/>
        <v>辅助</v>
      </c>
      <c r="M1011" s="51">
        <f>VLOOKUP(A1011,filiation!A:D,4,FALSE)</f>
        <v>18</v>
      </c>
      <c r="N1011" s="51">
        <f>VLOOKUP(M1011,Entourage!A:N,14,FALSE)</f>
        <v>2</v>
      </c>
      <c r="O1011" s="2" t="str">
        <f t="shared" si="141"/>
        <v>刺杀</v>
      </c>
      <c r="P1011" s="2">
        <f t="shared" si="142"/>
        <v>101</v>
      </c>
      <c r="Q1011" s="51">
        <f>INT(VLOOKUP(M1011,Entourage!A:AF,28+IF(N1011=1,2,IF(N1011=3,3,1)),FALSE)*0.6*POWER(B1011,1.1))</f>
        <v>279</v>
      </c>
      <c r="R1011" s="55">
        <f>I1011/(SUM(H$2:H1011)*10)</f>
        <v>1.0382916053019145E-2</v>
      </c>
      <c r="S1011" s="95">
        <f t="shared" si="143"/>
        <v>1.89</v>
      </c>
      <c r="T1011" s="96">
        <f>SUMIFS(H$2:H1011,A$2:A1011,A1011)*10*S1011*(1.1+INDEX(Entourage!BD:BD,MATCH(J1011,Entourage!A:A,0))/20)</f>
        <v>3543.75</v>
      </c>
      <c r="U1011" s="96">
        <f t="shared" si="144"/>
        <v>438.75</v>
      </c>
      <c r="V1011" s="96">
        <f>T1011/VLOOKUP(C1011,[4]CharPropertyConfig!$A:$G,7,FALSE)</f>
        <v>141.75</v>
      </c>
      <c r="W1011" s="96">
        <f t="shared" si="145"/>
        <v>12.75</v>
      </c>
      <c r="X1011" s="54" t="str">
        <f>VLOOKUP(J1011,Entourage!A:B,2,FALSE)</f>
        <v>c_b_0072</v>
      </c>
      <c r="Y1011" s="51" t="str">
        <f>VLOOKUP(M1011,Entourage!A:B,2,FALSE)</f>
        <v>c_b_0076</v>
      </c>
    </row>
    <row r="1012" spans="1:25" x14ac:dyDescent="0.15">
      <c r="A1012" s="51">
        <f t="shared" si="138"/>
        <v>51</v>
      </c>
      <c r="B1012" s="2">
        <f>COUNTIF(A$1:A1012,A1012)</f>
        <v>11</v>
      </c>
      <c r="C1012" s="2">
        <f t="shared" si="146"/>
        <v>101</v>
      </c>
      <c r="D1012" s="100">
        <f t="shared" si="139"/>
        <v>160</v>
      </c>
      <c r="E1012" s="51">
        <v>1</v>
      </c>
      <c r="F1012" s="43">
        <v>4</v>
      </c>
      <c r="G1012" s="82">
        <v>13009</v>
      </c>
      <c r="H1012" s="43">
        <v>34</v>
      </c>
      <c r="I1012" s="43">
        <f>VLOOKUP(C1012,[4]CharPropertyConfig!$A:$G,7,FALSE)*D1012</f>
        <v>4000</v>
      </c>
      <c r="J1012" s="51">
        <f>VLOOKUP(A1012,filiation!A:C,3,FALSE)</f>
        <v>13</v>
      </c>
      <c r="K1012" s="51">
        <f>VLOOKUP(J1012,Entourage!A:N,14,FALSE)</f>
        <v>3</v>
      </c>
      <c r="L1012" s="2" t="str">
        <f t="shared" si="140"/>
        <v>辅助</v>
      </c>
      <c r="M1012" s="51">
        <f>VLOOKUP(A1012,filiation!A:D,4,FALSE)</f>
        <v>18</v>
      </c>
      <c r="N1012" s="51">
        <f>VLOOKUP(M1012,Entourage!A:N,14,FALSE)</f>
        <v>2</v>
      </c>
      <c r="O1012" s="2" t="str">
        <f t="shared" si="141"/>
        <v>刺杀</v>
      </c>
      <c r="P1012" s="2">
        <f t="shared" si="142"/>
        <v>101</v>
      </c>
      <c r="Q1012" s="51">
        <f>INT(VLOOKUP(M1012,Entourage!A:AF,28+IF(N1012=1,2,IF(N1012=3,3,1)),FALSE)*0.6*POWER(B1012,1.1))</f>
        <v>310</v>
      </c>
      <c r="R1012" s="55">
        <f>I1012/(SUM(H$2:H1012)*10)</f>
        <v>1.1770244821092278E-2</v>
      </c>
      <c r="S1012" s="95">
        <f t="shared" si="143"/>
        <v>1.74</v>
      </c>
      <c r="T1012" s="96">
        <f>SUMIFS(H$2:H1012,A$2:A1012,A1012)*10*S1012*(1.1+INDEX(Entourage!BD:BD,MATCH(J1012,Entourage!A:A,0))/20)</f>
        <v>4002</v>
      </c>
      <c r="U1012" s="96">
        <f t="shared" si="144"/>
        <v>458.25</v>
      </c>
      <c r="V1012" s="96">
        <f>T1012/VLOOKUP(C1012,[4]CharPropertyConfig!$A:$G,7,FALSE)</f>
        <v>160.08000000000001</v>
      </c>
      <c r="W1012" s="96">
        <f t="shared" si="145"/>
        <v>19.5</v>
      </c>
      <c r="X1012" s="54" t="str">
        <f>VLOOKUP(J1012,Entourage!A:B,2,FALSE)</f>
        <v>c_b_0072</v>
      </c>
      <c r="Y1012" s="51" t="str">
        <f>VLOOKUP(M1012,Entourage!A:B,2,FALSE)</f>
        <v>c_b_0076</v>
      </c>
    </row>
    <row r="1013" spans="1:25" x14ac:dyDescent="0.15">
      <c r="A1013" s="51">
        <f t="shared" si="138"/>
        <v>51</v>
      </c>
      <c r="B1013" s="2">
        <f>COUNTIF(A$1:A1013,A1013)</f>
        <v>12</v>
      </c>
      <c r="C1013" s="2">
        <f t="shared" si="146"/>
        <v>101</v>
      </c>
      <c r="D1013" s="100">
        <f t="shared" si="139"/>
        <v>179</v>
      </c>
      <c r="E1013" s="51">
        <v>1</v>
      </c>
      <c r="F1013" s="43">
        <v>4</v>
      </c>
      <c r="G1013" s="82">
        <v>13009</v>
      </c>
      <c r="H1013" s="43">
        <v>38</v>
      </c>
      <c r="I1013" s="43">
        <f>VLOOKUP(C1013,[4]CharPropertyConfig!$A:$G,7,FALSE)*D1013</f>
        <v>4475</v>
      </c>
      <c r="J1013" s="51">
        <f>VLOOKUP(A1013,filiation!A:C,3,FALSE)</f>
        <v>13</v>
      </c>
      <c r="K1013" s="51">
        <f>VLOOKUP(J1013,Entourage!A:N,14,FALSE)</f>
        <v>3</v>
      </c>
      <c r="L1013" s="2" t="str">
        <f t="shared" si="140"/>
        <v>辅助</v>
      </c>
      <c r="M1013" s="51">
        <f>VLOOKUP(A1013,filiation!A:D,4,FALSE)</f>
        <v>18</v>
      </c>
      <c r="N1013" s="51">
        <f>VLOOKUP(M1013,Entourage!A:N,14,FALSE)</f>
        <v>2</v>
      </c>
      <c r="O1013" s="2" t="str">
        <f t="shared" si="141"/>
        <v>刺杀</v>
      </c>
      <c r="P1013" s="2">
        <f t="shared" si="142"/>
        <v>101</v>
      </c>
      <c r="Q1013" s="51">
        <f>INT(VLOOKUP(M1013,Entourage!A:AF,28+IF(N1013=1,2,IF(N1013=3,3,1)),FALSE)*0.6*POWER(B1013,1.1))</f>
        <v>341</v>
      </c>
      <c r="R1013" s="55">
        <f>I1013/(SUM(H$2:H1013)*10)</f>
        <v>1.3153253776967844E-2</v>
      </c>
      <c r="S1013" s="95">
        <f t="shared" si="143"/>
        <v>1.615</v>
      </c>
      <c r="T1013" s="96">
        <f>SUMIFS(H$2:H1013,A$2:A1013,A1013)*10*S1013*(1.1+INDEX(Entourage!BD:BD,MATCH(J1013,Entourage!A:A,0))/20)</f>
        <v>4481.625</v>
      </c>
      <c r="U1013" s="96">
        <f t="shared" si="144"/>
        <v>479.625</v>
      </c>
      <c r="V1013" s="96">
        <f>T1013/VLOOKUP(C1013,[4]CharPropertyConfig!$A:$G,7,FALSE)</f>
        <v>179.26499999999999</v>
      </c>
      <c r="W1013" s="96">
        <f t="shared" si="145"/>
        <v>21.375</v>
      </c>
      <c r="X1013" s="54" t="str">
        <f>VLOOKUP(J1013,Entourage!A:B,2,FALSE)</f>
        <v>c_b_0072</v>
      </c>
      <c r="Y1013" s="51" t="str">
        <f>VLOOKUP(M1013,Entourage!A:B,2,FALSE)</f>
        <v>c_b_0076</v>
      </c>
    </row>
    <row r="1014" spans="1:25" x14ac:dyDescent="0.15">
      <c r="A1014" s="51">
        <f t="shared" si="138"/>
        <v>51</v>
      </c>
      <c r="B1014" s="2">
        <f>COUNTIF(A$1:A1014,A1014)</f>
        <v>13</v>
      </c>
      <c r="C1014" s="2">
        <f t="shared" si="146"/>
        <v>101</v>
      </c>
      <c r="D1014" s="100">
        <f t="shared" si="139"/>
        <v>199</v>
      </c>
      <c r="E1014" s="51">
        <v>1</v>
      </c>
      <c r="F1014" s="43">
        <v>4</v>
      </c>
      <c r="G1014" s="82">
        <v>13009</v>
      </c>
      <c r="H1014" s="43">
        <v>42</v>
      </c>
      <c r="I1014" s="43">
        <f>VLOOKUP(C1014,[4]CharPropertyConfig!$A:$G,7,FALSE)*D1014</f>
        <v>4975</v>
      </c>
      <c r="J1014" s="51">
        <f>VLOOKUP(A1014,filiation!A:C,3,FALSE)</f>
        <v>13</v>
      </c>
      <c r="K1014" s="51">
        <f>VLOOKUP(J1014,Entourage!A:N,14,FALSE)</f>
        <v>3</v>
      </c>
      <c r="L1014" s="2" t="str">
        <f t="shared" si="140"/>
        <v>辅助</v>
      </c>
      <c r="M1014" s="51">
        <f>VLOOKUP(A1014,filiation!A:D,4,FALSE)</f>
        <v>18</v>
      </c>
      <c r="N1014" s="51">
        <f>VLOOKUP(M1014,Entourage!A:N,14,FALSE)</f>
        <v>2</v>
      </c>
      <c r="O1014" s="2" t="str">
        <f t="shared" si="141"/>
        <v>刺杀</v>
      </c>
      <c r="P1014" s="2">
        <f t="shared" si="142"/>
        <v>101</v>
      </c>
      <c r="Q1014" s="51">
        <f>INT(VLOOKUP(M1014,Entourage!A:AF,28+IF(N1014=1,2,IF(N1014=3,3,1)),FALSE)*0.6*POWER(B1014,1.1))</f>
        <v>372</v>
      </c>
      <c r="R1014" s="55">
        <f>I1014/(SUM(H$2:H1014)*10)</f>
        <v>1.4604861437294505E-2</v>
      </c>
      <c r="S1014" s="95">
        <f t="shared" si="143"/>
        <v>1.51</v>
      </c>
      <c r="T1014" s="96">
        <f>SUMIFS(H$2:H1014,A$2:A1014,A1014)*10*S1014*(1.1+INDEX(Entourage!BD:BD,MATCH(J1014,Entourage!A:A,0))/20)</f>
        <v>4983</v>
      </c>
      <c r="U1014" s="96">
        <f t="shared" si="144"/>
        <v>501.375</v>
      </c>
      <c r="V1014" s="96">
        <f>T1014/VLOOKUP(C1014,[4]CharPropertyConfig!$A:$G,7,FALSE)</f>
        <v>199.32</v>
      </c>
      <c r="W1014" s="96">
        <f t="shared" si="145"/>
        <v>21.75</v>
      </c>
      <c r="X1014" s="54" t="str">
        <f>VLOOKUP(J1014,Entourage!A:B,2,FALSE)</f>
        <v>c_b_0072</v>
      </c>
      <c r="Y1014" s="51" t="str">
        <f>VLOOKUP(M1014,Entourage!A:B,2,FALSE)</f>
        <v>c_b_0076</v>
      </c>
    </row>
    <row r="1015" spans="1:25" x14ac:dyDescent="0.15">
      <c r="A1015" s="51">
        <f t="shared" si="138"/>
        <v>51</v>
      </c>
      <c r="B1015" s="2">
        <f>COUNTIF(A$1:A1015,A1015)</f>
        <v>14</v>
      </c>
      <c r="C1015" s="2">
        <f t="shared" si="146"/>
        <v>101</v>
      </c>
      <c r="D1015" s="100">
        <f t="shared" si="139"/>
        <v>220</v>
      </c>
      <c r="E1015" s="51">
        <v>1</v>
      </c>
      <c r="F1015" s="43">
        <v>5</v>
      </c>
      <c r="G1015" s="82">
        <v>13009</v>
      </c>
      <c r="H1015" s="43">
        <v>46</v>
      </c>
      <c r="I1015" s="43">
        <f>VLOOKUP(C1015,[4]CharPropertyConfig!$A:$G,7,FALSE)*D1015</f>
        <v>5500</v>
      </c>
      <c r="J1015" s="51">
        <f>VLOOKUP(A1015,filiation!A:C,3,FALSE)</f>
        <v>13</v>
      </c>
      <c r="K1015" s="51">
        <f>VLOOKUP(J1015,Entourage!A:N,14,FALSE)</f>
        <v>3</v>
      </c>
      <c r="L1015" s="2" t="str">
        <f t="shared" si="140"/>
        <v>辅助</v>
      </c>
      <c r="M1015" s="51">
        <f>VLOOKUP(A1015,filiation!A:D,4,FALSE)</f>
        <v>18</v>
      </c>
      <c r="N1015" s="51">
        <f>VLOOKUP(M1015,Entourage!A:N,14,FALSE)</f>
        <v>2</v>
      </c>
      <c r="O1015" s="2" t="str">
        <f t="shared" si="141"/>
        <v>刺杀</v>
      </c>
      <c r="P1015" s="2">
        <f t="shared" si="142"/>
        <v>101</v>
      </c>
      <c r="Q1015" s="51">
        <f>INT(VLOOKUP(M1015,Entourage!A:AF,28+IF(N1015=1,2,IF(N1015=3,3,1)),FALSE)*0.6*POWER(B1015,1.1))</f>
        <v>404</v>
      </c>
      <c r="R1015" s="55">
        <f>I1015/(SUM(H$2:H1015)*10)</f>
        <v>1.6124303723248315E-2</v>
      </c>
      <c r="S1015" s="95">
        <f t="shared" si="143"/>
        <v>1.42</v>
      </c>
      <c r="T1015" s="96">
        <f>SUMIFS(H$2:H1015,A$2:A1015,A1015)*10*S1015*(1.1+INDEX(Entourage!BD:BD,MATCH(J1015,Entourage!A:A,0))/20)</f>
        <v>5502.5</v>
      </c>
      <c r="U1015" s="96">
        <f t="shared" si="144"/>
        <v>519.5</v>
      </c>
      <c r="V1015" s="96">
        <f>T1015/VLOOKUP(C1015,[4]CharPropertyConfig!$A:$G,7,FALSE)</f>
        <v>220.1</v>
      </c>
      <c r="W1015" s="96">
        <f t="shared" si="145"/>
        <v>18.125</v>
      </c>
      <c r="X1015" s="54" t="str">
        <f>VLOOKUP(J1015,Entourage!A:B,2,FALSE)</f>
        <v>c_b_0072</v>
      </c>
      <c r="Y1015" s="51" t="str">
        <f>VLOOKUP(M1015,Entourage!A:B,2,FALSE)</f>
        <v>c_b_0076</v>
      </c>
    </row>
    <row r="1016" spans="1:25" x14ac:dyDescent="0.15">
      <c r="A1016" s="51">
        <f t="shared" si="138"/>
        <v>51</v>
      </c>
      <c r="B1016" s="2">
        <f>COUNTIF(A$1:A1016,A1016)</f>
        <v>15</v>
      </c>
      <c r="C1016" s="2">
        <f t="shared" si="146"/>
        <v>101</v>
      </c>
      <c r="D1016" s="100">
        <f t="shared" si="139"/>
        <v>241</v>
      </c>
      <c r="E1016" s="51">
        <v>1</v>
      </c>
      <c r="F1016" s="43">
        <v>5</v>
      </c>
      <c r="G1016" s="82">
        <v>13009</v>
      </c>
      <c r="H1016" s="43">
        <v>50</v>
      </c>
      <c r="I1016" s="43">
        <f>VLOOKUP(C1016,[4]CharPropertyConfig!$A:$G,7,FALSE)*D1016</f>
        <v>6025</v>
      </c>
      <c r="J1016" s="51">
        <f>VLOOKUP(A1016,filiation!A:C,3,FALSE)</f>
        <v>13</v>
      </c>
      <c r="K1016" s="51">
        <f>VLOOKUP(J1016,Entourage!A:N,14,FALSE)</f>
        <v>3</v>
      </c>
      <c r="L1016" s="2" t="str">
        <f t="shared" si="140"/>
        <v>辅助</v>
      </c>
      <c r="M1016" s="51">
        <f>VLOOKUP(A1016,filiation!A:D,4,FALSE)</f>
        <v>18</v>
      </c>
      <c r="N1016" s="51">
        <f>VLOOKUP(M1016,Entourage!A:N,14,FALSE)</f>
        <v>2</v>
      </c>
      <c r="O1016" s="2" t="str">
        <f t="shared" si="141"/>
        <v>刺杀</v>
      </c>
      <c r="P1016" s="2">
        <f t="shared" si="142"/>
        <v>101</v>
      </c>
      <c r="Q1016" s="51">
        <f>INT(VLOOKUP(M1016,Entourage!A:AF,28+IF(N1016=1,2,IF(N1016=3,3,1)),FALSE)*0.6*POWER(B1016,1.1))</f>
        <v>436</v>
      </c>
      <c r="R1016" s="55">
        <f>I1016/(SUM(H$2:H1016)*10)</f>
        <v>1.763758782201405E-2</v>
      </c>
      <c r="S1016" s="95">
        <f t="shared" si="143"/>
        <v>1.3418999999999999</v>
      </c>
      <c r="T1016" s="96">
        <f>SUMIFS(H$2:H1016,A$2:A1016,A1016)*10*S1016*(1.1+INDEX(Entourage!BD:BD,MATCH(J1016,Entourage!A:A,0))/20)</f>
        <v>6038.5499999999993</v>
      </c>
      <c r="U1016" s="96">
        <f t="shared" si="144"/>
        <v>536.04999999999927</v>
      </c>
      <c r="V1016" s="96">
        <f>T1016/VLOOKUP(C1016,[4]CharPropertyConfig!$A:$G,7,FALSE)</f>
        <v>241.54199999999997</v>
      </c>
      <c r="W1016" s="96">
        <f t="shared" si="145"/>
        <v>16.549999999999272</v>
      </c>
      <c r="X1016" s="54" t="str">
        <f>VLOOKUP(J1016,Entourage!A:B,2,FALSE)</f>
        <v>c_b_0072</v>
      </c>
      <c r="Y1016" s="51" t="str">
        <f>VLOOKUP(M1016,Entourage!A:B,2,FALSE)</f>
        <v>c_b_0076</v>
      </c>
    </row>
    <row r="1017" spans="1:25" x14ac:dyDescent="0.15">
      <c r="A1017" s="51">
        <f t="shared" si="138"/>
        <v>51</v>
      </c>
      <c r="B1017" s="2">
        <f>COUNTIF(A$1:A1017,A1017)</f>
        <v>16</v>
      </c>
      <c r="C1017" s="2">
        <f t="shared" si="146"/>
        <v>101</v>
      </c>
      <c r="D1017" s="100">
        <f t="shared" si="139"/>
        <v>263</v>
      </c>
      <c r="E1017" s="51">
        <v>1</v>
      </c>
      <c r="F1017" s="43">
        <v>5</v>
      </c>
      <c r="G1017" s="82">
        <v>13009</v>
      </c>
      <c r="H1017" s="43">
        <v>54</v>
      </c>
      <c r="I1017" s="43">
        <f>VLOOKUP(C1017,[4]CharPropertyConfig!$A:$G,7,FALSE)*D1017</f>
        <v>6575</v>
      </c>
      <c r="J1017" s="51">
        <f>VLOOKUP(A1017,filiation!A:C,3,FALSE)</f>
        <v>13</v>
      </c>
      <c r="K1017" s="51">
        <f>VLOOKUP(J1017,Entourage!A:N,14,FALSE)</f>
        <v>3</v>
      </c>
      <c r="L1017" s="2" t="str">
        <f t="shared" si="140"/>
        <v>辅助</v>
      </c>
      <c r="M1017" s="51">
        <f>VLOOKUP(A1017,filiation!A:D,4,FALSE)</f>
        <v>18</v>
      </c>
      <c r="N1017" s="51">
        <f>VLOOKUP(M1017,Entourage!A:N,14,FALSE)</f>
        <v>2</v>
      </c>
      <c r="O1017" s="2" t="str">
        <f t="shared" si="141"/>
        <v>刺杀</v>
      </c>
      <c r="P1017" s="2">
        <f t="shared" si="142"/>
        <v>101</v>
      </c>
      <c r="Q1017" s="51">
        <f>INT(VLOOKUP(M1017,Entourage!A:AF,28+IF(N1017=1,2,IF(N1017=3,3,1)),FALSE)*0.6*POWER(B1017,1.1))</f>
        <v>468</v>
      </c>
      <c r="R1017" s="55">
        <f>I1017/(SUM(H$2:H1017)*10)</f>
        <v>1.9217279476237796E-2</v>
      </c>
      <c r="S1017" s="95">
        <f t="shared" si="143"/>
        <v>1.2748049999999997</v>
      </c>
      <c r="T1017" s="96">
        <f>SUMIFS(H$2:H1017,A$2:A1017,A1017)*10*S1017*(1.1+INDEX(Entourage!BD:BD,MATCH(J1017,Entourage!A:A,0))/20)</f>
        <v>6597.1158749999986</v>
      </c>
      <c r="U1017" s="96">
        <f t="shared" si="144"/>
        <v>558.56587499999932</v>
      </c>
      <c r="V1017" s="96">
        <f>T1017/VLOOKUP(C1017,[4]CharPropertyConfig!$A:$G,7,FALSE)</f>
        <v>263.88463499999995</v>
      </c>
      <c r="W1017" s="96">
        <f t="shared" si="145"/>
        <v>22.515875000000051</v>
      </c>
      <c r="X1017" s="54" t="str">
        <f>VLOOKUP(J1017,Entourage!A:B,2,FALSE)</f>
        <v>c_b_0072</v>
      </c>
      <c r="Y1017" s="51" t="str">
        <f>VLOOKUP(M1017,Entourage!A:B,2,FALSE)</f>
        <v>c_b_0076</v>
      </c>
    </row>
    <row r="1018" spans="1:25" x14ac:dyDescent="0.15">
      <c r="A1018" s="51">
        <f t="shared" si="138"/>
        <v>51</v>
      </c>
      <c r="B1018" s="2">
        <f>COUNTIF(A$1:A1018,A1018)</f>
        <v>17</v>
      </c>
      <c r="C1018" s="2">
        <f t="shared" si="146"/>
        <v>101</v>
      </c>
      <c r="D1018" s="100">
        <f t="shared" si="139"/>
        <v>287</v>
      </c>
      <c r="E1018" s="51">
        <v>1</v>
      </c>
      <c r="F1018" s="43">
        <v>5</v>
      </c>
      <c r="G1018" s="82">
        <v>13009</v>
      </c>
      <c r="H1018" s="43">
        <v>58</v>
      </c>
      <c r="I1018" s="43">
        <f>VLOOKUP(C1018,[4]CharPropertyConfig!$A:$G,7,FALSE)*D1018</f>
        <v>7175</v>
      </c>
      <c r="J1018" s="51">
        <f>VLOOKUP(A1018,filiation!A:C,3,FALSE)</f>
        <v>13</v>
      </c>
      <c r="K1018" s="51">
        <f>VLOOKUP(J1018,Entourage!A:N,14,FALSE)</f>
        <v>3</v>
      </c>
      <c r="L1018" s="2" t="str">
        <f t="shared" si="140"/>
        <v>辅助</v>
      </c>
      <c r="M1018" s="51">
        <f>VLOOKUP(A1018,filiation!A:D,4,FALSE)</f>
        <v>18</v>
      </c>
      <c r="N1018" s="51">
        <f>VLOOKUP(M1018,Entourage!A:N,14,FALSE)</f>
        <v>2</v>
      </c>
      <c r="O1018" s="2" t="str">
        <f t="shared" si="141"/>
        <v>刺杀</v>
      </c>
      <c r="P1018" s="2">
        <f t="shared" si="142"/>
        <v>101</v>
      </c>
      <c r="Q1018" s="51">
        <f>INT(VLOOKUP(M1018,Entourage!A:AF,28+IF(N1018=1,2,IF(N1018=3,3,1)),FALSE)*0.6*POWER(B1018,1.1))</f>
        <v>501</v>
      </c>
      <c r="R1018" s="55">
        <f>I1018/(SUM(H$2:H1018)*10)</f>
        <v>2.0935457516339868E-2</v>
      </c>
      <c r="S1018" s="95">
        <f t="shared" si="143"/>
        <v>1.2174387749999998</v>
      </c>
      <c r="T1018" s="96">
        <f>SUMIFS(H$2:H1018,A$2:A1018,A1018)*10*S1018*(1.1+INDEX(Entourage!BD:BD,MATCH(J1018,Entourage!A:A,0))/20)</f>
        <v>7182.8887724999986</v>
      </c>
      <c r="U1018" s="96">
        <f t="shared" si="144"/>
        <v>585.7728975</v>
      </c>
      <c r="V1018" s="96">
        <f>T1018/VLOOKUP(C1018,[4]CharPropertyConfig!$A:$G,7,FALSE)</f>
        <v>287.31555089999995</v>
      </c>
      <c r="W1018" s="96">
        <f t="shared" si="145"/>
        <v>27.207022500000676</v>
      </c>
      <c r="X1018" s="54" t="str">
        <f>VLOOKUP(J1018,Entourage!A:B,2,FALSE)</f>
        <v>c_b_0072</v>
      </c>
      <c r="Y1018" s="51" t="str">
        <f>VLOOKUP(M1018,Entourage!A:B,2,FALSE)</f>
        <v>c_b_0076</v>
      </c>
    </row>
    <row r="1019" spans="1:25" x14ac:dyDescent="0.15">
      <c r="A1019" s="51">
        <f t="shared" si="138"/>
        <v>51</v>
      </c>
      <c r="B1019" s="2">
        <f>COUNTIF(A$1:A1019,A1019)</f>
        <v>18</v>
      </c>
      <c r="C1019" s="2">
        <f t="shared" si="146"/>
        <v>101</v>
      </c>
      <c r="D1019" s="100">
        <f t="shared" si="139"/>
        <v>313</v>
      </c>
      <c r="E1019" s="51">
        <v>1</v>
      </c>
      <c r="F1019" s="43">
        <v>6</v>
      </c>
      <c r="G1019" s="82">
        <v>13009</v>
      </c>
      <c r="H1019" s="43">
        <v>64</v>
      </c>
      <c r="I1019" s="43">
        <f>VLOOKUP(C1019,[4]CharPropertyConfig!$A:$G,7,FALSE)*D1019</f>
        <v>7825</v>
      </c>
      <c r="J1019" s="51">
        <f>VLOOKUP(A1019,filiation!A:C,3,FALSE)</f>
        <v>13</v>
      </c>
      <c r="K1019" s="51">
        <f>VLOOKUP(J1019,Entourage!A:N,14,FALSE)</f>
        <v>3</v>
      </c>
      <c r="L1019" s="2" t="str">
        <f t="shared" si="140"/>
        <v>辅助</v>
      </c>
      <c r="M1019" s="51">
        <f>VLOOKUP(A1019,filiation!A:D,4,FALSE)</f>
        <v>18</v>
      </c>
      <c r="N1019" s="51">
        <f>VLOOKUP(M1019,Entourage!A:N,14,FALSE)</f>
        <v>2</v>
      </c>
      <c r="O1019" s="2" t="str">
        <f t="shared" si="141"/>
        <v>刺杀</v>
      </c>
      <c r="P1019" s="2">
        <f t="shared" si="142"/>
        <v>101</v>
      </c>
      <c r="Q1019" s="51">
        <f>INT(VLOOKUP(M1019,Entourage!A:AF,28+IF(N1019=1,2,IF(N1019=3,3,1)),FALSE)*0.6*POWER(B1019,1.1))</f>
        <v>533</v>
      </c>
      <c r="R1019" s="55">
        <f>I1019/(SUM(H$2:H1019)*10)</f>
        <v>2.2789492078285182E-2</v>
      </c>
      <c r="S1019" s="95">
        <f t="shared" si="143"/>
        <v>1.1687412239999997</v>
      </c>
      <c r="T1019" s="96">
        <f>SUMIFS(H$2:H1019,A$2:A1019,A1019)*10*S1019*(1.1+INDEX(Entourage!BD:BD,MATCH(J1019,Entourage!A:A,0))/20)</f>
        <v>7830.5662007999981</v>
      </c>
      <c r="U1019" s="96">
        <f t="shared" si="144"/>
        <v>647.67742829999952</v>
      </c>
      <c r="V1019" s="96">
        <f>T1019/VLOOKUP(C1019,[4]CharPropertyConfig!$A:$G,7,FALSE)</f>
        <v>313.22264803199994</v>
      </c>
      <c r="W1019" s="96">
        <f t="shared" si="145"/>
        <v>61.90453079999952</v>
      </c>
      <c r="X1019" s="54" t="str">
        <f>VLOOKUP(J1019,Entourage!A:B,2,FALSE)</f>
        <v>c_b_0072</v>
      </c>
      <c r="Y1019" s="51" t="str">
        <f>VLOOKUP(M1019,Entourage!A:B,2,FALSE)</f>
        <v>c_b_0076</v>
      </c>
    </row>
    <row r="1020" spans="1:25" x14ac:dyDescent="0.15">
      <c r="A1020" s="51">
        <f t="shared" si="138"/>
        <v>51</v>
      </c>
      <c r="B1020" s="2">
        <f>COUNTIF(A$1:A1020,A1020)</f>
        <v>19</v>
      </c>
      <c r="C1020" s="2">
        <f t="shared" si="146"/>
        <v>101</v>
      </c>
      <c r="D1020" s="100">
        <f t="shared" si="139"/>
        <v>340</v>
      </c>
      <c r="E1020" s="51">
        <v>1</v>
      </c>
      <c r="F1020" s="43">
        <v>6</v>
      </c>
      <c r="G1020" s="82">
        <v>13009</v>
      </c>
      <c r="H1020" s="43">
        <v>68</v>
      </c>
      <c r="I1020" s="43">
        <f>VLOOKUP(C1020,[4]CharPropertyConfig!$A:$G,7,FALSE)*D1020</f>
        <v>8500</v>
      </c>
      <c r="J1020" s="51">
        <f>VLOOKUP(A1020,filiation!A:C,3,FALSE)</f>
        <v>13</v>
      </c>
      <c r="K1020" s="51">
        <f>VLOOKUP(J1020,Entourage!A:N,14,FALSE)</f>
        <v>3</v>
      </c>
      <c r="L1020" s="2" t="str">
        <f t="shared" si="140"/>
        <v>辅助</v>
      </c>
      <c r="M1020" s="51">
        <f>VLOOKUP(A1020,filiation!A:D,4,FALSE)</f>
        <v>18</v>
      </c>
      <c r="N1020" s="51">
        <f>VLOOKUP(M1020,Entourage!A:N,14,FALSE)</f>
        <v>2</v>
      </c>
      <c r="O1020" s="2" t="str">
        <f t="shared" si="141"/>
        <v>刺杀</v>
      </c>
      <c r="P1020" s="2">
        <f t="shared" si="142"/>
        <v>101</v>
      </c>
      <c r="Q1020" s="51">
        <f>INT(VLOOKUP(M1020,Entourage!A:AF,28+IF(N1020=1,2,IF(N1020=3,3,1)),FALSE)*0.6*POWER(B1020,1.1))</f>
        <v>566</v>
      </c>
      <c r="R1020" s="55">
        <f>I1020/(SUM(H$2:H1020)*10)</f>
        <v>2.4706429484943612E-2</v>
      </c>
      <c r="S1020" s="95">
        <f t="shared" si="143"/>
        <v>1.1278352811599996</v>
      </c>
      <c r="T1020" s="96">
        <f>SUMIFS(H$2:H1020,A$2:A1020,A1020)*10*S1020*(1.1+INDEX(Entourage!BD:BD,MATCH(J1020,Entourage!A:A,0))/20)</f>
        <v>8515.156372757996</v>
      </c>
      <c r="U1020" s="96">
        <f t="shared" si="144"/>
        <v>684.59017195799788</v>
      </c>
      <c r="V1020" s="96">
        <f>T1020/VLOOKUP(C1020,[4]CharPropertyConfig!$A:$G,7,FALSE)</f>
        <v>340.60625491031982</v>
      </c>
      <c r="W1020" s="96">
        <f t="shared" si="145"/>
        <v>36.912743657998362</v>
      </c>
      <c r="X1020" s="54" t="str">
        <f>VLOOKUP(J1020,Entourage!A:B,2,FALSE)</f>
        <v>c_b_0072</v>
      </c>
      <c r="Y1020" s="51" t="str">
        <f>VLOOKUP(M1020,Entourage!A:B,2,FALSE)</f>
        <v>c_b_0076</v>
      </c>
    </row>
    <row r="1021" spans="1:25" x14ac:dyDescent="0.15">
      <c r="A1021" s="51">
        <f t="shared" si="138"/>
        <v>51</v>
      </c>
      <c r="B1021" s="2">
        <f>COUNTIF(A$1:A1021,A1021)</f>
        <v>20</v>
      </c>
      <c r="C1021" s="2">
        <f t="shared" si="146"/>
        <v>101</v>
      </c>
      <c r="D1021" s="100">
        <f t="shared" si="139"/>
        <v>369</v>
      </c>
      <c r="E1021" s="51">
        <v>1</v>
      </c>
      <c r="F1021" s="43">
        <v>6</v>
      </c>
      <c r="G1021" s="82">
        <v>13009</v>
      </c>
      <c r="H1021" s="43">
        <v>72</v>
      </c>
      <c r="I1021" s="43">
        <f>VLOOKUP(C1021,[4]CharPropertyConfig!$A:$G,7,FALSE)*D1021</f>
        <v>9225</v>
      </c>
      <c r="J1021" s="51">
        <f>VLOOKUP(A1021,filiation!A:C,3,FALSE)</f>
        <v>13</v>
      </c>
      <c r="K1021" s="51">
        <f>VLOOKUP(J1021,Entourage!A:N,14,FALSE)</f>
        <v>3</v>
      </c>
      <c r="L1021" s="2" t="str">
        <f t="shared" si="140"/>
        <v>辅助</v>
      </c>
      <c r="M1021" s="51">
        <f>VLOOKUP(A1021,filiation!A:D,4,FALSE)</f>
        <v>18</v>
      </c>
      <c r="N1021" s="51">
        <f>VLOOKUP(M1021,Entourage!A:N,14,FALSE)</f>
        <v>2</v>
      </c>
      <c r="O1021" s="2" t="str">
        <f t="shared" si="141"/>
        <v>刺杀</v>
      </c>
      <c r="P1021" s="2">
        <f t="shared" si="142"/>
        <v>101</v>
      </c>
      <c r="Q1021" s="51">
        <f>INT(VLOOKUP(M1021,Entourage!A:AF,28+IF(N1021=1,2,IF(N1021=3,3,1)),FALSE)*0.6*POWER(B1021,1.1))</f>
        <v>599</v>
      </c>
      <c r="R1021" s="55">
        <f>I1021/(SUM(H$2:H1021)*10)</f>
        <v>2.6757744517925515E-2</v>
      </c>
      <c r="S1021" s="95">
        <f t="shared" si="143"/>
        <v>1.0940002227251997</v>
      </c>
      <c r="T1021" s="96">
        <f>SUMIFS(H$2:H1021,A$2:A1021,A1021)*10*S1021*(1.1+INDEX(Entourage!BD:BD,MATCH(J1021,Entourage!A:A,0))/20)</f>
        <v>9244.3018820279376</v>
      </c>
      <c r="U1021" s="96">
        <f t="shared" si="144"/>
        <v>729.14550926994161</v>
      </c>
      <c r="V1021" s="96">
        <f>T1021/VLOOKUP(C1021,[4]CharPropertyConfig!$A:$G,7,FALSE)</f>
        <v>369.77207528111751</v>
      </c>
      <c r="W1021" s="96">
        <f t="shared" si="145"/>
        <v>44.555337311943731</v>
      </c>
      <c r="X1021" s="54" t="str">
        <f>VLOOKUP(J1021,Entourage!A:B,2,FALSE)</f>
        <v>c_b_0072</v>
      </c>
      <c r="Y1021" s="51" t="str">
        <f>VLOOKUP(M1021,Entourage!A:B,2,FALSE)</f>
        <v>c_b_0076</v>
      </c>
    </row>
    <row r="1022" spans="1:25" x14ac:dyDescent="0.15">
      <c r="A1022" s="51">
        <f t="shared" si="138"/>
        <v>52</v>
      </c>
      <c r="B1022" s="2">
        <f>COUNTIF(A$1:A1022,A1022)</f>
        <v>1</v>
      </c>
      <c r="C1022" s="2">
        <f t="shared" si="146"/>
        <v>104</v>
      </c>
      <c r="D1022" s="100">
        <f t="shared" si="139"/>
        <v>280</v>
      </c>
      <c r="E1022" s="51">
        <v>1</v>
      </c>
      <c r="F1022" s="43">
        <v>1</v>
      </c>
      <c r="G1022" s="82">
        <v>13009</v>
      </c>
      <c r="H1022" s="43">
        <v>2</v>
      </c>
      <c r="I1022" s="43">
        <f>VLOOKUP(C1022,[4]CharPropertyConfig!$A:$G,7,FALSE)*D1022</f>
        <v>280</v>
      </c>
      <c r="J1022" s="51">
        <f>VLOOKUP(A1022,filiation!A:C,3,FALSE)</f>
        <v>18</v>
      </c>
      <c r="K1022" s="51">
        <f>VLOOKUP(J1022,Entourage!A:N,14,FALSE)</f>
        <v>2</v>
      </c>
      <c r="L1022" s="2" t="str">
        <f t="shared" si="140"/>
        <v>刺杀</v>
      </c>
      <c r="M1022" s="51">
        <f>VLOOKUP(A1022,filiation!A:D,4,FALSE)</f>
        <v>13</v>
      </c>
      <c r="N1022" s="51">
        <f>VLOOKUP(M1022,Entourage!A:N,14,FALSE)</f>
        <v>3</v>
      </c>
      <c r="O1022" s="2" t="str">
        <f t="shared" si="141"/>
        <v>辅助</v>
      </c>
      <c r="P1022" s="2">
        <f t="shared" si="142"/>
        <v>104</v>
      </c>
      <c r="Q1022" s="51">
        <f>INT(VLOOKUP(M1022,Entourage!A:AF,28+IF(N1022=1,2,IF(N1022=3,3,1)),FALSE)*0.6*POWER(B1022,1.1))</f>
        <v>157</v>
      </c>
      <c r="R1022" s="55">
        <f>I1022/(SUM(H$2:H1022)*10)</f>
        <v>8.1211207146586234E-4</v>
      </c>
      <c r="S1022" s="95">
        <f t="shared" si="143"/>
        <v>10</v>
      </c>
      <c r="T1022" s="96">
        <f>SUMIFS(H$2:H1022,A$2:A1022,A1022)*10*S1022*(1.1+INDEX(Entourage!BD:BD,MATCH(J1022,Entourage!A:A,0))/20)</f>
        <v>280</v>
      </c>
      <c r="U1022" s="96">
        <f t="shared" si="144"/>
        <v>-8964.3018820279376</v>
      </c>
      <c r="V1022" s="96">
        <f>T1022/VLOOKUP(C1022,[4]CharPropertyConfig!$A:$G,7,FALSE)</f>
        <v>280</v>
      </c>
      <c r="W1022" s="96">
        <f t="shared" si="145"/>
        <v>-9693.4473912978792</v>
      </c>
      <c r="X1022" s="54" t="str">
        <f>VLOOKUP(J1022,Entourage!A:B,2,FALSE)</f>
        <v>c_b_0076</v>
      </c>
      <c r="Y1022" s="51" t="str">
        <f>VLOOKUP(M1022,Entourage!A:B,2,FALSE)</f>
        <v>c_b_0072</v>
      </c>
    </row>
    <row r="1023" spans="1:25" x14ac:dyDescent="0.15">
      <c r="A1023" s="51">
        <f t="shared" si="138"/>
        <v>52</v>
      </c>
      <c r="B1023" s="2">
        <f>COUNTIF(A$1:A1023,A1023)</f>
        <v>2</v>
      </c>
      <c r="C1023" s="2">
        <f t="shared" si="146"/>
        <v>104</v>
      </c>
      <c r="D1023" s="100">
        <f t="shared" si="139"/>
        <v>588</v>
      </c>
      <c r="E1023" s="51">
        <v>1</v>
      </c>
      <c r="F1023" s="43">
        <v>1</v>
      </c>
      <c r="G1023" s="82">
        <v>13009</v>
      </c>
      <c r="H1023" s="43">
        <v>4</v>
      </c>
      <c r="I1023" s="43">
        <f>VLOOKUP(C1023,[4]CharPropertyConfig!$A:$G,7,FALSE)*D1023</f>
        <v>588</v>
      </c>
      <c r="J1023" s="51">
        <f>VLOOKUP(A1023,filiation!A:C,3,FALSE)</f>
        <v>18</v>
      </c>
      <c r="K1023" s="51">
        <f>VLOOKUP(J1023,Entourage!A:N,14,FALSE)</f>
        <v>2</v>
      </c>
      <c r="L1023" s="2" t="str">
        <f t="shared" si="140"/>
        <v>刺杀</v>
      </c>
      <c r="M1023" s="51">
        <f>VLOOKUP(A1023,filiation!A:D,4,FALSE)</f>
        <v>13</v>
      </c>
      <c r="N1023" s="51">
        <f>VLOOKUP(M1023,Entourage!A:N,14,FALSE)</f>
        <v>3</v>
      </c>
      <c r="O1023" s="2" t="str">
        <f t="shared" si="141"/>
        <v>辅助</v>
      </c>
      <c r="P1023" s="2">
        <f t="shared" si="142"/>
        <v>104</v>
      </c>
      <c r="Q1023" s="51">
        <f>INT(VLOOKUP(M1023,Entourage!A:AF,28+IF(N1023=1,2,IF(N1023=3,3,1)),FALSE)*0.6*POWER(B1023,1.1))</f>
        <v>336</v>
      </c>
      <c r="R1023" s="55">
        <f>I1023/(SUM(H$2:H1023)*10)</f>
        <v>1.7052375152253349E-3</v>
      </c>
      <c r="S1023" s="95">
        <f t="shared" si="143"/>
        <v>7</v>
      </c>
      <c r="T1023" s="96">
        <f>SUMIFS(H$2:H1023,A$2:A1023,A1023)*10*S1023*(1.1+INDEX(Entourage!BD:BD,MATCH(J1023,Entourage!A:A,0))/20)</f>
        <v>588</v>
      </c>
      <c r="U1023" s="96">
        <f t="shared" si="144"/>
        <v>308</v>
      </c>
      <c r="V1023" s="96">
        <f>T1023/VLOOKUP(C1023,[4]CharPropertyConfig!$A:$G,7,FALSE)</f>
        <v>588</v>
      </c>
      <c r="W1023" s="96">
        <f t="shared" si="145"/>
        <v>9272.3018820279376</v>
      </c>
      <c r="X1023" s="54" t="str">
        <f>VLOOKUP(J1023,Entourage!A:B,2,FALSE)</f>
        <v>c_b_0076</v>
      </c>
      <c r="Y1023" s="51" t="str">
        <f>VLOOKUP(M1023,Entourage!A:B,2,FALSE)</f>
        <v>c_b_0072</v>
      </c>
    </row>
    <row r="1024" spans="1:25" x14ac:dyDescent="0.15">
      <c r="A1024" s="51">
        <f t="shared" si="138"/>
        <v>52</v>
      </c>
      <c r="B1024" s="2">
        <f>COUNTIF(A$1:A1024,A1024)</f>
        <v>3</v>
      </c>
      <c r="C1024" s="2">
        <f t="shared" si="146"/>
        <v>104</v>
      </c>
      <c r="D1024" s="100">
        <f t="shared" si="139"/>
        <v>924</v>
      </c>
      <c r="E1024" s="51">
        <v>1</v>
      </c>
      <c r="F1024" s="43">
        <v>1</v>
      </c>
      <c r="G1024" s="82">
        <v>13009</v>
      </c>
      <c r="H1024" s="43">
        <v>6</v>
      </c>
      <c r="I1024" s="43">
        <f>VLOOKUP(C1024,[4]CharPropertyConfig!$A:$G,7,FALSE)*D1024</f>
        <v>924</v>
      </c>
      <c r="J1024" s="51">
        <f>VLOOKUP(A1024,filiation!A:C,3,FALSE)</f>
        <v>18</v>
      </c>
      <c r="K1024" s="51">
        <f>VLOOKUP(J1024,Entourage!A:N,14,FALSE)</f>
        <v>2</v>
      </c>
      <c r="L1024" s="2" t="str">
        <f t="shared" si="140"/>
        <v>刺杀</v>
      </c>
      <c r="M1024" s="51">
        <f>VLOOKUP(A1024,filiation!A:D,4,FALSE)</f>
        <v>13</v>
      </c>
      <c r="N1024" s="51">
        <f>VLOOKUP(M1024,Entourage!A:N,14,FALSE)</f>
        <v>3</v>
      </c>
      <c r="O1024" s="2" t="str">
        <f t="shared" si="141"/>
        <v>辅助</v>
      </c>
      <c r="P1024" s="2">
        <f t="shared" si="142"/>
        <v>104</v>
      </c>
      <c r="Q1024" s="51">
        <f>INT(VLOOKUP(M1024,Entourage!A:AF,28+IF(N1024=1,2,IF(N1024=3,3,1)),FALSE)*0.6*POWER(B1024,1.1))</f>
        <v>526</v>
      </c>
      <c r="R1024" s="55">
        <f>I1024/(SUM(H$2:H1024)*10)</f>
        <v>2.6791927627000697E-3</v>
      </c>
      <c r="S1024" s="95">
        <f t="shared" si="143"/>
        <v>5.5</v>
      </c>
      <c r="T1024" s="96">
        <f>SUMIFS(H$2:H1024,A$2:A1024,A1024)*10*S1024*(1.1+INDEX(Entourage!BD:BD,MATCH(J1024,Entourage!A:A,0))/20)</f>
        <v>924.00000000000011</v>
      </c>
      <c r="U1024" s="96">
        <f t="shared" si="144"/>
        <v>336.00000000000011</v>
      </c>
      <c r="V1024" s="96">
        <f>T1024/VLOOKUP(C1024,[4]CharPropertyConfig!$A:$G,7,FALSE)</f>
        <v>924.00000000000011</v>
      </c>
      <c r="W1024" s="96">
        <f t="shared" si="145"/>
        <v>28.000000000000114</v>
      </c>
      <c r="X1024" s="54" t="str">
        <f>VLOOKUP(J1024,Entourage!A:B,2,FALSE)</f>
        <v>c_b_0076</v>
      </c>
      <c r="Y1024" s="51" t="str">
        <f>VLOOKUP(M1024,Entourage!A:B,2,FALSE)</f>
        <v>c_b_0072</v>
      </c>
    </row>
    <row r="1025" spans="1:25" x14ac:dyDescent="0.15">
      <c r="A1025" s="51">
        <f t="shared" si="138"/>
        <v>52</v>
      </c>
      <c r="B1025" s="2">
        <f>COUNTIF(A$1:A1025,A1025)</f>
        <v>4</v>
      </c>
      <c r="C1025" s="2">
        <f t="shared" si="146"/>
        <v>104</v>
      </c>
      <c r="D1025" s="100">
        <f t="shared" si="139"/>
        <v>1293</v>
      </c>
      <c r="E1025" s="51">
        <v>1</v>
      </c>
      <c r="F1025" s="43">
        <v>2</v>
      </c>
      <c r="G1025" s="82">
        <v>13009</v>
      </c>
      <c r="H1025" s="43">
        <v>10</v>
      </c>
      <c r="I1025" s="43">
        <f>VLOOKUP(C1025,[4]CharPropertyConfig!$A:$G,7,FALSE)*D1025</f>
        <v>1293</v>
      </c>
      <c r="J1025" s="51">
        <f>VLOOKUP(A1025,filiation!A:C,3,FALSE)</f>
        <v>18</v>
      </c>
      <c r="K1025" s="51">
        <f>VLOOKUP(J1025,Entourage!A:N,14,FALSE)</f>
        <v>2</v>
      </c>
      <c r="L1025" s="2" t="str">
        <f t="shared" si="140"/>
        <v>刺杀</v>
      </c>
      <c r="M1025" s="51">
        <f>VLOOKUP(A1025,filiation!A:D,4,FALSE)</f>
        <v>13</v>
      </c>
      <c r="N1025" s="51">
        <f>VLOOKUP(M1025,Entourage!A:N,14,FALSE)</f>
        <v>3</v>
      </c>
      <c r="O1025" s="2" t="str">
        <f t="shared" si="141"/>
        <v>辅助</v>
      </c>
      <c r="P1025" s="2">
        <f t="shared" si="142"/>
        <v>104</v>
      </c>
      <c r="Q1025" s="51">
        <f>INT(VLOOKUP(M1025,Entourage!A:AF,28+IF(N1025=1,2,IF(N1025=3,3,1)),FALSE)*0.6*POWER(B1025,1.1))</f>
        <v>722</v>
      </c>
      <c r="R1025" s="55">
        <f>I1025/(SUM(H$2:H1025)*10)</f>
        <v>3.7480433648327438E-3</v>
      </c>
      <c r="S1025" s="95">
        <f t="shared" si="143"/>
        <v>4.2</v>
      </c>
      <c r="T1025" s="96">
        <f>SUMIFS(H$2:H1025,A$2:A1025,A1025)*10*S1025*(1.1+INDEX(Entourage!BD:BD,MATCH(J1025,Entourage!A:A,0))/20)</f>
        <v>1293.6000000000001</v>
      </c>
      <c r="U1025" s="96">
        <f t="shared" si="144"/>
        <v>369.6</v>
      </c>
      <c r="V1025" s="96">
        <f>T1025/VLOOKUP(C1025,[4]CharPropertyConfig!$A:$G,7,FALSE)</f>
        <v>1293.6000000000001</v>
      </c>
      <c r="W1025" s="96">
        <f t="shared" si="145"/>
        <v>33.599999999999909</v>
      </c>
      <c r="X1025" s="54" t="str">
        <f>VLOOKUP(J1025,Entourage!A:B,2,FALSE)</f>
        <v>c_b_0076</v>
      </c>
      <c r="Y1025" s="51" t="str">
        <f>VLOOKUP(M1025,Entourage!A:B,2,FALSE)</f>
        <v>c_b_0072</v>
      </c>
    </row>
    <row r="1026" spans="1:25" x14ac:dyDescent="0.15">
      <c r="A1026" s="51">
        <f t="shared" si="138"/>
        <v>52</v>
      </c>
      <c r="B1026" s="2">
        <f>COUNTIF(A$1:A1026,A1026)</f>
        <v>5</v>
      </c>
      <c r="C1026" s="2">
        <f t="shared" si="146"/>
        <v>104</v>
      </c>
      <c r="D1026" s="100">
        <f t="shared" si="139"/>
        <v>1694</v>
      </c>
      <c r="E1026" s="51">
        <v>1</v>
      </c>
      <c r="F1026" s="43">
        <v>2</v>
      </c>
      <c r="G1026" s="82">
        <v>13009</v>
      </c>
      <c r="H1026" s="43">
        <v>12</v>
      </c>
      <c r="I1026" s="43">
        <f>VLOOKUP(C1026,[4]CharPropertyConfig!$A:$G,7,FALSE)*D1026</f>
        <v>1694</v>
      </c>
      <c r="J1026" s="51">
        <f>VLOOKUP(A1026,filiation!A:C,3,FALSE)</f>
        <v>18</v>
      </c>
      <c r="K1026" s="51">
        <f>VLOOKUP(J1026,Entourage!A:N,14,FALSE)</f>
        <v>2</v>
      </c>
      <c r="L1026" s="2" t="str">
        <f t="shared" si="140"/>
        <v>刺杀</v>
      </c>
      <c r="M1026" s="51">
        <f>VLOOKUP(A1026,filiation!A:D,4,FALSE)</f>
        <v>13</v>
      </c>
      <c r="N1026" s="51">
        <f>VLOOKUP(M1026,Entourage!A:N,14,FALSE)</f>
        <v>3</v>
      </c>
      <c r="O1026" s="2" t="str">
        <f t="shared" si="141"/>
        <v>辅助</v>
      </c>
      <c r="P1026" s="2">
        <f t="shared" si="142"/>
        <v>104</v>
      </c>
      <c r="Q1026" s="51">
        <f>INT(VLOOKUP(M1026,Entourage!A:AF,28+IF(N1026=1,2,IF(N1026=3,3,1)),FALSE)*0.6*POWER(B1026,1.1))</f>
        <v>923</v>
      </c>
      <c r="R1026" s="55">
        <f>I1026/(SUM(H$2:H1026)*10)</f>
        <v>4.9087221095334681E-3</v>
      </c>
      <c r="S1026" s="95">
        <f t="shared" si="143"/>
        <v>3.56</v>
      </c>
      <c r="T1026" s="96">
        <f>SUMIFS(H$2:H1026,A$2:A1026,A1026)*10*S1026*(1.1+INDEX(Entourage!BD:BD,MATCH(J1026,Entourage!A:A,0))/20)</f>
        <v>1694.5600000000004</v>
      </c>
      <c r="U1026" s="96">
        <f t="shared" si="144"/>
        <v>400.96000000000026</v>
      </c>
      <c r="V1026" s="96">
        <f>T1026/VLOOKUP(C1026,[4]CharPropertyConfig!$A:$G,7,FALSE)</f>
        <v>1694.5600000000004</v>
      </c>
      <c r="W1026" s="96">
        <f t="shared" si="145"/>
        <v>31.360000000000241</v>
      </c>
      <c r="X1026" s="54" t="str">
        <f>VLOOKUP(J1026,Entourage!A:B,2,FALSE)</f>
        <v>c_b_0076</v>
      </c>
      <c r="Y1026" s="51" t="str">
        <f>VLOOKUP(M1026,Entourage!A:B,2,FALSE)</f>
        <v>c_b_0072</v>
      </c>
    </row>
    <row r="1027" spans="1:25" x14ac:dyDescent="0.15">
      <c r="A1027" s="51">
        <f t="shared" ref="A1027:A1090" si="147">INT((ROW(A1027)+18)/20)</f>
        <v>52</v>
      </c>
      <c r="B1027" s="2">
        <f>COUNTIF(A$1:A1027,A1027)</f>
        <v>6</v>
      </c>
      <c r="C1027" s="2">
        <f t="shared" si="146"/>
        <v>104</v>
      </c>
      <c r="D1027" s="100">
        <f t="shared" ref="D1027:D1090" si="148">INT(V1027)</f>
        <v>2114</v>
      </c>
      <c r="E1027" s="51">
        <v>1</v>
      </c>
      <c r="F1027" s="43">
        <v>2</v>
      </c>
      <c r="G1027" s="82">
        <v>13009</v>
      </c>
      <c r="H1027" s="43">
        <v>16</v>
      </c>
      <c r="I1027" s="43">
        <f>VLOOKUP(C1027,[4]CharPropertyConfig!$A:$G,7,FALSE)*D1027</f>
        <v>2114</v>
      </c>
      <c r="J1027" s="51">
        <f>VLOOKUP(A1027,filiation!A:C,3,FALSE)</f>
        <v>18</v>
      </c>
      <c r="K1027" s="51">
        <f>VLOOKUP(J1027,Entourage!A:N,14,FALSE)</f>
        <v>2</v>
      </c>
      <c r="L1027" s="2" t="str">
        <f t="shared" ref="L1027:L1090" si="149">VLOOKUP(K1027,$AC$2:$AD$4,2,FALSE)</f>
        <v>刺杀</v>
      </c>
      <c r="M1027" s="51">
        <f>VLOOKUP(A1027,filiation!A:D,4,FALSE)</f>
        <v>13</v>
      </c>
      <c r="N1027" s="51">
        <f>VLOOKUP(M1027,Entourage!A:N,14,FALSE)</f>
        <v>3</v>
      </c>
      <c r="O1027" s="2" t="str">
        <f t="shared" ref="O1027:O1090" si="150">VLOOKUP(N1027,$AC$2:$AD$4,2,FALSE)</f>
        <v>辅助</v>
      </c>
      <c r="P1027" s="2">
        <f t="shared" ref="P1027:P1090" si="151">VLOOKUP(N1027,$AC$2:$AE$4,3,FALSE)</f>
        <v>104</v>
      </c>
      <c r="Q1027" s="51">
        <f>INT(VLOOKUP(M1027,Entourage!A:AF,28+IF(N1027=1,2,IF(N1027=3,3,1)),FALSE)*0.6*POWER(B1027,1.1))</f>
        <v>1128</v>
      </c>
      <c r="R1027" s="55">
        <f>I1027/(SUM(H$2:H1027)*10)</f>
        <v>6.1229218559925849E-3</v>
      </c>
      <c r="S1027" s="95">
        <f t="shared" ref="S1027:S1090" si="152">VLOOKUP(B1027,AG$2:AH$22,2,FALSE)</f>
        <v>3.02</v>
      </c>
      <c r="T1027" s="96">
        <f>SUMIFS(H$2:H1027,A$2:A1027,A1027)*10*S1027*(1.1+INDEX(Entourage!BD:BD,MATCH(J1027,Entourage!A:A,0))/20)</f>
        <v>2114</v>
      </c>
      <c r="U1027" s="96">
        <f t="shared" ref="U1027:U1090" si="153">IFERROR(T1027-T1026,0)</f>
        <v>419.4399999999996</v>
      </c>
      <c r="V1027" s="96">
        <f>T1027/VLOOKUP(C1027,[4]CharPropertyConfig!$A:$G,7,FALSE)</f>
        <v>2114</v>
      </c>
      <c r="W1027" s="96">
        <f t="shared" si="145"/>
        <v>18.479999999999336</v>
      </c>
      <c r="X1027" s="54" t="str">
        <f>VLOOKUP(J1027,Entourage!A:B,2,FALSE)</f>
        <v>c_b_0076</v>
      </c>
      <c r="Y1027" s="51" t="str">
        <f>VLOOKUP(M1027,Entourage!A:B,2,FALSE)</f>
        <v>c_b_0072</v>
      </c>
    </row>
    <row r="1028" spans="1:25" x14ac:dyDescent="0.15">
      <c r="A1028" s="51">
        <f t="shared" si="147"/>
        <v>52</v>
      </c>
      <c r="B1028" s="2">
        <f>COUNTIF(A$1:A1028,A1028)</f>
        <v>7</v>
      </c>
      <c r="C1028" s="2">
        <f t="shared" si="146"/>
        <v>104</v>
      </c>
      <c r="D1028" s="100">
        <f t="shared" si="148"/>
        <v>2548</v>
      </c>
      <c r="E1028" s="51">
        <v>1</v>
      </c>
      <c r="F1028" s="43">
        <v>3</v>
      </c>
      <c r="G1028" s="82">
        <v>13009</v>
      </c>
      <c r="H1028" s="43">
        <v>20</v>
      </c>
      <c r="I1028" s="43">
        <f>VLOOKUP(C1028,[4]CharPropertyConfig!$A:$G,7,FALSE)*D1028</f>
        <v>2548</v>
      </c>
      <c r="J1028" s="51">
        <f>VLOOKUP(A1028,filiation!A:C,3,FALSE)</f>
        <v>18</v>
      </c>
      <c r="K1028" s="51">
        <f>VLOOKUP(J1028,Entourage!A:N,14,FALSE)</f>
        <v>2</v>
      </c>
      <c r="L1028" s="2" t="str">
        <f t="shared" si="149"/>
        <v>刺杀</v>
      </c>
      <c r="M1028" s="51">
        <f>VLOOKUP(A1028,filiation!A:D,4,FALSE)</f>
        <v>13</v>
      </c>
      <c r="N1028" s="51">
        <f>VLOOKUP(M1028,Entourage!A:N,14,FALSE)</f>
        <v>3</v>
      </c>
      <c r="O1028" s="2" t="str">
        <f t="shared" si="150"/>
        <v>辅助</v>
      </c>
      <c r="P1028" s="2">
        <f t="shared" si="151"/>
        <v>104</v>
      </c>
      <c r="Q1028" s="51">
        <f>INT(VLOOKUP(M1028,Entourage!A:AF,28+IF(N1028=1,2,IF(N1028=3,3,1)),FALSE)*0.6*POWER(B1028,1.1))</f>
        <v>1336</v>
      </c>
      <c r="R1028" s="55">
        <f>I1028/(SUM(H$2:H1028)*10)</f>
        <v>7.3756730156892261E-3</v>
      </c>
      <c r="S1028" s="95">
        <f t="shared" si="152"/>
        <v>2.6</v>
      </c>
      <c r="T1028" s="96">
        <f>SUMIFS(H$2:H1028,A$2:A1028,A1028)*10*S1028*(1.1+INDEX(Entourage!BD:BD,MATCH(J1028,Entourage!A:A,0))/20)</f>
        <v>2548.0000000000005</v>
      </c>
      <c r="U1028" s="96">
        <f t="shared" si="153"/>
        <v>434.00000000000045</v>
      </c>
      <c r="V1028" s="96">
        <f>T1028/VLOOKUP(C1028,[4]CharPropertyConfig!$A:$G,7,FALSE)</f>
        <v>2548.0000000000005</v>
      </c>
      <c r="W1028" s="96">
        <f t="shared" ref="W1028:W1091" si="154">U1028-U1027</f>
        <v>14.560000000000855</v>
      </c>
      <c r="X1028" s="54" t="str">
        <f>VLOOKUP(J1028,Entourage!A:B,2,FALSE)</f>
        <v>c_b_0076</v>
      </c>
      <c r="Y1028" s="51" t="str">
        <f>VLOOKUP(M1028,Entourage!A:B,2,FALSE)</f>
        <v>c_b_0072</v>
      </c>
    </row>
    <row r="1029" spans="1:25" x14ac:dyDescent="0.15">
      <c r="A1029" s="51">
        <f t="shared" si="147"/>
        <v>52</v>
      </c>
      <c r="B1029" s="2">
        <f>COUNTIF(A$1:A1029,A1029)</f>
        <v>8</v>
      </c>
      <c r="C1029" s="2">
        <f t="shared" si="146"/>
        <v>104</v>
      </c>
      <c r="D1029" s="100">
        <f t="shared" si="148"/>
        <v>3000</v>
      </c>
      <c r="E1029" s="51">
        <v>1</v>
      </c>
      <c r="F1029" s="43">
        <v>3</v>
      </c>
      <c r="G1029" s="82">
        <v>13009</v>
      </c>
      <c r="H1029" s="43">
        <v>24</v>
      </c>
      <c r="I1029" s="43">
        <f>VLOOKUP(C1029,[4]CharPropertyConfig!$A:$G,7,FALSE)*D1029</f>
        <v>3000</v>
      </c>
      <c r="J1029" s="51">
        <f>VLOOKUP(A1029,filiation!A:C,3,FALSE)</f>
        <v>18</v>
      </c>
      <c r="K1029" s="51">
        <f>VLOOKUP(J1029,Entourage!A:N,14,FALSE)</f>
        <v>2</v>
      </c>
      <c r="L1029" s="2" t="str">
        <f t="shared" si="149"/>
        <v>刺杀</v>
      </c>
      <c r="M1029" s="51">
        <f>VLOOKUP(A1029,filiation!A:D,4,FALSE)</f>
        <v>13</v>
      </c>
      <c r="N1029" s="51">
        <f>VLOOKUP(M1029,Entourage!A:N,14,FALSE)</f>
        <v>3</v>
      </c>
      <c r="O1029" s="2" t="str">
        <f t="shared" si="150"/>
        <v>辅助</v>
      </c>
      <c r="P1029" s="2">
        <f t="shared" si="151"/>
        <v>104</v>
      </c>
      <c r="Q1029" s="51">
        <f>INT(VLOOKUP(M1029,Entourage!A:AF,28+IF(N1029=1,2,IF(N1029=3,3,1)),FALSE)*0.6*POWER(B1029,1.1))</f>
        <v>1548</v>
      </c>
      <c r="R1029" s="55">
        <f>I1029/(SUM(H$2:H1029)*10)</f>
        <v>8.6780445472953421E-3</v>
      </c>
      <c r="S1029" s="95">
        <f t="shared" si="152"/>
        <v>2.2799999999999998</v>
      </c>
      <c r="T1029" s="96">
        <f>SUMIFS(H$2:H1029,A$2:A1029,A1029)*10*S1029*(1.1+INDEX(Entourage!BD:BD,MATCH(J1029,Entourage!A:A,0))/20)</f>
        <v>3000.48</v>
      </c>
      <c r="U1029" s="96">
        <f t="shared" si="153"/>
        <v>452.47999999999956</v>
      </c>
      <c r="V1029" s="96">
        <f>T1029/VLOOKUP(C1029,[4]CharPropertyConfig!$A:$G,7,FALSE)</f>
        <v>3000.48</v>
      </c>
      <c r="W1029" s="96">
        <f t="shared" si="154"/>
        <v>18.479999999999109</v>
      </c>
      <c r="X1029" s="54" t="str">
        <f>VLOOKUP(J1029,Entourage!A:B,2,FALSE)</f>
        <v>c_b_0076</v>
      </c>
      <c r="Y1029" s="51" t="str">
        <f>VLOOKUP(M1029,Entourage!A:B,2,FALSE)</f>
        <v>c_b_0072</v>
      </c>
    </row>
    <row r="1030" spans="1:25" x14ac:dyDescent="0.15">
      <c r="A1030" s="51">
        <f t="shared" si="147"/>
        <v>52</v>
      </c>
      <c r="B1030" s="2">
        <f>COUNTIF(A$1:A1030,A1030)</f>
        <v>9</v>
      </c>
      <c r="C1030" s="2">
        <f t="shared" si="146"/>
        <v>104</v>
      </c>
      <c r="D1030" s="100">
        <f t="shared" si="148"/>
        <v>3477</v>
      </c>
      <c r="E1030" s="51">
        <v>1</v>
      </c>
      <c r="F1030" s="43">
        <v>3</v>
      </c>
      <c r="G1030" s="82">
        <v>13009</v>
      </c>
      <c r="H1030" s="43">
        <v>26</v>
      </c>
      <c r="I1030" s="43">
        <f>VLOOKUP(C1030,[4]CharPropertyConfig!$A:$G,7,FALSE)*D1030</f>
        <v>3477</v>
      </c>
      <c r="J1030" s="51">
        <f>VLOOKUP(A1030,filiation!A:C,3,FALSE)</f>
        <v>18</v>
      </c>
      <c r="K1030" s="51">
        <f>VLOOKUP(J1030,Entourage!A:N,14,FALSE)</f>
        <v>2</v>
      </c>
      <c r="L1030" s="2" t="str">
        <f t="shared" si="149"/>
        <v>刺杀</v>
      </c>
      <c r="M1030" s="51">
        <f>VLOOKUP(A1030,filiation!A:D,4,FALSE)</f>
        <v>13</v>
      </c>
      <c r="N1030" s="51">
        <f>VLOOKUP(M1030,Entourage!A:N,14,FALSE)</f>
        <v>3</v>
      </c>
      <c r="O1030" s="2" t="str">
        <f t="shared" si="150"/>
        <v>辅助</v>
      </c>
      <c r="P1030" s="2">
        <f t="shared" si="151"/>
        <v>104</v>
      </c>
      <c r="Q1030" s="51">
        <f>INT(VLOOKUP(M1030,Entourage!A:AF,28+IF(N1030=1,2,IF(N1030=3,3,1)),FALSE)*0.6*POWER(B1030,1.1))</f>
        <v>1762</v>
      </c>
      <c r="R1030" s="55">
        <f>I1030/(SUM(H$2:H1030)*10)</f>
        <v>1.0050294831772459E-2</v>
      </c>
      <c r="S1030" s="95">
        <f t="shared" si="152"/>
        <v>2.0699999999999998</v>
      </c>
      <c r="T1030" s="96">
        <f>SUMIFS(H$2:H1030,A$2:A1030,A1030)*10*S1030*(1.1+INDEX(Entourage!BD:BD,MATCH(J1030,Entourage!A:A,0))/20)</f>
        <v>3477.6000000000004</v>
      </c>
      <c r="U1030" s="96">
        <f t="shared" si="153"/>
        <v>477.12000000000035</v>
      </c>
      <c r="V1030" s="96">
        <f>T1030/VLOOKUP(C1030,[4]CharPropertyConfig!$A:$G,7,FALSE)</f>
        <v>3477.6000000000004</v>
      </c>
      <c r="W1030" s="96">
        <f t="shared" si="154"/>
        <v>24.640000000000782</v>
      </c>
      <c r="X1030" s="54" t="str">
        <f>VLOOKUP(J1030,Entourage!A:B,2,FALSE)</f>
        <v>c_b_0076</v>
      </c>
      <c r="Y1030" s="51" t="str">
        <f>VLOOKUP(M1030,Entourage!A:B,2,FALSE)</f>
        <v>c_b_0072</v>
      </c>
    </row>
    <row r="1031" spans="1:25" x14ac:dyDescent="0.15">
      <c r="A1031" s="51">
        <f t="shared" si="147"/>
        <v>52</v>
      </c>
      <c r="B1031" s="2">
        <f>COUNTIF(A$1:A1031,A1031)</f>
        <v>10</v>
      </c>
      <c r="C1031" s="2">
        <f t="shared" si="146"/>
        <v>104</v>
      </c>
      <c r="D1031" s="100">
        <f t="shared" si="148"/>
        <v>3969</v>
      </c>
      <c r="E1031" s="51">
        <v>1</v>
      </c>
      <c r="F1031" s="43">
        <v>3</v>
      </c>
      <c r="G1031" s="82">
        <v>13009</v>
      </c>
      <c r="H1031" s="43">
        <v>30</v>
      </c>
      <c r="I1031" s="43">
        <f>VLOOKUP(C1031,[4]CharPropertyConfig!$A:$G,7,FALSE)*D1031</f>
        <v>3969</v>
      </c>
      <c r="J1031" s="51">
        <f>VLOOKUP(A1031,filiation!A:C,3,FALSE)</f>
        <v>18</v>
      </c>
      <c r="K1031" s="51">
        <f>VLOOKUP(J1031,Entourage!A:N,14,FALSE)</f>
        <v>2</v>
      </c>
      <c r="L1031" s="2" t="str">
        <f t="shared" si="149"/>
        <v>刺杀</v>
      </c>
      <c r="M1031" s="51">
        <f>VLOOKUP(A1031,filiation!A:D,4,FALSE)</f>
        <v>13</v>
      </c>
      <c r="N1031" s="51">
        <f>VLOOKUP(M1031,Entourage!A:N,14,FALSE)</f>
        <v>3</v>
      </c>
      <c r="O1031" s="2" t="str">
        <f t="shared" si="150"/>
        <v>辅助</v>
      </c>
      <c r="P1031" s="2">
        <f t="shared" si="151"/>
        <v>104</v>
      </c>
      <c r="Q1031" s="51">
        <f>INT(VLOOKUP(M1031,Entourage!A:AF,28+IF(N1031=1,2,IF(N1031=3,3,1)),FALSE)*0.6*POWER(B1031,1.1))</f>
        <v>1979</v>
      </c>
      <c r="R1031" s="55">
        <f>I1031/(SUM(H$2:H1031)*10)</f>
        <v>1.1462484837983018E-2</v>
      </c>
      <c r="S1031" s="95">
        <f t="shared" si="152"/>
        <v>1.89</v>
      </c>
      <c r="T1031" s="96">
        <f>SUMIFS(H$2:H1031,A$2:A1031,A1031)*10*S1031*(1.1+INDEX(Entourage!BD:BD,MATCH(J1031,Entourage!A:A,0))/20)</f>
        <v>3969.0000000000005</v>
      </c>
      <c r="U1031" s="96">
        <f t="shared" si="153"/>
        <v>491.40000000000009</v>
      </c>
      <c r="V1031" s="96">
        <f>T1031/VLOOKUP(C1031,[4]CharPropertyConfig!$A:$G,7,FALSE)</f>
        <v>3969.0000000000005</v>
      </c>
      <c r="W1031" s="96">
        <f t="shared" si="154"/>
        <v>14.279999999999745</v>
      </c>
      <c r="X1031" s="54" t="str">
        <f>VLOOKUP(J1031,Entourage!A:B,2,FALSE)</f>
        <v>c_b_0076</v>
      </c>
      <c r="Y1031" s="51" t="str">
        <f>VLOOKUP(M1031,Entourage!A:B,2,FALSE)</f>
        <v>c_b_0072</v>
      </c>
    </row>
    <row r="1032" spans="1:25" x14ac:dyDescent="0.15">
      <c r="A1032" s="51">
        <f t="shared" si="147"/>
        <v>52</v>
      </c>
      <c r="B1032" s="2">
        <f>COUNTIF(A$1:A1032,A1032)</f>
        <v>11</v>
      </c>
      <c r="C1032" s="2">
        <f t="shared" si="146"/>
        <v>104</v>
      </c>
      <c r="D1032" s="100">
        <f t="shared" si="148"/>
        <v>4482</v>
      </c>
      <c r="E1032" s="51">
        <v>1</v>
      </c>
      <c r="F1032" s="43">
        <v>4</v>
      </c>
      <c r="G1032" s="82">
        <v>13009</v>
      </c>
      <c r="H1032" s="43">
        <v>34</v>
      </c>
      <c r="I1032" s="43">
        <f>VLOOKUP(C1032,[4]CharPropertyConfig!$A:$G,7,FALSE)*D1032</f>
        <v>4482</v>
      </c>
      <c r="J1032" s="51">
        <f>VLOOKUP(A1032,filiation!A:C,3,FALSE)</f>
        <v>18</v>
      </c>
      <c r="K1032" s="51">
        <f>VLOOKUP(J1032,Entourage!A:N,14,FALSE)</f>
        <v>2</v>
      </c>
      <c r="L1032" s="2" t="str">
        <f t="shared" si="149"/>
        <v>刺杀</v>
      </c>
      <c r="M1032" s="51">
        <f>VLOOKUP(A1032,filiation!A:D,4,FALSE)</f>
        <v>13</v>
      </c>
      <c r="N1032" s="51">
        <f>VLOOKUP(M1032,Entourage!A:N,14,FALSE)</f>
        <v>3</v>
      </c>
      <c r="O1032" s="2" t="str">
        <f t="shared" si="150"/>
        <v>辅助</v>
      </c>
      <c r="P1032" s="2">
        <f t="shared" si="151"/>
        <v>104</v>
      </c>
      <c r="Q1032" s="51">
        <f>INT(VLOOKUP(M1032,Entourage!A:AF,28+IF(N1032=1,2,IF(N1032=3,3,1)),FALSE)*0.6*POWER(B1032,1.1))</f>
        <v>2197</v>
      </c>
      <c r="R1032" s="55">
        <f>I1032/(SUM(H$2:H1032)*10)</f>
        <v>1.2931332948643969E-2</v>
      </c>
      <c r="S1032" s="95">
        <f t="shared" si="152"/>
        <v>1.74</v>
      </c>
      <c r="T1032" s="96">
        <f>SUMIFS(H$2:H1032,A$2:A1032,A1032)*10*S1032*(1.1+INDEX(Entourage!BD:BD,MATCH(J1032,Entourage!A:A,0))/20)</f>
        <v>4482.2400000000007</v>
      </c>
      <c r="U1032" s="96">
        <f t="shared" si="153"/>
        <v>513.24000000000024</v>
      </c>
      <c r="V1032" s="96">
        <f>T1032/VLOOKUP(C1032,[4]CharPropertyConfig!$A:$G,7,FALSE)</f>
        <v>4482.2400000000007</v>
      </c>
      <c r="W1032" s="96">
        <f t="shared" si="154"/>
        <v>21.840000000000146</v>
      </c>
      <c r="X1032" s="54" t="str">
        <f>VLOOKUP(J1032,Entourage!A:B,2,FALSE)</f>
        <v>c_b_0076</v>
      </c>
      <c r="Y1032" s="51" t="str">
        <f>VLOOKUP(M1032,Entourage!A:B,2,FALSE)</f>
        <v>c_b_0072</v>
      </c>
    </row>
    <row r="1033" spans="1:25" x14ac:dyDescent="0.15">
      <c r="A1033" s="51">
        <f t="shared" si="147"/>
        <v>52</v>
      </c>
      <c r="B1033" s="2">
        <f>COUNTIF(A$1:A1033,A1033)</f>
        <v>12</v>
      </c>
      <c r="C1033" s="2">
        <f t="shared" si="146"/>
        <v>104</v>
      </c>
      <c r="D1033" s="100">
        <f t="shared" si="148"/>
        <v>5019</v>
      </c>
      <c r="E1033" s="51">
        <v>1</v>
      </c>
      <c r="F1033" s="43">
        <v>4</v>
      </c>
      <c r="G1033" s="82">
        <v>13009</v>
      </c>
      <c r="H1033" s="43">
        <v>38</v>
      </c>
      <c r="I1033" s="43">
        <f>VLOOKUP(C1033,[4]CharPropertyConfig!$A:$G,7,FALSE)*D1033</f>
        <v>5019</v>
      </c>
      <c r="J1033" s="51">
        <f>VLOOKUP(A1033,filiation!A:C,3,FALSE)</f>
        <v>18</v>
      </c>
      <c r="K1033" s="51">
        <f>VLOOKUP(J1033,Entourage!A:N,14,FALSE)</f>
        <v>2</v>
      </c>
      <c r="L1033" s="2" t="str">
        <f t="shared" si="149"/>
        <v>刺杀</v>
      </c>
      <c r="M1033" s="51">
        <f>VLOOKUP(A1033,filiation!A:D,4,FALSE)</f>
        <v>13</v>
      </c>
      <c r="N1033" s="51">
        <f>VLOOKUP(M1033,Entourage!A:N,14,FALSE)</f>
        <v>3</v>
      </c>
      <c r="O1033" s="2" t="str">
        <f t="shared" si="150"/>
        <v>辅助</v>
      </c>
      <c r="P1033" s="2">
        <f t="shared" si="151"/>
        <v>104</v>
      </c>
      <c r="Q1033" s="51">
        <f>INT(VLOOKUP(M1033,Entourage!A:AF,28+IF(N1033=1,2,IF(N1033=3,3,1)),FALSE)*0.6*POWER(B1033,1.1))</f>
        <v>2418</v>
      </c>
      <c r="R1033" s="55">
        <f>I1033/(SUM(H$2:H1033)*10)</f>
        <v>1.4464810651910773E-2</v>
      </c>
      <c r="S1033" s="95">
        <f t="shared" si="152"/>
        <v>1.615</v>
      </c>
      <c r="T1033" s="96">
        <f>SUMIFS(H$2:H1033,A$2:A1033,A1033)*10*S1033*(1.1+INDEX(Entourage!BD:BD,MATCH(J1033,Entourage!A:A,0))/20)</f>
        <v>5019.420000000001</v>
      </c>
      <c r="U1033" s="96">
        <f t="shared" si="153"/>
        <v>537.18000000000029</v>
      </c>
      <c r="V1033" s="96">
        <f>T1033/VLOOKUP(C1033,[4]CharPropertyConfig!$A:$G,7,FALSE)</f>
        <v>5019.420000000001</v>
      </c>
      <c r="W1033" s="96">
        <f t="shared" si="154"/>
        <v>23.940000000000055</v>
      </c>
      <c r="X1033" s="54" t="str">
        <f>VLOOKUP(J1033,Entourage!A:B,2,FALSE)</f>
        <v>c_b_0076</v>
      </c>
      <c r="Y1033" s="51" t="str">
        <f>VLOOKUP(M1033,Entourage!A:B,2,FALSE)</f>
        <v>c_b_0072</v>
      </c>
    </row>
    <row r="1034" spans="1:25" x14ac:dyDescent="0.15">
      <c r="A1034" s="51">
        <f t="shared" si="147"/>
        <v>52</v>
      </c>
      <c r="B1034" s="2">
        <f>COUNTIF(A$1:A1034,A1034)</f>
        <v>13</v>
      </c>
      <c r="C1034" s="2">
        <f t="shared" si="146"/>
        <v>104</v>
      </c>
      <c r="D1034" s="100">
        <f t="shared" si="148"/>
        <v>5580</v>
      </c>
      <c r="E1034" s="51">
        <v>1</v>
      </c>
      <c r="F1034" s="43">
        <v>4</v>
      </c>
      <c r="G1034" s="82">
        <v>13009</v>
      </c>
      <c r="H1034" s="43">
        <v>42</v>
      </c>
      <c r="I1034" s="43">
        <f>VLOOKUP(C1034,[4]CharPropertyConfig!$A:$G,7,FALSE)*D1034</f>
        <v>5580</v>
      </c>
      <c r="J1034" s="51">
        <f>VLOOKUP(A1034,filiation!A:C,3,FALSE)</f>
        <v>18</v>
      </c>
      <c r="K1034" s="51">
        <f>VLOOKUP(J1034,Entourage!A:N,14,FALSE)</f>
        <v>2</v>
      </c>
      <c r="L1034" s="2" t="str">
        <f t="shared" si="149"/>
        <v>刺杀</v>
      </c>
      <c r="M1034" s="51">
        <f>VLOOKUP(A1034,filiation!A:D,4,FALSE)</f>
        <v>13</v>
      </c>
      <c r="N1034" s="51">
        <f>VLOOKUP(M1034,Entourage!A:N,14,FALSE)</f>
        <v>3</v>
      </c>
      <c r="O1034" s="2" t="str">
        <f t="shared" si="150"/>
        <v>辅助</v>
      </c>
      <c r="P1034" s="2">
        <f t="shared" si="151"/>
        <v>104</v>
      </c>
      <c r="Q1034" s="51">
        <f>INT(VLOOKUP(M1034,Entourage!A:AF,28+IF(N1034=1,2,IF(N1034=3,3,1)),FALSE)*0.6*POWER(B1034,1.1))</f>
        <v>2641</v>
      </c>
      <c r="R1034" s="55">
        <f>I1034/(SUM(H$2:H1034)*10)</f>
        <v>1.6062176165803108E-2</v>
      </c>
      <c r="S1034" s="95">
        <f t="shared" si="152"/>
        <v>1.51</v>
      </c>
      <c r="T1034" s="96">
        <f>SUMIFS(H$2:H1034,A$2:A1034,A1034)*10*S1034*(1.1+INDEX(Entourage!BD:BD,MATCH(J1034,Entourage!A:A,0))/20)</f>
        <v>5580.9600000000009</v>
      </c>
      <c r="U1034" s="96">
        <f t="shared" si="153"/>
        <v>561.54</v>
      </c>
      <c r="V1034" s="96">
        <f>T1034/VLOOKUP(C1034,[4]CharPropertyConfig!$A:$G,7,FALSE)</f>
        <v>5580.9600000000009</v>
      </c>
      <c r="W1034" s="96">
        <f t="shared" si="154"/>
        <v>24.359999999999673</v>
      </c>
      <c r="X1034" s="54" t="str">
        <f>VLOOKUP(J1034,Entourage!A:B,2,FALSE)</f>
        <v>c_b_0076</v>
      </c>
      <c r="Y1034" s="51" t="str">
        <f>VLOOKUP(M1034,Entourage!A:B,2,FALSE)</f>
        <v>c_b_0072</v>
      </c>
    </row>
    <row r="1035" spans="1:25" x14ac:dyDescent="0.15">
      <c r="A1035" s="51">
        <f t="shared" si="147"/>
        <v>52</v>
      </c>
      <c r="B1035" s="2">
        <f>COUNTIF(A$1:A1035,A1035)</f>
        <v>14</v>
      </c>
      <c r="C1035" s="2">
        <f t="shared" si="146"/>
        <v>104</v>
      </c>
      <c r="D1035" s="100">
        <f t="shared" si="148"/>
        <v>6162</v>
      </c>
      <c r="E1035" s="51">
        <v>1</v>
      </c>
      <c r="F1035" s="43">
        <v>5</v>
      </c>
      <c r="G1035" s="82">
        <v>13009</v>
      </c>
      <c r="H1035" s="43">
        <v>46</v>
      </c>
      <c r="I1035" s="43">
        <f>VLOOKUP(C1035,[4]CharPropertyConfig!$A:$G,7,FALSE)*D1035</f>
        <v>6162</v>
      </c>
      <c r="J1035" s="51">
        <f>VLOOKUP(A1035,filiation!A:C,3,FALSE)</f>
        <v>18</v>
      </c>
      <c r="K1035" s="51">
        <f>VLOOKUP(J1035,Entourage!A:N,14,FALSE)</f>
        <v>2</v>
      </c>
      <c r="L1035" s="2" t="str">
        <f t="shared" si="149"/>
        <v>刺杀</v>
      </c>
      <c r="M1035" s="51">
        <f>VLOOKUP(A1035,filiation!A:D,4,FALSE)</f>
        <v>13</v>
      </c>
      <c r="N1035" s="51">
        <f>VLOOKUP(M1035,Entourage!A:N,14,FALSE)</f>
        <v>3</v>
      </c>
      <c r="O1035" s="2" t="str">
        <f t="shared" si="150"/>
        <v>辅助</v>
      </c>
      <c r="P1035" s="2">
        <f t="shared" si="151"/>
        <v>104</v>
      </c>
      <c r="Q1035" s="51">
        <f>INT(VLOOKUP(M1035,Entourage!A:AF,28+IF(N1035=1,2,IF(N1035=3,3,1)),FALSE)*0.6*POWER(B1035,1.1))</f>
        <v>2865</v>
      </c>
      <c r="R1035" s="55">
        <f>I1035/(SUM(H$2:H1035)*10)</f>
        <v>1.771402288276893E-2</v>
      </c>
      <c r="S1035" s="95">
        <f t="shared" si="152"/>
        <v>1.42</v>
      </c>
      <c r="T1035" s="96">
        <f>SUMIFS(H$2:H1035,A$2:A1035,A1035)*10*S1035*(1.1+INDEX(Entourage!BD:BD,MATCH(J1035,Entourage!A:A,0))/20)</f>
        <v>6162.8</v>
      </c>
      <c r="U1035" s="96">
        <f t="shared" si="153"/>
        <v>581.83999999999924</v>
      </c>
      <c r="V1035" s="96">
        <f>T1035/VLOOKUP(C1035,[4]CharPropertyConfig!$A:$G,7,FALSE)</f>
        <v>6162.8</v>
      </c>
      <c r="W1035" s="96">
        <f t="shared" si="154"/>
        <v>20.299999999999272</v>
      </c>
      <c r="X1035" s="54" t="str">
        <f>VLOOKUP(J1035,Entourage!A:B,2,FALSE)</f>
        <v>c_b_0076</v>
      </c>
      <c r="Y1035" s="51" t="str">
        <f>VLOOKUP(M1035,Entourage!A:B,2,FALSE)</f>
        <v>c_b_0072</v>
      </c>
    </row>
    <row r="1036" spans="1:25" x14ac:dyDescent="0.15">
      <c r="A1036" s="51">
        <f t="shared" si="147"/>
        <v>52</v>
      </c>
      <c r="B1036" s="2">
        <f>COUNTIF(A$1:A1036,A1036)</f>
        <v>15</v>
      </c>
      <c r="C1036" s="2">
        <f t="shared" si="146"/>
        <v>104</v>
      </c>
      <c r="D1036" s="100">
        <f t="shared" si="148"/>
        <v>6763</v>
      </c>
      <c r="E1036" s="51">
        <v>1</v>
      </c>
      <c r="F1036" s="43">
        <v>5</v>
      </c>
      <c r="G1036" s="82">
        <v>13009</v>
      </c>
      <c r="H1036" s="43">
        <v>50</v>
      </c>
      <c r="I1036" s="43">
        <f>VLOOKUP(C1036,[4]CharPropertyConfig!$A:$G,7,FALSE)*D1036</f>
        <v>6763</v>
      </c>
      <c r="J1036" s="51">
        <f>VLOOKUP(A1036,filiation!A:C,3,FALSE)</f>
        <v>18</v>
      </c>
      <c r="K1036" s="51">
        <f>VLOOKUP(J1036,Entourage!A:N,14,FALSE)</f>
        <v>2</v>
      </c>
      <c r="L1036" s="2" t="str">
        <f t="shared" si="149"/>
        <v>刺杀</v>
      </c>
      <c r="M1036" s="51">
        <f>VLOOKUP(A1036,filiation!A:D,4,FALSE)</f>
        <v>13</v>
      </c>
      <c r="N1036" s="51">
        <f>VLOOKUP(M1036,Entourage!A:N,14,FALSE)</f>
        <v>3</v>
      </c>
      <c r="O1036" s="2" t="str">
        <f t="shared" si="150"/>
        <v>辅助</v>
      </c>
      <c r="P1036" s="2">
        <f t="shared" si="151"/>
        <v>104</v>
      </c>
      <c r="Q1036" s="51">
        <f>INT(VLOOKUP(M1036,Entourage!A:AF,28+IF(N1036=1,2,IF(N1036=3,3,1)),FALSE)*0.6*POWER(B1036,1.1))</f>
        <v>3091</v>
      </c>
      <c r="R1036" s="55">
        <f>I1036/(SUM(H$2:H1036)*10)</f>
        <v>1.9413824778964289E-2</v>
      </c>
      <c r="S1036" s="95">
        <f t="shared" si="152"/>
        <v>1.3418999999999999</v>
      </c>
      <c r="T1036" s="96">
        <f>SUMIFS(H$2:H1036,A$2:A1036,A1036)*10*S1036*(1.1+INDEX(Entourage!BD:BD,MATCH(J1036,Entourage!A:A,0))/20)</f>
        <v>6763.1759999999995</v>
      </c>
      <c r="U1036" s="96">
        <f t="shared" si="153"/>
        <v>600.37599999999929</v>
      </c>
      <c r="V1036" s="96">
        <f>T1036/VLOOKUP(C1036,[4]CharPropertyConfig!$A:$G,7,FALSE)</f>
        <v>6763.1759999999995</v>
      </c>
      <c r="W1036" s="96">
        <f t="shared" si="154"/>
        <v>18.536000000000058</v>
      </c>
      <c r="X1036" s="54" t="str">
        <f>VLOOKUP(J1036,Entourage!A:B,2,FALSE)</f>
        <v>c_b_0076</v>
      </c>
      <c r="Y1036" s="51" t="str">
        <f>VLOOKUP(M1036,Entourage!A:B,2,FALSE)</f>
        <v>c_b_0072</v>
      </c>
    </row>
    <row r="1037" spans="1:25" x14ac:dyDescent="0.15">
      <c r="A1037" s="51">
        <f t="shared" si="147"/>
        <v>52</v>
      </c>
      <c r="B1037" s="2">
        <f>COUNTIF(A$1:A1037,A1037)</f>
        <v>16</v>
      </c>
      <c r="C1037" s="2">
        <f t="shared" si="146"/>
        <v>104</v>
      </c>
      <c r="D1037" s="100">
        <f t="shared" si="148"/>
        <v>7388</v>
      </c>
      <c r="E1037" s="51">
        <v>1</v>
      </c>
      <c r="F1037" s="43">
        <v>5</v>
      </c>
      <c r="G1037" s="82">
        <v>13009</v>
      </c>
      <c r="H1037" s="43">
        <v>54</v>
      </c>
      <c r="I1037" s="43">
        <f>VLOOKUP(C1037,[4]CharPropertyConfig!$A:$G,7,FALSE)*D1037</f>
        <v>7388</v>
      </c>
      <c r="J1037" s="51">
        <f>VLOOKUP(A1037,filiation!A:C,3,FALSE)</f>
        <v>18</v>
      </c>
      <c r="K1037" s="51">
        <f>VLOOKUP(J1037,Entourage!A:N,14,FALSE)</f>
        <v>2</v>
      </c>
      <c r="L1037" s="2" t="str">
        <f t="shared" si="149"/>
        <v>刺杀</v>
      </c>
      <c r="M1037" s="51">
        <f>VLOOKUP(A1037,filiation!A:D,4,FALSE)</f>
        <v>13</v>
      </c>
      <c r="N1037" s="51">
        <f>VLOOKUP(M1037,Entourage!A:N,14,FALSE)</f>
        <v>3</v>
      </c>
      <c r="O1037" s="2" t="str">
        <f t="shared" si="150"/>
        <v>辅助</v>
      </c>
      <c r="P1037" s="2">
        <f t="shared" si="151"/>
        <v>104</v>
      </c>
      <c r="Q1037" s="51">
        <f>INT(VLOOKUP(M1037,Entourage!A:AF,28+IF(N1037=1,2,IF(N1037=3,3,1)),FALSE)*0.6*POWER(B1037,1.1))</f>
        <v>3318</v>
      </c>
      <c r="R1037" s="55">
        <f>I1037/(SUM(H$2:H1037)*10)</f>
        <v>2.117512181140728E-2</v>
      </c>
      <c r="S1037" s="95">
        <f t="shared" si="152"/>
        <v>1.2748049999999997</v>
      </c>
      <c r="T1037" s="96">
        <f>SUMIFS(H$2:H1037,A$2:A1037,A1037)*10*S1037*(1.1+INDEX(Entourage!BD:BD,MATCH(J1037,Entourage!A:A,0))/20)</f>
        <v>7388.7697799999987</v>
      </c>
      <c r="U1037" s="96">
        <f t="shared" si="153"/>
        <v>625.59377999999924</v>
      </c>
      <c r="V1037" s="96">
        <f>T1037/VLOOKUP(C1037,[4]CharPropertyConfig!$A:$G,7,FALSE)</f>
        <v>7388.7697799999987</v>
      </c>
      <c r="W1037" s="96">
        <f t="shared" si="154"/>
        <v>25.217779999999948</v>
      </c>
      <c r="X1037" s="54" t="str">
        <f>VLOOKUP(J1037,Entourage!A:B,2,FALSE)</f>
        <v>c_b_0076</v>
      </c>
      <c r="Y1037" s="51" t="str">
        <f>VLOOKUP(M1037,Entourage!A:B,2,FALSE)</f>
        <v>c_b_0072</v>
      </c>
    </row>
    <row r="1038" spans="1:25" x14ac:dyDescent="0.15">
      <c r="A1038" s="51">
        <f t="shared" si="147"/>
        <v>52</v>
      </c>
      <c r="B1038" s="2">
        <f>COUNTIF(A$1:A1038,A1038)</f>
        <v>17</v>
      </c>
      <c r="C1038" s="2">
        <f t="shared" si="146"/>
        <v>104</v>
      </c>
      <c r="D1038" s="100">
        <f t="shared" si="148"/>
        <v>8044</v>
      </c>
      <c r="E1038" s="51">
        <v>1</v>
      </c>
      <c r="F1038" s="43">
        <v>5</v>
      </c>
      <c r="G1038" s="82">
        <v>13009</v>
      </c>
      <c r="H1038" s="43">
        <v>58</v>
      </c>
      <c r="I1038" s="43">
        <f>VLOOKUP(C1038,[4]CharPropertyConfig!$A:$G,7,FALSE)*D1038</f>
        <v>8044</v>
      </c>
      <c r="J1038" s="51">
        <f>VLOOKUP(A1038,filiation!A:C,3,FALSE)</f>
        <v>18</v>
      </c>
      <c r="K1038" s="51">
        <f>VLOOKUP(J1038,Entourage!A:N,14,FALSE)</f>
        <v>2</v>
      </c>
      <c r="L1038" s="2" t="str">
        <f t="shared" si="149"/>
        <v>刺杀</v>
      </c>
      <c r="M1038" s="51">
        <f>VLOOKUP(A1038,filiation!A:D,4,FALSE)</f>
        <v>13</v>
      </c>
      <c r="N1038" s="51">
        <f>VLOOKUP(M1038,Entourage!A:N,14,FALSE)</f>
        <v>3</v>
      </c>
      <c r="O1038" s="2" t="str">
        <f t="shared" si="150"/>
        <v>辅助</v>
      </c>
      <c r="P1038" s="2">
        <f t="shared" si="151"/>
        <v>104</v>
      </c>
      <c r="Q1038" s="51">
        <f>INT(VLOOKUP(M1038,Entourage!A:AF,28+IF(N1038=1,2,IF(N1038=3,3,1)),FALSE)*0.6*POWER(B1038,1.1))</f>
        <v>3547</v>
      </c>
      <c r="R1038" s="55">
        <f>I1038/(SUM(H$2:H1038)*10)</f>
        <v>2.3017053908664303E-2</v>
      </c>
      <c r="S1038" s="95">
        <f t="shared" si="152"/>
        <v>1.2174387749999998</v>
      </c>
      <c r="T1038" s="96">
        <f>SUMIFS(H$2:H1038,A$2:A1038,A1038)*10*S1038*(1.1+INDEX(Entourage!BD:BD,MATCH(J1038,Entourage!A:A,0))/20)</f>
        <v>8044.835425199999</v>
      </c>
      <c r="U1038" s="96">
        <f t="shared" si="153"/>
        <v>656.06564520000029</v>
      </c>
      <c r="V1038" s="96">
        <f>T1038/VLOOKUP(C1038,[4]CharPropertyConfig!$A:$G,7,FALSE)</f>
        <v>8044.835425199999</v>
      </c>
      <c r="W1038" s="96">
        <f t="shared" si="154"/>
        <v>30.471865200001048</v>
      </c>
      <c r="X1038" s="54" t="str">
        <f>VLOOKUP(J1038,Entourage!A:B,2,FALSE)</f>
        <v>c_b_0076</v>
      </c>
      <c r="Y1038" s="51" t="str">
        <f>VLOOKUP(M1038,Entourage!A:B,2,FALSE)</f>
        <v>c_b_0072</v>
      </c>
    </row>
    <row r="1039" spans="1:25" x14ac:dyDescent="0.15">
      <c r="A1039" s="51">
        <f t="shared" si="147"/>
        <v>52</v>
      </c>
      <c r="B1039" s="2">
        <f>COUNTIF(A$1:A1039,A1039)</f>
        <v>18</v>
      </c>
      <c r="C1039" s="2">
        <f t="shared" si="146"/>
        <v>104</v>
      </c>
      <c r="D1039" s="100">
        <f t="shared" si="148"/>
        <v>8770</v>
      </c>
      <c r="E1039" s="51">
        <v>1</v>
      </c>
      <c r="F1039" s="43">
        <v>6</v>
      </c>
      <c r="G1039" s="82">
        <v>13009</v>
      </c>
      <c r="H1039" s="43">
        <v>64</v>
      </c>
      <c r="I1039" s="43">
        <f>VLOOKUP(C1039,[4]CharPropertyConfig!$A:$G,7,FALSE)*D1039</f>
        <v>8770</v>
      </c>
      <c r="J1039" s="51">
        <f>VLOOKUP(A1039,filiation!A:C,3,FALSE)</f>
        <v>18</v>
      </c>
      <c r="K1039" s="51">
        <f>VLOOKUP(J1039,Entourage!A:N,14,FALSE)</f>
        <v>2</v>
      </c>
      <c r="L1039" s="2" t="str">
        <f t="shared" si="149"/>
        <v>刺杀</v>
      </c>
      <c r="M1039" s="51">
        <f>VLOOKUP(A1039,filiation!A:D,4,FALSE)</f>
        <v>13</v>
      </c>
      <c r="N1039" s="51">
        <f>VLOOKUP(M1039,Entourage!A:N,14,FALSE)</f>
        <v>3</v>
      </c>
      <c r="O1039" s="2" t="str">
        <f t="shared" si="150"/>
        <v>辅助</v>
      </c>
      <c r="P1039" s="2">
        <f t="shared" si="151"/>
        <v>104</v>
      </c>
      <c r="Q1039" s="51">
        <f>INT(VLOOKUP(M1039,Entourage!A:AF,28+IF(N1039=1,2,IF(N1039=3,3,1)),FALSE)*0.6*POWER(B1039,1.1))</f>
        <v>3777</v>
      </c>
      <c r="R1039" s="55">
        <f>I1039/(SUM(H$2:H1039)*10)</f>
        <v>2.5048554781217869E-2</v>
      </c>
      <c r="S1039" s="95">
        <f t="shared" si="152"/>
        <v>1.1687412239999997</v>
      </c>
      <c r="T1039" s="96">
        <f>SUMIFS(H$2:H1039,A$2:A1039,A1039)*10*S1039*(1.1+INDEX(Entourage!BD:BD,MATCH(J1039,Entourage!A:A,0))/20)</f>
        <v>8770.2341448959978</v>
      </c>
      <c r="U1039" s="96">
        <f t="shared" si="153"/>
        <v>725.39871969599881</v>
      </c>
      <c r="V1039" s="96">
        <f>T1039/VLOOKUP(C1039,[4]CharPropertyConfig!$A:$G,7,FALSE)</f>
        <v>8770.2341448959978</v>
      </c>
      <c r="W1039" s="96">
        <f t="shared" si="154"/>
        <v>69.333074495998517</v>
      </c>
      <c r="X1039" s="54" t="str">
        <f>VLOOKUP(J1039,Entourage!A:B,2,FALSE)</f>
        <v>c_b_0076</v>
      </c>
      <c r="Y1039" s="51" t="str">
        <f>VLOOKUP(M1039,Entourage!A:B,2,FALSE)</f>
        <v>c_b_0072</v>
      </c>
    </row>
    <row r="1040" spans="1:25" x14ac:dyDescent="0.15">
      <c r="A1040" s="51">
        <f t="shared" si="147"/>
        <v>52</v>
      </c>
      <c r="B1040" s="2">
        <f>COUNTIF(A$1:A1040,A1040)</f>
        <v>19</v>
      </c>
      <c r="C1040" s="2">
        <f t="shared" si="146"/>
        <v>104</v>
      </c>
      <c r="D1040" s="100">
        <f t="shared" si="148"/>
        <v>9536</v>
      </c>
      <c r="E1040" s="51">
        <v>1</v>
      </c>
      <c r="F1040" s="43">
        <v>6</v>
      </c>
      <c r="G1040" s="82">
        <v>13009</v>
      </c>
      <c r="H1040" s="43">
        <v>68</v>
      </c>
      <c r="I1040" s="43">
        <f>VLOOKUP(C1040,[4]CharPropertyConfig!$A:$G,7,FALSE)*D1040</f>
        <v>9536</v>
      </c>
      <c r="J1040" s="51">
        <f>VLOOKUP(A1040,filiation!A:C,3,FALSE)</f>
        <v>18</v>
      </c>
      <c r="K1040" s="51">
        <f>VLOOKUP(J1040,Entourage!A:N,14,FALSE)</f>
        <v>2</v>
      </c>
      <c r="L1040" s="2" t="str">
        <f t="shared" si="149"/>
        <v>刺杀</v>
      </c>
      <c r="M1040" s="51">
        <f>VLOOKUP(A1040,filiation!A:D,4,FALSE)</f>
        <v>13</v>
      </c>
      <c r="N1040" s="51">
        <f>VLOOKUP(M1040,Entourage!A:N,14,FALSE)</f>
        <v>3</v>
      </c>
      <c r="O1040" s="2" t="str">
        <f t="shared" si="150"/>
        <v>辅助</v>
      </c>
      <c r="P1040" s="2">
        <f t="shared" si="151"/>
        <v>104</v>
      </c>
      <c r="Q1040" s="51">
        <f>INT(VLOOKUP(M1040,Entourage!A:AF,28+IF(N1040=1,2,IF(N1040=3,3,1)),FALSE)*0.6*POWER(B1040,1.1))</f>
        <v>4009</v>
      </c>
      <c r="R1040" s="55">
        <f>I1040/(SUM(H$2:H1040)*10)</f>
        <v>2.7183580387685292E-2</v>
      </c>
      <c r="S1040" s="95">
        <f t="shared" si="152"/>
        <v>1.1278352811599996</v>
      </c>
      <c r="T1040" s="96">
        <f>SUMIFS(H$2:H1040,A$2:A1040,A1040)*10*S1040*(1.1+INDEX(Entourage!BD:BD,MATCH(J1040,Entourage!A:A,0))/20)</f>
        <v>9536.9751374889565</v>
      </c>
      <c r="U1040" s="96">
        <f t="shared" si="153"/>
        <v>766.74099259295872</v>
      </c>
      <c r="V1040" s="96">
        <f>T1040/VLOOKUP(C1040,[4]CharPropertyConfig!$A:$G,7,FALSE)</f>
        <v>9536.9751374889565</v>
      </c>
      <c r="W1040" s="96">
        <f t="shared" si="154"/>
        <v>41.342272896959912</v>
      </c>
      <c r="X1040" s="54" t="str">
        <f>VLOOKUP(J1040,Entourage!A:B,2,FALSE)</f>
        <v>c_b_0076</v>
      </c>
      <c r="Y1040" s="51" t="str">
        <f>VLOOKUP(M1040,Entourage!A:B,2,FALSE)</f>
        <v>c_b_0072</v>
      </c>
    </row>
    <row r="1041" spans="1:25" x14ac:dyDescent="0.15">
      <c r="A1041" s="51">
        <f t="shared" si="147"/>
        <v>52</v>
      </c>
      <c r="B1041" s="2">
        <f>COUNTIF(A$1:A1041,A1041)</f>
        <v>20</v>
      </c>
      <c r="C1041" s="2">
        <f t="shared" si="146"/>
        <v>104</v>
      </c>
      <c r="D1041" s="100">
        <f t="shared" si="148"/>
        <v>10353</v>
      </c>
      <c r="E1041" s="51">
        <v>1</v>
      </c>
      <c r="F1041" s="43">
        <v>6</v>
      </c>
      <c r="G1041" s="82">
        <v>13009</v>
      </c>
      <c r="H1041" s="43">
        <v>72</v>
      </c>
      <c r="I1041" s="43">
        <f>VLOOKUP(C1041,[4]CharPropertyConfig!$A:$G,7,FALSE)*D1041</f>
        <v>10353</v>
      </c>
      <c r="J1041" s="51">
        <f>VLOOKUP(A1041,filiation!A:C,3,FALSE)</f>
        <v>18</v>
      </c>
      <c r="K1041" s="51">
        <f>VLOOKUP(J1041,Entourage!A:N,14,FALSE)</f>
        <v>2</v>
      </c>
      <c r="L1041" s="2" t="str">
        <f t="shared" si="149"/>
        <v>刺杀</v>
      </c>
      <c r="M1041" s="51">
        <f>VLOOKUP(A1041,filiation!A:D,4,FALSE)</f>
        <v>13</v>
      </c>
      <c r="N1041" s="51">
        <f>VLOOKUP(M1041,Entourage!A:N,14,FALSE)</f>
        <v>3</v>
      </c>
      <c r="O1041" s="2" t="str">
        <f t="shared" si="150"/>
        <v>辅助</v>
      </c>
      <c r="P1041" s="2">
        <f t="shared" si="151"/>
        <v>104</v>
      </c>
      <c r="Q1041" s="51">
        <f>INT(VLOOKUP(M1041,Entourage!A:AF,28+IF(N1041=1,2,IF(N1041=3,3,1)),FALSE)*0.6*POWER(B1041,1.1))</f>
        <v>4242</v>
      </c>
      <c r="R1041" s="55">
        <f>I1041/(SUM(H$2:H1041)*10)</f>
        <v>2.9452093764223943E-2</v>
      </c>
      <c r="S1041" s="95">
        <f t="shared" si="152"/>
        <v>1.0940002227251997</v>
      </c>
      <c r="T1041" s="96">
        <f>SUMIFS(H$2:H1041,A$2:A1041,A1041)*10*S1041*(1.1+INDEX(Entourage!BD:BD,MATCH(J1041,Entourage!A:A,0))/20)</f>
        <v>10353.618107871291</v>
      </c>
      <c r="U1041" s="96">
        <f t="shared" si="153"/>
        <v>816.64297038233417</v>
      </c>
      <c r="V1041" s="96">
        <f>T1041/VLOOKUP(C1041,[4]CharPropertyConfig!$A:$G,7,FALSE)</f>
        <v>10353.618107871291</v>
      </c>
      <c r="W1041" s="96">
        <f t="shared" si="154"/>
        <v>49.901977789375451</v>
      </c>
      <c r="X1041" s="54" t="str">
        <f>VLOOKUP(J1041,Entourage!A:B,2,FALSE)</f>
        <v>c_b_0076</v>
      </c>
      <c r="Y1041" s="51" t="str">
        <f>VLOOKUP(M1041,Entourage!A:B,2,FALSE)</f>
        <v>c_b_0072</v>
      </c>
    </row>
    <row r="1042" spans="1:25" x14ac:dyDescent="0.15">
      <c r="A1042" s="51">
        <f t="shared" si="147"/>
        <v>53</v>
      </c>
      <c r="B1042" s="2">
        <f>COUNTIF(A$1:A1042,A1042)</f>
        <v>1</v>
      </c>
      <c r="C1042" s="2">
        <f t="shared" ref="C1042:C1105" si="155">P1042</f>
        <v>104</v>
      </c>
      <c r="D1042" s="100">
        <f t="shared" si="148"/>
        <v>250</v>
      </c>
      <c r="E1042" s="51">
        <v>1</v>
      </c>
      <c r="F1042" s="43">
        <v>1</v>
      </c>
      <c r="G1042" s="82">
        <v>13009</v>
      </c>
      <c r="H1042" s="43">
        <v>2</v>
      </c>
      <c r="I1042" s="43">
        <f>VLOOKUP(C1042,[4]CharPropertyConfig!$A:$G,7,FALSE)*D1042</f>
        <v>250</v>
      </c>
      <c r="J1042" s="51">
        <f>VLOOKUP(A1042,filiation!A:C,3,FALSE)</f>
        <v>16</v>
      </c>
      <c r="K1042" s="51">
        <f>VLOOKUP(J1042,Entourage!A:N,14,FALSE)</f>
        <v>3</v>
      </c>
      <c r="L1042" s="2" t="str">
        <f t="shared" si="149"/>
        <v>辅助</v>
      </c>
      <c r="M1042" s="51">
        <f>VLOOKUP(A1042,filiation!A:D,4,FALSE)</f>
        <v>21</v>
      </c>
      <c r="N1042" s="51">
        <f>VLOOKUP(M1042,Entourage!A:N,14,FALSE)</f>
        <v>3</v>
      </c>
      <c r="O1042" s="2" t="str">
        <f t="shared" si="150"/>
        <v>辅助</v>
      </c>
      <c r="P1042" s="2">
        <f t="shared" si="151"/>
        <v>104</v>
      </c>
      <c r="Q1042" s="51">
        <f>INT(VLOOKUP(M1042,Entourage!A:AF,28+IF(N1042=1,2,IF(N1042=3,3,1)),FALSE)*0.6*POWER(B1042,1.1))</f>
        <v>263</v>
      </c>
      <c r="R1042" s="55">
        <f>I1042/(SUM(H$2:H1042)*10)</f>
        <v>7.1115662513511978E-4</v>
      </c>
      <c r="S1042" s="95">
        <f t="shared" si="152"/>
        <v>10</v>
      </c>
      <c r="T1042" s="96">
        <f>SUMIFS(H$2:H1042,A$2:A1042,A1042)*10*S1042*(1.1+INDEX(Entourage!BD:BD,MATCH(J1042,Entourage!A:A,0))/20)</f>
        <v>250</v>
      </c>
      <c r="U1042" s="96">
        <f t="shared" si="153"/>
        <v>-10103.618107871291</v>
      </c>
      <c r="V1042" s="96">
        <f>T1042/VLOOKUP(C1042,[4]CharPropertyConfig!$A:$G,7,FALSE)</f>
        <v>250</v>
      </c>
      <c r="W1042" s="96">
        <f t="shared" si="154"/>
        <v>-10920.261078253625</v>
      </c>
      <c r="X1042" s="54" t="str">
        <f>VLOOKUP(J1042,Entourage!A:B,2,FALSE)</f>
        <v>c_b_0078</v>
      </c>
      <c r="Y1042" s="51" t="str">
        <f>VLOOKUP(M1042,Entourage!A:B,2,FALSE)</f>
        <v>c_b_0071</v>
      </c>
    </row>
    <row r="1043" spans="1:25" x14ac:dyDescent="0.15">
      <c r="A1043" s="51">
        <f t="shared" si="147"/>
        <v>53</v>
      </c>
      <c r="B1043" s="2">
        <f>COUNTIF(A$1:A1043,A1043)</f>
        <v>2</v>
      </c>
      <c r="C1043" s="2">
        <f t="shared" si="155"/>
        <v>104</v>
      </c>
      <c r="D1043" s="100">
        <f t="shared" si="148"/>
        <v>525</v>
      </c>
      <c r="E1043" s="51">
        <v>1</v>
      </c>
      <c r="F1043" s="43">
        <v>1</v>
      </c>
      <c r="G1043" s="82">
        <v>13009</v>
      </c>
      <c r="H1043" s="43">
        <v>4</v>
      </c>
      <c r="I1043" s="43">
        <f>VLOOKUP(C1043,[4]CharPropertyConfig!$A:$G,7,FALSE)*D1043</f>
        <v>525</v>
      </c>
      <c r="J1043" s="51">
        <f>VLOOKUP(A1043,filiation!A:C,3,FALSE)</f>
        <v>16</v>
      </c>
      <c r="K1043" s="51">
        <f>VLOOKUP(J1043,Entourage!A:N,14,FALSE)</f>
        <v>3</v>
      </c>
      <c r="L1043" s="2" t="str">
        <f t="shared" si="149"/>
        <v>辅助</v>
      </c>
      <c r="M1043" s="51">
        <f>VLOOKUP(A1043,filiation!A:D,4,FALSE)</f>
        <v>21</v>
      </c>
      <c r="N1043" s="51">
        <f>VLOOKUP(M1043,Entourage!A:N,14,FALSE)</f>
        <v>3</v>
      </c>
      <c r="O1043" s="2" t="str">
        <f t="shared" si="150"/>
        <v>辅助</v>
      </c>
      <c r="P1043" s="2">
        <f t="shared" si="151"/>
        <v>104</v>
      </c>
      <c r="Q1043" s="51">
        <f>INT(VLOOKUP(M1043,Entourage!A:AF,28+IF(N1043=1,2,IF(N1043=3,3,1)),FALSE)*0.6*POWER(B1043,1.1))</f>
        <v>564</v>
      </c>
      <c r="R1043" s="55">
        <f>I1043/(SUM(H$2:H1043)*10)</f>
        <v>1.4932590022185563E-3</v>
      </c>
      <c r="S1043" s="95">
        <f t="shared" si="152"/>
        <v>7</v>
      </c>
      <c r="T1043" s="96">
        <f>SUMIFS(H$2:H1043,A$2:A1043,A1043)*10*S1043*(1.1+INDEX(Entourage!BD:BD,MATCH(J1043,Entourage!A:A,0))/20)</f>
        <v>525</v>
      </c>
      <c r="U1043" s="96">
        <f t="shared" si="153"/>
        <v>275</v>
      </c>
      <c r="V1043" s="96">
        <f>T1043/VLOOKUP(C1043,[4]CharPropertyConfig!$A:$G,7,FALSE)</f>
        <v>525</v>
      </c>
      <c r="W1043" s="96">
        <f t="shared" si="154"/>
        <v>10378.618107871291</v>
      </c>
      <c r="X1043" s="54" t="str">
        <f>VLOOKUP(J1043,Entourage!A:B,2,FALSE)</f>
        <v>c_b_0078</v>
      </c>
      <c r="Y1043" s="51" t="str">
        <f>VLOOKUP(M1043,Entourage!A:B,2,FALSE)</f>
        <v>c_b_0071</v>
      </c>
    </row>
    <row r="1044" spans="1:25" x14ac:dyDescent="0.15">
      <c r="A1044" s="51">
        <f t="shared" si="147"/>
        <v>53</v>
      </c>
      <c r="B1044" s="2">
        <f>COUNTIF(A$1:A1044,A1044)</f>
        <v>3</v>
      </c>
      <c r="C1044" s="2">
        <f t="shared" si="155"/>
        <v>104</v>
      </c>
      <c r="D1044" s="100">
        <f t="shared" si="148"/>
        <v>825</v>
      </c>
      <c r="E1044" s="51">
        <v>1</v>
      </c>
      <c r="F1044" s="43">
        <v>1</v>
      </c>
      <c r="G1044" s="82">
        <v>13009</v>
      </c>
      <c r="H1044" s="43">
        <v>6</v>
      </c>
      <c r="I1044" s="43">
        <f>VLOOKUP(C1044,[4]CharPropertyConfig!$A:$G,7,FALSE)*D1044</f>
        <v>825</v>
      </c>
      <c r="J1044" s="51">
        <f>VLOOKUP(A1044,filiation!A:C,3,FALSE)</f>
        <v>16</v>
      </c>
      <c r="K1044" s="51">
        <f>VLOOKUP(J1044,Entourage!A:N,14,FALSE)</f>
        <v>3</v>
      </c>
      <c r="L1044" s="2" t="str">
        <f t="shared" si="149"/>
        <v>辅助</v>
      </c>
      <c r="M1044" s="51">
        <f>VLOOKUP(A1044,filiation!A:D,4,FALSE)</f>
        <v>21</v>
      </c>
      <c r="N1044" s="51">
        <f>VLOOKUP(M1044,Entourage!A:N,14,FALSE)</f>
        <v>3</v>
      </c>
      <c r="O1044" s="2" t="str">
        <f t="shared" si="150"/>
        <v>辅助</v>
      </c>
      <c r="P1044" s="2">
        <f t="shared" si="151"/>
        <v>104</v>
      </c>
      <c r="Q1044" s="51">
        <f>INT(VLOOKUP(M1044,Entourage!A:AF,28+IF(N1044=1,2,IF(N1044=3,3,1)),FALSE)*0.6*POWER(B1044,1.1))</f>
        <v>881</v>
      </c>
      <c r="R1044" s="55">
        <f>I1044/(SUM(H$2:H1044)*10)</f>
        <v>2.3461494710499374E-3</v>
      </c>
      <c r="S1044" s="95">
        <f t="shared" si="152"/>
        <v>5.5</v>
      </c>
      <c r="T1044" s="96">
        <f>SUMIFS(H$2:H1044,A$2:A1044,A1044)*10*S1044*(1.1+INDEX(Entourage!BD:BD,MATCH(J1044,Entourage!A:A,0))/20)</f>
        <v>825</v>
      </c>
      <c r="U1044" s="96">
        <f t="shared" si="153"/>
        <v>300</v>
      </c>
      <c r="V1044" s="96">
        <f>T1044/VLOOKUP(C1044,[4]CharPropertyConfig!$A:$G,7,FALSE)</f>
        <v>825</v>
      </c>
      <c r="W1044" s="96">
        <f t="shared" si="154"/>
        <v>25</v>
      </c>
      <c r="X1044" s="54" t="str">
        <f>VLOOKUP(J1044,Entourage!A:B,2,FALSE)</f>
        <v>c_b_0078</v>
      </c>
      <c r="Y1044" s="51" t="str">
        <f>VLOOKUP(M1044,Entourage!A:B,2,FALSE)</f>
        <v>c_b_0071</v>
      </c>
    </row>
    <row r="1045" spans="1:25" x14ac:dyDescent="0.15">
      <c r="A1045" s="51">
        <f t="shared" si="147"/>
        <v>53</v>
      </c>
      <c r="B1045" s="2">
        <f>COUNTIF(A$1:A1045,A1045)</f>
        <v>4</v>
      </c>
      <c r="C1045" s="2">
        <f t="shared" si="155"/>
        <v>104</v>
      </c>
      <c r="D1045" s="100">
        <f t="shared" si="148"/>
        <v>1155</v>
      </c>
      <c r="E1045" s="51">
        <v>1</v>
      </c>
      <c r="F1045" s="43">
        <v>2</v>
      </c>
      <c r="G1045" s="82">
        <v>13009</v>
      </c>
      <c r="H1045" s="43">
        <v>10</v>
      </c>
      <c r="I1045" s="43">
        <f>VLOOKUP(C1045,[4]CharPropertyConfig!$A:$G,7,FALSE)*D1045</f>
        <v>1155</v>
      </c>
      <c r="J1045" s="51">
        <f>VLOOKUP(A1045,filiation!A:C,3,FALSE)</f>
        <v>16</v>
      </c>
      <c r="K1045" s="51">
        <f>VLOOKUP(J1045,Entourage!A:N,14,FALSE)</f>
        <v>3</v>
      </c>
      <c r="L1045" s="2" t="str">
        <f t="shared" si="149"/>
        <v>辅助</v>
      </c>
      <c r="M1045" s="51">
        <f>VLOOKUP(A1045,filiation!A:D,4,FALSE)</f>
        <v>21</v>
      </c>
      <c r="N1045" s="51">
        <f>VLOOKUP(M1045,Entourage!A:N,14,FALSE)</f>
        <v>3</v>
      </c>
      <c r="O1045" s="2" t="str">
        <f t="shared" si="150"/>
        <v>辅助</v>
      </c>
      <c r="P1045" s="2">
        <f t="shared" si="151"/>
        <v>104</v>
      </c>
      <c r="Q1045" s="51">
        <f>INT(VLOOKUP(M1045,Entourage!A:AF,28+IF(N1045=1,2,IF(N1045=3,3,1)),FALSE)*0.6*POWER(B1045,1.1))</f>
        <v>1210</v>
      </c>
      <c r="R1045" s="55">
        <f>I1045/(SUM(H$2:H1045)*10)</f>
        <v>3.283675442087906E-3</v>
      </c>
      <c r="S1045" s="95">
        <f t="shared" si="152"/>
        <v>4.2</v>
      </c>
      <c r="T1045" s="96">
        <f>SUMIFS(H$2:H1045,A$2:A1045,A1045)*10*S1045*(1.1+INDEX(Entourage!BD:BD,MATCH(J1045,Entourage!A:A,0))/20)</f>
        <v>1155</v>
      </c>
      <c r="U1045" s="96">
        <f t="shared" si="153"/>
        <v>330</v>
      </c>
      <c r="V1045" s="96">
        <f>T1045/VLOOKUP(C1045,[4]CharPropertyConfig!$A:$G,7,FALSE)</f>
        <v>1155</v>
      </c>
      <c r="W1045" s="96">
        <f t="shared" si="154"/>
        <v>30</v>
      </c>
      <c r="X1045" s="54" t="str">
        <f>VLOOKUP(J1045,Entourage!A:B,2,FALSE)</f>
        <v>c_b_0078</v>
      </c>
      <c r="Y1045" s="51" t="str">
        <f>VLOOKUP(M1045,Entourage!A:B,2,FALSE)</f>
        <v>c_b_0071</v>
      </c>
    </row>
    <row r="1046" spans="1:25" x14ac:dyDescent="0.15">
      <c r="A1046" s="51">
        <f t="shared" si="147"/>
        <v>53</v>
      </c>
      <c r="B1046" s="2">
        <f>COUNTIF(A$1:A1046,A1046)</f>
        <v>5</v>
      </c>
      <c r="C1046" s="2">
        <f t="shared" si="155"/>
        <v>104</v>
      </c>
      <c r="D1046" s="100">
        <f t="shared" si="148"/>
        <v>1513</v>
      </c>
      <c r="E1046" s="51">
        <v>1</v>
      </c>
      <c r="F1046" s="43">
        <v>2</v>
      </c>
      <c r="G1046" s="82">
        <v>13009</v>
      </c>
      <c r="H1046" s="43">
        <v>12</v>
      </c>
      <c r="I1046" s="43">
        <f>VLOOKUP(C1046,[4]CharPropertyConfig!$A:$G,7,FALSE)*D1046</f>
        <v>1513</v>
      </c>
      <c r="J1046" s="51">
        <f>VLOOKUP(A1046,filiation!A:C,3,FALSE)</f>
        <v>16</v>
      </c>
      <c r="K1046" s="51">
        <f>VLOOKUP(J1046,Entourage!A:N,14,FALSE)</f>
        <v>3</v>
      </c>
      <c r="L1046" s="2" t="str">
        <f t="shared" si="149"/>
        <v>辅助</v>
      </c>
      <c r="M1046" s="51">
        <f>VLOOKUP(A1046,filiation!A:D,4,FALSE)</f>
        <v>21</v>
      </c>
      <c r="N1046" s="51">
        <f>VLOOKUP(M1046,Entourage!A:N,14,FALSE)</f>
        <v>3</v>
      </c>
      <c r="O1046" s="2" t="str">
        <f t="shared" si="150"/>
        <v>辅助</v>
      </c>
      <c r="P1046" s="2">
        <f t="shared" si="151"/>
        <v>104</v>
      </c>
      <c r="Q1046" s="51">
        <f>INT(VLOOKUP(M1046,Entourage!A:AF,28+IF(N1046=1,2,IF(N1046=3,3,1)),FALSE)*0.6*POWER(B1046,1.1))</f>
        <v>1546</v>
      </c>
      <c r="R1046" s="55">
        <f>I1046/(SUM(H$2:H1046)*10)</f>
        <v>4.3000056840788951E-3</v>
      </c>
      <c r="S1046" s="95">
        <f t="shared" si="152"/>
        <v>3.56</v>
      </c>
      <c r="T1046" s="96">
        <f>SUMIFS(H$2:H1046,A$2:A1046,A1046)*10*S1046*(1.1+INDEX(Entourage!BD:BD,MATCH(J1046,Entourage!A:A,0))/20)</f>
        <v>1513</v>
      </c>
      <c r="U1046" s="96">
        <f t="shared" si="153"/>
        <v>358</v>
      </c>
      <c r="V1046" s="96">
        <f>T1046/VLOOKUP(C1046,[4]CharPropertyConfig!$A:$G,7,FALSE)</f>
        <v>1513</v>
      </c>
      <c r="W1046" s="96">
        <f t="shared" si="154"/>
        <v>28</v>
      </c>
      <c r="X1046" s="54" t="str">
        <f>VLOOKUP(J1046,Entourage!A:B,2,FALSE)</f>
        <v>c_b_0078</v>
      </c>
      <c r="Y1046" s="51" t="str">
        <f>VLOOKUP(M1046,Entourage!A:B,2,FALSE)</f>
        <v>c_b_0071</v>
      </c>
    </row>
    <row r="1047" spans="1:25" x14ac:dyDescent="0.15">
      <c r="A1047" s="51">
        <f t="shared" si="147"/>
        <v>53</v>
      </c>
      <c r="B1047" s="2">
        <f>COUNTIF(A$1:A1047,A1047)</f>
        <v>6</v>
      </c>
      <c r="C1047" s="2">
        <f t="shared" si="155"/>
        <v>104</v>
      </c>
      <c r="D1047" s="100">
        <f t="shared" si="148"/>
        <v>1887</v>
      </c>
      <c r="E1047" s="51">
        <v>1</v>
      </c>
      <c r="F1047" s="43">
        <v>2</v>
      </c>
      <c r="G1047" s="82">
        <v>13009</v>
      </c>
      <c r="H1047" s="43">
        <v>16</v>
      </c>
      <c r="I1047" s="43">
        <f>VLOOKUP(C1047,[4]CharPropertyConfig!$A:$G,7,FALSE)*D1047</f>
        <v>1887</v>
      </c>
      <c r="J1047" s="51">
        <f>VLOOKUP(A1047,filiation!A:C,3,FALSE)</f>
        <v>16</v>
      </c>
      <c r="K1047" s="51">
        <f>VLOOKUP(J1047,Entourage!A:N,14,FALSE)</f>
        <v>3</v>
      </c>
      <c r="L1047" s="2" t="str">
        <f t="shared" si="149"/>
        <v>辅助</v>
      </c>
      <c r="M1047" s="51">
        <f>VLOOKUP(A1047,filiation!A:D,4,FALSE)</f>
        <v>21</v>
      </c>
      <c r="N1047" s="51">
        <f>VLOOKUP(M1047,Entourage!A:N,14,FALSE)</f>
        <v>3</v>
      </c>
      <c r="O1047" s="2" t="str">
        <f t="shared" si="150"/>
        <v>辅助</v>
      </c>
      <c r="P1047" s="2">
        <f t="shared" si="151"/>
        <v>104</v>
      </c>
      <c r="Q1047" s="51">
        <f>INT(VLOOKUP(M1047,Entourage!A:AF,28+IF(N1047=1,2,IF(N1047=3,3,1)),FALSE)*0.6*POWER(B1047,1.1))</f>
        <v>1890</v>
      </c>
      <c r="R1047" s="55">
        <f>I1047/(SUM(H$2:H1047)*10)</f>
        <v>5.3604908811999315E-3</v>
      </c>
      <c r="S1047" s="95">
        <f t="shared" si="152"/>
        <v>3.02</v>
      </c>
      <c r="T1047" s="96">
        <f>SUMIFS(H$2:H1047,A$2:A1047,A1047)*10*S1047*(1.1+INDEX(Entourage!BD:BD,MATCH(J1047,Entourage!A:A,0))/20)</f>
        <v>1887.5</v>
      </c>
      <c r="U1047" s="96">
        <f t="shared" si="153"/>
        <v>374.5</v>
      </c>
      <c r="V1047" s="96">
        <f>T1047/VLOOKUP(C1047,[4]CharPropertyConfig!$A:$G,7,FALSE)</f>
        <v>1887.5</v>
      </c>
      <c r="W1047" s="96">
        <f t="shared" si="154"/>
        <v>16.5</v>
      </c>
      <c r="X1047" s="54" t="str">
        <f>VLOOKUP(J1047,Entourage!A:B,2,FALSE)</f>
        <v>c_b_0078</v>
      </c>
      <c r="Y1047" s="51" t="str">
        <f>VLOOKUP(M1047,Entourage!A:B,2,FALSE)</f>
        <v>c_b_0071</v>
      </c>
    </row>
    <row r="1048" spans="1:25" x14ac:dyDescent="0.15">
      <c r="A1048" s="51">
        <f t="shared" si="147"/>
        <v>53</v>
      </c>
      <c r="B1048" s="2">
        <f>COUNTIF(A$1:A1048,A1048)</f>
        <v>7</v>
      </c>
      <c r="C1048" s="2">
        <f t="shared" si="155"/>
        <v>104</v>
      </c>
      <c r="D1048" s="100">
        <f t="shared" si="148"/>
        <v>2275</v>
      </c>
      <c r="E1048" s="51">
        <v>1</v>
      </c>
      <c r="F1048" s="43">
        <v>3</v>
      </c>
      <c r="G1048" s="82">
        <v>13009</v>
      </c>
      <c r="H1048" s="43">
        <v>20</v>
      </c>
      <c r="I1048" s="43">
        <f>VLOOKUP(C1048,[4]CharPropertyConfig!$A:$G,7,FALSE)*D1048</f>
        <v>2275</v>
      </c>
      <c r="J1048" s="51">
        <f>VLOOKUP(A1048,filiation!A:C,3,FALSE)</f>
        <v>16</v>
      </c>
      <c r="K1048" s="51">
        <f>VLOOKUP(J1048,Entourage!A:N,14,FALSE)</f>
        <v>3</v>
      </c>
      <c r="L1048" s="2" t="str">
        <f t="shared" si="149"/>
        <v>辅助</v>
      </c>
      <c r="M1048" s="51">
        <f>VLOOKUP(A1048,filiation!A:D,4,FALSE)</f>
        <v>21</v>
      </c>
      <c r="N1048" s="51">
        <f>VLOOKUP(M1048,Entourage!A:N,14,FALSE)</f>
        <v>3</v>
      </c>
      <c r="O1048" s="2" t="str">
        <f t="shared" si="150"/>
        <v>辅助</v>
      </c>
      <c r="P1048" s="2">
        <f t="shared" si="151"/>
        <v>104</v>
      </c>
      <c r="Q1048" s="51">
        <f>INT(VLOOKUP(M1048,Entourage!A:AF,28+IF(N1048=1,2,IF(N1048=3,3,1)),FALSE)*0.6*POWER(B1048,1.1))</f>
        <v>2239</v>
      </c>
      <c r="R1048" s="55">
        <f>I1048/(SUM(H$2:H1048)*10)</f>
        <v>6.4590312872636422E-3</v>
      </c>
      <c r="S1048" s="95">
        <f t="shared" si="152"/>
        <v>2.6</v>
      </c>
      <c r="T1048" s="96">
        <f>SUMIFS(H$2:H1048,A$2:A1048,A1048)*10*S1048*(1.1+INDEX(Entourage!BD:BD,MATCH(J1048,Entourage!A:A,0))/20)</f>
        <v>2275</v>
      </c>
      <c r="U1048" s="96">
        <f t="shared" si="153"/>
        <v>387.5</v>
      </c>
      <c r="V1048" s="96">
        <f>T1048/VLOOKUP(C1048,[4]CharPropertyConfig!$A:$G,7,FALSE)</f>
        <v>2275</v>
      </c>
      <c r="W1048" s="96">
        <f t="shared" si="154"/>
        <v>13</v>
      </c>
      <c r="X1048" s="54" t="str">
        <f>VLOOKUP(J1048,Entourage!A:B,2,FALSE)</f>
        <v>c_b_0078</v>
      </c>
      <c r="Y1048" s="51" t="str">
        <f>VLOOKUP(M1048,Entourage!A:B,2,FALSE)</f>
        <v>c_b_0071</v>
      </c>
    </row>
    <row r="1049" spans="1:25" x14ac:dyDescent="0.15">
      <c r="A1049" s="51">
        <f t="shared" si="147"/>
        <v>53</v>
      </c>
      <c r="B1049" s="2">
        <f>COUNTIF(A$1:A1049,A1049)</f>
        <v>8</v>
      </c>
      <c r="C1049" s="2">
        <f t="shared" si="155"/>
        <v>104</v>
      </c>
      <c r="D1049" s="100">
        <f t="shared" si="148"/>
        <v>2679</v>
      </c>
      <c r="E1049" s="51">
        <v>1</v>
      </c>
      <c r="F1049" s="43">
        <v>3</v>
      </c>
      <c r="G1049" s="82">
        <v>13009</v>
      </c>
      <c r="H1049" s="43">
        <v>24</v>
      </c>
      <c r="I1049" s="43">
        <f>VLOOKUP(C1049,[4]CharPropertyConfig!$A:$G,7,FALSE)*D1049</f>
        <v>2679</v>
      </c>
      <c r="J1049" s="51">
        <f>VLOOKUP(A1049,filiation!A:C,3,FALSE)</f>
        <v>16</v>
      </c>
      <c r="K1049" s="51">
        <f>VLOOKUP(J1049,Entourage!A:N,14,FALSE)</f>
        <v>3</v>
      </c>
      <c r="L1049" s="2" t="str">
        <f t="shared" si="149"/>
        <v>辅助</v>
      </c>
      <c r="M1049" s="51">
        <f>VLOOKUP(A1049,filiation!A:D,4,FALSE)</f>
        <v>21</v>
      </c>
      <c r="N1049" s="51">
        <f>VLOOKUP(M1049,Entourage!A:N,14,FALSE)</f>
        <v>3</v>
      </c>
      <c r="O1049" s="2" t="str">
        <f t="shared" si="150"/>
        <v>辅助</v>
      </c>
      <c r="P1049" s="2">
        <f t="shared" si="151"/>
        <v>104</v>
      </c>
      <c r="Q1049" s="51">
        <f>INT(VLOOKUP(M1049,Entourage!A:AF,28+IF(N1049=1,2,IF(N1049=3,3,1)),FALSE)*0.6*POWER(B1049,1.1))</f>
        <v>2594</v>
      </c>
      <c r="R1049" s="55">
        <f>I1049/(SUM(H$2:H1049)*10)</f>
        <v>7.6008625092209049E-3</v>
      </c>
      <c r="S1049" s="95">
        <f t="shared" si="152"/>
        <v>2.2799999999999998</v>
      </c>
      <c r="T1049" s="96">
        <f>SUMIFS(H$2:H1049,A$2:A1049,A1049)*10*S1049*(1.1+INDEX(Entourage!BD:BD,MATCH(J1049,Entourage!A:A,0))/20)</f>
        <v>2679</v>
      </c>
      <c r="U1049" s="96">
        <f t="shared" si="153"/>
        <v>404</v>
      </c>
      <c r="V1049" s="96">
        <f>T1049/VLOOKUP(C1049,[4]CharPropertyConfig!$A:$G,7,FALSE)</f>
        <v>2679</v>
      </c>
      <c r="W1049" s="96">
        <f t="shared" si="154"/>
        <v>16.5</v>
      </c>
      <c r="X1049" s="54" t="str">
        <f>VLOOKUP(J1049,Entourage!A:B,2,FALSE)</f>
        <v>c_b_0078</v>
      </c>
      <c r="Y1049" s="51" t="str">
        <f>VLOOKUP(M1049,Entourage!A:B,2,FALSE)</f>
        <v>c_b_0071</v>
      </c>
    </row>
    <row r="1050" spans="1:25" x14ac:dyDescent="0.15">
      <c r="A1050" s="51">
        <f t="shared" si="147"/>
        <v>53</v>
      </c>
      <c r="B1050" s="2">
        <f>COUNTIF(A$1:A1050,A1050)</f>
        <v>9</v>
      </c>
      <c r="C1050" s="2">
        <f t="shared" si="155"/>
        <v>104</v>
      </c>
      <c r="D1050" s="100">
        <f t="shared" si="148"/>
        <v>3105</v>
      </c>
      <c r="E1050" s="51">
        <v>1</v>
      </c>
      <c r="F1050" s="43">
        <v>3</v>
      </c>
      <c r="G1050" s="82">
        <v>13009</v>
      </c>
      <c r="H1050" s="43">
        <v>26</v>
      </c>
      <c r="I1050" s="43">
        <f>VLOOKUP(C1050,[4]CharPropertyConfig!$A:$G,7,FALSE)*D1050</f>
        <v>3105</v>
      </c>
      <c r="J1050" s="51">
        <f>VLOOKUP(A1050,filiation!A:C,3,FALSE)</f>
        <v>16</v>
      </c>
      <c r="K1050" s="51">
        <f>VLOOKUP(J1050,Entourage!A:N,14,FALSE)</f>
        <v>3</v>
      </c>
      <c r="L1050" s="2" t="str">
        <f t="shared" si="149"/>
        <v>辅助</v>
      </c>
      <c r="M1050" s="51">
        <f>VLOOKUP(A1050,filiation!A:D,4,FALSE)</f>
        <v>21</v>
      </c>
      <c r="N1050" s="51">
        <f>VLOOKUP(M1050,Entourage!A:N,14,FALSE)</f>
        <v>3</v>
      </c>
      <c r="O1050" s="2" t="str">
        <f t="shared" si="150"/>
        <v>辅助</v>
      </c>
      <c r="P1050" s="2">
        <f t="shared" si="151"/>
        <v>104</v>
      </c>
      <c r="Q1050" s="51">
        <f>INT(VLOOKUP(M1050,Entourage!A:AF,28+IF(N1050=1,2,IF(N1050=3,3,1)),FALSE)*0.6*POWER(B1050,1.1))</f>
        <v>2953</v>
      </c>
      <c r="R1050" s="55">
        <f>I1050/(SUM(H$2:H1050)*10)</f>
        <v>8.8030165570424125E-3</v>
      </c>
      <c r="S1050" s="95">
        <f t="shared" si="152"/>
        <v>2.0699999999999998</v>
      </c>
      <c r="T1050" s="96">
        <f>SUMIFS(H$2:H1050,A$2:A1050,A1050)*10*S1050*(1.1+INDEX(Entourage!BD:BD,MATCH(J1050,Entourage!A:A,0))/20)</f>
        <v>3105</v>
      </c>
      <c r="U1050" s="96">
        <f t="shared" si="153"/>
        <v>426</v>
      </c>
      <c r="V1050" s="96">
        <f>T1050/VLOOKUP(C1050,[4]CharPropertyConfig!$A:$G,7,FALSE)</f>
        <v>3105</v>
      </c>
      <c r="W1050" s="96">
        <f t="shared" si="154"/>
        <v>22</v>
      </c>
      <c r="X1050" s="54" t="str">
        <f>VLOOKUP(J1050,Entourage!A:B,2,FALSE)</f>
        <v>c_b_0078</v>
      </c>
      <c r="Y1050" s="51" t="str">
        <f>VLOOKUP(M1050,Entourage!A:B,2,FALSE)</f>
        <v>c_b_0071</v>
      </c>
    </row>
    <row r="1051" spans="1:25" x14ac:dyDescent="0.15">
      <c r="A1051" s="51">
        <f t="shared" si="147"/>
        <v>53</v>
      </c>
      <c r="B1051" s="2">
        <f>COUNTIF(A$1:A1051,A1051)</f>
        <v>10</v>
      </c>
      <c r="C1051" s="2">
        <f t="shared" si="155"/>
        <v>104</v>
      </c>
      <c r="D1051" s="100">
        <f t="shared" si="148"/>
        <v>3543</v>
      </c>
      <c r="E1051" s="51">
        <v>1</v>
      </c>
      <c r="F1051" s="43">
        <v>3</v>
      </c>
      <c r="G1051" s="82">
        <v>13009</v>
      </c>
      <c r="H1051" s="43">
        <v>30</v>
      </c>
      <c r="I1051" s="43">
        <f>VLOOKUP(C1051,[4]CharPropertyConfig!$A:$G,7,FALSE)*D1051</f>
        <v>3543</v>
      </c>
      <c r="J1051" s="51">
        <f>VLOOKUP(A1051,filiation!A:C,3,FALSE)</f>
        <v>16</v>
      </c>
      <c r="K1051" s="51">
        <f>VLOOKUP(J1051,Entourage!A:N,14,FALSE)</f>
        <v>3</v>
      </c>
      <c r="L1051" s="2" t="str">
        <f t="shared" si="149"/>
        <v>辅助</v>
      </c>
      <c r="M1051" s="51">
        <f>VLOOKUP(A1051,filiation!A:D,4,FALSE)</f>
        <v>21</v>
      </c>
      <c r="N1051" s="51">
        <f>VLOOKUP(M1051,Entourage!A:N,14,FALSE)</f>
        <v>3</v>
      </c>
      <c r="O1051" s="2" t="str">
        <f t="shared" si="150"/>
        <v>辅助</v>
      </c>
      <c r="P1051" s="2">
        <f t="shared" si="151"/>
        <v>104</v>
      </c>
      <c r="Q1051" s="51">
        <f>INT(VLOOKUP(M1051,Entourage!A:AF,28+IF(N1051=1,2,IF(N1051=3,3,1)),FALSE)*0.6*POWER(B1051,1.1))</f>
        <v>3316</v>
      </c>
      <c r="R1051" s="55">
        <f>I1051/(SUM(H$2:H1051)*10)</f>
        <v>1.0036258568919609E-2</v>
      </c>
      <c r="S1051" s="95">
        <f t="shared" si="152"/>
        <v>1.89</v>
      </c>
      <c r="T1051" s="96">
        <f>SUMIFS(H$2:H1051,A$2:A1051,A1051)*10*S1051*(1.1+INDEX(Entourage!BD:BD,MATCH(J1051,Entourage!A:A,0))/20)</f>
        <v>3543.75</v>
      </c>
      <c r="U1051" s="96">
        <f t="shared" si="153"/>
        <v>438.75</v>
      </c>
      <c r="V1051" s="96">
        <f>T1051/VLOOKUP(C1051,[4]CharPropertyConfig!$A:$G,7,FALSE)</f>
        <v>3543.75</v>
      </c>
      <c r="W1051" s="96">
        <f t="shared" si="154"/>
        <v>12.75</v>
      </c>
      <c r="X1051" s="54" t="str">
        <f>VLOOKUP(J1051,Entourage!A:B,2,FALSE)</f>
        <v>c_b_0078</v>
      </c>
      <c r="Y1051" s="51" t="str">
        <f>VLOOKUP(M1051,Entourage!A:B,2,FALSE)</f>
        <v>c_b_0071</v>
      </c>
    </row>
    <row r="1052" spans="1:25" x14ac:dyDescent="0.15">
      <c r="A1052" s="51">
        <f t="shared" si="147"/>
        <v>53</v>
      </c>
      <c r="B1052" s="2">
        <f>COUNTIF(A$1:A1052,A1052)</f>
        <v>11</v>
      </c>
      <c r="C1052" s="2">
        <f t="shared" si="155"/>
        <v>104</v>
      </c>
      <c r="D1052" s="100">
        <f t="shared" si="148"/>
        <v>4002</v>
      </c>
      <c r="E1052" s="51">
        <v>1</v>
      </c>
      <c r="F1052" s="43">
        <v>4</v>
      </c>
      <c r="G1052" s="82">
        <v>13009</v>
      </c>
      <c r="H1052" s="43">
        <v>34</v>
      </c>
      <c r="I1052" s="43">
        <f>VLOOKUP(C1052,[4]CharPropertyConfig!$A:$G,7,FALSE)*D1052</f>
        <v>4002</v>
      </c>
      <c r="J1052" s="51">
        <f>VLOOKUP(A1052,filiation!A:C,3,FALSE)</f>
        <v>16</v>
      </c>
      <c r="K1052" s="51">
        <f>VLOOKUP(J1052,Entourage!A:N,14,FALSE)</f>
        <v>3</v>
      </c>
      <c r="L1052" s="2" t="str">
        <f t="shared" si="149"/>
        <v>辅助</v>
      </c>
      <c r="M1052" s="51">
        <f>VLOOKUP(A1052,filiation!A:D,4,FALSE)</f>
        <v>21</v>
      </c>
      <c r="N1052" s="51">
        <f>VLOOKUP(M1052,Entourage!A:N,14,FALSE)</f>
        <v>3</v>
      </c>
      <c r="O1052" s="2" t="str">
        <f t="shared" si="150"/>
        <v>辅助</v>
      </c>
      <c r="P1052" s="2">
        <f t="shared" si="151"/>
        <v>104</v>
      </c>
      <c r="Q1052" s="51">
        <f>INT(VLOOKUP(M1052,Entourage!A:AF,28+IF(N1052=1,2,IF(N1052=3,3,1)),FALSE)*0.6*POWER(B1052,1.1))</f>
        <v>3682</v>
      </c>
      <c r="R1052" s="55">
        <f>I1052/(SUM(H$2:H1052)*10)</f>
        <v>1.1325560335069051E-2</v>
      </c>
      <c r="S1052" s="95">
        <f t="shared" si="152"/>
        <v>1.74</v>
      </c>
      <c r="T1052" s="96">
        <f>SUMIFS(H$2:H1052,A$2:A1052,A1052)*10*S1052*(1.1+INDEX(Entourage!BD:BD,MATCH(J1052,Entourage!A:A,0))/20)</f>
        <v>4002</v>
      </c>
      <c r="U1052" s="96">
        <f t="shared" si="153"/>
        <v>458.25</v>
      </c>
      <c r="V1052" s="96">
        <f>T1052/VLOOKUP(C1052,[4]CharPropertyConfig!$A:$G,7,FALSE)</f>
        <v>4002</v>
      </c>
      <c r="W1052" s="96">
        <f t="shared" si="154"/>
        <v>19.5</v>
      </c>
      <c r="X1052" s="54" t="str">
        <f>VLOOKUP(J1052,Entourage!A:B,2,FALSE)</f>
        <v>c_b_0078</v>
      </c>
      <c r="Y1052" s="51" t="str">
        <f>VLOOKUP(M1052,Entourage!A:B,2,FALSE)</f>
        <v>c_b_0071</v>
      </c>
    </row>
    <row r="1053" spans="1:25" x14ac:dyDescent="0.15">
      <c r="A1053" s="51">
        <f t="shared" si="147"/>
        <v>53</v>
      </c>
      <c r="B1053" s="2">
        <f>COUNTIF(A$1:A1053,A1053)</f>
        <v>12</v>
      </c>
      <c r="C1053" s="2">
        <f t="shared" si="155"/>
        <v>104</v>
      </c>
      <c r="D1053" s="100">
        <f t="shared" si="148"/>
        <v>4481</v>
      </c>
      <c r="E1053" s="51">
        <v>1</v>
      </c>
      <c r="F1053" s="43">
        <v>4</v>
      </c>
      <c r="G1053" s="82">
        <v>13009</v>
      </c>
      <c r="H1053" s="43">
        <v>38</v>
      </c>
      <c r="I1053" s="43">
        <f>VLOOKUP(C1053,[4]CharPropertyConfig!$A:$G,7,FALSE)*D1053</f>
        <v>4481</v>
      </c>
      <c r="J1053" s="51">
        <f>VLOOKUP(A1053,filiation!A:C,3,FALSE)</f>
        <v>16</v>
      </c>
      <c r="K1053" s="51">
        <f>VLOOKUP(J1053,Entourage!A:N,14,FALSE)</f>
        <v>3</v>
      </c>
      <c r="L1053" s="2" t="str">
        <f t="shared" si="149"/>
        <v>辅助</v>
      </c>
      <c r="M1053" s="51">
        <f>VLOOKUP(A1053,filiation!A:D,4,FALSE)</f>
        <v>21</v>
      </c>
      <c r="N1053" s="51">
        <f>VLOOKUP(M1053,Entourage!A:N,14,FALSE)</f>
        <v>3</v>
      </c>
      <c r="O1053" s="2" t="str">
        <f t="shared" si="150"/>
        <v>辅助</v>
      </c>
      <c r="P1053" s="2">
        <f t="shared" si="151"/>
        <v>104</v>
      </c>
      <c r="Q1053" s="51">
        <f>INT(VLOOKUP(M1053,Entourage!A:AF,28+IF(N1053=1,2,IF(N1053=3,3,1)),FALSE)*0.6*POWER(B1053,1.1))</f>
        <v>4052</v>
      </c>
      <c r="R1053" s="55">
        <f>I1053/(SUM(H$2:H1053)*10)</f>
        <v>1.2667495900944197E-2</v>
      </c>
      <c r="S1053" s="95">
        <f t="shared" si="152"/>
        <v>1.615</v>
      </c>
      <c r="T1053" s="96">
        <f>SUMIFS(H$2:H1053,A$2:A1053,A1053)*10*S1053*(1.1+INDEX(Entourage!BD:BD,MATCH(J1053,Entourage!A:A,0))/20)</f>
        <v>4481.625</v>
      </c>
      <c r="U1053" s="96">
        <f t="shared" si="153"/>
        <v>479.625</v>
      </c>
      <c r="V1053" s="96">
        <f>T1053/VLOOKUP(C1053,[4]CharPropertyConfig!$A:$G,7,FALSE)</f>
        <v>4481.625</v>
      </c>
      <c r="W1053" s="96">
        <f t="shared" si="154"/>
        <v>21.375</v>
      </c>
      <c r="X1053" s="54" t="str">
        <f>VLOOKUP(J1053,Entourage!A:B,2,FALSE)</f>
        <v>c_b_0078</v>
      </c>
      <c r="Y1053" s="51" t="str">
        <f>VLOOKUP(M1053,Entourage!A:B,2,FALSE)</f>
        <v>c_b_0071</v>
      </c>
    </row>
    <row r="1054" spans="1:25" x14ac:dyDescent="0.15">
      <c r="A1054" s="51">
        <f t="shared" si="147"/>
        <v>53</v>
      </c>
      <c r="B1054" s="2">
        <f>COUNTIF(A$1:A1054,A1054)</f>
        <v>13</v>
      </c>
      <c r="C1054" s="2">
        <f t="shared" si="155"/>
        <v>104</v>
      </c>
      <c r="D1054" s="100">
        <f t="shared" si="148"/>
        <v>4983</v>
      </c>
      <c r="E1054" s="51">
        <v>1</v>
      </c>
      <c r="F1054" s="43">
        <v>4</v>
      </c>
      <c r="G1054" s="82">
        <v>13009</v>
      </c>
      <c r="H1054" s="43">
        <v>42</v>
      </c>
      <c r="I1054" s="43">
        <f>VLOOKUP(C1054,[4]CharPropertyConfig!$A:$G,7,FALSE)*D1054</f>
        <v>4983</v>
      </c>
      <c r="J1054" s="51">
        <f>VLOOKUP(A1054,filiation!A:C,3,FALSE)</f>
        <v>16</v>
      </c>
      <c r="K1054" s="51">
        <f>VLOOKUP(J1054,Entourage!A:N,14,FALSE)</f>
        <v>3</v>
      </c>
      <c r="L1054" s="2" t="str">
        <f t="shared" si="149"/>
        <v>辅助</v>
      </c>
      <c r="M1054" s="51">
        <f>VLOOKUP(A1054,filiation!A:D,4,FALSE)</f>
        <v>21</v>
      </c>
      <c r="N1054" s="51">
        <f>VLOOKUP(M1054,Entourage!A:N,14,FALSE)</f>
        <v>3</v>
      </c>
      <c r="O1054" s="2" t="str">
        <f t="shared" si="150"/>
        <v>辅助</v>
      </c>
      <c r="P1054" s="2">
        <f t="shared" si="151"/>
        <v>104</v>
      </c>
      <c r="Q1054" s="51">
        <f>INT(VLOOKUP(M1054,Entourage!A:AF,28+IF(N1054=1,2,IF(N1054=3,3,1)),FALSE)*0.6*POWER(B1054,1.1))</f>
        <v>4425</v>
      </c>
      <c r="R1054" s="55">
        <f>I1054/(SUM(H$2:H1054)*10)</f>
        <v>1.406991190422408E-2</v>
      </c>
      <c r="S1054" s="95">
        <f t="shared" si="152"/>
        <v>1.51</v>
      </c>
      <c r="T1054" s="96">
        <f>SUMIFS(H$2:H1054,A$2:A1054,A1054)*10*S1054*(1.1+INDEX(Entourage!BD:BD,MATCH(J1054,Entourage!A:A,0))/20)</f>
        <v>4983</v>
      </c>
      <c r="U1054" s="96">
        <f t="shared" si="153"/>
        <v>501.375</v>
      </c>
      <c r="V1054" s="96">
        <f>T1054/VLOOKUP(C1054,[4]CharPropertyConfig!$A:$G,7,FALSE)</f>
        <v>4983</v>
      </c>
      <c r="W1054" s="96">
        <f t="shared" si="154"/>
        <v>21.75</v>
      </c>
      <c r="X1054" s="54" t="str">
        <f>VLOOKUP(J1054,Entourage!A:B,2,FALSE)</f>
        <v>c_b_0078</v>
      </c>
      <c r="Y1054" s="51" t="str">
        <f>VLOOKUP(M1054,Entourage!A:B,2,FALSE)</f>
        <v>c_b_0071</v>
      </c>
    </row>
    <row r="1055" spans="1:25" x14ac:dyDescent="0.15">
      <c r="A1055" s="51">
        <f t="shared" si="147"/>
        <v>53</v>
      </c>
      <c r="B1055" s="2">
        <f>COUNTIF(A$1:A1055,A1055)</f>
        <v>14</v>
      </c>
      <c r="C1055" s="2">
        <f t="shared" si="155"/>
        <v>104</v>
      </c>
      <c r="D1055" s="100">
        <f t="shared" si="148"/>
        <v>5502</v>
      </c>
      <c r="E1055" s="51">
        <v>1</v>
      </c>
      <c r="F1055" s="43">
        <v>5</v>
      </c>
      <c r="G1055" s="82">
        <v>13009</v>
      </c>
      <c r="H1055" s="43">
        <v>46</v>
      </c>
      <c r="I1055" s="43">
        <f>VLOOKUP(C1055,[4]CharPropertyConfig!$A:$G,7,FALSE)*D1055</f>
        <v>5502</v>
      </c>
      <c r="J1055" s="51">
        <f>VLOOKUP(A1055,filiation!A:C,3,FALSE)</f>
        <v>16</v>
      </c>
      <c r="K1055" s="51">
        <f>VLOOKUP(J1055,Entourage!A:N,14,FALSE)</f>
        <v>3</v>
      </c>
      <c r="L1055" s="2" t="str">
        <f t="shared" si="149"/>
        <v>辅助</v>
      </c>
      <c r="M1055" s="51">
        <f>VLOOKUP(A1055,filiation!A:D,4,FALSE)</f>
        <v>21</v>
      </c>
      <c r="N1055" s="51">
        <f>VLOOKUP(M1055,Entourage!A:N,14,FALSE)</f>
        <v>3</v>
      </c>
      <c r="O1055" s="2" t="str">
        <f t="shared" si="150"/>
        <v>辅助</v>
      </c>
      <c r="P1055" s="2">
        <f t="shared" si="151"/>
        <v>104</v>
      </c>
      <c r="Q1055" s="51">
        <f>INT(VLOOKUP(M1055,Entourage!A:AF,28+IF(N1055=1,2,IF(N1055=3,3,1)),FALSE)*0.6*POWER(B1055,1.1))</f>
        <v>4801</v>
      </c>
      <c r="R1055" s="55">
        <f>I1055/(SUM(H$2:H1055)*10)</f>
        <v>1.5515199368337939E-2</v>
      </c>
      <c r="S1055" s="95">
        <f t="shared" si="152"/>
        <v>1.42</v>
      </c>
      <c r="T1055" s="96">
        <f>SUMIFS(H$2:H1055,A$2:A1055,A1055)*10*S1055*(1.1+INDEX(Entourage!BD:BD,MATCH(J1055,Entourage!A:A,0))/20)</f>
        <v>5502.5</v>
      </c>
      <c r="U1055" s="96">
        <f t="shared" si="153"/>
        <v>519.5</v>
      </c>
      <c r="V1055" s="96">
        <f>T1055/VLOOKUP(C1055,[4]CharPropertyConfig!$A:$G,7,FALSE)</f>
        <v>5502.5</v>
      </c>
      <c r="W1055" s="96">
        <f t="shared" si="154"/>
        <v>18.125</v>
      </c>
      <c r="X1055" s="54" t="str">
        <f>VLOOKUP(J1055,Entourage!A:B,2,FALSE)</f>
        <v>c_b_0078</v>
      </c>
      <c r="Y1055" s="51" t="str">
        <f>VLOOKUP(M1055,Entourage!A:B,2,FALSE)</f>
        <v>c_b_0071</v>
      </c>
    </row>
    <row r="1056" spans="1:25" x14ac:dyDescent="0.15">
      <c r="A1056" s="51">
        <f t="shared" si="147"/>
        <v>53</v>
      </c>
      <c r="B1056" s="2">
        <f>COUNTIF(A$1:A1056,A1056)</f>
        <v>15</v>
      </c>
      <c r="C1056" s="2">
        <f t="shared" si="155"/>
        <v>104</v>
      </c>
      <c r="D1056" s="100">
        <f t="shared" si="148"/>
        <v>6038</v>
      </c>
      <c r="E1056" s="51">
        <v>1</v>
      </c>
      <c r="F1056" s="43">
        <v>5</v>
      </c>
      <c r="G1056" s="82">
        <v>13009</v>
      </c>
      <c r="H1056" s="43">
        <v>50</v>
      </c>
      <c r="I1056" s="43">
        <f>VLOOKUP(C1056,[4]CharPropertyConfig!$A:$G,7,FALSE)*D1056</f>
        <v>6038</v>
      </c>
      <c r="J1056" s="51">
        <f>VLOOKUP(A1056,filiation!A:C,3,FALSE)</f>
        <v>16</v>
      </c>
      <c r="K1056" s="51">
        <f>VLOOKUP(J1056,Entourage!A:N,14,FALSE)</f>
        <v>3</v>
      </c>
      <c r="L1056" s="2" t="str">
        <f t="shared" si="149"/>
        <v>辅助</v>
      </c>
      <c r="M1056" s="51">
        <f>VLOOKUP(A1056,filiation!A:D,4,FALSE)</f>
        <v>21</v>
      </c>
      <c r="N1056" s="51">
        <f>VLOOKUP(M1056,Entourage!A:N,14,FALSE)</f>
        <v>3</v>
      </c>
      <c r="O1056" s="2" t="str">
        <f t="shared" si="150"/>
        <v>辅助</v>
      </c>
      <c r="P1056" s="2">
        <f t="shared" si="151"/>
        <v>104</v>
      </c>
      <c r="Q1056" s="51">
        <f>INT(VLOOKUP(M1056,Entourage!A:AF,28+IF(N1056=1,2,IF(N1056=3,3,1)),FALSE)*0.6*POWER(B1056,1.1))</f>
        <v>5179</v>
      </c>
      <c r="R1056" s="55">
        <f>I1056/(SUM(H$2:H1056)*10)</f>
        <v>1.7002703311556656E-2</v>
      </c>
      <c r="S1056" s="95">
        <f t="shared" si="152"/>
        <v>1.3418999999999999</v>
      </c>
      <c r="T1056" s="96">
        <f>SUMIFS(H$2:H1056,A$2:A1056,A1056)*10*S1056*(1.1+INDEX(Entourage!BD:BD,MATCH(J1056,Entourage!A:A,0))/20)</f>
        <v>6038.5499999999993</v>
      </c>
      <c r="U1056" s="96">
        <f t="shared" si="153"/>
        <v>536.04999999999927</v>
      </c>
      <c r="V1056" s="96">
        <f>T1056/VLOOKUP(C1056,[4]CharPropertyConfig!$A:$G,7,FALSE)</f>
        <v>6038.5499999999993</v>
      </c>
      <c r="W1056" s="96">
        <f t="shared" si="154"/>
        <v>16.549999999999272</v>
      </c>
      <c r="X1056" s="54" t="str">
        <f>VLOOKUP(J1056,Entourage!A:B,2,FALSE)</f>
        <v>c_b_0078</v>
      </c>
      <c r="Y1056" s="51" t="str">
        <f>VLOOKUP(M1056,Entourage!A:B,2,FALSE)</f>
        <v>c_b_0071</v>
      </c>
    </row>
    <row r="1057" spans="1:25" x14ac:dyDescent="0.15">
      <c r="A1057" s="51">
        <f t="shared" si="147"/>
        <v>53</v>
      </c>
      <c r="B1057" s="2">
        <f>COUNTIF(A$1:A1057,A1057)</f>
        <v>16</v>
      </c>
      <c r="C1057" s="2">
        <f t="shared" si="155"/>
        <v>104</v>
      </c>
      <c r="D1057" s="100">
        <f t="shared" si="148"/>
        <v>6597</v>
      </c>
      <c r="E1057" s="51">
        <v>1</v>
      </c>
      <c r="F1057" s="43">
        <v>5</v>
      </c>
      <c r="G1057" s="82">
        <v>13009</v>
      </c>
      <c r="H1057" s="43">
        <v>54</v>
      </c>
      <c r="I1057" s="43">
        <f>VLOOKUP(C1057,[4]CharPropertyConfig!$A:$G,7,FALSE)*D1057</f>
        <v>6597</v>
      </c>
      <c r="J1057" s="51">
        <f>VLOOKUP(A1057,filiation!A:C,3,FALSE)</f>
        <v>16</v>
      </c>
      <c r="K1057" s="51">
        <f>VLOOKUP(J1057,Entourage!A:N,14,FALSE)</f>
        <v>3</v>
      </c>
      <c r="L1057" s="2" t="str">
        <f t="shared" si="149"/>
        <v>辅助</v>
      </c>
      <c r="M1057" s="51">
        <f>VLOOKUP(A1057,filiation!A:D,4,FALSE)</f>
        <v>21</v>
      </c>
      <c r="N1057" s="51">
        <f>VLOOKUP(M1057,Entourage!A:N,14,FALSE)</f>
        <v>3</v>
      </c>
      <c r="O1057" s="2" t="str">
        <f t="shared" si="150"/>
        <v>辅助</v>
      </c>
      <c r="P1057" s="2">
        <f t="shared" si="151"/>
        <v>104</v>
      </c>
      <c r="Q1057" s="51">
        <f>INT(VLOOKUP(M1057,Entourage!A:AF,28+IF(N1057=1,2,IF(N1057=3,3,1)),FALSE)*0.6*POWER(B1057,1.1))</f>
        <v>5560</v>
      </c>
      <c r="R1057" s="55">
        <f>I1057/(SUM(H$2:H1057)*10)</f>
        <v>1.8548613844683124E-2</v>
      </c>
      <c r="S1057" s="95">
        <f t="shared" si="152"/>
        <v>1.2748049999999997</v>
      </c>
      <c r="T1057" s="96">
        <f>SUMIFS(H$2:H1057,A$2:A1057,A1057)*10*S1057*(1.1+INDEX(Entourage!BD:BD,MATCH(J1057,Entourage!A:A,0))/20)</f>
        <v>6597.1158749999986</v>
      </c>
      <c r="U1057" s="96">
        <f t="shared" si="153"/>
        <v>558.56587499999932</v>
      </c>
      <c r="V1057" s="96">
        <f>T1057/VLOOKUP(C1057,[4]CharPropertyConfig!$A:$G,7,FALSE)</f>
        <v>6597.1158749999986</v>
      </c>
      <c r="W1057" s="96">
        <f t="shared" si="154"/>
        <v>22.515875000000051</v>
      </c>
      <c r="X1057" s="54" t="str">
        <f>VLOOKUP(J1057,Entourage!A:B,2,FALSE)</f>
        <v>c_b_0078</v>
      </c>
      <c r="Y1057" s="51" t="str">
        <f>VLOOKUP(M1057,Entourage!A:B,2,FALSE)</f>
        <v>c_b_0071</v>
      </c>
    </row>
    <row r="1058" spans="1:25" x14ac:dyDescent="0.15">
      <c r="A1058" s="51">
        <f t="shared" si="147"/>
        <v>53</v>
      </c>
      <c r="B1058" s="2">
        <f>COUNTIF(A$1:A1058,A1058)</f>
        <v>17</v>
      </c>
      <c r="C1058" s="2">
        <f t="shared" si="155"/>
        <v>104</v>
      </c>
      <c r="D1058" s="100">
        <f t="shared" si="148"/>
        <v>7182</v>
      </c>
      <c r="E1058" s="51">
        <v>1</v>
      </c>
      <c r="F1058" s="43">
        <v>5</v>
      </c>
      <c r="G1058" s="82">
        <v>13009</v>
      </c>
      <c r="H1058" s="43">
        <v>58</v>
      </c>
      <c r="I1058" s="43">
        <f>VLOOKUP(C1058,[4]CharPropertyConfig!$A:$G,7,FALSE)*D1058</f>
        <v>7182</v>
      </c>
      <c r="J1058" s="51">
        <f>VLOOKUP(A1058,filiation!A:C,3,FALSE)</f>
        <v>16</v>
      </c>
      <c r="K1058" s="51">
        <f>VLOOKUP(J1058,Entourage!A:N,14,FALSE)</f>
        <v>3</v>
      </c>
      <c r="L1058" s="2" t="str">
        <f t="shared" si="149"/>
        <v>辅助</v>
      </c>
      <c r="M1058" s="51">
        <f>VLOOKUP(A1058,filiation!A:D,4,FALSE)</f>
        <v>21</v>
      </c>
      <c r="N1058" s="51">
        <f>VLOOKUP(M1058,Entourage!A:N,14,FALSE)</f>
        <v>3</v>
      </c>
      <c r="O1058" s="2" t="str">
        <f t="shared" si="150"/>
        <v>辅助</v>
      </c>
      <c r="P1058" s="2">
        <f t="shared" si="151"/>
        <v>104</v>
      </c>
      <c r="Q1058" s="51">
        <f>INT(VLOOKUP(M1058,Entourage!A:AF,28+IF(N1058=1,2,IF(N1058=3,3,1)),FALSE)*0.6*POWER(B1058,1.1))</f>
        <v>5944</v>
      </c>
      <c r="R1058" s="55">
        <f>I1058/(SUM(H$2:H1058)*10)</f>
        <v>2.0160565910622052E-2</v>
      </c>
      <c r="S1058" s="95">
        <f t="shared" si="152"/>
        <v>1.2174387749999998</v>
      </c>
      <c r="T1058" s="96">
        <f>SUMIFS(H$2:H1058,A$2:A1058,A1058)*10*S1058*(1.1+INDEX(Entourage!BD:BD,MATCH(J1058,Entourage!A:A,0))/20)</f>
        <v>7182.8887724999986</v>
      </c>
      <c r="U1058" s="96">
        <f t="shared" si="153"/>
        <v>585.7728975</v>
      </c>
      <c r="V1058" s="96">
        <f>T1058/VLOOKUP(C1058,[4]CharPropertyConfig!$A:$G,7,FALSE)</f>
        <v>7182.8887724999986</v>
      </c>
      <c r="W1058" s="96">
        <f t="shared" si="154"/>
        <v>27.207022500000676</v>
      </c>
      <c r="X1058" s="54" t="str">
        <f>VLOOKUP(J1058,Entourage!A:B,2,FALSE)</f>
        <v>c_b_0078</v>
      </c>
      <c r="Y1058" s="51" t="str">
        <f>VLOOKUP(M1058,Entourage!A:B,2,FALSE)</f>
        <v>c_b_0071</v>
      </c>
    </row>
    <row r="1059" spans="1:25" x14ac:dyDescent="0.15">
      <c r="A1059" s="51">
        <f t="shared" si="147"/>
        <v>53</v>
      </c>
      <c r="B1059" s="2">
        <f>COUNTIF(A$1:A1059,A1059)</f>
        <v>18</v>
      </c>
      <c r="C1059" s="2">
        <f t="shared" si="155"/>
        <v>104</v>
      </c>
      <c r="D1059" s="100">
        <f t="shared" si="148"/>
        <v>7830</v>
      </c>
      <c r="E1059" s="51">
        <v>1</v>
      </c>
      <c r="F1059" s="43">
        <v>6</v>
      </c>
      <c r="G1059" s="82">
        <v>13009</v>
      </c>
      <c r="H1059" s="43">
        <v>64</v>
      </c>
      <c r="I1059" s="43">
        <f>VLOOKUP(C1059,[4]CharPropertyConfig!$A:$G,7,FALSE)*D1059</f>
        <v>7830</v>
      </c>
      <c r="J1059" s="51">
        <f>VLOOKUP(A1059,filiation!A:C,3,FALSE)</f>
        <v>16</v>
      </c>
      <c r="K1059" s="51">
        <f>VLOOKUP(J1059,Entourage!A:N,14,FALSE)</f>
        <v>3</v>
      </c>
      <c r="L1059" s="2" t="str">
        <f t="shared" si="149"/>
        <v>辅助</v>
      </c>
      <c r="M1059" s="51">
        <f>VLOOKUP(A1059,filiation!A:D,4,FALSE)</f>
        <v>21</v>
      </c>
      <c r="N1059" s="51">
        <f>VLOOKUP(M1059,Entourage!A:N,14,FALSE)</f>
        <v>3</v>
      </c>
      <c r="O1059" s="2" t="str">
        <f t="shared" si="150"/>
        <v>辅助</v>
      </c>
      <c r="P1059" s="2">
        <f t="shared" si="151"/>
        <v>104</v>
      </c>
      <c r="Q1059" s="51">
        <f>INT(VLOOKUP(M1059,Entourage!A:AF,28+IF(N1059=1,2,IF(N1059=3,3,1)),FALSE)*0.6*POWER(B1059,1.1))</f>
        <v>6330</v>
      </c>
      <c r="R1059" s="55">
        <f>I1059/(SUM(H$2:H1059)*10)</f>
        <v>2.1940147948890383E-2</v>
      </c>
      <c r="S1059" s="95">
        <f t="shared" si="152"/>
        <v>1.1687412239999997</v>
      </c>
      <c r="T1059" s="96">
        <f>SUMIFS(H$2:H1059,A$2:A1059,A1059)*10*S1059*(1.1+INDEX(Entourage!BD:BD,MATCH(J1059,Entourage!A:A,0))/20)</f>
        <v>7830.5662007999981</v>
      </c>
      <c r="U1059" s="96">
        <f t="shared" si="153"/>
        <v>647.67742829999952</v>
      </c>
      <c r="V1059" s="96">
        <f>T1059/VLOOKUP(C1059,[4]CharPropertyConfig!$A:$G,7,FALSE)</f>
        <v>7830.5662007999981</v>
      </c>
      <c r="W1059" s="96">
        <f t="shared" si="154"/>
        <v>61.90453079999952</v>
      </c>
      <c r="X1059" s="54" t="str">
        <f>VLOOKUP(J1059,Entourage!A:B,2,FALSE)</f>
        <v>c_b_0078</v>
      </c>
      <c r="Y1059" s="51" t="str">
        <f>VLOOKUP(M1059,Entourage!A:B,2,FALSE)</f>
        <v>c_b_0071</v>
      </c>
    </row>
    <row r="1060" spans="1:25" x14ac:dyDescent="0.15">
      <c r="A1060" s="51">
        <f t="shared" si="147"/>
        <v>53</v>
      </c>
      <c r="B1060" s="2">
        <f>COUNTIF(A$1:A1060,A1060)</f>
        <v>19</v>
      </c>
      <c r="C1060" s="2">
        <f t="shared" si="155"/>
        <v>104</v>
      </c>
      <c r="D1060" s="100">
        <f t="shared" si="148"/>
        <v>8515</v>
      </c>
      <c r="E1060" s="51">
        <v>1</v>
      </c>
      <c r="F1060" s="43">
        <v>6</v>
      </c>
      <c r="G1060" s="82">
        <v>13009</v>
      </c>
      <c r="H1060" s="43">
        <v>68</v>
      </c>
      <c r="I1060" s="43">
        <f>VLOOKUP(C1060,[4]CharPropertyConfig!$A:$G,7,FALSE)*D1060</f>
        <v>8515</v>
      </c>
      <c r="J1060" s="51">
        <f>VLOOKUP(A1060,filiation!A:C,3,FALSE)</f>
        <v>16</v>
      </c>
      <c r="K1060" s="51">
        <f>VLOOKUP(J1060,Entourage!A:N,14,FALSE)</f>
        <v>3</v>
      </c>
      <c r="L1060" s="2" t="str">
        <f t="shared" si="149"/>
        <v>辅助</v>
      </c>
      <c r="M1060" s="51">
        <f>VLOOKUP(A1060,filiation!A:D,4,FALSE)</f>
        <v>21</v>
      </c>
      <c r="N1060" s="51">
        <f>VLOOKUP(M1060,Entourage!A:N,14,FALSE)</f>
        <v>3</v>
      </c>
      <c r="O1060" s="2" t="str">
        <f t="shared" si="150"/>
        <v>辅助</v>
      </c>
      <c r="P1060" s="2">
        <f t="shared" si="151"/>
        <v>104</v>
      </c>
      <c r="Q1060" s="51">
        <f>INT(VLOOKUP(M1060,Entourage!A:AF,28+IF(N1060=1,2,IF(N1060=3,3,1)),FALSE)*0.6*POWER(B1060,1.1))</f>
        <v>6718</v>
      </c>
      <c r="R1060" s="55">
        <f>I1060/(SUM(H$2:H1060)*10)</f>
        <v>2.3814185031882762E-2</v>
      </c>
      <c r="S1060" s="95">
        <f t="shared" si="152"/>
        <v>1.1278352811599996</v>
      </c>
      <c r="T1060" s="96">
        <f>SUMIFS(H$2:H1060,A$2:A1060,A1060)*10*S1060*(1.1+INDEX(Entourage!BD:BD,MATCH(J1060,Entourage!A:A,0))/20)</f>
        <v>8515.156372757996</v>
      </c>
      <c r="U1060" s="96">
        <f t="shared" si="153"/>
        <v>684.59017195799788</v>
      </c>
      <c r="V1060" s="96">
        <f>T1060/VLOOKUP(C1060,[4]CharPropertyConfig!$A:$G,7,FALSE)</f>
        <v>8515.156372757996</v>
      </c>
      <c r="W1060" s="96">
        <f t="shared" si="154"/>
        <v>36.912743657998362</v>
      </c>
      <c r="X1060" s="54" t="str">
        <f>VLOOKUP(J1060,Entourage!A:B,2,FALSE)</f>
        <v>c_b_0078</v>
      </c>
      <c r="Y1060" s="51" t="str">
        <f>VLOOKUP(M1060,Entourage!A:B,2,FALSE)</f>
        <v>c_b_0071</v>
      </c>
    </row>
    <row r="1061" spans="1:25" x14ac:dyDescent="0.15">
      <c r="A1061" s="51">
        <f t="shared" si="147"/>
        <v>53</v>
      </c>
      <c r="B1061" s="2">
        <f>COUNTIF(A$1:A1061,A1061)</f>
        <v>20</v>
      </c>
      <c r="C1061" s="2">
        <f t="shared" si="155"/>
        <v>104</v>
      </c>
      <c r="D1061" s="100">
        <f t="shared" si="148"/>
        <v>9244</v>
      </c>
      <c r="E1061" s="51">
        <v>1</v>
      </c>
      <c r="F1061" s="43">
        <v>6</v>
      </c>
      <c r="G1061" s="82">
        <v>13009</v>
      </c>
      <c r="H1061" s="43">
        <v>72</v>
      </c>
      <c r="I1061" s="43">
        <f>VLOOKUP(C1061,[4]CharPropertyConfig!$A:$G,7,FALSE)*D1061</f>
        <v>9244</v>
      </c>
      <c r="J1061" s="51">
        <f>VLOOKUP(A1061,filiation!A:C,3,FALSE)</f>
        <v>16</v>
      </c>
      <c r="K1061" s="51">
        <f>VLOOKUP(J1061,Entourage!A:N,14,FALSE)</f>
        <v>3</v>
      </c>
      <c r="L1061" s="2" t="str">
        <f t="shared" si="149"/>
        <v>辅助</v>
      </c>
      <c r="M1061" s="51">
        <f>VLOOKUP(A1061,filiation!A:D,4,FALSE)</f>
        <v>21</v>
      </c>
      <c r="N1061" s="51">
        <f>VLOOKUP(M1061,Entourage!A:N,14,FALSE)</f>
        <v>3</v>
      </c>
      <c r="O1061" s="2" t="str">
        <f t="shared" si="150"/>
        <v>辅助</v>
      </c>
      <c r="P1061" s="2">
        <f t="shared" si="151"/>
        <v>104</v>
      </c>
      <c r="Q1061" s="51">
        <f>INT(VLOOKUP(M1061,Entourage!A:AF,28+IF(N1061=1,2,IF(N1061=3,3,1)),FALSE)*0.6*POWER(B1061,1.1))</f>
        <v>7108</v>
      </c>
      <c r="R1061" s="55">
        <f>I1061/(SUM(H$2:H1061)*10)</f>
        <v>2.5801049458524059E-2</v>
      </c>
      <c r="S1061" s="95">
        <f t="shared" si="152"/>
        <v>1.0940002227251997</v>
      </c>
      <c r="T1061" s="96">
        <f>SUMIFS(H$2:H1061,A$2:A1061,A1061)*10*S1061*(1.1+INDEX(Entourage!BD:BD,MATCH(J1061,Entourage!A:A,0))/20)</f>
        <v>9244.3018820279376</v>
      </c>
      <c r="U1061" s="96">
        <f t="shared" si="153"/>
        <v>729.14550926994161</v>
      </c>
      <c r="V1061" s="96">
        <f>T1061/VLOOKUP(C1061,[4]CharPropertyConfig!$A:$G,7,FALSE)</f>
        <v>9244.3018820279376</v>
      </c>
      <c r="W1061" s="96">
        <f t="shared" si="154"/>
        <v>44.555337311943731</v>
      </c>
      <c r="X1061" s="54" t="str">
        <f>VLOOKUP(J1061,Entourage!A:B,2,FALSE)</f>
        <v>c_b_0078</v>
      </c>
      <c r="Y1061" s="51" t="str">
        <f>VLOOKUP(M1061,Entourage!A:B,2,FALSE)</f>
        <v>c_b_0071</v>
      </c>
    </row>
    <row r="1062" spans="1:25" x14ac:dyDescent="0.15">
      <c r="A1062" s="51">
        <f t="shared" si="147"/>
        <v>54</v>
      </c>
      <c r="B1062" s="2">
        <f>COUNTIF(A$1:A1062,A1062)</f>
        <v>1</v>
      </c>
      <c r="C1062" s="2">
        <f t="shared" si="155"/>
        <v>104</v>
      </c>
      <c r="D1062" s="100">
        <f t="shared" si="148"/>
        <v>280</v>
      </c>
      <c r="E1062" s="51">
        <v>1</v>
      </c>
      <c r="F1062" s="43">
        <v>1</v>
      </c>
      <c r="G1062" s="82">
        <v>13009</v>
      </c>
      <c r="H1062" s="43">
        <v>2</v>
      </c>
      <c r="I1062" s="43">
        <f>VLOOKUP(C1062,[4]CharPropertyConfig!$A:$G,7,FALSE)*D1062</f>
        <v>280</v>
      </c>
      <c r="J1062" s="51">
        <f>VLOOKUP(A1062,filiation!A:C,3,FALSE)</f>
        <v>21</v>
      </c>
      <c r="K1062" s="51">
        <f>VLOOKUP(J1062,Entourage!A:N,14,FALSE)</f>
        <v>3</v>
      </c>
      <c r="L1062" s="2" t="str">
        <f t="shared" si="149"/>
        <v>辅助</v>
      </c>
      <c r="M1062" s="51">
        <f>VLOOKUP(A1062,filiation!A:D,4,FALSE)</f>
        <v>16</v>
      </c>
      <c r="N1062" s="51">
        <f>VLOOKUP(M1062,Entourage!A:N,14,FALSE)</f>
        <v>3</v>
      </c>
      <c r="O1062" s="2" t="str">
        <f t="shared" si="150"/>
        <v>辅助</v>
      </c>
      <c r="P1062" s="2">
        <f t="shared" si="151"/>
        <v>104</v>
      </c>
      <c r="Q1062" s="51">
        <f>INT(VLOOKUP(M1062,Entourage!A:AF,28+IF(N1062=1,2,IF(N1062=3,3,1)),FALSE)*0.6*POWER(B1062,1.1))</f>
        <v>157</v>
      </c>
      <c r="R1062" s="55">
        <f>I1062/(SUM(H$2:H1062)*10)</f>
        <v>7.8146804353893386E-4</v>
      </c>
      <c r="S1062" s="95">
        <f t="shared" si="152"/>
        <v>10</v>
      </c>
      <c r="T1062" s="96">
        <f>SUMIFS(H$2:H1062,A$2:A1062,A1062)*10*S1062*(1.1+INDEX(Entourage!BD:BD,MATCH(J1062,Entourage!A:A,0))/20)</f>
        <v>280</v>
      </c>
      <c r="U1062" s="96">
        <f t="shared" si="153"/>
        <v>-8964.3018820279376</v>
      </c>
      <c r="V1062" s="96">
        <f>T1062/VLOOKUP(C1062,[4]CharPropertyConfig!$A:$G,7,FALSE)</f>
        <v>280</v>
      </c>
      <c r="W1062" s="96">
        <f t="shared" si="154"/>
        <v>-9693.4473912978792</v>
      </c>
      <c r="X1062" s="54" t="str">
        <f>VLOOKUP(J1062,Entourage!A:B,2,FALSE)</f>
        <v>c_b_0071</v>
      </c>
      <c r="Y1062" s="51" t="str">
        <f>VLOOKUP(M1062,Entourage!A:B,2,FALSE)</f>
        <v>c_b_0078</v>
      </c>
    </row>
    <row r="1063" spans="1:25" x14ac:dyDescent="0.15">
      <c r="A1063" s="51">
        <f t="shared" si="147"/>
        <v>54</v>
      </c>
      <c r="B1063" s="2">
        <f>COUNTIF(A$1:A1063,A1063)</f>
        <v>2</v>
      </c>
      <c r="C1063" s="2">
        <f t="shared" si="155"/>
        <v>104</v>
      </c>
      <c r="D1063" s="100">
        <f t="shared" si="148"/>
        <v>588</v>
      </c>
      <c r="E1063" s="51">
        <v>1</v>
      </c>
      <c r="F1063" s="43">
        <v>1</v>
      </c>
      <c r="G1063" s="82">
        <v>13009</v>
      </c>
      <c r="H1063" s="43">
        <v>4</v>
      </c>
      <c r="I1063" s="43">
        <f>VLOOKUP(C1063,[4]CharPropertyConfig!$A:$G,7,FALSE)*D1063</f>
        <v>588</v>
      </c>
      <c r="J1063" s="51">
        <f>VLOOKUP(A1063,filiation!A:C,3,FALSE)</f>
        <v>21</v>
      </c>
      <c r="K1063" s="51">
        <f>VLOOKUP(J1063,Entourage!A:N,14,FALSE)</f>
        <v>3</v>
      </c>
      <c r="L1063" s="2" t="str">
        <f t="shared" si="149"/>
        <v>辅助</v>
      </c>
      <c r="M1063" s="51">
        <f>VLOOKUP(A1063,filiation!A:D,4,FALSE)</f>
        <v>16</v>
      </c>
      <c r="N1063" s="51">
        <f>VLOOKUP(M1063,Entourage!A:N,14,FALSE)</f>
        <v>3</v>
      </c>
      <c r="O1063" s="2" t="str">
        <f t="shared" si="150"/>
        <v>辅助</v>
      </c>
      <c r="P1063" s="2">
        <f t="shared" si="151"/>
        <v>104</v>
      </c>
      <c r="Q1063" s="51">
        <f>INT(VLOOKUP(M1063,Entourage!A:AF,28+IF(N1063=1,2,IF(N1063=3,3,1)),FALSE)*0.6*POWER(B1063,1.1))</f>
        <v>336</v>
      </c>
      <c r="R1063" s="55">
        <f>I1063/(SUM(H$2:H1063)*10)</f>
        <v>1.6408997041915498E-3</v>
      </c>
      <c r="S1063" s="95">
        <f t="shared" si="152"/>
        <v>7</v>
      </c>
      <c r="T1063" s="96">
        <f>SUMIFS(H$2:H1063,A$2:A1063,A1063)*10*S1063*(1.1+INDEX(Entourage!BD:BD,MATCH(J1063,Entourage!A:A,0))/20)</f>
        <v>588</v>
      </c>
      <c r="U1063" s="96">
        <f t="shared" si="153"/>
        <v>308</v>
      </c>
      <c r="V1063" s="96">
        <f>T1063/VLOOKUP(C1063,[4]CharPropertyConfig!$A:$G,7,FALSE)</f>
        <v>588</v>
      </c>
      <c r="W1063" s="96">
        <f t="shared" si="154"/>
        <v>9272.3018820279376</v>
      </c>
      <c r="X1063" s="54" t="str">
        <f>VLOOKUP(J1063,Entourage!A:B,2,FALSE)</f>
        <v>c_b_0071</v>
      </c>
      <c r="Y1063" s="51" t="str">
        <f>VLOOKUP(M1063,Entourage!A:B,2,FALSE)</f>
        <v>c_b_0078</v>
      </c>
    </row>
    <row r="1064" spans="1:25" x14ac:dyDescent="0.15">
      <c r="A1064" s="51">
        <f t="shared" si="147"/>
        <v>54</v>
      </c>
      <c r="B1064" s="2">
        <f>COUNTIF(A$1:A1064,A1064)</f>
        <v>3</v>
      </c>
      <c r="C1064" s="2">
        <f t="shared" si="155"/>
        <v>104</v>
      </c>
      <c r="D1064" s="100">
        <f t="shared" si="148"/>
        <v>924</v>
      </c>
      <c r="E1064" s="51">
        <v>1</v>
      </c>
      <c r="F1064" s="43">
        <v>1</v>
      </c>
      <c r="G1064" s="82">
        <v>13009</v>
      </c>
      <c r="H1064" s="43">
        <v>6</v>
      </c>
      <c r="I1064" s="43">
        <f>VLOOKUP(C1064,[4]CharPropertyConfig!$A:$G,7,FALSE)*D1064</f>
        <v>924</v>
      </c>
      <c r="J1064" s="51">
        <f>VLOOKUP(A1064,filiation!A:C,3,FALSE)</f>
        <v>21</v>
      </c>
      <c r="K1064" s="51">
        <f>VLOOKUP(J1064,Entourage!A:N,14,FALSE)</f>
        <v>3</v>
      </c>
      <c r="L1064" s="2" t="str">
        <f t="shared" si="149"/>
        <v>辅助</v>
      </c>
      <c r="M1064" s="51">
        <f>VLOOKUP(A1064,filiation!A:D,4,FALSE)</f>
        <v>16</v>
      </c>
      <c r="N1064" s="51">
        <f>VLOOKUP(M1064,Entourage!A:N,14,FALSE)</f>
        <v>3</v>
      </c>
      <c r="O1064" s="2" t="str">
        <f t="shared" si="150"/>
        <v>辅助</v>
      </c>
      <c r="P1064" s="2">
        <f t="shared" si="151"/>
        <v>104</v>
      </c>
      <c r="Q1064" s="51">
        <f>INT(VLOOKUP(M1064,Entourage!A:AF,28+IF(N1064=1,2,IF(N1064=3,3,1)),FALSE)*0.6*POWER(B1064,1.1))</f>
        <v>526</v>
      </c>
      <c r="R1064" s="55">
        <f>I1064/(SUM(H$2:H1064)*10)</f>
        <v>2.5781250000000001E-3</v>
      </c>
      <c r="S1064" s="95">
        <f t="shared" si="152"/>
        <v>5.5</v>
      </c>
      <c r="T1064" s="96">
        <f>SUMIFS(H$2:H1064,A$2:A1064,A1064)*10*S1064*(1.1+INDEX(Entourage!BD:BD,MATCH(J1064,Entourage!A:A,0))/20)</f>
        <v>924.00000000000011</v>
      </c>
      <c r="U1064" s="96">
        <f t="shared" si="153"/>
        <v>336.00000000000011</v>
      </c>
      <c r="V1064" s="96">
        <f>T1064/VLOOKUP(C1064,[4]CharPropertyConfig!$A:$G,7,FALSE)</f>
        <v>924.00000000000011</v>
      </c>
      <c r="W1064" s="96">
        <f t="shared" si="154"/>
        <v>28.000000000000114</v>
      </c>
      <c r="X1064" s="54" t="str">
        <f>VLOOKUP(J1064,Entourage!A:B,2,FALSE)</f>
        <v>c_b_0071</v>
      </c>
      <c r="Y1064" s="51" t="str">
        <f>VLOOKUP(M1064,Entourage!A:B,2,FALSE)</f>
        <v>c_b_0078</v>
      </c>
    </row>
    <row r="1065" spans="1:25" x14ac:dyDescent="0.15">
      <c r="A1065" s="51">
        <f t="shared" si="147"/>
        <v>54</v>
      </c>
      <c r="B1065" s="2">
        <f>COUNTIF(A$1:A1065,A1065)</f>
        <v>4</v>
      </c>
      <c r="C1065" s="2">
        <f t="shared" si="155"/>
        <v>104</v>
      </c>
      <c r="D1065" s="100">
        <f t="shared" si="148"/>
        <v>1293</v>
      </c>
      <c r="E1065" s="51">
        <v>1</v>
      </c>
      <c r="F1065" s="43">
        <v>2</v>
      </c>
      <c r="G1065" s="82">
        <v>13009</v>
      </c>
      <c r="H1065" s="43">
        <v>10</v>
      </c>
      <c r="I1065" s="43">
        <f>VLOOKUP(C1065,[4]CharPropertyConfig!$A:$G,7,FALSE)*D1065</f>
        <v>1293</v>
      </c>
      <c r="J1065" s="51">
        <f>VLOOKUP(A1065,filiation!A:C,3,FALSE)</f>
        <v>21</v>
      </c>
      <c r="K1065" s="51">
        <f>VLOOKUP(J1065,Entourage!A:N,14,FALSE)</f>
        <v>3</v>
      </c>
      <c r="L1065" s="2" t="str">
        <f t="shared" si="149"/>
        <v>辅助</v>
      </c>
      <c r="M1065" s="51">
        <f>VLOOKUP(A1065,filiation!A:D,4,FALSE)</f>
        <v>16</v>
      </c>
      <c r="N1065" s="51">
        <f>VLOOKUP(M1065,Entourage!A:N,14,FALSE)</f>
        <v>3</v>
      </c>
      <c r="O1065" s="2" t="str">
        <f t="shared" si="150"/>
        <v>辅助</v>
      </c>
      <c r="P1065" s="2">
        <f t="shared" si="151"/>
        <v>104</v>
      </c>
      <c r="Q1065" s="51">
        <f>INT(VLOOKUP(M1065,Entourage!A:AF,28+IF(N1065=1,2,IF(N1065=3,3,1)),FALSE)*0.6*POWER(B1065,1.1))</f>
        <v>722</v>
      </c>
      <c r="R1065" s="55">
        <f>I1065/(SUM(H$2:H1065)*10)</f>
        <v>3.6066945606694559E-3</v>
      </c>
      <c r="S1065" s="95">
        <f t="shared" si="152"/>
        <v>4.2</v>
      </c>
      <c r="T1065" s="96">
        <f>SUMIFS(H$2:H1065,A$2:A1065,A1065)*10*S1065*(1.1+INDEX(Entourage!BD:BD,MATCH(J1065,Entourage!A:A,0))/20)</f>
        <v>1293.6000000000001</v>
      </c>
      <c r="U1065" s="96">
        <f t="shared" si="153"/>
        <v>369.6</v>
      </c>
      <c r="V1065" s="96">
        <f>T1065/VLOOKUP(C1065,[4]CharPropertyConfig!$A:$G,7,FALSE)</f>
        <v>1293.6000000000001</v>
      </c>
      <c r="W1065" s="96">
        <f t="shared" si="154"/>
        <v>33.599999999999909</v>
      </c>
      <c r="X1065" s="54" t="str">
        <f>VLOOKUP(J1065,Entourage!A:B,2,FALSE)</f>
        <v>c_b_0071</v>
      </c>
      <c r="Y1065" s="51" t="str">
        <f>VLOOKUP(M1065,Entourage!A:B,2,FALSE)</f>
        <v>c_b_0078</v>
      </c>
    </row>
    <row r="1066" spans="1:25" x14ac:dyDescent="0.15">
      <c r="A1066" s="51">
        <f t="shared" si="147"/>
        <v>54</v>
      </c>
      <c r="B1066" s="2">
        <f>COUNTIF(A$1:A1066,A1066)</f>
        <v>5</v>
      </c>
      <c r="C1066" s="2">
        <f t="shared" si="155"/>
        <v>104</v>
      </c>
      <c r="D1066" s="100">
        <f t="shared" si="148"/>
        <v>1694</v>
      </c>
      <c r="E1066" s="51">
        <v>1</v>
      </c>
      <c r="F1066" s="43">
        <v>2</v>
      </c>
      <c r="G1066" s="82">
        <v>13009</v>
      </c>
      <c r="H1066" s="43">
        <v>12</v>
      </c>
      <c r="I1066" s="43">
        <f>VLOOKUP(C1066,[4]CharPropertyConfig!$A:$G,7,FALSE)*D1066</f>
        <v>1694</v>
      </c>
      <c r="J1066" s="51">
        <f>VLOOKUP(A1066,filiation!A:C,3,FALSE)</f>
        <v>21</v>
      </c>
      <c r="K1066" s="51">
        <f>VLOOKUP(J1066,Entourage!A:N,14,FALSE)</f>
        <v>3</v>
      </c>
      <c r="L1066" s="2" t="str">
        <f t="shared" si="149"/>
        <v>辅助</v>
      </c>
      <c r="M1066" s="51">
        <f>VLOOKUP(A1066,filiation!A:D,4,FALSE)</f>
        <v>16</v>
      </c>
      <c r="N1066" s="51">
        <f>VLOOKUP(M1066,Entourage!A:N,14,FALSE)</f>
        <v>3</v>
      </c>
      <c r="O1066" s="2" t="str">
        <f t="shared" si="150"/>
        <v>辅助</v>
      </c>
      <c r="P1066" s="2">
        <f t="shared" si="151"/>
        <v>104</v>
      </c>
      <c r="Q1066" s="51">
        <f>INT(VLOOKUP(M1066,Entourage!A:AF,28+IF(N1066=1,2,IF(N1066=3,3,1)),FALSE)*0.6*POWER(B1066,1.1))</f>
        <v>923</v>
      </c>
      <c r="R1066" s="55">
        <f>I1066/(SUM(H$2:H1066)*10)</f>
        <v>4.7236629301210193E-3</v>
      </c>
      <c r="S1066" s="95">
        <f t="shared" si="152"/>
        <v>3.56</v>
      </c>
      <c r="T1066" s="96">
        <f>SUMIFS(H$2:H1066,A$2:A1066,A1066)*10*S1066*(1.1+INDEX(Entourage!BD:BD,MATCH(J1066,Entourage!A:A,0))/20)</f>
        <v>1694.5600000000004</v>
      </c>
      <c r="U1066" s="96">
        <f t="shared" si="153"/>
        <v>400.96000000000026</v>
      </c>
      <c r="V1066" s="96">
        <f>T1066/VLOOKUP(C1066,[4]CharPropertyConfig!$A:$G,7,FALSE)</f>
        <v>1694.5600000000004</v>
      </c>
      <c r="W1066" s="96">
        <f t="shared" si="154"/>
        <v>31.360000000000241</v>
      </c>
      <c r="X1066" s="54" t="str">
        <f>VLOOKUP(J1066,Entourage!A:B,2,FALSE)</f>
        <v>c_b_0071</v>
      </c>
      <c r="Y1066" s="51" t="str">
        <f>VLOOKUP(M1066,Entourage!A:B,2,FALSE)</f>
        <v>c_b_0078</v>
      </c>
    </row>
    <row r="1067" spans="1:25" x14ac:dyDescent="0.15">
      <c r="A1067" s="51">
        <f t="shared" si="147"/>
        <v>54</v>
      </c>
      <c r="B1067" s="2">
        <f>COUNTIF(A$1:A1067,A1067)</f>
        <v>6</v>
      </c>
      <c r="C1067" s="2">
        <f t="shared" si="155"/>
        <v>104</v>
      </c>
      <c r="D1067" s="100">
        <f t="shared" si="148"/>
        <v>2114</v>
      </c>
      <c r="E1067" s="51">
        <v>1</v>
      </c>
      <c r="F1067" s="43">
        <v>2</v>
      </c>
      <c r="G1067" s="82">
        <v>13009</v>
      </c>
      <c r="H1067" s="43">
        <v>16</v>
      </c>
      <c r="I1067" s="43">
        <f>VLOOKUP(C1067,[4]CharPropertyConfig!$A:$G,7,FALSE)*D1067</f>
        <v>2114</v>
      </c>
      <c r="J1067" s="51">
        <f>VLOOKUP(A1067,filiation!A:C,3,FALSE)</f>
        <v>21</v>
      </c>
      <c r="K1067" s="51">
        <f>VLOOKUP(J1067,Entourage!A:N,14,FALSE)</f>
        <v>3</v>
      </c>
      <c r="L1067" s="2" t="str">
        <f t="shared" si="149"/>
        <v>辅助</v>
      </c>
      <c r="M1067" s="51">
        <f>VLOOKUP(A1067,filiation!A:D,4,FALSE)</f>
        <v>16</v>
      </c>
      <c r="N1067" s="51">
        <f>VLOOKUP(M1067,Entourage!A:N,14,FALSE)</f>
        <v>3</v>
      </c>
      <c r="O1067" s="2" t="str">
        <f t="shared" si="150"/>
        <v>辅助</v>
      </c>
      <c r="P1067" s="2">
        <f t="shared" si="151"/>
        <v>104</v>
      </c>
      <c r="Q1067" s="51">
        <f>INT(VLOOKUP(M1067,Entourage!A:AF,28+IF(N1067=1,2,IF(N1067=3,3,1)),FALSE)*0.6*POWER(B1067,1.1))</f>
        <v>1128</v>
      </c>
      <c r="R1067" s="55">
        <f>I1067/(SUM(H$2:H1067)*10)</f>
        <v>5.8921902001226375E-3</v>
      </c>
      <c r="S1067" s="95">
        <f t="shared" si="152"/>
        <v>3.02</v>
      </c>
      <c r="T1067" s="96">
        <f>SUMIFS(H$2:H1067,A$2:A1067,A1067)*10*S1067*(1.1+INDEX(Entourage!BD:BD,MATCH(J1067,Entourage!A:A,0))/20)</f>
        <v>2114</v>
      </c>
      <c r="U1067" s="96">
        <f t="shared" si="153"/>
        <v>419.4399999999996</v>
      </c>
      <c r="V1067" s="96">
        <f>T1067/VLOOKUP(C1067,[4]CharPropertyConfig!$A:$G,7,FALSE)</f>
        <v>2114</v>
      </c>
      <c r="W1067" s="96">
        <f t="shared" si="154"/>
        <v>18.479999999999336</v>
      </c>
      <c r="X1067" s="54" t="str">
        <f>VLOOKUP(J1067,Entourage!A:B,2,FALSE)</f>
        <v>c_b_0071</v>
      </c>
      <c r="Y1067" s="51" t="str">
        <f>VLOOKUP(M1067,Entourage!A:B,2,FALSE)</f>
        <v>c_b_0078</v>
      </c>
    </row>
    <row r="1068" spans="1:25" x14ac:dyDescent="0.15">
      <c r="A1068" s="51">
        <f t="shared" si="147"/>
        <v>54</v>
      </c>
      <c r="B1068" s="2">
        <f>COUNTIF(A$1:A1068,A1068)</f>
        <v>7</v>
      </c>
      <c r="C1068" s="2">
        <f t="shared" si="155"/>
        <v>104</v>
      </c>
      <c r="D1068" s="100">
        <f t="shared" si="148"/>
        <v>2548</v>
      </c>
      <c r="E1068" s="51">
        <v>1</v>
      </c>
      <c r="F1068" s="43">
        <v>3</v>
      </c>
      <c r="G1068" s="82">
        <v>13009</v>
      </c>
      <c r="H1068" s="43">
        <v>20</v>
      </c>
      <c r="I1068" s="43">
        <f>VLOOKUP(C1068,[4]CharPropertyConfig!$A:$G,7,FALSE)*D1068</f>
        <v>2548</v>
      </c>
      <c r="J1068" s="51">
        <f>VLOOKUP(A1068,filiation!A:C,3,FALSE)</f>
        <v>21</v>
      </c>
      <c r="K1068" s="51">
        <f>VLOOKUP(J1068,Entourage!A:N,14,FALSE)</f>
        <v>3</v>
      </c>
      <c r="L1068" s="2" t="str">
        <f t="shared" si="149"/>
        <v>辅助</v>
      </c>
      <c r="M1068" s="51">
        <f>VLOOKUP(A1068,filiation!A:D,4,FALSE)</f>
        <v>16</v>
      </c>
      <c r="N1068" s="51">
        <f>VLOOKUP(M1068,Entourage!A:N,14,FALSE)</f>
        <v>3</v>
      </c>
      <c r="O1068" s="2" t="str">
        <f t="shared" si="150"/>
        <v>辅助</v>
      </c>
      <c r="P1068" s="2">
        <f t="shared" si="151"/>
        <v>104</v>
      </c>
      <c r="Q1068" s="51">
        <f>INT(VLOOKUP(M1068,Entourage!A:AF,28+IF(N1068=1,2,IF(N1068=3,3,1)),FALSE)*0.6*POWER(B1068,1.1))</f>
        <v>1336</v>
      </c>
      <c r="R1068" s="55">
        <f>I1068/(SUM(H$2:H1068)*10)</f>
        <v>7.0978884617527438E-3</v>
      </c>
      <c r="S1068" s="95">
        <f t="shared" si="152"/>
        <v>2.6</v>
      </c>
      <c r="T1068" s="96">
        <f>SUMIFS(H$2:H1068,A$2:A1068,A1068)*10*S1068*(1.1+INDEX(Entourage!BD:BD,MATCH(J1068,Entourage!A:A,0))/20)</f>
        <v>2548.0000000000005</v>
      </c>
      <c r="U1068" s="96">
        <f t="shared" si="153"/>
        <v>434.00000000000045</v>
      </c>
      <c r="V1068" s="96">
        <f>T1068/VLOOKUP(C1068,[4]CharPropertyConfig!$A:$G,7,FALSE)</f>
        <v>2548.0000000000005</v>
      </c>
      <c r="W1068" s="96">
        <f t="shared" si="154"/>
        <v>14.560000000000855</v>
      </c>
      <c r="X1068" s="54" t="str">
        <f>VLOOKUP(J1068,Entourage!A:B,2,FALSE)</f>
        <v>c_b_0071</v>
      </c>
      <c r="Y1068" s="51" t="str">
        <f>VLOOKUP(M1068,Entourage!A:B,2,FALSE)</f>
        <v>c_b_0078</v>
      </c>
    </row>
    <row r="1069" spans="1:25" x14ac:dyDescent="0.15">
      <c r="A1069" s="51">
        <f t="shared" si="147"/>
        <v>54</v>
      </c>
      <c r="B1069" s="2">
        <f>COUNTIF(A$1:A1069,A1069)</f>
        <v>8</v>
      </c>
      <c r="C1069" s="2">
        <f t="shared" si="155"/>
        <v>104</v>
      </c>
      <c r="D1069" s="100">
        <f t="shared" si="148"/>
        <v>3000</v>
      </c>
      <c r="E1069" s="51">
        <v>1</v>
      </c>
      <c r="F1069" s="43">
        <v>3</v>
      </c>
      <c r="G1069" s="82">
        <v>13009</v>
      </c>
      <c r="H1069" s="43">
        <v>24</v>
      </c>
      <c r="I1069" s="43">
        <f>VLOOKUP(C1069,[4]CharPropertyConfig!$A:$G,7,FALSE)*D1069</f>
        <v>3000</v>
      </c>
      <c r="J1069" s="51">
        <f>VLOOKUP(A1069,filiation!A:C,3,FALSE)</f>
        <v>21</v>
      </c>
      <c r="K1069" s="51">
        <f>VLOOKUP(J1069,Entourage!A:N,14,FALSE)</f>
        <v>3</v>
      </c>
      <c r="L1069" s="2" t="str">
        <f t="shared" si="149"/>
        <v>辅助</v>
      </c>
      <c r="M1069" s="51">
        <f>VLOOKUP(A1069,filiation!A:D,4,FALSE)</f>
        <v>16</v>
      </c>
      <c r="N1069" s="51">
        <f>VLOOKUP(M1069,Entourage!A:N,14,FALSE)</f>
        <v>3</v>
      </c>
      <c r="O1069" s="2" t="str">
        <f t="shared" si="150"/>
        <v>辅助</v>
      </c>
      <c r="P1069" s="2">
        <f t="shared" si="151"/>
        <v>104</v>
      </c>
      <c r="Q1069" s="51">
        <f>INT(VLOOKUP(M1069,Entourage!A:AF,28+IF(N1069=1,2,IF(N1069=3,3,1)),FALSE)*0.6*POWER(B1069,1.1))</f>
        <v>1548</v>
      </c>
      <c r="R1069" s="55">
        <f>I1069/(SUM(H$2:H1069)*10)</f>
        <v>8.3514280942041091E-3</v>
      </c>
      <c r="S1069" s="95">
        <f t="shared" si="152"/>
        <v>2.2799999999999998</v>
      </c>
      <c r="T1069" s="96">
        <f>SUMIFS(H$2:H1069,A$2:A1069,A1069)*10*S1069*(1.1+INDEX(Entourage!BD:BD,MATCH(J1069,Entourage!A:A,0))/20)</f>
        <v>3000.48</v>
      </c>
      <c r="U1069" s="96">
        <f t="shared" si="153"/>
        <v>452.47999999999956</v>
      </c>
      <c r="V1069" s="96">
        <f>T1069/VLOOKUP(C1069,[4]CharPropertyConfig!$A:$G,7,FALSE)</f>
        <v>3000.48</v>
      </c>
      <c r="W1069" s="96">
        <f t="shared" si="154"/>
        <v>18.479999999999109</v>
      </c>
      <c r="X1069" s="54" t="str">
        <f>VLOOKUP(J1069,Entourage!A:B,2,FALSE)</f>
        <v>c_b_0071</v>
      </c>
      <c r="Y1069" s="51" t="str">
        <f>VLOOKUP(M1069,Entourage!A:B,2,FALSE)</f>
        <v>c_b_0078</v>
      </c>
    </row>
    <row r="1070" spans="1:25" x14ac:dyDescent="0.15">
      <c r="A1070" s="51">
        <f t="shared" si="147"/>
        <v>54</v>
      </c>
      <c r="B1070" s="2">
        <f>COUNTIF(A$1:A1070,A1070)</f>
        <v>9</v>
      </c>
      <c r="C1070" s="2">
        <f t="shared" si="155"/>
        <v>104</v>
      </c>
      <c r="D1070" s="100">
        <f t="shared" si="148"/>
        <v>3477</v>
      </c>
      <c r="E1070" s="51">
        <v>1</v>
      </c>
      <c r="F1070" s="43">
        <v>3</v>
      </c>
      <c r="G1070" s="82">
        <v>13009</v>
      </c>
      <c r="H1070" s="43">
        <v>26</v>
      </c>
      <c r="I1070" s="43">
        <f>VLOOKUP(C1070,[4]CharPropertyConfig!$A:$G,7,FALSE)*D1070</f>
        <v>3477</v>
      </c>
      <c r="J1070" s="51">
        <f>VLOOKUP(A1070,filiation!A:C,3,FALSE)</f>
        <v>21</v>
      </c>
      <c r="K1070" s="51">
        <f>VLOOKUP(J1070,Entourage!A:N,14,FALSE)</f>
        <v>3</v>
      </c>
      <c r="L1070" s="2" t="str">
        <f t="shared" si="149"/>
        <v>辅助</v>
      </c>
      <c r="M1070" s="51">
        <f>VLOOKUP(A1070,filiation!A:D,4,FALSE)</f>
        <v>16</v>
      </c>
      <c r="N1070" s="51">
        <f>VLOOKUP(M1070,Entourage!A:N,14,FALSE)</f>
        <v>3</v>
      </c>
      <c r="O1070" s="2" t="str">
        <f t="shared" si="150"/>
        <v>辅助</v>
      </c>
      <c r="P1070" s="2">
        <f t="shared" si="151"/>
        <v>104</v>
      </c>
      <c r="Q1070" s="51">
        <f>INT(VLOOKUP(M1070,Entourage!A:AF,28+IF(N1070=1,2,IF(N1070=3,3,1)),FALSE)*0.6*POWER(B1070,1.1))</f>
        <v>1762</v>
      </c>
      <c r="R1070" s="55">
        <f>I1070/(SUM(H$2:H1070)*10)</f>
        <v>9.6723044397462998E-3</v>
      </c>
      <c r="S1070" s="95">
        <f t="shared" si="152"/>
        <v>2.0699999999999998</v>
      </c>
      <c r="T1070" s="96">
        <f>SUMIFS(H$2:H1070,A$2:A1070,A1070)*10*S1070*(1.1+INDEX(Entourage!BD:BD,MATCH(J1070,Entourage!A:A,0))/20)</f>
        <v>3477.6000000000004</v>
      </c>
      <c r="U1070" s="96">
        <f t="shared" si="153"/>
        <v>477.12000000000035</v>
      </c>
      <c r="V1070" s="96">
        <f>T1070/VLOOKUP(C1070,[4]CharPropertyConfig!$A:$G,7,FALSE)</f>
        <v>3477.6000000000004</v>
      </c>
      <c r="W1070" s="96">
        <f t="shared" si="154"/>
        <v>24.640000000000782</v>
      </c>
      <c r="X1070" s="54" t="str">
        <f>VLOOKUP(J1070,Entourage!A:B,2,FALSE)</f>
        <v>c_b_0071</v>
      </c>
      <c r="Y1070" s="51" t="str">
        <f>VLOOKUP(M1070,Entourage!A:B,2,FALSE)</f>
        <v>c_b_0078</v>
      </c>
    </row>
    <row r="1071" spans="1:25" x14ac:dyDescent="0.15">
      <c r="A1071" s="51">
        <f t="shared" si="147"/>
        <v>54</v>
      </c>
      <c r="B1071" s="2">
        <f>COUNTIF(A$1:A1071,A1071)</f>
        <v>10</v>
      </c>
      <c r="C1071" s="2">
        <f t="shared" si="155"/>
        <v>104</v>
      </c>
      <c r="D1071" s="100">
        <f t="shared" si="148"/>
        <v>3969</v>
      </c>
      <c r="E1071" s="51">
        <v>1</v>
      </c>
      <c r="F1071" s="43">
        <v>3</v>
      </c>
      <c r="G1071" s="82">
        <v>13009</v>
      </c>
      <c r="H1071" s="43">
        <v>30</v>
      </c>
      <c r="I1071" s="43">
        <f>VLOOKUP(C1071,[4]CharPropertyConfig!$A:$G,7,FALSE)*D1071</f>
        <v>3969</v>
      </c>
      <c r="J1071" s="51">
        <f>VLOOKUP(A1071,filiation!A:C,3,FALSE)</f>
        <v>21</v>
      </c>
      <c r="K1071" s="51">
        <f>VLOOKUP(J1071,Entourage!A:N,14,FALSE)</f>
        <v>3</v>
      </c>
      <c r="L1071" s="2" t="str">
        <f t="shared" si="149"/>
        <v>辅助</v>
      </c>
      <c r="M1071" s="51">
        <f>VLOOKUP(A1071,filiation!A:D,4,FALSE)</f>
        <v>16</v>
      </c>
      <c r="N1071" s="51">
        <f>VLOOKUP(M1071,Entourage!A:N,14,FALSE)</f>
        <v>3</v>
      </c>
      <c r="O1071" s="2" t="str">
        <f t="shared" si="150"/>
        <v>辅助</v>
      </c>
      <c r="P1071" s="2">
        <f t="shared" si="151"/>
        <v>104</v>
      </c>
      <c r="Q1071" s="51">
        <f>INT(VLOOKUP(M1071,Entourage!A:AF,28+IF(N1071=1,2,IF(N1071=3,3,1)),FALSE)*0.6*POWER(B1071,1.1))</f>
        <v>1979</v>
      </c>
      <c r="R1071" s="55">
        <f>I1071/(SUM(H$2:H1071)*10)</f>
        <v>1.1031741619878814E-2</v>
      </c>
      <c r="S1071" s="95">
        <f t="shared" si="152"/>
        <v>1.89</v>
      </c>
      <c r="T1071" s="96">
        <f>SUMIFS(H$2:H1071,A$2:A1071,A1071)*10*S1071*(1.1+INDEX(Entourage!BD:BD,MATCH(J1071,Entourage!A:A,0))/20)</f>
        <v>3969.0000000000005</v>
      </c>
      <c r="U1071" s="96">
        <f t="shared" si="153"/>
        <v>491.40000000000009</v>
      </c>
      <c r="V1071" s="96">
        <f>T1071/VLOOKUP(C1071,[4]CharPropertyConfig!$A:$G,7,FALSE)</f>
        <v>3969.0000000000005</v>
      </c>
      <c r="W1071" s="96">
        <f t="shared" si="154"/>
        <v>14.279999999999745</v>
      </c>
      <c r="X1071" s="54" t="str">
        <f>VLOOKUP(J1071,Entourage!A:B,2,FALSE)</f>
        <v>c_b_0071</v>
      </c>
      <c r="Y1071" s="51" t="str">
        <f>VLOOKUP(M1071,Entourage!A:B,2,FALSE)</f>
        <v>c_b_0078</v>
      </c>
    </row>
    <row r="1072" spans="1:25" x14ac:dyDescent="0.15">
      <c r="A1072" s="51">
        <f t="shared" si="147"/>
        <v>54</v>
      </c>
      <c r="B1072" s="2">
        <f>COUNTIF(A$1:A1072,A1072)</f>
        <v>11</v>
      </c>
      <c r="C1072" s="2">
        <f t="shared" si="155"/>
        <v>104</v>
      </c>
      <c r="D1072" s="100">
        <f t="shared" si="148"/>
        <v>4482</v>
      </c>
      <c r="E1072" s="51">
        <v>1</v>
      </c>
      <c r="F1072" s="43">
        <v>4</v>
      </c>
      <c r="G1072" s="82">
        <v>13009</v>
      </c>
      <c r="H1072" s="43">
        <v>34</v>
      </c>
      <c r="I1072" s="43">
        <f>VLOOKUP(C1072,[4]CharPropertyConfig!$A:$G,7,FALSE)*D1072</f>
        <v>4482</v>
      </c>
      <c r="J1072" s="51">
        <f>VLOOKUP(A1072,filiation!A:C,3,FALSE)</f>
        <v>21</v>
      </c>
      <c r="K1072" s="51">
        <f>VLOOKUP(J1072,Entourage!A:N,14,FALSE)</f>
        <v>3</v>
      </c>
      <c r="L1072" s="2" t="str">
        <f t="shared" si="149"/>
        <v>辅助</v>
      </c>
      <c r="M1072" s="51">
        <f>VLOOKUP(A1072,filiation!A:D,4,FALSE)</f>
        <v>16</v>
      </c>
      <c r="N1072" s="51">
        <f>VLOOKUP(M1072,Entourage!A:N,14,FALSE)</f>
        <v>3</v>
      </c>
      <c r="O1072" s="2" t="str">
        <f t="shared" si="150"/>
        <v>辅助</v>
      </c>
      <c r="P1072" s="2">
        <f t="shared" si="151"/>
        <v>104</v>
      </c>
      <c r="Q1072" s="51">
        <f>INT(VLOOKUP(M1072,Entourage!A:AF,28+IF(N1072=1,2,IF(N1072=3,3,1)),FALSE)*0.6*POWER(B1072,1.1))</f>
        <v>2197</v>
      </c>
      <c r="R1072" s="55">
        <f>I1072/(SUM(H$2:H1072)*10)</f>
        <v>1.2445851382872375E-2</v>
      </c>
      <c r="S1072" s="95">
        <f t="shared" si="152"/>
        <v>1.74</v>
      </c>
      <c r="T1072" s="96">
        <f>SUMIFS(H$2:H1072,A$2:A1072,A1072)*10*S1072*(1.1+INDEX(Entourage!BD:BD,MATCH(J1072,Entourage!A:A,0))/20)</f>
        <v>4482.2400000000007</v>
      </c>
      <c r="U1072" s="96">
        <f t="shared" si="153"/>
        <v>513.24000000000024</v>
      </c>
      <c r="V1072" s="96">
        <f>T1072/VLOOKUP(C1072,[4]CharPropertyConfig!$A:$G,7,FALSE)</f>
        <v>4482.2400000000007</v>
      </c>
      <c r="W1072" s="96">
        <f t="shared" si="154"/>
        <v>21.840000000000146</v>
      </c>
      <c r="X1072" s="54" t="str">
        <f>VLOOKUP(J1072,Entourage!A:B,2,FALSE)</f>
        <v>c_b_0071</v>
      </c>
      <c r="Y1072" s="51" t="str">
        <f>VLOOKUP(M1072,Entourage!A:B,2,FALSE)</f>
        <v>c_b_0078</v>
      </c>
    </row>
    <row r="1073" spans="1:25" x14ac:dyDescent="0.15">
      <c r="A1073" s="51">
        <f t="shared" si="147"/>
        <v>54</v>
      </c>
      <c r="B1073" s="2">
        <f>COUNTIF(A$1:A1073,A1073)</f>
        <v>12</v>
      </c>
      <c r="C1073" s="2">
        <f t="shared" si="155"/>
        <v>104</v>
      </c>
      <c r="D1073" s="100">
        <f t="shared" si="148"/>
        <v>5019</v>
      </c>
      <c r="E1073" s="51">
        <v>1</v>
      </c>
      <c r="F1073" s="43">
        <v>4</v>
      </c>
      <c r="G1073" s="82">
        <v>13009</v>
      </c>
      <c r="H1073" s="43">
        <v>38</v>
      </c>
      <c r="I1073" s="43">
        <f>VLOOKUP(C1073,[4]CharPropertyConfig!$A:$G,7,FALSE)*D1073</f>
        <v>5019</v>
      </c>
      <c r="J1073" s="51">
        <f>VLOOKUP(A1073,filiation!A:C,3,FALSE)</f>
        <v>21</v>
      </c>
      <c r="K1073" s="51">
        <f>VLOOKUP(J1073,Entourage!A:N,14,FALSE)</f>
        <v>3</v>
      </c>
      <c r="L1073" s="2" t="str">
        <f t="shared" si="149"/>
        <v>辅助</v>
      </c>
      <c r="M1073" s="51">
        <f>VLOOKUP(A1073,filiation!A:D,4,FALSE)</f>
        <v>16</v>
      </c>
      <c r="N1073" s="51">
        <f>VLOOKUP(M1073,Entourage!A:N,14,FALSE)</f>
        <v>3</v>
      </c>
      <c r="O1073" s="2" t="str">
        <f t="shared" si="150"/>
        <v>辅助</v>
      </c>
      <c r="P1073" s="2">
        <f t="shared" si="151"/>
        <v>104</v>
      </c>
      <c r="Q1073" s="51">
        <f>INT(VLOOKUP(M1073,Entourage!A:AF,28+IF(N1073=1,2,IF(N1073=3,3,1)),FALSE)*0.6*POWER(B1073,1.1))</f>
        <v>2418</v>
      </c>
      <c r="R1073" s="55">
        <f>I1073/(SUM(H$2:H1073)*10)</f>
        <v>1.3922330097087378E-2</v>
      </c>
      <c r="S1073" s="95">
        <f t="shared" si="152"/>
        <v>1.615</v>
      </c>
      <c r="T1073" s="96">
        <f>SUMIFS(H$2:H1073,A$2:A1073,A1073)*10*S1073*(1.1+INDEX(Entourage!BD:BD,MATCH(J1073,Entourage!A:A,0))/20)</f>
        <v>5019.420000000001</v>
      </c>
      <c r="U1073" s="96">
        <f t="shared" si="153"/>
        <v>537.18000000000029</v>
      </c>
      <c r="V1073" s="96">
        <f>T1073/VLOOKUP(C1073,[4]CharPropertyConfig!$A:$G,7,FALSE)</f>
        <v>5019.420000000001</v>
      </c>
      <c r="W1073" s="96">
        <f t="shared" si="154"/>
        <v>23.940000000000055</v>
      </c>
      <c r="X1073" s="54" t="str">
        <f>VLOOKUP(J1073,Entourage!A:B,2,FALSE)</f>
        <v>c_b_0071</v>
      </c>
      <c r="Y1073" s="51" t="str">
        <f>VLOOKUP(M1073,Entourage!A:B,2,FALSE)</f>
        <v>c_b_0078</v>
      </c>
    </row>
    <row r="1074" spans="1:25" x14ac:dyDescent="0.15">
      <c r="A1074" s="51">
        <f t="shared" si="147"/>
        <v>54</v>
      </c>
      <c r="B1074" s="2">
        <f>COUNTIF(A$1:A1074,A1074)</f>
        <v>13</v>
      </c>
      <c r="C1074" s="2">
        <f t="shared" si="155"/>
        <v>104</v>
      </c>
      <c r="D1074" s="100">
        <f t="shared" si="148"/>
        <v>5580</v>
      </c>
      <c r="E1074" s="51">
        <v>1</v>
      </c>
      <c r="F1074" s="43">
        <v>4</v>
      </c>
      <c r="G1074" s="82">
        <v>13009</v>
      </c>
      <c r="H1074" s="43">
        <v>42</v>
      </c>
      <c r="I1074" s="43">
        <f>VLOOKUP(C1074,[4]CharPropertyConfig!$A:$G,7,FALSE)*D1074</f>
        <v>5580</v>
      </c>
      <c r="J1074" s="51">
        <f>VLOOKUP(A1074,filiation!A:C,3,FALSE)</f>
        <v>21</v>
      </c>
      <c r="K1074" s="51">
        <f>VLOOKUP(J1074,Entourage!A:N,14,FALSE)</f>
        <v>3</v>
      </c>
      <c r="L1074" s="2" t="str">
        <f t="shared" si="149"/>
        <v>辅助</v>
      </c>
      <c r="M1074" s="51">
        <f>VLOOKUP(A1074,filiation!A:D,4,FALSE)</f>
        <v>16</v>
      </c>
      <c r="N1074" s="51">
        <f>VLOOKUP(M1074,Entourage!A:N,14,FALSE)</f>
        <v>3</v>
      </c>
      <c r="O1074" s="2" t="str">
        <f t="shared" si="150"/>
        <v>辅助</v>
      </c>
      <c r="P1074" s="2">
        <f t="shared" si="151"/>
        <v>104</v>
      </c>
      <c r="Q1074" s="51">
        <f>INT(VLOOKUP(M1074,Entourage!A:AF,28+IF(N1074=1,2,IF(N1074=3,3,1)),FALSE)*0.6*POWER(B1074,1.1))</f>
        <v>2641</v>
      </c>
      <c r="R1074" s="55">
        <f>I1074/(SUM(H$2:H1074)*10)</f>
        <v>1.5460489859248586E-2</v>
      </c>
      <c r="S1074" s="95">
        <f t="shared" si="152"/>
        <v>1.51</v>
      </c>
      <c r="T1074" s="96">
        <f>SUMIFS(H$2:H1074,A$2:A1074,A1074)*10*S1074*(1.1+INDEX(Entourage!BD:BD,MATCH(J1074,Entourage!A:A,0))/20)</f>
        <v>5580.9600000000009</v>
      </c>
      <c r="U1074" s="96">
        <f t="shared" si="153"/>
        <v>561.54</v>
      </c>
      <c r="V1074" s="96">
        <f>T1074/VLOOKUP(C1074,[4]CharPropertyConfig!$A:$G,7,FALSE)</f>
        <v>5580.9600000000009</v>
      </c>
      <c r="W1074" s="96">
        <f t="shared" si="154"/>
        <v>24.359999999999673</v>
      </c>
      <c r="X1074" s="54" t="str">
        <f>VLOOKUP(J1074,Entourage!A:B,2,FALSE)</f>
        <v>c_b_0071</v>
      </c>
      <c r="Y1074" s="51" t="str">
        <f>VLOOKUP(M1074,Entourage!A:B,2,FALSE)</f>
        <v>c_b_0078</v>
      </c>
    </row>
    <row r="1075" spans="1:25" x14ac:dyDescent="0.15">
      <c r="A1075" s="51">
        <f t="shared" si="147"/>
        <v>54</v>
      </c>
      <c r="B1075" s="2">
        <f>COUNTIF(A$1:A1075,A1075)</f>
        <v>14</v>
      </c>
      <c r="C1075" s="2">
        <f t="shared" si="155"/>
        <v>104</v>
      </c>
      <c r="D1075" s="100">
        <f t="shared" si="148"/>
        <v>6162</v>
      </c>
      <c r="E1075" s="51">
        <v>1</v>
      </c>
      <c r="F1075" s="43">
        <v>5</v>
      </c>
      <c r="G1075" s="82">
        <v>13009</v>
      </c>
      <c r="H1075" s="43">
        <v>46</v>
      </c>
      <c r="I1075" s="43">
        <f>VLOOKUP(C1075,[4]CharPropertyConfig!$A:$G,7,FALSE)*D1075</f>
        <v>6162</v>
      </c>
      <c r="J1075" s="51">
        <f>VLOOKUP(A1075,filiation!A:C,3,FALSE)</f>
        <v>21</v>
      </c>
      <c r="K1075" s="51">
        <f>VLOOKUP(J1075,Entourage!A:N,14,FALSE)</f>
        <v>3</v>
      </c>
      <c r="L1075" s="2" t="str">
        <f t="shared" si="149"/>
        <v>辅助</v>
      </c>
      <c r="M1075" s="51">
        <f>VLOOKUP(A1075,filiation!A:D,4,FALSE)</f>
        <v>16</v>
      </c>
      <c r="N1075" s="51">
        <f>VLOOKUP(M1075,Entourage!A:N,14,FALSE)</f>
        <v>3</v>
      </c>
      <c r="O1075" s="2" t="str">
        <f t="shared" si="150"/>
        <v>辅助</v>
      </c>
      <c r="P1075" s="2">
        <f t="shared" si="151"/>
        <v>104</v>
      </c>
      <c r="Q1075" s="51">
        <f>INT(VLOOKUP(M1075,Entourage!A:AF,28+IF(N1075=1,2,IF(N1075=3,3,1)),FALSE)*0.6*POWER(B1075,1.1))</f>
        <v>2865</v>
      </c>
      <c r="R1075" s="55">
        <f>I1075/(SUM(H$2:H1075)*10)</f>
        <v>1.7051303337207373E-2</v>
      </c>
      <c r="S1075" s="95">
        <f t="shared" si="152"/>
        <v>1.42</v>
      </c>
      <c r="T1075" s="96">
        <f>SUMIFS(H$2:H1075,A$2:A1075,A1075)*10*S1075*(1.1+INDEX(Entourage!BD:BD,MATCH(J1075,Entourage!A:A,0))/20)</f>
        <v>6162.8</v>
      </c>
      <c r="U1075" s="96">
        <f t="shared" si="153"/>
        <v>581.83999999999924</v>
      </c>
      <c r="V1075" s="96">
        <f>T1075/VLOOKUP(C1075,[4]CharPropertyConfig!$A:$G,7,FALSE)</f>
        <v>6162.8</v>
      </c>
      <c r="W1075" s="96">
        <f t="shared" si="154"/>
        <v>20.299999999999272</v>
      </c>
      <c r="X1075" s="54" t="str">
        <f>VLOOKUP(J1075,Entourage!A:B,2,FALSE)</f>
        <v>c_b_0071</v>
      </c>
      <c r="Y1075" s="51" t="str">
        <f>VLOOKUP(M1075,Entourage!A:B,2,FALSE)</f>
        <v>c_b_0078</v>
      </c>
    </row>
    <row r="1076" spans="1:25" x14ac:dyDescent="0.15">
      <c r="A1076" s="51">
        <f t="shared" si="147"/>
        <v>54</v>
      </c>
      <c r="B1076" s="2">
        <f>COUNTIF(A$1:A1076,A1076)</f>
        <v>15</v>
      </c>
      <c r="C1076" s="2">
        <f t="shared" si="155"/>
        <v>104</v>
      </c>
      <c r="D1076" s="100">
        <f t="shared" si="148"/>
        <v>6763</v>
      </c>
      <c r="E1076" s="51">
        <v>1</v>
      </c>
      <c r="F1076" s="43">
        <v>5</v>
      </c>
      <c r="G1076" s="82">
        <v>13009</v>
      </c>
      <c r="H1076" s="43">
        <v>50</v>
      </c>
      <c r="I1076" s="43">
        <f>VLOOKUP(C1076,[4]CharPropertyConfig!$A:$G,7,FALSE)*D1076</f>
        <v>6763</v>
      </c>
      <c r="J1076" s="51">
        <f>VLOOKUP(A1076,filiation!A:C,3,FALSE)</f>
        <v>21</v>
      </c>
      <c r="K1076" s="51">
        <f>VLOOKUP(J1076,Entourage!A:N,14,FALSE)</f>
        <v>3</v>
      </c>
      <c r="L1076" s="2" t="str">
        <f t="shared" si="149"/>
        <v>辅助</v>
      </c>
      <c r="M1076" s="51">
        <f>VLOOKUP(A1076,filiation!A:D,4,FALSE)</f>
        <v>16</v>
      </c>
      <c r="N1076" s="51">
        <f>VLOOKUP(M1076,Entourage!A:N,14,FALSE)</f>
        <v>3</v>
      </c>
      <c r="O1076" s="2" t="str">
        <f t="shared" si="150"/>
        <v>辅助</v>
      </c>
      <c r="P1076" s="2">
        <f t="shared" si="151"/>
        <v>104</v>
      </c>
      <c r="Q1076" s="51">
        <f>INT(VLOOKUP(M1076,Entourage!A:AF,28+IF(N1076=1,2,IF(N1076=3,3,1)),FALSE)*0.6*POWER(B1076,1.1))</f>
        <v>3091</v>
      </c>
      <c r="R1076" s="55">
        <f>I1076/(SUM(H$2:H1076)*10)</f>
        <v>1.8688515530009948E-2</v>
      </c>
      <c r="S1076" s="95">
        <f t="shared" si="152"/>
        <v>1.3418999999999999</v>
      </c>
      <c r="T1076" s="96">
        <f>SUMIFS(H$2:H1076,A$2:A1076,A1076)*10*S1076*(1.1+INDEX(Entourage!BD:BD,MATCH(J1076,Entourage!A:A,0))/20)</f>
        <v>6763.1759999999995</v>
      </c>
      <c r="U1076" s="96">
        <f t="shared" si="153"/>
        <v>600.37599999999929</v>
      </c>
      <c r="V1076" s="96">
        <f>T1076/VLOOKUP(C1076,[4]CharPropertyConfig!$A:$G,7,FALSE)</f>
        <v>6763.1759999999995</v>
      </c>
      <c r="W1076" s="96">
        <f t="shared" si="154"/>
        <v>18.536000000000058</v>
      </c>
      <c r="X1076" s="54" t="str">
        <f>VLOOKUP(J1076,Entourage!A:B,2,FALSE)</f>
        <v>c_b_0071</v>
      </c>
      <c r="Y1076" s="51" t="str">
        <f>VLOOKUP(M1076,Entourage!A:B,2,FALSE)</f>
        <v>c_b_0078</v>
      </c>
    </row>
    <row r="1077" spans="1:25" x14ac:dyDescent="0.15">
      <c r="A1077" s="51">
        <f t="shared" si="147"/>
        <v>54</v>
      </c>
      <c r="B1077" s="2">
        <f>COUNTIF(A$1:A1077,A1077)</f>
        <v>16</v>
      </c>
      <c r="C1077" s="2">
        <f t="shared" si="155"/>
        <v>104</v>
      </c>
      <c r="D1077" s="100">
        <f t="shared" si="148"/>
        <v>7388</v>
      </c>
      <c r="E1077" s="51">
        <v>1</v>
      </c>
      <c r="F1077" s="43">
        <v>5</v>
      </c>
      <c r="G1077" s="82">
        <v>13009</v>
      </c>
      <c r="H1077" s="43">
        <v>54</v>
      </c>
      <c r="I1077" s="43">
        <f>VLOOKUP(C1077,[4]CharPropertyConfig!$A:$G,7,FALSE)*D1077</f>
        <v>7388</v>
      </c>
      <c r="J1077" s="51">
        <f>VLOOKUP(A1077,filiation!A:C,3,FALSE)</f>
        <v>21</v>
      </c>
      <c r="K1077" s="51">
        <f>VLOOKUP(J1077,Entourage!A:N,14,FALSE)</f>
        <v>3</v>
      </c>
      <c r="L1077" s="2" t="str">
        <f t="shared" si="149"/>
        <v>辅助</v>
      </c>
      <c r="M1077" s="51">
        <f>VLOOKUP(A1077,filiation!A:D,4,FALSE)</f>
        <v>16</v>
      </c>
      <c r="N1077" s="51">
        <f>VLOOKUP(M1077,Entourage!A:N,14,FALSE)</f>
        <v>3</v>
      </c>
      <c r="O1077" s="2" t="str">
        <f t="shared" si="150"/>
        <v>辅助</v>
      </c>
      <c r="P1077" s="2">
        <f t="shared" si="151"/>
        <v>104</v>
      </c>
      <c r="Q1077" s="51">
        <f>INT(VLOOKUP(M1077,Entourage!A:AF,28+IF(N1077=1,2,IF(N1077=3,3,1)),FALSE)*0.6*POWER(B1077,1.1))</f>
        <v>3318</v>
      </c>
      <c r="R1077" s="55">
        <f>I1077/(SUM(H$2:H1077)*10)</f>
        <v>2.0385188455383257E-2</v>
      </c>
      <c r="S1077" s="95">
        <f t="shared" si="152"/>
        <v>1.2748049999999997</v>
      </c>
      <c r="T1077" s="96">
        <f>SUMIFS(H$2:H1077,A$2:A1077,A1077)*10*S1077*(1.1+INDEX(Entourage!BD:BD,MATCH(J1077,Entourage!A:A,0))/20)</f>
        <v>7388.7697799999987</v>
      </c>
      <c r="U1077" s="96">
        <f t="shared" si="153"/>
        <v>625.59377999999924</v>
      </c>
      <c r="V1077" s="96">
        <f>T1077/VLOOKUP(C1077,[4]CharPropertyConfig!$A:$G,7,FALSE)</f>
        <v>7388.7697799999987</v>
      </c>
      <c r="W1077" s="96">
        <f t="shared" si="154"/>
        <v>25.217779999999948</v>
      </c>
      <c r="X1077" s="54" t="str">
        <f>VLOOKUP(J1077,Entourage!A:B,2,FALSE)</f>
        <v>c_b_0071</v>
      </c>
      <c r="Y1077" s="51" t="str">
        <f>VLOOKUP(M1077,Entourage!A:B,2,FALSE)</f>
        <v>c_b_0078</v>
      </c>
    </row>
    <row r="1078" spans="1:25" x14ac:dyDescent="0.15">
      <c r="A1078" s="51">
        <f t="shared" si="147"/>
        <v>54</v>
      </c>
      <c r="B1078" s="2">
        <f>COUNTIF(A$1:A1078,A1078)</f>
        <v>17</v>
      </c>
      <c r="C1078" s="2">
        <f t="shared" si="155"/>
        <v>104</v>
      </c>
      <c r="D1078" s="100">
        <f t="shared" si="148"/>
        <v>8044</v>
      </c>
      <c r="E1078" s="51">
        <v>1</v>
      </c>
      <c r="F1078" s="43">
        <v>5</v>
      </c>
      <c r="G1078" s="82">
        <v>13009</v>
      </c>
      <c r="H1078" s="43">
        <v>58</v>
      </c>
      <c r="I1078" s="43">
        <f>VLOOKUP(C1078,[4]CharPropertyConfig!$A:$G,7,FALSE)*D1078</f>
        <v>8044</v>
      </c>
      <c r="J1078" s="51">
        <f>VLOOKUP(A1078,filiation!A:C,3,FALSE)</f>
        <v>21</v>
      </c>
      <c r="K1078" s="51">
        <f>VLOOKUP(J1078,Entourage!A:N,14,FALSE)</f>
        <v>3</v>
      </c>
      <c r="L1078" s="2" t="str">
        <f t="shared" si="149"/>
        <v>辅助</v>
      </c>
      <c r="M1078" s="51">
        <f>VLOOKUP(A1078,filiation!A:D,4,FALSE)</f>
        <v>16</v>
      </c>
      <c r="N1078" s="51">
        <f>VLOOKUP(M1078,Entourage!A:N,14,FALSE)</f>
        <v>3</v>
      </c>
      <c r="O1078" s="2" t="str">
        <f t="shared" si="150"/>
        <v>辅助</v>
      </c>
      <c r="P1078" s="2">
        <f t="shared" si="151"/>
        <v>104</v>
      </c>
      <c r="Q1078" s="51">
        <f>INT(VLOOKUP(M1078,Entourage!A:AF,28+IF(N1078=1,2,IF(N1078=3,3,1)),FALSE)*0.6*POWER(B1078,1.1))</f>
        <v>3547</v>
      </c>
      <c r="R1078" s="55">
        <f>I1078/(SUM(H$2:H1078)*10)</f>
        <v>2.2159779614325067E-2</v>
      </c>
      <c r="S1078" s="95">
        <f t="shared" si="152"/>
        <v>1.2174387749999998</v>
      </c>
      <c r="T1078" s="96">
        <f>SUMIFS(H$2:H1078,A$2:A1078,A1078)*10*S1078*(1.1+INDEX(Entourage!BD:BD,MATCH(J1078,Entourage!A:A,0))/20)</f>
        <v>8044.835425199999</v>
      </c>
      <c r="U1078" s="96">
        <f t="shared" si="153"/>
        <v>656.06564520000029</v>
      </c>
      <c r="V1078" s="96">
        <f>T1078/VLOOKUP(C1078,[4]CharPropertyConfig!$A:$G,7,FALSE)</f>
        <v>8044.835425199999</v>
      </c>
      <c r="W1078" s="96">
        <f t="shared" si="154"/>
        <v>30.471865200001048</v>
      </c>
      <c r="X1078" s="54" t="str">
        <f>VLOOKUP(J1078,Entourage!A:B,2,FALSE)</f>
        <v>c_b_0071</v>
      </c>
      <c r="Y1078" s="51" t="str">
        <f>VLOOKUP(M1078,Entourage!A:B,2,FALSE)</f>
        <v>c_b_0078</v>
      </c>
    </row>
    <row r="1079" spans="1:25" x14ac:dyDescent="0.15">
      <c r="A1079" s="51">
        <f t="shared" si="147"/>
        <v>54</v>
      </c>
      <c r="B1079" s="2">
        <f>COUNTIF(A$1:A1079,A1079)</f>
        <v>18</v>
      </c>
      <c r="C1079" s="2">
        <f t="shared" si="155"/>
        <v>104</v>
      </c>
      <c r="D1079" s="100">
        <f t="shared" si="148"/>
        <v>8770</v>
      </c>
      <c r="E1079" s="51">
        <v>1</v>
      </c>
      <c r="F1079" s="43">
        <v>6</v>
      </c>
      <c r="G1079" s="82">
        <v>13009</v>
      </c>
      <c r="H1079" s="43">
        <v>64</v>
      </c>
      <c r="I1079" s="43">
        <f>VLOOKUP(C1079,[4]CharPropertyConfig!$A:$G,7,FALSE)*D1079</f>
        <v>8770</v>
      </c>
      <c r="J1079" s="51">
        <f>VLOOKUP(A1079,filiation!A:C,3,FALSE)</f>
        <v>21</v>
      </c>
      <c r="K1079" s="51">
        <f>VLOOKUP(J1079,Entourage!A:N,14,FALSE)</f>
        <v>3</v>
      </c>
      <c r="L1079" s="2" t="str">
        <f t="shared" si="149"/>
        <v>辅助</v>
      </c>
      <c r="M1079" s="51">
        <f>VLOOKUP(A1079,filiation!A:D,4,FALSE)</f>
        <v>16</v>
      </c>
      <c r="N1079" s="51">
        <f>VLOOKUP(M1079,Entourage!A:N,14,FALSE)</f>
        <v>3</v>
      </c>
      <c r="O1079" s="2" t="str">
        <f t="shared" si="150"/>
        <v>辅助</v>
      </c>
      <c r="P1079" s="2">
        <f t="shared" si="151"/>
        <v>104</v>
      </c>
      <c r="Q1079" s="51">
        <f>INT(VLOOKUP(M1079,Entourage!A:AF,28+IF(N1079=1,2,IF(N1079=3,3,1)),FALSE)*0.6*POWER(B1079,1.1))</f>
        <v>3777</v>
      </c>
      <c r="R1079" s="55">
        <f>I1079/(SUM(H$2:H1079)*10)</f>
        <v>2.4117258827411725E-2</v>
      </c>
      <c r="S1079" s="95">
        <f t="shared" si="152"/>
        <v>1.1687412239999997</v>
      </c>
      <c r="T1079" s="96">
        <f>SUMIFS(H$2:H1079,A$2:A1079,A1079)*10*S1079*(1.1+INDEX(Entourage!BD:BD,MATCH(J1079,Entourage!A:A,0))/20)</f>
        <v>8770.2341448959978</v>
      </c>
      <c r="U1079" s="96">
        <f t="shared" si="153"/>
        <v>725.39871969599881</v>
      </c>
      <c r="V1079" s="96">
        <f>T1079/VLOOKUP(C1079,[4]CharPropertyConfig!$A:$G,7,FALSE)</f>
        <v>8770.2341448959978</v>
      </c>
      <c r="W1079" s="96">
        <f t="shared" si="154"/>
        <v>69.333074495998517</v>
      </c>
      <c r="X1079" s="54" t="str">
        <f>VLOOKUP(J1079,Entourage!A:B,2,FALSE)</f>
        <v>c_b_0071</v>
      </c>
      <c r="Y1079" s="51" t="str">
        <f>VLOOKUP(M1079,Entourage!A:B,2,FALSE)</f>
        <v>c_b_0078</v>
      </c>
    </row>
    <row r="1080" spans="1:25" x14ac:dyDescent="0.15">
      <c r="A1080" s="51">
        <f t="shared" si="147"/>
        <v>54</v>
      </c>
      <c r="B1080" s="2">
        <f>COUNTIF(A$1:A1080,A1080)</f>
        <v>19</v>
      </c>
      <c r="C1080" s="2">
        <f t="shared" si="155"/>
        <v>104</v>
      </c>
      <c r="D1080" s="100">
        <f t="shared" si="148"/>
        <v>9536</v>
      </c>
      <c r="E1080" s="51">
        <v>1</v>
      </c>
      <c r="F1080" s="43">
        <v>6</v>
      </c>
      <c r="G1080" s="82">
        <v>13009</v>
      </c>
      <c r="H1080" s="43">
        <v>68</v>
      </c>
      <c r="I1080" s="43">
        <f>VLOOKUP(C1080,[4]CharPropertyConfig!$A:$G,7,FALSE)*D1080</f>
        <v>9536</v>
      </c>
      <c r="J1080" s="51">
        <f>VLOOKUP(A1080,filiation!A:C,3,FALSE)</f>
        <v>21</v>
      </c>
      <c r="K1080" s="51">
        <f>VLOOKUP(J1080,Entourage!A:N,14,FALSE)</f>
        <v>3</v>
      </c>
      <c r="L1080" s="2" t="str">
        <f t="shared" si="149"/>
        <v>辅助</v>
      </c>
      <c r="M1080" s="51">
        <f>VLOOKUP(A1080,filiation!A:D,4,FALSE)</f>
        <v>16</v>
      </c>
      <c r="N1080" s="51">
        <f>VLOOKUP(M1080,Entourage!A:N,14,FALSE)</f>
        <v>3</v>
      </c>
      <c r="O1080" s="2" t="str">
        <f t="shared" si="150"/>
        <v>辅助</v>
      </c>
      <c r="P1080" s="2">
        <f t="shared" si="151"/>
        <v>104</v>
      </c>
      <c r="Q1080" s="51">
        <f>INT(VLOOKUP(M1080,Entourage!A:AF,28+IF(N1080=1,2,IF(N1080=3,3,1)),FALSE)*0.6*POWER(B1080,1.1))</f>
        <v>4009</v>
      </c>
      <c r="R1080" s="55">
        <f>I1080/(SUM(H$2:H1080)*10)</f>
        <v>2.6174791392182695E-2</v>
      </c>
      <c r="S1080" s="95">
        <f t="shared" si="152"/>
        <v>1.1278352811599996</v>
      </c>
      <c r="T1080" s="96">
        <f>SUMIFS(H$2:H1080,A$2:A1080,A1080)*10*S1080*(1.1+INDEX(Entourage!BD:BD,MATCH(J1080,Entourage!A:A,0))/20)</f>
        <v>9536.9751374889565</v>
      </c>
      <c r="U1080" s="96">
        <f t="shared" si="153"/>
        <v>766.74099259295872</v>
      </c>
      <c r="V1080" s="96">
        <f>T1080/VLOOKUP(C1080,[4]CharPropertyConfig!$A:$G,7,FALSE)</f>
        <v>9536.9751374889565</v>
      </c>
      <c r="W1080" s="96">
        <f t="shared" si="154"/>
        <v>41.342272896959912</v>
      </c>
      <c r="X1080" s="54" t="str">
        <f>VLOOKUP(J1080,Entourage!A:B,2,FALSE)</f>
        <v>c_b_0071</v>
      </c>
      <c r="Y1080" s="51" t="str">
        <f>VLOOKUP(M1080,Entourage!A:B,2,FALSE)</f>
        <v>c_b_0078</v>
      </c>
    </row>
    <row r="1081" spans="1:25" x14ac:dyDescent="0.15">
      <c r="A1081" s="51">
        <f t="shared" si="147"/>
        <v>54</v>
      </c>
      <c r="B1081" s="2">
        <f>COUNTIF(A$1:A1081,A1081)</f>
        <v>20</v>
      </c>
      <c r="C1081" s="2">
        <f t="shared" si="155"/>
        <v>104</v>
      </c>
      <c r="D1081" s="100">
        <f t="shared" si="148"/>
        <v>10353</v>
      </c>
      <c r="E1081" s="51">
        <v>1</v>
      </c>
      <c r="F1081" s="43">
        <v>6</v>
      </c>
      <c r="G1081" s="82">
        <v>13009</v>
      </c>
      <c r="H1081" s="43">
        <v>72</v>
      </c>
      <c r="I1081" s="43">
        <f>VLOOKUP(C1081,[4]CharPropertyConfig!$A:$G,7,FALSE)*D1081</f>
        <v>10353</v>
      </c>
      <c r="J1081" s="51">
        <f>VLOOKUP(A1081,filiation!A:C,3,FALSE)</f>
        <v>21</v>
      </c>
      <c r="K1081" s="51">
        <f>VLOOKUP(J1081,Entourage!A:N,14,FALSE)</f>
        <v>3</v>
      </c>
      <c r="L1081" s="2" t="str">
        <f t="shared" si="149"/>
        <v>辅助</v>
      </c>
      <c r="M1081" s="51">
        <f>VLOOKUP(A1081,filiation!A:D,4,FALSE)</f>
        <v>16</v>
      </c>
      <c r="N1081" s="51">
        <f>VLOOKUP(M1081,Entourage!A:N,14,FALSE)</f>
        <v>3</v>
      </c>
      <c r="O1081" s="2" t="str">
        <f t="shared" si="150"/>
        <v>辅助</v>
      </c>
      <c r="P1081" s="2">
        <f t="shared" si="151"/>
        <v>104</v>
      </c>
      <c r="Q1081" s="51">
        <f>INT(VLOOKUP(M1081,Entourage!A:AF,28+IF(N1081=1,2,IF(N1081=3,3,1)),FALSE)*0.6*POWER(B1081,1.1))</f>
        <v>4242</v>
      </c>
      <c r="R1081" s="55">
        <f>I1081/(SUM(H$2:H1081)*10)</f>
        <v>2.8361275476660092E-2</v>
      </c>
      <c r="S1081" s="95">
        <f t="shared" si="152"/>
        <v>1.0940002227251997</v>
      </c>
      <c r="T1081" s="96">
        <f>SUMIFS(H$2:H1081,A$2:A1081,A1081)*10*S1081*(1.1+INDEX(Entourage!BD:BD,MATCH(J1081,Entourage!A:A,0))/20)</f>
        <v>10353.618107871291</v>
      </c>
      <c r="U1081" s="96">
        <f t="shared" si="153"/>
        <v>816.64297038233417</v>
      </c>
      <c r="V1081" s="96">
        <f>T1081/VLOOKUP(C1081,[4]CharPropertyConfig!$A:$G,7,FALSE)</f>
        <v>10353.618107871291</v>
      </c>
      <c r="W1081" s="96">
        <f t="shared" si="154"/>
        <v>49.901977789375451</v>
      </c>
      <c r="X1081" s="54" t="str">
        <f>VLOOKUP(J1081,Entourage!A:B,2,FALSE)</f>
        <v>c_b_0071</v>
      </c>
      <c r="Y1081" s="51" t="str">
        <f>VLOOKUP(M1081,Entourage!A:B,2,FALSE)</f>
        <v>c_b_0078</v>
      </c>
    </row>
    <row r="1082" spans="1:25" x14ac:dyDescent="0.15">
      <c r="A1082" s="51">
        <f t="shared" si="147"/>
        <v>55</v>
      </c>
      <c r="B1082" s="2">
        <f>COUNTIF(A$1:A1082,A1082)</f>
        <v>1</v>
      </c>
      <c r="C1082" s="2">
        <f t="shared" si="155"/>
        <v>101</v>
      </c>
      <c r="D1082" s="100">
        <f t="shared" si="148"/>
        <v>11</v>
      </c>
      <c r="E1082" s="51">
        <v>1</v>
      </c>
      <c r="F1082" s="43">
        <v>1</v>
      </c>
      <c r="G1082" s="82">
        <v>13009</v>
      </c>
      <c r="H1082" s="43">
        <v>2</v>
      </c>
      <c r="I1082" s="43">
        <f>VLOOKUP(C1082,[4]CharPropertyConfig!$A:$G,7,FALSE)*D1082</f>
        <v>275</v>
      </c>
      <c r="J1082" s="51">
        <f>VLOOKUP(A1082,filiation!A:C,3,FALSE)</f>
        <v>17</v>
      </c>
      <c r="K1082" s="51">
        <f>VLOOKUP(J1082,Entourage!A:N,14,FALSE)</f>
        <v>1</v>
      </c>
      <c r="L1082" s="2" t="str">
        <f t="shared" si="149"/>
        <v>战斗</v>
      </c>
      <c r="M1082" s="51">
        <f>VLOOKUP(A1082,filiation!A:D,4,FALSE)</f>
        <v>18</v>
      </c>
      <c r="N1082" s="51">
        <f>VLOOKUP(M1082,Entourage!A:N,14,FALSE)</f>
        <v>2</v>
      </c>
      <c r="O1082" s="2" t="str">
        <f t="shared" si="150"/>
        <v>刺杀</v>
      </c>
      <c r="P1082" s="2">
        <f t="shared" si="151"/>
        <v>101</v>
      </c>
      <c r="Q1082" s="51">
        <f>INT(VLOOKUP(M1082,Entourage!A:AF,28+IF(N1082=1,2,IF(N1082=3,3,1)),FALSE)*0.6*POWER(B1082,1.1))</f>
        <v>22</v>
      </c>
      <c r="R1082" s="55">
        <f>I1082/(SUM(H$2:H1082)*10)</f>
        <v>7.5330082726127211E-4</v>
      </c>
      <c r="S1082" s="95">
        <f t="shared" si="152"/>
        <v>10</v>
      </c>
      <c r="T1082" s="96">
        <f>SUMIFS(H$2:H1082,A$2:A1082,A1082)*10*S1082*(1.1+INDEX(Entourage!BD:BD,MATCH(J1082,Entourage!A:A,0))/20)</f>
        <v>280</v>
      </c>
      <c r="U1082" s="96">
        <f t="shared" si="153"/>
        <v>-10073.618107871291</v>
      </c>
      <c r="V1082" s="96">
        <f>T1082/VLOOKUP(C1082,[4]CharPropertyConfig!$A:$G,7,FALSE)</f>
        <v>11.2</v>
      </c>
      <c r="W1082" s="96">
        <f t="shared" si="154"/>
        <v>-10890.261078253625</v>
      </c>
      <c r="X1082" s="54" t="str">
        <f>VLOOKUP(J1082,Entourage!A:B,2,FALSE)</f>
        <v>c_b_0075</v>
      </c>
      <c r="Y1082" s="51" t="str">
        <f>VLOOKUP(M1082,Entourage!A:B,2,FALSE)</f>
        <v>c_b_0076</v>
      </c>
    </row>
    <row r="1083" spans="1:25" x14ac:dyDescent="0.15">
      <c r="A1083" s="51">
        <f t="shared" si="147"/>
        <v>55</v>
      </c>
      <c r="B1083" s="2">
        <f>COUNTIF(A$1:A1083,A1083)</f>
        <v>2</v>
      </c>
      <c r="C1083" s="2">
        <f t="shared" si="155"/>
        <v>101</v>
      </c>
      <c r="D1083" s="100">
        <f t="shared" si="148"/>
        <v>23</v>
      </c>
      <c r="E1083" s="51">
        <v>1</v>
      </c>
      <c r="F1083" s="43">
        <v>1</v>
      </c>
      <c r="G1083" s="82">
        <v>13009</v>
      </c>
      <c r="H1083" s="43">
        <v>4</v>
      </c>
      <c r="I1083" s="43">
        <f>VLOOKUP(C1083,[4]CharPropertyConfig!$A:$G,7,FALSE)*D1083</f>
        <v>575</v>
      </c>
      <c r="J1083" s="51">
        <f>VLOOKUP(A1083,filiation!A:C,3,FALSE)</f>
        <v>17</v>
      </c>
      <c r="K1083" s="51">
        <f>VLOOKUP(J1083,Entourage!A:N,14,FALSE)</f>
        <v>1</v>
      </c>
      <c r="L1083" s="2" t="str">
        <f t="shared" si="149"/>
        <v>战斗</v>
      </c>
      <c r="M1083" s="51">
        <f>VLOOKUP(A1083,filiation!A:D,4,FALSE)</f>
        <v>18</v>
      </c>
      <c r="N1083" s="51">
        <f>VLOOKUP(M1083,Entourage!A:N,14,FALSE)</f>
        <v>2</v>
      </c>
      <c r="O1083" s="2" t="str">
        <f t="shared" si="150"/>
        <v>刺杀</v>
      </c>
      <c r="P1083" s="2">
        <f t="shared" si="151"/>
        <v>101</v>
      </c>
      <c r="Q1083" s="51">
        <f>INT(VLOOKUP(M1083,Entourage!A:AF,28+IF(N1083=1,2,IF(N1083=3,3,1)),FALSE)*0.6*POWER(B1083,1.1))</f>
        <v>47</v>
      </c>
      <c r="R1083" s="55">
        <f>I1083/(SUM(H$2:H1083)*10)</f>
        <v>1.5749109832922487E-3</v>
      </c>
      <c r="S1083" s="95">
        <f t="shared" si="152"/>
        <v>7</v>
      </c>
      <c r="T1083" s="96">
        <f>SUMIFS(H$2:H1083,A$2:A1083,A1083)*10*S1083*(1.1+INDEX(Entourage!BD:BD,MATCH(J1083,Entourage!A:A,0))/20)</f>
        <v>588</v>
      </c>
      <c r="U1083" s="96">
        <f t="shared" si="153"/>
        <v>308</v>
      </c>
      <c r="V1083" s="96">
        <f>T1083/VLOOKUP(C1083,[4]CharPropertyConfig!$A:$G,7,FALSE)</f>
        <v>23.52</v>
      </c>
      <c r="W1083" s="96">
        <f t="shared" si="154"/>
        <v>10381.618107871291</v>
      </c>
      <c r="X1083" s="54" t="str">
        <f>VLOOKUP(J1083,Entourage!A:B,2,FALSE)</f>
        <v>c_b_0075</v>
      </c>
      <c r="Y1083" s="51" t="str">
        <f>VLOOKUP(M1083,Entourage!A:B,2,FALSE)</f>
        <v>c_b_0076</v>
      </c>
    </row>
    <row r="1084" spans="1:25" x14ac:dyDescent="0.15">
      <c r="A1084" s="51">
        <f t="shared" si="147"/>
        <v>55</v>
      </c>
      <c r="B1084" s="2">
        <f>COUNTIF(A$1:A1084,A1084)</f>
        <v>3</v>
      </c>
      <c r="C1084" s="2">
        <f t="shared" si="155"/>
        <v>101</v>
      </c>
      <c r="D1084" s="100">
        <f t="shared" si="148"/>
        <v>36</v>
      </c>
      <c r="E1084" s="51">
        <v>1</v>
      </c>
      <c r="F1084" s="43">
        <v>1</v>
      </c>
      <c r="G1084" s="82">
        <v>13009</v>
      </c>
      <c r="H1084" s="43">
        <v>6</v>
      </c>
      <c r="I1084" s="43">
        <f>VLOOKUP(C1084,[4]CharPropertyConfig!$A:$G,7,FALSE)*D1084</f>
        <v>900</v>
      </c>
      <c r="J1084" s="51">
        <f>VLOOKUP(A1084,filiation!A:C,3,FALSE)</f>
        <v>17</v>
      </c>
      <c r="K1084" s="51">
        <f>VLOOKUP(J1084,Entourage!A:N,14,FALSE)</f>
        <v>1</v>
      </c>
      <c r="L1084" s="2" t="str">
        <f t="shared" si="149"/>
        <v>战斗</v>
      </c>
      <c r="M1084" s="51">
        <f>VLOOKUP(A1084,filiation!A:D,4,FALSE)</f>
        <v>18</v>
      </c>
      <c r="N1084" s="51">
        <f>VLOOKUP(M1084,Entourage!A:N,14,FALSE)</f>
        <v>2</v>
      </c>
      <c r="O1084" s="2" t="str">
        <f t="shared" si="150"/>
        <v>刺杀</v>
      </c>
      <c r="P1084" s="2">
        <f t="shared" si="151"/>
        <v>101</v>
      </c>
      <c r="Q1084" s="51">
        <f>INT(VLOOKUP(M1084,Entourage!A:AF,28+IF(N1084=1,2,IF(N1084=3,3,1)),FALSE)*0.6*POWER(B1084,1.1))</f>
        <v>74</v>
      </c>
      <c r="R1084" s="55">
        <f>I1084/(SUM(H$2:H1084)*10)</f>
        <v>2.4646730200460071E-3</v>
      </c>
      <c r="S1084" s="95">
        <f t="shared" si="152"/>
        <v>5.5</v>
      </c>
      <c r="T1084" s="96">
        <f>SUMIFS(H$2:H1084,A$2:A1084,A1084)*10*S1084*(1.1+INDEX(Entourage!BD:BD,MATCH(J1084,Entourage!A:A,0))/20)</f>
        <v>924.00000000000011</v>
      </c>
      <c r="U1084" s="96">
        <f t="shared" si="153"/>
        <v>336.00000000000011</v>
      </c>
      <c r="V1084" s="96">
        <f>T1084/VLOOKUP(C1084,[4]CharPropertyConfig!$A:$G,7,FALSE)</f>
        <v>36.960000000000008</v>
      </c>
      <c r="W1084" s="96">
        <f t="shared" si="154"/>
        <v>28.000000000000114</v>
      </c>
      <c r="X1084" s="54" t="str">
        <f>VLOOKUP(J1084,Entourage!A:B,2,FALSE)</f>
        <v>c_b_0075</v>
      </c>
      <c r="Y1084" s="51" t="str">
        <f>VLOOKUP(M1084,Entourage!A:B,2,FALSE)</f>
        <v>c_b_0076</v>
      </c>
    </row>
    <row r="1085" spans="1:25" x14ac:dyDescent="0.15">
      <c r="A1085" s="51">
        <f t="shared" si="147"/>
        <v>55</v>
      </c>
      <c r="B1085" s="2">
        <f>COUNTIF(A$1:A1085,A1085)</f>
        <v>4</v>
      </c>
      <c r="C1085" s="2">
        <f t="shared" si="155"/>
        <v>101</v>
      </c>
      <c r="D1085" s="100">
        <f t="shared" si="148"/>
        <v>51</v>
      </c>
      <c r="E1085" s="51">
        <v>1</v>
      </c>
      <c r="F1085" s="43">
        <v>2</v>
      </c>
      <c r="G1085" s="82">
        <v>13009</v>
      </c>
      <c r="H1085" s="43">
        <v>10</v>
      </c>
      <c r="I1085" s="43">
        <f>VLOOKUP(C1085,[4]CharPropertyConfig!$A:$G,7,FALSE)*D1085</f>
        <v>1275</v>
      </c>
      <c r="J1085" s="51">
        <f>VLOOKUP(A1085,filiation!A:C,3,FALSE)</f>
        <v>17</v>
      </c>
      <c r="K1085" s="51">
        <f>VLOOKUP(J1085,Entourage!A:N,14,FALSE)</f>
        <v>1</v>
      </c>
      <c r="L1085" s="2" t="str">
        <f t="shared" si="149"/>
        <v>战斗</v>
      </c>
      <c r="M1085" s="51">
        <f>VLOOKUP(A1085,filiation!A:D,4,FALSE)</f>
        <v>18</v>
      </c>
      <c r="N1085" s="51">
        <f>VLOOKUP(M1085,Entourage!A:N,14,FALSE)</f>
        <v>2</v>
      </c>
      <c r="O1085" s="2" t="str">
        <f t="shared" si="150"/>
        <v>刺杀</v>
      </c>
      <c r="P1085" s="2">
        <f t="shared" si="151"/>
        <v>101</v>
      </c>
      <c r="Q1085" s="51">
        <f>INT(VLOOKUP(M1085,Entourage!A:AF,28+IF(N1085=1,2,IF(N1085=3,3,1)),FALSE)*0.6*POWER(B1085,1.1))</f>
        <v>102</v>
      </c>
      <c r="R1085" s="55">
        <f>I1085/(SUM(H$2:H1085)*10)</f>
        <v>3.4906641844165798E-3</v>
      </c>
      <c r="S1085" s="95">
        <f t="shared" si="152"/>
        <v>4.2</v>
      </c>
      <c r="T1085" s="96">
        <f>SUMIFS(H$2:H1085,A$2:A1085,A1085)*10*S1085*(1.1+INDEX(Entourage!BD:BD,MATCH(J1085,Entourage!A:A,0))/20)</f>
        <v>1293.6000000000001</v>
      </c>
      <c r="U1085" s="96">
        <f t="shared" si="153"/>
        <v>369.6</v>
      </c>
      <c r="V1085" s="96">
        <f>T1085/VLOOKUP(C1085,[4]CharPropertyConfig!$A:$G,7,FALSE)</f>
        <v>51.744000000000007</v>
      </c>
      <c r="W1085" s="96">
        <f t="shared" si="154"/>
        <v>33.599999999999909</v>
      </c>
      <c r="X1085" s="54" t="str">
        <f>VLOOKUP(J1085,Entourage!A:B,2,FALSE)</f>
        <v>c_b_0075</v>
      </c>
      <c r="Y1085" s="51" t="str">
        <f>VLOOKUP(M1085,Entourage!A:B,2,FALSE)</f>
        <v>c_b_0076</v>
      </c>
    </row>
    <row r="1086" spans="1:25" x14ac:dyDescent="0.15">
      <c r="A1086" s="51">
        <f t="shared" si="147"/>
        <v>55</v>
      </c>
      <c r="B1086" s="2">
        <f>COUNTIF(A$1:A1086,A1086)</f>
        <v>5</v>
      </c>
      <c r="C1086" s="2">
        <f t="shared" si="155"/>
        <v>101</v>
      </c>
      <c r="D1086" s="100">
        <f t="shared" si="148"/>
        <v>67</v>
      </c>
      <c r="E1086" s="51">
        <v>1</v>
      </c>
      <c r="F1086" s="43">
        <v>2</v>
      </c>
      <c r="G1086" s="82">
        <v>13009</v>
      </c>
      <c r="H1086" s="43">
        <v>12</v>
      </c>
      <c r="I1086" s="43">
        <f>VLOOKUP(C1086,[4]CharPropertyConfig!$A:$G,7,FALSE)*D1086</f>
        <v>1675</v>
      </c>
      <c r="J1086" s="51">
        <f>VLOOKUP(A1086,filiation!A:C,3,FALSE)</f>
        <v>17</v>
      </c>
      <c r="K1086" s="51">
        <f>VLOOKUP(J1086,Entourage!A:N,14,FALSE)</f>
        <v>1</v>
      </c>
      <c r="L1086" s="2" t="str">
        <f t="shared" si="149"/>
        <v>战斗</v>
      </c>
      <c r="M1086" s="51">
        <f>VLOOKUP(A1086,filiation!A:D,4,FALSE)</f>
        <v>18</v>
      </c>
      <c r="N1086" s="51">
        <f>VLOOKUP(M1086,Entourage!A:N,14,FALSE)</f>
        <v>2</v>
      </c>
      <c r="O1086" s="2" t="str">
        <f t="shared" si="150"/>
        <v>刺杀</v>
      </c>
      <c r="P1086" s="2">
        <f t="shared" si="151"/>
        <v>101</v>
      </c>
      <c r="Q1086" s="51">
        <f>INT(VLOOKUP(M1086,Entourage!A:AF,28+IF(N1086=1,2,IF(N1086=3,3,1)),FALSE)*0.6*POWER(B1086,1.1))</f>
        <v>130</v>
      </c>
      <c r="R1086" s="55">
        <f>I1086/(SUM(H$2:H1086)*10)</f>
        <v>4.5842684328644152E-3</v>
      </c>
      <c r="S1086" s="95">
        <f t="shared" si="152"/>
        <v>3.56</v>
      </c>
      <c r="T1086" s="96">
        <f>SUMIFS(H$2:H1086,A$2:A1086,A1086)*10*S1086*(1.1+INDEX(Entourage!BD:BD,MATCH(J1086,Entourage!A:A,0))/20)</f>
        <v>1694.5600000000004</v>
      </c>
      <c r="U1086" s="96">
        <f t="shared" si="153"/>
        <v>400.96000000000026</v>
      </c>
      <c r="V1086" s="96">
        <f>T1086/VLOOKUP(C1086,[4]CharPropertyConfig!$A:$G,7,FALSE)</f>
        <v>67.78240000000001</v>
      </c>
      <c r="W1086" s="96">
        <f t="shared" si="154"/>
        <v>31.360000000000241</v>
      </c>
      <c r="X1086" s="54" t="str">
        <f>VLOOKUP(J1086,Entourage!A:B,2,FALSE)</f>
        <v>c_b_0075</v>
      </c>
      <c r="Y1086" s="51" t="str">
        <f>VLOOKUP(M1086,Entourage!A:B,2,FALSE)</f>
        <v>c_b_0076</v>
      </c>
    </row>
    <row r="1087" spans="1:25" x14ac:dyDescent="0.15">
      <c r="A1087" s="51">
        <f t="shared" si="147"/>
        <v>55</v>
      </c>
      <c r="B1087" s="2">
        <f>COUNTIF(A$1:A1087,A1087)</f>
        <v>6</v>
      </c>
      <c r="C1087" s="2">
        <f t="shared" si="155"/>
        <v>101</v>
      </c>
      <c r="D1087" s="100">
        <f t="shared" si="148"/>
        <v>84</v>
      </c>
      <c r="E1087" s="51">
        <v>1</v>
      </c>
      <c r="F1087" s="43">
        <v>2</v>
      </c>
      <c r="G1087" s="82">
        <v>13009</v>
      </c>
      <c r="H1087" s="43">
        <v>16</v>
      </c>
      <c r="I1087" s="43">
        <f>VLOOKUP(C1087,[4]CharPropertyConfig!$A:$G,7,FALSE)*D1087</f>
        <v>2100</v>
      </c>
      <c r="J1087" s="51">
        <f>VLOOKUP(A1087,filiation!A:C,3,FALSE)</f>
        <v>17</v>
      </c>
      <c r="K1087" s="51">
        <f>VLOOKUP(J1087,Entourage!A:N,14,FALSE)</f>
        <v>1</v>
      </c>
      <c r="L1087" s="2" t="str">
        <f t="shared" si="149"/>
        <v>战斗</v>
      </c>
      <c r="M1087" s="51">
        <f>VLOOKUP(A1087,filiation!A:D,4,FALSE)</f>
        <v>18</v>
      </c>
      <c r="N1087" s="51">
        <f>VLOOKUP(M1087,Entourage!A:N,14,FALSE)</f>
        <v>2</v>
      </c>
      <c r="O1087" s="2" t="str">
        <f t="shared" si="150"/>
        <v>刺杀</v>
      </c>
      <c r="P1087" s="2">
        <f t="shared" si="151"/>
        <v>101</v>
      </c>
      <c r="Q1087" s="51">
        <f>INT(VLOOKUP(M1087,Entourage!A:AF,28+IF(N1087=1,2,IF(N1087=3,3,1)),FALSE)*0.6*POWER(B1087,1.1))</f>
        <v>159</v>
      </c>
      <c r="R1087" s="55">
        <f>I1087/(SUM(H$2:H1087)*10)</f>
        <v>5.7449253159708924E-3</v>
      </c>
      <c r="S1087" s="95">
        <f t="shared" si="152"/>
        <v>3.02</v>
      </c>
      <c r="T1087" s="96">
        <f>SUMIFS(H$2:H1087,A$2:A1087,A1087)*10*S1087*(1.1+INDEX(Entourage!BD:BD,MATCH(J1087,Entourage!A:A,0))/20)</f>
        <v>2114</v>
      </c>
      <c r="U1087" s="96">
        <f t="shared" si="153"/>
        <v>419.4399999999996</v>
      </c>
      <c r="V1087" s="96">
        <f>T1087/VLOOKUP(C1087,[4]CharPropertyConfig!$A:$G,7,FALSE)</f>
        <v>84.56</v>
      </c>
      <c r="W1087" s="96">
        <f t="shared" si="154"/>
        <v>18.479999999999336</v>
      </c>
      <c r="X1087" s="54" t="str">
        <f>VLOOKUP(J1087,Entourage!A:B,2,FALSE)</f>
        <v>c_b_0075</v>
      </c>
      <c r="Y1087" s="51" t="str">
        <f>VLOOKUP(M1087,Entourage!A:B,2,FALSE)</f>
        <v>c_b_0076</v>
      </c>
    </row>
    <row r="1088" spans="1:25" x14ac:dyDescent="0.15">
      <c r="A1088" s="51">
        <f t="shared" si="147"/>
        <v>55</v>
      </c>
      <c r="B1088" s="2">
        <f>COUNTIF(A$1:A1088,A1088)</f>
        <v>7</v>
      </c>
      <c r="C1088" s="2">
        <f t="shared" si="155"/>
        <v>101</v>
      </c>
      <c r="D1088" s="100">
        <f t="shared" si="148"/>
        <v>101</v>
      </c>
      <c r="E1088" s="51">
        <v>1</v>
      </c>
      <c r="F1088" s="43">
        <v>3</v>
      </c>
      <c r="G1088" s="82">
        <v>13009</v>
      </c>
      <c r="H1088" s="43">
        <v>20</v>
      </c>
      <c r="I1088" s="43">
        <f>VLOOKUP(C1088,[4]CharPropertyConfig!$A:$G,7,FALSE)*D1088</f>
        <v>2525</v>
      </c>
      <c r="J1088" s="51">
        <f>VLOOKUP(A1088,filiation!A:C,3,FALSE)</f>
        <v>17</v>
      </c>
      <c r="K1088" s="51">
        <f>VLOOKUP(J1088,Entourage!A:N,14,FALSE)</f>
        <v>1</v>
      </c>
      <c r="L1088" s="2" t="str">
        <f t="shared" si="149"/>
        <v>战斗</v>
      </c>
      <c r="M1088" s="51">
        <f>VLOOKUP(A1088,filiation!A:D,4,FALSE)</f>
        <v>18</v>
      </c>
      <c r="N1088" s="51">
        <f>VLOOKUP(M1088,Entourage!A:N,14,FALSE)</f>
        <v>2</v>
      </c>
      <c r="O1088" s="2" t="str">
        <f t="shared" si="150"/>
        <v>刺杀</v>
      </c>
      <c r="P1088" s="2">
        <f t="shared" si="151"/>
        <v>101</v>
      </c>
      <c r="Q1088" s="51">
        <f>INT(VLOOKUP(M1088,Entourage!A:AF,28+IF(N1088=1,2,IF(N1088=3,3,1)),FALSE)*0.6*POWER(B1088,1.1))</f>
        <v>188</v>
      </c>
      <c r="R1088" s="55">
        <f>I1088/(SUM(H$2:H1088)*10)</f>
        <v>6.9038114507573682E-3</v>
      </c>
      <c r="S1088" s="95">
        <f t="shared" si="152"/>
        <v>2.6</v>
      </c>
      <c r="T1088" s="96">
        <f>SUMIFS(H$2:H1088,A$2:A1088,A1088)*10*S1088*(1.1+INDEX(Entourage!BD:BD,MATCH(J1088,Entourage!A:A,0))/20)</f>
        <v>2548.0000000000005</v>
      </c>
      <c r="U1088" s="96">
        <f t="shared" si="153"/>
        <v>434.00000000000045</v>
      </c>
      <c r="V1088" s="96">
        <f>T1088/VLOOKUP(C1088,[4]CharPropertyConfig!$A:$G,7,FALSE)</f>
        <v>101.92000000000002</v>
      </c>
      <c r="W1088" s="96">
        <f t="shared" si="154"/>
        <v>14.560000000000855</v>
      </c>
      <c r="X1088" s="54" t="str">
        <f>VLOOKUP(J1088,Entourage!A:B,2,FALSE)</f>
        <v>c_b_0075</v>
      </c>
      <c r="Y1088" s="51" t="str">
        <f>VLOOKUP(M1088,Entourage!A:B,2,FALSE)</f>
        <v>c_b_0076</v>
      </c>
    </row>
    <row r="1089" spans="1:25" x14ac:dyDescent="0.15">
      <c r="A1089" s="51">
        <f t="shared" si="147"/>
        <v>55</v>
      </c>
      <c r="B1089" s="2">
        <f>COUNTIF(A$1:A1089,A1089)</f>
        <v>8</v>
      </c>
      <c r="C1089" s="2">
        <f t="shared" si="155"/>
        <v>101</v>
      </c>
      <c r="D1089" s="100">
        <f t="shared" si="148"/>
        <v>120</v>
      </c>
      <c r="E1089" s="51">
        <v>1</v>
      </c>
      <c r="F1089" s="43">
        <v>3</v>
      </c>
      <c r="G1089" s="82">
        <v>13009</v>
      </c>
      <c r="H1089" s="43">
        <v>24</v>
      </c>
      <c r="I1089" s="43">
        <f>VLOOKUP(C1089,[4]CharPropertyConfig!$A:$G,7,FALSE)*D1089</f>
        <v>3000</v>
      </c>
      <c r="J1089" s="51">
        <f>VLOOKUP(A1089,filiation!A:C,3,FALSE)</f>
        <v>17</v>
      </c>
      <c r="K1089" s="51">
        <f>VLOOKUP(J1089,Entourage!A:N,14,FALSE)</f>
        <v>1</v>
      </c>
      <c r="L1089" s="2" t="str">
        <f t="shared" si="149"/>
        <v>战斗</v>
      </c>
      <c r="M1089" s="51">
        <f>VLOOKUP(A1089,filiation!A:D,4,FALSE)</f>
        <v>18</v>
      </c>
      <c r="N1089" s="51">
        <f>VLOOKUP(M1089,Entourage!A:N,14,FALSE)</f>
        <v>2</v>
      </c>
      <c r="O1089" s="2" t="str">
        <f t="shared" si="150"/>
        <v>刺杀</v>
      </c>
      <c r="P1089" s="2">
        <f t="shared" si="151"/>
        <v>101</v>
      </c>
      <c r="Q1089" s="51">
        <f>INT(VLOOKUP(M1089,Entourage!A:AF,28+IF(N1089=1,2,IF(N1089=3,3,1)),FALSE)*0.6*POWER(B1089,1.1))</f>
        <v>218</v>
      </c>
      <c r="R1089" s="55">
        <f>I1089/(SUM(H$2:H1089)*10)</f>
        <v>8.1971692442209965E-3</v>
      </c>
      <c r="S1089" s="95">
        <f t="shared" si="152"/>
        <v>2.2799999999999998</v>
      </c>
      <c r="T1089" s="96">
        <f>SUMIFS(H$2:H1089,A$2:A1089,A1089)*10*S1089*(1.1+INDEX(Entourage!BD:BD,MATCH(J1089,Entourage!A:A,0))/20)</f>
        <v>3000.48</v>
      </c>
      <c r="U1089" s="96">
        <f t="shared" si="153"/>
        <v>452.47999999999956</v>
      </c>
      <c r="V1089" s="96">
        <f>T1089/VLOOKUP(C1089,[4]CharPropertyConfig!$A:$G,7,FALSE)</f>
        <v>120.0192</v>
      </c>
      <c r="W1089" s="96">
        <f t="shared" si="154"/>
        <v>18.479999999999109</v>
      </c>
      <c r="X1089" s="54" t="str">
        <f>VLOOKUP(J1089,Entourage!A:B,2,FALSE)</f>
        <v>c_b_0075</v>
      </c>
      <c r="Y1089" s="51" t="str">
        <f>VLOOKUP(M1089,Entourage!A:B,2,FALSE)</f>
        <v>c_b_0076</v>
      </c>
    </row>
    <row r="1090" spans="1:25" x14ac:dyDescent="0.15">
      <c r="A1090" s="51">
        <f t="shared" si="147"/>
        <v>55</v>
      </c>
      <c r="B1090" s="2">
        <f>COUNTIF(A$1:A1090,A1090)</f>
        <v>9</v>
      </c>
      <c r="C1090" s="2">
        <f t="shared" si="155"/>
        <v>101</v>
      </c>
      <c r="D1090" s="100">
        <f t="shared" si="148"/>
        <v>139</v>
      </c>
      <c r="E1090" s="51">
        <v>1</v>
      </c>
      <c r="F1090" s="43">
        <v>3</v>
      </c>
      <c r="G1090" s="82">
        <v>13009</v>
      </c>
      <c r="H1090" s="43">
        <v>26</v>
      </c>
      <c r="I1090" s="43">
        <f>VLOOKUP(C1090,[4]CharPropertyConfig!$A:$G,7,FALSE)*D1090</f>
        <v>3475</v>
      </c>
      <c r="J1090" s="51">
        <f>VLOOKUP(A1090,filiation!A:C,3,FALSE)</f>
        <v>17</v>
      </c>
      <c r="K1090" s="51">
        <f>VLOOKUP(J1090,Entourage!A:N,14,FALSE)</f>
        <v>1</v>
      </c>
      <c r="L1090" s="2" t="str">
        <f t="shared" si="149"/>
        <v>战斗</v>
      </c>
      <c r="M1090" s="51">
        <f>VLOOKUP(A1090,filiation!A:D,4,FALSE)</f>
        <v>18</v>
      </c>
      <c r="N1090" s="51">
        <f>VLOOKUP(M1090,Entourage!A:N,14,FALSE)</f>
        <v>2</v>
      </c>
      <c r="O1090" s="2" t="str">
        <f t="shared" si="150"/>
        <v>刺杀</v>
      </c>
      <c r="P1090" s="2">
        <f t="shared" si="151"/>
        <v>101</v>
      </c>
      <c r="Q1090" s="51">
        <f>INT(VLOOKUP(M1090,Entourage!A:AF,28+IF(N1090=1,2,IF(N1090=3,3,1)),FALSE)*0.6*POWER(B1090,1.1))</f>
        <v>248</v>
      </c>
      <c r="R1090" s="55">
        <f>I1090/(SUM(H$2:H1090)*10)</f>
        <v>9.4883136740934911E-3</v>
      </c>
      <c r="S1090" s="95">
        <f t="shared" si="152"/>
        <v>2.0699999999999998</v>
      </c>
      <c r="T1090" s="96">
        <f>SUMIFS(H$2:H1090,A$2:A1090,A1090)*10*S1090*(1.1+INDEX(Entourage!BD:BD,MATCH(J1090,Entourage!A:A,0))/20)</f>
        <v>3477.6000000000004</v>
      </c>
      <c r="U1090" s="96">
        <f t="shared" si="153"/>
        <v>477.12000000000035</v>
      </c>
      <c r="V1090" s="96">
        <f>T1090/VLOOKUP(C1090,[4]CharPropertyConfig!$A:$G,7,FALSE)</f>
        <v>139.10400000000001</v>
      </c>
      <c r="W1090" s="96">
        <f t="shared" si="154"/>
        <v>24.640000000000782</v>
      </c>
      <c r="X1090" s="54" t="str">
        <f>VLOOKUP(J1090,Entourage!A:B,2,FALSE)</f>
        <v>c_b_0075</v>
      </c>
      <c r="Y1090" s="51" t="str">
        <f>VLOOKUP(M1090,Entourage!A:B,2,FALSE)</f>
        <v>c_b_0076</v>
      </c>
    </row>
    <row r="1091" spans="1:25" x14ac:dyDescent="0.15">
      <c r="A1091" s="51">
        <f t="shared" ref="A1091:A1154" si="156">INT((ROW(A1091)+18)/20)</f>
        <v>55</v>
      </c>
      <c r="B1091" s="2">
        <f>COUNTIF(A$1:A1091,A1091)</f>
        <v>10</v>
      </c>
      <c r="C1091" s="2">
        <f t="shared" si="155"/>
        <v>101</v>
      </c>
      <c r="D1091" s="100">
        <f t="shared" ref="D1091:D1154" si="157">INT(V1091)</f>
        <v>158</v>
      </c>
      <c r="E1091" s="51">
        <v>1</v>
      </c>
      <c r="F1091" s="43">
        <v>3</v>
      </c>
      <c r="G1091" s="82">
        <v>13009</v>
      </c>
      <c r="H1091" s="43">
        <v>30</v>
      </c>
      <c r="I1091" s="43">
        <f>VLOOKUP(C1091,[4]CharPropertyConfig!$A:$G,7,FALSE)*D1091</f>
        <v>3950</v>
      </c>
      <c r="J1091" s="51">
        <f>VLOOKUP(A1091,filiation!A:C,3,FALSE)</f>
        <v>17</v>
      </c>
      <c r="K1091" s="51">
        <f>VLOOKUP(J1091,Entourage!A:N,14,FALSE)</f>
        <v>1</v>
      </c>
      <c r="L1091" s="2" t="str">
        <f t="shared" ref="L1091:L1121" si="158">VLOOKUP(K1091,$AC$2:$AD$4,2,FALSE)</f>
        <v>战斗</v>
      </c>
      <c r="M1091" s="51">
        <f>VLOOKUP(A1091,filiation!A:D,4,FALSE)</f>
        <v>18</v>
      </c>
      <c r="N1091" s="51">
        <f>VLOOKUP(M1091,Entourage!A:N,14,FALSE)</f>
        <v>2</v>
      </c>
      <c r="O1091" s="2" t="str">
        <f t="shared" ref="O1091:O1121" si="159">VLOOKUP(N1091,$AC$2:$AD$4,2,FALSE)</f>
        <v>刺杀</v>
      </c>
      <c r="P1091" s="2">
        <f t="shared" ref="P1091:P1121" si="160">VLOOKUP(N1091,$AC$2:$AE$4,3,FALSE)</f>
        <v>101</v>
      </c>
      <c r="Q1091" s="51">
        <f>INT(VLOOKUP(M1091,Entourage!A:AF,28+IF(N1091=1,2,IF(N1091=3,3,1)),FALSE)*0.6*POWER(B1091,1.1))</f>
        <v>279</v>
      </c>
      <c r="R1091" s="55">
        <f>I1091/(SUM(H$2:H1091)*10)</f>
        <v>1.0776450046379659E-2</v>
      </c>
      <c r="S1091" s="95">
        <f t="shared" ref="S1091:S1154" si="161">VLOOKUP(B1091,AG$2:AH$22,2,FALSE)</f>
        <v>1.89</v>
      </c>
      <c r="T1091" s="96">
        <f>SUMIFS(H$2:H1091,A$2:A1091,A1091)*10*S1091*(1.1+INDEX(Entourage!BD:BD,MATCH(J1091,Entourage!A:A,0))/20)</f>
        <v>3969.0000000000005</v>
      </c>
      <c r="U1091" s="96">
        <f t="shared" ref="U1091:U1154" si="162">IFERROR(T1091-T1090,0)</f>
        <v>491.40000000000009</v>
      </c>
      <c r="V1091" s="96">
        <f>T1091/VLOOKUP(C1091,[4]CharPropertyConfig!$A:$G,7,FALSE)</f>
        <v>158.76000000000002</v>
      </c>
      <c r="W1091" s="96">
        <f t="shared" si="154"/>
        <v>14.279999999999745</v>
      </c>
      <c r="X1091" s="54" t="str">
        <f>VLOOKUP(J1091,Entourage!A:B,2,FALSE)</f>
        <v>c_b_0075</v>
      </c>
      <c r="Y1091" s="51" t="str">
        <f>VLOOKUP(M1091,Entourage!A:B,2,FALSE)</f>
        <v>c_b_0076</v>
      </c>
    </row>
    <row r="1092" spans="1:25" x14ac:dyDescent="0.15">
      <c r="A1092" s="51">
        <f t="shared" si="156"/>
        <v>55</v>
      </c>
      <c r="B1092" s="2">
        <f>COUNTIF(A$1:A1092,A1092)</f>
        <v>11</v>
      </c>
      <c r="C1092" s="2">
        <f t="shared" si="155"/>
        <v>101</v>
      </c>
      <c r="D1092" s="100">
        <f t="shared" si="157"/>
        <v>179</v>
      </c>
      <c r="E1092" s="51">
        <v>1</v>
      </c>
      <c r="F1092" s="43">
        <v>4</v>
      </c>
      <c r="G1092" s="82">
        <v>13009</v>
      </c>
      <c r="H1092" s="43">
        <v>34</v>
      </c>
      <c r="I1092" s="43">
        <f>VLOOKUP(C1092,[4]CharPropertyConfig!$A:$G,7,FALSE)*D1092</f>
        <v>4475</v>
      </c>
      <c r="J1092" s="51">
        <f>VLOOKUP(A1092,filiation!A:C,3,FALSE)</f>
        <v>17</v>
      </c>
      <c r="K1092" s="51">
        <f>VLOOKUP(J1092,Entourage!A:N,14,FALSE)</f>
        <v>1</v>
      </c>
      <c r="L1092" s="2" t="str">
        <f t="shared" si="158"/>
        <v>战斗</v>
      </c>
      <c r="M1092" s="51">
        <f>VLOOKUP(A1092,filiation!A:D,4,FALSE)</f>
        <v>18</v>
      </c>
      <c r="N1092" s="51">
        <f>VLOOKUP(M1092,Entourage!A:N,14,FALSE)</f>
        <v>2</v>
      </c>
      <c r="O1092" s="2" t="str">
        <f t="shared" si="159"/>
        <v>刺杀</v>
      </c>
      <c r="P1092" s="2">
        <f t="shared" si="160"/>
        <v>101</v>
      </c>
      <c r="Q1092" s="51">
        <f>INT(VLOOKUP(M1092,Entourage!A:AF,28+IF(N1092=1,2,IF(N1092=3,3,1)),FALSE)*0.6*POWER(B1092,1.1))</f>
        <v>310</v>
      </c>
      <c r="R1092" s="55">
        <f>I1092/(SUM(H$2:H1092)*10)</f>
        <v>1.2197448757086785E-2</v>
      </c>
      <c r="S1092" s="95">
        <f t="shared" si="161"/>
        <v>1.74</v>
      </c>
      <c r="T1092" s="96">
        <f>SUMIFS(H$2:H1092,A$2:A1092,A1092)*10*S1092*(1.1+INDEX(Entourage!BD:BD,MATCH(J1092,Entourage!A:A,0))/20)</f>
        <v>4482.2400000000007</v>
      </c>
      <c r="U1092" s="96">
        <f t="shared" si="162"/>
        <v>513.24000000000024</v>
      </c>
      <c r="V1092" s="96">
        <f>T1092/VLOOKUP(C1092,[4]CharPropertyConfig!$A:$G,7,FALSE)</f>
        <v>179.28960000000004</v>
      </c>
      <c r="W1092" s="96">
        <f t="shared" ref="W1092:W1155" si="163">U1092-U1091</f>
        <v>21.840000000000146</v>
      </c>
      <c r="X1092" s="54" t="str">
        <f>VLOOKUP(J1092,Entourage!A:B,2,FALSE)</f>
        <v>c_b_0075</v>
      </c>
      <c r="Y1092" s="51" t="str">
        <f>VLOOKUP(M1092,Entourage!A:B,2,FALSE)</f>
        <v>c_b_0076</v>
      </c>
    </row>
    <row r="1093" spans="1:25" x14ac:dyDescent="0.15">
      <c r="A1093" s="51">
        <f t="shared" si="156"/>
        <v>55</v>
      </c>
      <c r="B1093" s="2">
        <f>COUNTIF(A$1:A1093,A1093)</f>
        <v>12</v>
      </c>
      <c r="C1093" s="2">
        <f t="shared" si="155"/>
        <v>101</v>
      </c>
      <c r="D1093" s="100">
        <f t="shared" si="157"/>
        <v>200</v>
      </c>
      <c r="E1093" s="51">
        <v>1</v>
      </c>
      <c r="F1093" s="43">
        <v>4</v>
      </c>
      <c r="G1093" s="82">
        <v>13009</v>
      </c>
      <c r="H1093" s="43">
        <v>38</v>
      </c>
      <c r="I1093" s="43">
        <f>VLOOKUP(C1093,[4]CharPropertyConfig!$A:$G,7,FALSE)*D1093</f>
        <v>5000</v>
      </c>
      <c r="J1093" s="51">
        <f>VLOOKUP(A1093,filiation!A:C,3,FALSE)</f>
        <v>17</v>
      </c>
      <c r="K1093" s="51">
        <f>VLOOKUP(J1093,Entourage!A:N,14,FALSE)</f>
        <v>1</v>
      </c>
      <c r="L1093" s="2" t="str">
        <f t="shared" si="158"/>
        <v>战斗</v>
      </c>
      <c r="M1093" s="51">
        <f>VLOOKUP(A1093,filiation!A:D,4,FALSE)</f>
        <v>18</v>
      </c>
      <c r="N1093" s="51">
        <f>VLOOKUP(M1093,Entourage!A:N,14,FALSE)</f>
        <v>2</v>
      </c>
      <c r="O1093" s="2" t="str">
        <f t="shared" si="159"/>
        <v>刺杀</v>
      </c>
      <c r="P1093" s="2">
        <f t="shared" si="160"/>
        <v>101</v>
      </c>
      <c r="Q1093" s="51">
        <f>INT(VLOOKUP(M1093,Entourage!A:AF,28+IF(N1093=1,2,IF(N1093=3,3,1)),FALSE)*0.6*POWER(B1093,1.1))</f>
        <v>341</v>
      </c>
      <c r="R1093" s="55">
        <f>I1093/(SUM(H$2:H1093)*10)</f>
        <v>1.3614333169961336E-2</v>
      </c>
      <c r="S1093" s="95">
        <f t="shared" si="161"/>
        <v>1.615</v>
      </c>
      <c r="T1093" s="96">
        <f>SUMIFS(H$2:H1093,A$2:A1093,A1093)*10*S1093*(1.1+INDEX(Entourage!BD:BD,MATCH(J1093,Entourage!A:A,0))/20)</f>
        <v>5019.420000000001</v>
      </c>
      <c r="U1093" s="96">
        <f t="shared" si="162"/>
        <v>537.18000000000029</v>
      </c>
      <c r="V1093" s="96">
        <f>T1093/VLOOKUP(C1093,[4]CharPropertyConfig!$A:$G,7,FALSE)</f>
        <v>200.77680000000004</v>
      </c>
      <c r="W1093" s="96">
        <f t="shared" si="163"/>
        <v>23.940000000000055</v>
      </c>
      <c r="X1093" s="54" t="str">
        <f>VLOOKUP(J1093,Entourage!A:B,2,FALSE)</f>
        <v>c_b_0075</v>
      </c>
      <c r="Y1093" s="51" t="str">
        <f>VLOOKUP(M1093,Entourage!A:B,2,FALSE)</f>
        <v>c_b_0076</v>
      </c>
    </row>
    <row r="1094" spans="1:25" x14ac:dyDescent="0.15">
      <c r="A1094" s="51">
        <f t="shared" si="156"/>
        <v>55</v>
      </c>
      <c r="B1094" s="2">
        <f>COUNTIF(A$1:A1094,A1094)</f>
        <v>13</v>
      </c>
      <c r="C1094" s="2">
        <f t="shared" si="155"/>
        <v>101</v>
      </c>
      <c r="D1094" s="100">
        <f t="shared" si="157"/>
        <v>223</v>
      </c>
      <c r="E1094" s="51">
        <v>1</v>
      </c>
      <c r="F1094" s="43">
        <v>4</v>
      </c>
      <c r="G1094" s="82">
        <v>13009</v>
      </c>
      <c r="H1094" s="43">
        <v>42</v>
      </c>
      <c r="I1094" s="43">
        <f>VLOOKUP(C1094,[4]CharPropertyConfig!$A:$G,7,FALSE)*D1094</f>
        <v>5575</v>
      </c>
      <c r="J1094" s="51">
        <f>VLOOKUP(A1094,filiation!A:C,3,FALSE)</f>
        <v>17</v>
      </c>
      <c r="K1094" s="51">
        <f>VLOOKUP(J1094,Entourage!A:N,14,FALSE)</f>
        <v>1</v>
      </c>
      <c r="L1094" s="2" t="str">
        <f t="shared" si="158"/>
        <v>战斗</v>
      </c>
      <c r="M1094" s="51">
        <f>VLOOKUP(A1094,filiation!A:D,4,FALSE)</f>
        <v>18</v>
      </c>
      <c r="N1094" s="51">
        <f>VLOOKUP(M1094,Entourage!A:N,14,FALSE)</f>
        <v>2</v>
      </c>
      <c r="O1094" s="2" t="str">
        <f t="shared" si="159"/>
        <v>刺杀</v>
      </c>
      <c r="P1094" s="2">
        <f t="shared" si="160"/>
        <v>101</v>
      </c>
      <c r="Q1094" s="51">
        <f>INT(VLOOKUP(M1094,Entourage!A:AF,28+IF(N1094=1,2,IF(N1094=3,3,1)),FALSE)*0.6*POWER(B1094,1.1))</f>
        <v>372</v>
      </c>
      <c r="R1094" s="55">
        <f>I1094/(SUM(H$2:H1094)*10)</f>
        <v>1.5162641427328111E-2</v>
      </c>
      <c r="S1094" s="95">
        <f t="shared" si="161"/>
        <v>1.51</v>
      </c>
      <c r="T1094" s="96">
        <f>SUMIFS(H$2:H1094,A$2:A1094,A1094)*10*S1094*(1.1+INDEX(Entourage!BD:BD,MATCH(J1094,Entourage!A:A,0))/20)</f>
        <v>5580.9600000000009</v>
      </c>
      <c r="U1094" s="96">
        <f t="shared" si="162"/>
        <v>561.54</v>
      </c>
      <c r="V1094" s="96">
        <f>T1094/VLOOKUP(C1094,[4]CharPropertyConfig!$A:$G,7,FALSE)</f>
        <v>223.23840000000004</v>
      </c>
      <c r="W1094" s="96">
        <f t="shared" si="163"/>
        <v>24.359999999999673</v>
      </c>
      <c r="X1094" s="54" t="str">
        <f>VLOOKUP(J1094,Entourage!A:B,2,FALSE)</f>
        <v>c_b_0075</v>
      </c>
      <c r="Y1094" s="51" t="str">
        <f>VLOOKUP(M1094,Entourage!A:B,2,FALSE)</f>
        <v>c_b_0076</v>
      </c>
    </row>
    <row r="1095" spans="1:25" x14ac:dyDescent="0.15">
      <c r="A1095" s="51">
        <f t="shared" si="156"/>
        <v>55</v>
      </c>
      <c r="B1095" s="2">
        <f>COUNTIF(A$1:A1095,A1095)</f>
        <v>14</v>
      </c>
      <c r="C1095" s="2">
        <f t="shared" si="155"/>
        <v>101</v>
      </c>
      <c r="D1095" s="100">
        <f t="shared" si="157"/>
        <v>246</v>
      </c>
      <c r="E1095" s="51">
        <v>1</v>
      </c>
      <c r="F1095" s="43">
        <v>5</v>
      </c>
      <c r="G1095" s="82">
        <v>13009</v>
      </c>
      <c r="H1095" s="43">
        <v>46</v>
      </c>
      <c r="I1095" s="43">
        <f>VLOOKUP(C1095,[4]CharPropertyConfig!$A:$G,7,FALSE)*D1095</f>
        <v>6150</v>
      </c>
      <c r="J1095" s="51">
        <f>VLOOKUP(A1095,filiation!A:C,3,FALSE)</f>
        <v>17</v>
      </c>
      <c r="K1095" s="51">
        <f>VLOOKUP(J1095,Entourage!A:N,14,FALSE)</f>
        <v>1</v>
      </c>
      <c r="L1095" s="2" t="str">
        <f t="shared" si="158"/>
        <v>战斗</v>
      </c>
      <c r="M1095" s="51">
        <f>VLOOKUP(A1095,filiation!A:D,4,FALSE)</f>
        <v>18</v>
      </c>
      <c r="N1095" s="51">
        <f>VLOOKUP(M1095,Entourage!A:N,14,FALSE)</f>
        <v>2</v>
      </c>
      <c r="O1095" s="2" t="str">
        <f t="shared" si="159"/>
        <v>刺杀</v>
      </c>
      <c r="P1095" s="2">
        <f t="shared" si="160"/>
        <v>101</v>
      </c>
      <c r="Q1095" s="51">
        <f>INT(VLOOKUP(M1095,Entourage!A:AF,28+IF(N1095=1,2,IF(N1095=3,3,1)),FALSE)*0.6*POWER(B1095,1.1))</f>
        <v>404</v>
      </c>
      <c r="R1095" s="55">
        <f>I1095/(SUM(H$2:H1095)*10)</f>
        <v>1.6705601130004889E-2</v>
      </c>
      <c r="S1095" s="95">
        <f t="shared" si="161"/>
        <v>1.42</v>
      </c>
      <c r="T1095" s="96">
        <f>SUMIFS(H$2:H1095,A$2:A1095,A1095)*10*S1095*(1.1+INDEX(Entourage!BD:BD,MATCH(J1095,Entourage!A:A,0))/20)</f>
        <v>6162.8</v>
      </c>
      <c r="U1095" s="96">
        <f t="shared" si="162"/>
        <v>581.83999999999924</v>
      </c>
      <c r="V1095" s="96">
        <f>T1095/VLOOKUP(C1095,[4]CharPropertyConfig!$A:$G,7,FALSE)</f>
        <v>246.512</v>
      </c>
      <c r="W1095" s="96">
        <f t="shared" si="163"/>
        <v>20.299999999999272</v>
      </c>
      <c r="X1095" s="54" t="str">
        <f>VLOOKUP(J1095,Entourage!A:B,2,FALSE)</f>
        <v>c_b_0075</v>
      </c>
      <c r="Y1095" s="51" t="str">
        <f>VLOOKUP(M1095,Entourage!A:B,2,FALSE)</f>
        <v>c_b_0076</v>
      </c>
    </row>
    <row r="1096" spans="1:25" x14ac:dyDescent="0.15">
      <c r="A1096" s="51">
        <f t="shared" si="156"/>
        <v>55</v>
      </c>
      <c r="B1096" s="2">
        <f>COUNTIF(A$1:A1096,A1096)</f>
        <v>15</v>
      </c>
      <c r="C1096" s="2">
        <f t="shared" si="155"/>
        <v>101</v>
      </c>
      <c r="D1096" s="100">
        <f t="shared" si="157"/>
        <v>270</v>
      </c>
      <c r="E1096" s="51">
        <v>1</v>
      </c>
      <c r="F1096" s="43">
        <v>5</v>
      </c>
      <c r="G1096" s="82">
        <v>13009</v>
      </c>
      <c r="H1096" s="43">
        <v>50</v>
      </c>
      <c r="I1096" s="43">
        <f>VLOOKUP(C1096,[4]CharPropertyConfig!$A:$G,7,FALSE)*D1096</f>
        <v>6750</v>
      </c>
      <c r="J1096" s="51">
        <f>VLOOKUP(A1096,filiation!A:C,3,FALSE)</f>
        <v>17</v>
      </c>
      <c r="K1096" s="51">
        <f>VLOOKUP(J1096,Entourage!A:N,14,FALSE)</f>
        <v>1</v>
      </c>
      <c r="L1096" s="2" t="str">
        <f t="shared" si="158"/>
        <v>战斗</v>
      </c>
      <c r="M1096" s="51">
        <f>VLOOKUP(A1096,filiation!A:D,4,FALSE)</f>
        <v>18</v>
      </c>
      <c r="N1096" s="51">
        <f>VLOOKUP(M1096,Entourage!A:N,14,FALSE)</f>
        <v>2</v>
      </c>
      <c r="O1096" s="2" t="str">
        <f t="shared" si="159"/>
        <v>刺杀</v>
      </c>
      <c r="P1096" s="2">
        <f t="shared" si="160"/>
        <v>101</v>
      </c>
      <c r="Q1096" s="51">
        <f>INT(VLOOKUP(M1096,Entourage!A:AF,28+IF(N1096=1,2,IF(N1096=3,3,1)),FALSE)*0.6*POWER(B1096,1.1))</f>
        <v>436</v>
      </c>
      <c r="R1096" s="55">
        <f>I1096/(SUM(H$2:H1096)*10)</f>
        <v>1.8310546875E-2</v>
      </c>
      <c r="S1096" s="95">
        <f t="shared" si="161"/>
        <v>1.3418999999999999</v>
      </c>
      <c r="T1096" s="96">
        <f>SUMIFS(H$2:H1096,A$2:A1096,A1096)*10*S1096*(1.1+INDEX(Entourage!BD:BD,MATCH(J1096,Entourage!A:A,0))/20)</f>
        <v>6763.1759999999995</v>
      </c>
      <c r="U1096" s="96">
        <f t="shared" si="162"/>
        <v>600.37599999999929</v>
      </c>
      <c r="V1096" s="96">
        <f>T1096/VLOOKUP(C1096,[4]CharPropertyConfig!$A:$G,7,FALSE)</f>
        <v>270.52704</v>
      </c>
      <c r="W1096" s="96">
        <f t="shared" si="163"/>
        <v>18.536000000000058</v>
      </c>
      <c r="X1096" s="54" t="str">
        <f>VLOOKUP(J1096,Entourage!A:B,2,FALSE)</f>
        <v>c_b_0075</v>
      </c>
      <c r="Y1096" s="51" t="str">
        <f>VLOOKUP(M1096,Entourage!A:B,2,FALSE)</f>
        <v>c_b_0076</v>
      </c>
    </row>
    <row r="1097" spans="1:25" x14ac:dyDescent="0.15">
      <c r="A1097" s="51">
        <f t="shared" si="156"/>
        <v>55</v>
      </c>
      <c r="B1097" s="2">
        <f>COUNTIF(A$1:A1097,A1097)</f>
        <v>16</v>
      </c>
      <c r="C1097" s="2">
        <f t="shared" si="155"/>
        <v>101</v>
      </c>
      <c r="D1097" s="100">
        <f t="shared" si="157"/>
        <v>295</v>
      </c>
      <c r="E1097" s="51">
        <v>1</v>
      </c>
      <c r="F1097" s="43">
        <v>5</v>
      </c>
      <c r="G1097" s="82">
        <v>13009</v>
      </c>
      <c r="H1097" s="43">
        <v>54</v>
      </c>
      <c r="I1097" s="43">
        <f>VLOOKUP(C1097,[4]CharPropertyConfig!$A:$G,7,FALSE)*D1097</f>
        <v>7375</v>
      </c>
      <c r="J1097" s="51">
        <f>VLOOKUP(A1097,filiation!A:C,3,FALSE)</f>
        <v>17</v>
      </c>
      <c r="K1097" s="51">
        <f>VLOOKUP(J1097,Entourage!A:N,14,FALSE)</f>
        <v>1</v>
      </c>
      <c r="L1097" s="2" t="str">
        <f t="shared" si="158"/>
        <v>战斗</v>
      </c>
      <c r="M1097" s="51">
        <f>VLOOKUP(A1097,filiation!A:D,4,FALSE)</f>
        <v>18</v>
      </c>
      <c r="N1097" s="51">
        <f>VLOOKUP(M1097,Entourage!A:N,14,FALSE)</f>
        <v>2</v>
      </c>
      <c r="O1097" s="2" t="str">
        <f t="shared" si="159"/>
        <v>刺杀</v>
      </c>
      <c r="P1097" s="2">
        <f t="shared" si="160"/>
        <v>101</v>
      </c>
      <c r="Q1097" s="51">
        <f>INT(VLOOKUP(M1097,Entourage!A:AF,28+IF(N1097=1,2,IF(N1097=3,3,1)),FALSE)*0.6*POWER(B1097,1.1))</f>
        <v>468</v>
      </c>
      <c r="R1097" s="55">
        <f>I1097/(SUM(H$2:H1097)*10)</f>
        <v>1.9976705130288749E-2</v>
      </c>
      <c r="S1097" s="95">
        <f t="shared" si="161"/>
        <v>1.2748049999999997</v>
      </c>
      <c r="T1097" s="96">
        <f>SUMIFS(H$2:H1097,A$2:A1097,A1097)*10*S1097*(1.1+INDEX(Entourage!BD:BD,MATCH(J1097,Entourage!A:A,0))/20)</f>
        <v>7388.7697799999987</v>
      </c>
      <c r="U1097" s="96">
        <f t="shared" si="162"/>
        <v>625.59377999999924</v>
      </c>
      <c r="V1097" s="96">
        <f>T1097/VLOOKUP(C1097,[4]CharPropertyConfig!$A:$G,7,FALSE)</f>
        <v>295.55079119999994</v>
      </c>
      <c r="W1097" s="96">
        <f t="shared" si="163"/>
        <v>25.217779999999948</v>
      </c>
      <c r="X1097" s="54" t="str">
        <f>VLOOKUP(J1097,Entourage!A:B,2,FALSE)</f>
        <v>c_b_0075</v>
      </c>
      <c r="Y1097" s="51" t="str">
        <f>VLOOKUP(M1097,Entourage!A:B,2,FALSE)</f>
        <v>c_b_0076</v>
      </c>
    </row>
    <row r="1098" spans="1:25" x14ac:dyDescent="0.15">
      <c r="A1098" s="51">
        <f t="shared" si="156"/>
        <v>55</v>
      </c>
      <c r="B1098" s="2">
        <f>COUNTIF(A$1:A1098,A1098)</f>
        <v>17</v>
      </c>
      <c r="C1098" s="2">
        <f t="shared" si="155"/>
        <v>101</v>
      </c>
      <c r="D1098" s="100">
        <f t="shared" si="157"/>
        <v>321</v>
      </c>
      <c r="E1098" s="51">
        <v>1</v>
      </c>
      <c r="F1098" s="43">
        <v>5</v>
      </c>
      <c r="G1098" s="82">
        <v>13009</v>
      </c>
      <c r="H1098" s="43">
        <v>58</v>
      </c>
      <c r="I1098" s="43">
        <f>VLOOKUP(C1098,[4]CharPropertyConfig!$A:$G,7,FALSE)*D1098</f>
        <v>8025</v>
      </c>
      <c r="J1098" s="51">
        <f>VLOOKUP(A1098,filiation!A:C,3,FALSE)</f>
        <v>17</v>
      </c>
      <c r="K1098" s="51">
        <f>VLOOKUP(J1098,Entourage!A:N,14,FALSE)</f>
        <v>1</v>
      </c>
      <c r="L1098" s="2" t="str">
        <f t="shared" si="158"/>
        <v>战斗</v>
      </c>
      <c r="M1098" s="51">
        <f>VLOOKUP(A1098,filiation!A:D,4,FALSE)</f>
        <v>18</v>
      </c>
      <c r="N1098" s="51">
        <f>VLOOKUP(M1098,Entourage!A:N,14,FALSE)</f>
        <v>2</v>
      </c>
      <c r="O1098" s="2" t="str">
        <f t="shared" si="159"/>
        <v>刺杀</v>
      </c>
      <c r="P1098" s="2">
        <f t="shared" si="160"/>
        <v>101</v>
      </c>
      <c r="Q1098" s="51">
        <f>INT(VLOOKUP(M1098,Entourage!A:AF,28+IF(N1098=1,2,IF(N1098=3,3,1)),FALSE)*0.6*POWER(B1098,1.1))</f>
        <v>501</v>
      </c>
      <c r="R1098" s="55">
        <f>I1098/(SUM(H$2:H1098)*10)</f>
        <v>2.1703266983989614E-2</v>
      </c>
      <c r="S1098" s="95">
        <f t="shared" si="161"/>
        <v>1.2174387749999998</v>
      </c>
      <c r="T1098" s="96">
        <f>SUMIFS(H$2:H1098,A$2:A1098,A1098)*10*S1098*(1.1+INDEX(Entourage!BD:BD,MATCH(J1098,Entourage!A:A,0))/20)</f>
        <v>8044.835425199999</v>
      </c>
      <c r="U1098" s="96">
        <f t="shared" si="162"/>
        <v>656.06564520000029</v>
      </c>
      <c r="V1098" s="96">
        <f>T1098/VLOOKUP(C1098,[4]CharPropertyConfig!$A:$G,7,FALSE)</f>
        <v>321.79341700799995</v>
      </c>
      <c r="W1098" s="96">
        <f t="shared" si="163"/>
        <v>30.471865200001048</v>
      </c>
      <c r="X1098" s="54" t="str">
        <f>VLOOKUP(J1098,Entourage!A:B,2,FALSE)</f>
        <v>c_b_0075</v>
      </c>
      <c r="Y1098" s="51" t="str">
        <f>VLOOKUP(M1098,Entourage!A:B,2,FALSE)</f>
        <v>c_b_0076</v>
      </c>
    </row>
    <row r="1099" spans="1:25" x14ac:dyDescent="0.15">
      <c r="A1099" s="51">
        <f t="shared" si="156"/>
        <v>55</v>
      </c>
      <c r="B1099" s="2">
        <f>COUNTIF(A$1:A1099,A1099)</f>
        <v>18</v>
      </c>
      <c r="C1099" s="2">
        <f t="shared" si="155"/>
        <v>101</v>
      </c>
      <c r="D1099" s="100">
        <f t="shared" si="157"/>
        <v>350</v>
      </c>
      <c r="E1099" s="51">
        <v>1</v>
      </c>
      <c r="F1099" s="43">
        <v>6</v>
      </c>
      <c r="G1099" s="82">
        <v>13009</v>
      </c>
      <c r="H1099" s="43">
        <v>64</v>
      </c>
      <c r="I1099" s="43">
        <f>VLOOKUP(C1099,[4]CharPropertyConfig!$A:$G,7,FALSE)*D1099</f>
        <v>8750</v>
      </c>
      <c r="J1099" s="51">
        <f>VLOOKUP(A1099,filiation!A:C,3,FALSE)</f>
        <v>17</v>
      </c>
      <c r="K1099" s="51">
        <f>VLOOKUP(J1099,Entourage!A:N,14,FALSE)</f>
        <v>1</v>
      </c>
      <c r="L1099" s="2" t="str">
        <f t="shared" si="158"/>
        <v>战斗</v>
      </c>
      <c r="M1099" s="51">
        <f>VLOOKUP(A1099,filiation!A:D,4,FALSE)</f>
        <v>18</v>
      </c>
      <c r="N1099" s="51">
        <f>VLOOKUP(M1099,Entourage!A:N,14,FALSE)</f>
        <v>2</v>
      </c>
      <c r="O1099" s="2" t="str">
        <f t="shared" si="159"/>
        <v>刺杀</v>
      </c>
      <c r="P1099" s="2">
        <f t="shared" si="160"/>
        <v>101</v>
      </c>
      <c r="Q1099" s="51">
        <f>INT(VLOOKUP(M1099,Entourage!A:AF,28+IF(N1099=1,2,IF(N1099=3,3,1)),FALSE)*0.6*POWER(B1099,1.1))</f>
        <v>533</v>
      </c>
      <c r="R1099" s="55">
        <f>I1099/(SUM(H$2:H1099)*10)</f>
        <v>2.3623110151187905E-2</v>
      </c>
      <c r="S1099" s="95">
        <f t="shared" si="161"/>
        <v>1.1687412239999997</v>
      </c>
      <c r="T1099" s="96">
        <f>SUMIFS(H$2:H1099,A$2:A1099,A1099)*10*S1099*(1.1+INDEX(Entourage!BD:BD,MATCH(J1099,Entourage!A:A,0))/20)</f>
        <v>8770.2341448959978</v>
      </c>
      <c r="U1099" s="96">
        <f t="shared" si="162"/>
        <v>725.39871969599881</v>
      </c>
      <c r="V1099" s="96">
        <f>T1099/VLOOKUP(C1099,[4]CharPropertyConfig!$A:$G,7,FALSE)</f>
        <v>350.80936579583994</v>
      </c>
      <c r="W1099" s="96">
        <f t="shared" si="163"/>
        <v>69.333074495998517</v>
      </c>
      <c r="X1099" s="54" t="str">
        <f>VLOOKUP(J1099,Entourage!A:B,2,FALSE)</f>
        <v>c_b_0075</v>
      </c>
      <c r="Y1099" s="51" t="str">
        <f>VLOOKUP(M1099,Entourage!A:B,2,FALSE)</f>
        <v>c_b_0076</v>
      </c>
    </row>
    <row r="1100" spans="1:25" x14ac:dyDescent="0.15">
      <c r="A1100" s="51">
        <f t="shared" si="156"/>
        <v>55</v>
      </c>
      <c r="B1100" s="2">
        <f>COUNTIF(A$1:A1100,A1100)</f>
        <v>19</v>
      </c>
      <c r="C1100" s="2">
        <f t="shared" si="155"/>
        <v>101</v>
      </c>
      <c r="D1100" s="100">
        <f t="shared" si="157"/>
        <v>381</v>
      </c>
      <c r="E1100" s="51">
        <v>1</v>
      </c>
      <c r="F1100" s="43">
        <v>6</v>
      </c>
      <c r="G1100" s="82">
        <v>13009</v>
      </c>
      <c r="H1100" s="43">
        <v>68</v>
      </c>
      <c r="I1100" s="43">
        <f>VLOOKUP(C1100,[4]CharPropertyConfig!$A:$G,7,FALSE)*D1100</f>
        <v>9525</v>
      </c>
      <c r="J1100" s="51">
        <f>VLOOKUP(A1100,filiation!A:C,3,FALSE)</f>
        <v>17</v>
      </c>
      <c r="K1100" s="51">
        <f>VLOOKUP(J1100,Entourage!A:N,14,FALSE)</f>
        <v>1</v>
      </c>
      <c r="L1100" s="2" t="str">
        <f t="shared" si="158"/>
        <v>战斗</v>
      </c>
      <c r="M1100" s="51">
        <f>VLOOKUP(A1100,filiation!A:D,4,FALSE)</f>
        <v>18</v>
      </c>
      <c r="N1100" s="51">
        <f>VLOOKUP(M1100,Entourage!A:N,14,FALSE)</f>
        <v>2</v>
      </c>
      <c r="O1100" s="2" t="str">
        <f t="shared" si="159"/>
        <v>刺杀</v>
      </c>
      <c r="P1100" s="2">
        <f t="shared" si="160"/>
        <v>101</v>
      </c>
      <c r="Q1100" s="51">
        <f>INT(VLOOKUP(M1100,Entourage!A:AF,28+IF(N1100=1,2,IF(N1100=3,3,1)),FALSE)*0.6*POWER(B1100,1.1))</f>
        <v>566</v>
      </c>
      <c r="R1100" s="55">
        <f>I1100/(SUM(H$2:H1100)*10)</f>
        <v>2.5668319499838308E-2</v>
      </c>
      <c r="S1100" s="95">
        <f t="shared" si="161"/>
        <v>1.1278352811599996</v>
      </c>
      <c r="T1100" s="96">
        <f>SUMIFS(H$2:H1100,A$2:A1100,A1100)*10*S1100*(1.1+INDEX(Entourage!BD:BD,MATCH(J1100,Entourage!A:A,0))/20)</f>
        <v>9536.9751374889565</v>
      </c>
      <c r="U1100" s="96">
        <f t="shared" si="162"/>
        <v>766.74099259295872</v>
      </c>
      <c r="V1100" s="96">
        <f>T1100/VLOOKUP(C1100,[4]CharPropertyConfig!$A:$G,7,FALSE)</f>
        <v>381.47900549955824</v>
      </c>
      <c r="W1100" s="96">
        <f t="shared" si="163"/>
        <v>41.342272896959912</v>
      </c>
      <c r="X1100" s="54" t="str">
        <f>VLOOKUP(J1100,Entourage!A:B,2,FALSE)</f>
        <v>c_b_0075</v>
      </c>
      <c r="Y1100" s="51" t="str">
        <f>VLOOKUP(M1100,Entourage!A:B,2,FALSE)</f>
        <v>c_b_0076</v>
      </c>
    </row>
    <row r="1101" spans="1:25" x14ac:dyDescent="0.15">
      <c r="A1101" s="51">
        <f t="shared" si="156"/>
        <v>55</v>
      </c>
      <c r="B1101" s="2">
        <f>COUNTIF(A$1:A1101,A1101)</f>
        <v>20</v>
      </c>
      <c r="C1101" s="2">
        <f t="shared" si="155"/>
        <v>101</v>
      </c>
      <c r="D1101" s="100">
        <f t="shared" si="157"/>
        <v>414</v>
      </c>
      <c r="E1101" s="51">
        <v>1</v>
      </c>
      <c r="F1101" s="43">
        <v>6</v>
      </c>
      <c r="G1101" s="82">
        <v>13009</v>
      </c>
      <c r="H1101" s="43">
        <v>72</v>
      </c>
      <c r="I1101" s="43">
        <f>VLOOKUP(C1101,[4]CharPropertyConfig!$A:$G,7,FALSE)*D1101</f>
        <v>10350</v>
      </c>
      <c r="J1101" s="51">
        <f>VLOOKUP(A1101,filiation!A:C,3,FALSE)</f>
        <v>17</v>
      </c>
      <c r="K1101" s="51">
        <f>VLOOKUP(J1101,Entourage!A:N,14,FALSE)</f>
        <v>1</v>
      </c>
      <c r="L1101" s="2" t="str">
        <f t="shared" si="158"/>
        <v>战斗</v>
      </c>
      <c r="M1101" s="51">
        <f>VLOOKUP(A1101,filiation!A:D,4,FALSE)</f>
        <v>18</v>
      </c>
      <c r="N1101" s="51">
        <f>VLOOKUP(M1101,Entourage!A:N,14,FALSE)</f>
        <v>2</v>
      </c>
      <c r="O1101" s="2" t="str">
        <f t="shared" si="159"/>
        <v>刺杀</v>
      </c>
      <c r="P1101" s="2">
        <f t="shared" si="160"/>
        <v>101</v>
      </c>
      <c r="Q1101" s="51">
        <f>INT(VLOOKUP(M1101,Entourage!A:AF,28+IF(N1101=1,2,IF(N1101=3,3,1)),FALSE)*0.6*POWER(B1101,1.1))</f>
        <v>599</v>
      </c>
      <c r="R1101" s="55">
        <f>I1101/(SUM(H$2:H1101)*10)</f>
        <v>2.7837547068316298E-2</v>
      </c>
      <c r="S1101" s="95">
        <f t="shared" si="161"/>
        <v>1.0940002227251997</v>
      </c>
      <c r="T1101" s="96">
        <f>SUMIFS(H$2:H1101,A$2:A1101,A1101)*10*S1101*(1.1+INDEX(Entourage!BD:BD,MATCH(J1101,Entourage!A:A,0))/20)</f>
        <v>10353.618107871291</v>
      </c>
      <c r="U1101" s="96">
        <f t="shared" si="162"/>
        <v>816.64297038233417</v>
      </c>
      <c r="V1101" s="96">
        <f>T1101/VLOOKUP(C1101,[4]CharPropertyConfig!$A:$G,7,FALSE)</f>
        <v>414.1447243148516</v>
      </c>
      <c r="W1101" s="96">
        <f t="shared" si="163"/>
        <v>49.901977789375451</v>
      </c>
      <c r="X1101" s="54" t="str">
        <f>VLOOKUP(J1101,Entourage!A:B,2,FALSE)</f>
        <v>c_b_0075</v>
      </c>
      <c r="Y1101" s="51" t="str">
        <f>VLOOKUP(M1101,Entourage!A:B,2,FALSE)</f>
        <v>c_b_0076</v>
      </c>
    </row>
    <row r="1102" spans="1:25" x14ac:dyDescent="0.15">
      <c r="A1102" s="51">
        <f t="shared" si="156"/>
        <v>56</v>
      </c>
      <c r="B1102" s="2">
        <f>COUNTIF(A$1:A1102,A1102)</f>
        <v>1</v>
      </c>
      <c r="C1102" s="2">
        <f t="shared" si="155"/>
        <v>102</v>
      </c>
      <c r="D1102" s="100">
        <f t="shared" si="157"/>
        <v>11</v>
      </c>
      <c r="E1102" s="51">
        <v>1</v>
      </c>
      <c r="F1102" s="43">
        <v>1</v>
      </c>
      <c r="G1102" s="82">
        <v>13009</v>
      </c>
      <c r="H1102" s="43">
        <v>2</v>
      </c>
      <c r="I1102" s="43">
        <f>VLOOKUP(C1102,[4]CharPropertyConfig!$A:$G,7,FALSE)*D1102</f>
        <v>275</v>
      </c>
      <c r="J1102" s="51">
        <f>VLOOKUP(A1102,filiation!A:C,3,FALSE)</f>
        <v>18</v>
      </c>
      <c r="K1102" s="51">
        <f>VLOOKUP(J1102,Entourage!A:N,14,FALSE)</f>
        <v>2</v>
      </c>
      <c r="L1102" s="2" t="str">
        <f t="shared" si="158"/>
        <v>刺杀</v>
      </c>
      <c r="M1102" s="51">
        <f>VLOOKUP(A1102,filiation!A:D,4,FALSE)</f>
        <v>17</v>
      </c>
      <c r="N1102" s="51">
        <f>VLOOKUP(M1102,Entourage!A:N,14,FALSE)</f>
        <v>1</v>
      </c>
      <c r="O1102" s="2" t="str">
        <f t="shared" si="159"/>
        <v>战斗</v>
      </c>
      <c r="P1102" s="2">
        <f t="shared" si="160"/>
        <v>102</v>
      </c>
      <c r="Q1102" s="51">
        <f>INT(VLOOKUP(M1102,Entourage!A:AF,28+IF(N1102=1,2,IF(N1102=3,3,1)),FALSE)*0.6*POWER(B1102,1.1))</f>
        <v>9</v>
      </c>
      <c r="R1102" s="55">
        <f>I1102/(SUM(H$2:H1102)*10)</f>
        <v>7.3960518530471738E-4</v>
      </c>
      <c r="S1102" s="95">
        <f t="shared" si="161"/>
        <v>10</v>
      </c>
      <c r="T1102" s="96">
        <f>SUMIFS(H$2:H1102,A$2:A1102,A1102)*10*S1102*(1.1+INDEX(Entourage!BD:BD,MATCH(J1102,Entourage!A:A,0))/20)</f>
        <v>280</v>
      </c>
      <c r="U1102" s="96">
        <f t="shared" si="162"/>
        <v>-10073.618107871291</v>
      </c>
      <c r="V1102" s="96">
        <f>T1102/VLOOKUP(C1102,[4]CharPropertyConfig!$A:$G,7,FALSE)</f>
        <v>11.2</v>
      </c>
      <c r="W1102" s="96">
        <f t="shared" si="163"/>
        <v>-10890.261078253625</v>
      </c>
      <c r="X1102" s="54" t="str">
        <f>VLOOKUP(J1102,Entourage!A:B,2,FALSE)</f>
        <v>c_b_0076</v>
      </c>
      <c r="Y1102" s="51" t="str">
        <f>VLOOKUP(M1102,Entourage!A:B,2,FALSE)</f>
        <v>c_b_0075</v>
      </c>
    </row>
    <row r="1103" spans="1:25" x14ac:dyDescent="0.15">
      <c r="A1103" s="51">
        <f t="shared" si="156"/>
        <v>56</v>
      </c>
      <c r="B1103" s="2">
        <f>COUNTIF(A$1:A1103,A1103)</f>
        <v>2</v>
      </c>
      <c r="C1103" s="2">
        <f t="shared" si="155"/>
        <v>102</v>
      </c>
      <c r="D1103" s="100">
        <f t="shared" si="157"/>
        <v>23</v>
      </c>
      <c r="E1103" s="51">
        <v>1</v>
      </c>
      <c r="F1103" s="43">
        <v>1</v>
      </c>
      <c r="G1103" s="82">
        <v>13009</v>
      </c>
      <c r="H1103" s="43">
        <v>4</v>
      </c>
      <c r="I1103" s="43">
        <f>VLOOKUP(C1103,[4]CharPropertyConfig!$A:$G,7,FALSE)*D1103</f>
        <v>575</v>
      </c>
      <c r="J1103" s="51">
        <f>VLOOKUP(A1103,filiation!A:C,3,FALSE)</f>
        <v>18</v>
      </c>
      <c r="K1103" s="51">
        <f>VLOOKUP(J1103,Entourage!A:N,14,FALSE)</f>
        <v>2</v>
      </c>
      <c r="L1103" s="2" t="str">
        <f t="shared" si="158"/>
        <v>刺杀</v>
      </c>
      <c r="M1103" s="51">
        <f>VLOOKUP(A1103,filiation!A:D,4,FALSE)</f>
        <v>17</v>
      </c>
      <c r="N1103" s="51">
        <f>VLOOKUP(M1103,Entourage!A:N,14,FALSE)</f>
        <v>1</v>
      </c>
      <c r="O1103" s="2" t="str">
        <f t="shared" si="159"/>
        <v>战斗</v>
      </c>
      <c r="P1103" s="2">
        <f t="shared" si="160"/>
        <v>102</v>
      </c>
      <c r="Q1103" s="51">
        <f>INT(VLOOKUP(M1103,Entourage!A:AF,28+IF(N1103=1,2,IF(N1103=3,3,1)),FALSE)*0.6*POWER(B1103,1.1))</f>
        <v>20</v>
      </c>
      <c r="R1103" s="55">
        <f>I1103/(SUM(H$2:H1103)*10)</f>
        <v>1.5462808583875652E-3</v>
      </c>
      <c r="S1103" s="95">
        <f t="shared" si="161"/>
        <v>7</v>
      </c>
      <c r="T1103" s="96">
        <f>SUMIFS(H$2:H1103,A$2:A1103,A1103)*10*S1103*(1.1+INDEX(Entourage!BD:BD,MATCH(J1103,Entourage!A:A,0))/20)</f>
        <v>588</v>
      </c>
      <c r="U1103" s="96">
        <f t="shared" si="162"/>
        <v>308</v>
      </c>
      <c r="V1103" s="96">
        <f>T1103/VLOOKUP(C1103,[4]CharPropertyConfig!$A:$G,7,FALSE)</f>
        <v>23.52</v>
      </c>
      <c r="W1103" s="96">
        <f t="shared" si="163"/>
        <v>10381.618107871291</v>
      </c>
      <c r="X1103" s="54" t="str">
        <f>VLOOKUP(J1103,Entourage!A:B,2,FALSE)</f>
        <v>c_b_0076</v>
      </c>
      <c r="Y1103" s="51" t="str">
        <f>VLOOKUP(M1103,Entourage!A:B,2,FALSE)</f>
        <v>c_b_0075</v>
      </c>
    </row>
    <row r="1104" spans="1:25" x14ac:dyDescent="0.15">
      <c r="A1104" s="51">
        <f t="shared" si="156"/>
        <v>56</v>
      </c>
      <c r="B1104" s="2">
        <f>COUNTIF(A$1:A1104,A1104)</f>
        <v>3</v>
      </c>
      <c r="C1104" s="2">
        <f t="shared" si="155"/>
        <v>102</v>
      </c>
      <c r="D1104" s="100">
        <f t="shared" si="157"/>
        <v>36</v>
      </c>
      <c r="E1104" s="51">
        <v>1</v>
      </c>
      <c r="F1104" s="43">
        <v>1</v>
      </c>
      <c r="G1104" s="82">
        <v>13009</v>
      </c>
      <c r="H1104" s="43">
        <v>6</v>
      </c>
      <c r="I1104" s="43">
        <f>VLOOKUP(C1104,[4]CharPropertyConfig!$A:$G,7,FALSE)*D1104</f>
        <v>900</v>
      </c>
      <c r="J1104" s="51">
        <f>VLOOKUP(A1104,filiation!A:C,3,FALSE)</f>
        <v>18</v>
      </c>
      <c r="K1104" s="51">
        <f>VLOOKUP(J1104,Entourage!A:N,14,FALSE)</f>
        <v>2</v>
      </c>
      <c r="L1104" s="2" t="str">
        <f t="shared" si="158"/>
        <v>刺杀</v>
      </c>
      <c r="M1104" s="51">
        <f>VLOOKUP(A1104,filiation!A:D,4,FALSE)</f>
        <v>17</v>
      </c>
      <c r="N1104" s="51">
        <f>VLOOKUP(M1104,Entourage!A:N,14,FALSE)</f>
        <v>1</v>
      </c>
      <c r="O1104" s="2" t="str">
        <f t="shared" si="159"/>
        <v>战斗</v>
      </c>
      <c r="P1104" s="2">
        <f t="shared" si="160"/>
        <v>102</v>
      </c>
      <c r="Q1104" s="51">
        <f>INT(VLOOKUP(M1104,Entourage!A:AF,28+IF(N1104=1,2,IF(N1104=3,3,1)),FALSE)*0.6*POWER(B1104,1.1))</f>
        <v>32</v>
      </c>
      <c r="R1104" s="55">
        <f>I1104/(SUM(H$2:H1104)*10)</f>
        <v>2.4198752419875244E-3</v>
      </c>
      <c r="S1104" s="95">
        <f t="shared" si="161"/>
        <v>5.5</v>
      </c>
      <c r="T1104" s="96">
        <f>SUMIFS(H$2:H1104,A$2:A1104,A1104)*10*S1104*(1.1+INDEX(Entourage!BD:BD,MATCH(J1104,Entourage!A:A,0))/20)</f>
        <v>924.00000000000011</v>
      </c>
      <c r="U1104" s="96">
        <f t="shared" si="162"/>
        <v>336.00000000000011</v>
      </c>
      <c r="V1104" s="96">
        <f>T1104/VLOOKUP(C1104,[4]CharPropertyConfig!$A:$G,7,FALSE)</f>
        <v>36.960000000000008</v>
      </c>
      <c r="W1104" s="96">
        <f t="shared" si="163"/>
        <v>28.000000000000114</v>
      </c>
      <c r="X1104" s="54" t="str">
        <f>VLOOKUP(J1104,Entourage!A:B,2,FALSE)</f>
        <v>c_b_0076</v>
      </c>
      <c r="Y1104" s="51" t="str">
        <f>VLOOKUP(M1104,Entourage!A:B,2,FALSE)</f>
        <v>c_b_0075</v>
      </c>
    </row>
    <row r="1105" spans="1:25" x14ac:dyDescent="0.15">
      <c r="A1105" s="51">
        <f t="shared" si="156"/>
        <v>56</v>
      </c>
      <c r="B1105" s="2">
        <f>COUNTIF(A$1:A1105,A1105)</f>
        <v>4</v>
      </c>
      <c r="C1105" s="2">
        <f t="shared" si="155"/>
        <v>102</v>
      </c>
      <c r="D1105" s="100">
        <f t="shared" si="157"/>
        <v>51</v>
      </c>
      <c r="E1105" s="51">
        <v>1</v>
      </c>
      <c r="F1105" s="43">
        <v>2</v>
      </c>
      <c r="G1105" s="82">
        <v>13009</v>
      </c>
      <c r="H1105" s="43">
        <v>10</v>
      </c>
      <c r="I1105" s="43">
        <f>VLOOKUP(C1105,[4]CharPropertyConfig!$A:$G,7,FALSE)*D1105</f>
        <v>1275</v>
      </c>
      <c r="J1105" s="51">
        <f>VLOOKUP(A1105,filiation!A:C,3,FALSE)</f>
        <v>18</v>
      </c>
      <c r="K1105" s="51">
        <f>VLOOKUP(J1105,Entourage!A:N,14,FALSE)</f>
        <v>2</v>
      </c>
      <c r="L1105" s="2" t="str">
        <f t="shared" si="158"/>
        <v>刺杀</v>
      </c>
      <c r="M1105" s="51">
        <f>VLOOKUP(A1105,filiation!A:D,4,FALSE)</f>
        <v>17</v>
      </c>
      <c r="N1105" s="51">
        <f>VLOOKUP(M1105,Entourage!A:N,14,FALSE)</f>
        <v>1</v>
      </c>
      <c r="O1105" s="2" t="str">
        <f t="shared" si="159"/>
        <v>战斗</v>
      </c>
      <c r="P1105" s="2">
        <f t="shared" si="160"/>
        <v>102</v>
      </c>
      <c r="Q1105" s="51">
        <f>INT(VLOOKUP(M1105,Entourage!A:AF,28+IF(N1105=1,2,IF(N1105=3,3,1)),FALSE)*0.6*POWER(B1105,1.1))</f>
        <v>44</v>
      </c>
      <c r="R1105" s="55">
        <f>I1105/(SUM(H$2:H1105)*10)</f>
        <v>3.4272350948873717E-3</v>
      </c>
      <c r="S1105" s="95">
        <f t="shared" si="161"/>
        <v>4.2</v>
      </c>
      <c r="T1105" s="96">
        <f>SUMIFS(H$2:H1105,A$2:A1105,A1105)*10*S1105*(1.1+INDEX(Entourage!BD:BD,MATCH(J1105,Entourage!A:A,0))/20)</f>
        <v>1293.6000000000001</v>
      </c>
      <c r="U1105" s="96">
        <f t="shared" si="162"/>
        <v>369.6</v>
      </c>
      <c r="V1105" s="96">
        <f>T1105/VLOOKUP(C1105,[4]CharPropertyConfig!$A:$G,7,FALSE)</f>
        <v>51.744000000000007</v>
      </c>
      <c r="W1105" s="96">
        <f t="shared" si="163"/>
        <v>33.599999999999909</v>
      </c>
      <c r="X1105" s="54" t="str">
        <f>VLOOKUP(J1105,Entourage!A:B,2,FALSE)</f>
        <v>c_b_0076</v>
      </c>
      <c r="Y1105" s="51" t="str">
        <f>VLOOKUP(M1105,Entourage!A:B,2,FALSE)</f>
        <v>c_b_0075</v>
      </c>
    </row>
    <row r="1106" spans="1:25" x14ac:dyDescent="0.15">
      <c r="A1106" s="51">
        <f t="shared" si="156"/>
        <v>56</v>
      </c>
      <c r="B1106" s="2">
        <f>COUNTIF(A$1:A1106,A1106)</f>
        <v>5</v>
      </c>
      <c r="C1106" s="2">
        <f t="shared" ref="C1106:C1169" si="164">P1106</f>
        <v>102</v>
      </c>
      <c r="D1106" s="100">
        <f t="shared" si="157"/>
        <v>67</v>
      </c>
      <c r="E1106" s="51">
        <v>1</v>
      </c>
      <c r="F1106" s="43">
        <v>2</v>
      </c>
      <c r="G1106" s="82">
        <v>13009</v>
      </c>
      <c r="H1106" s="43">
        <v>12</v>
      </c>
      <c r="I1106" s="43">
        <f>VLOOKUP(C1106,[4]CharPropertyConfig!$A:$G,7,FALSE)*D1106</f>
        <v>1675</v>
      </c>
      <c r="J1106" s="51">
        <f>VLOOKUP(A1106,filiation!A:C,3,FALSE)</f>
        <v>18</v>
      </c>
      <c r="K1106" s="51">
        <f>VLOOKUP(J1106,Entourage!A:N,14,FALSE)</f>
        <v>2</v>
      </c>
      <c r="L1106" s="2" t="str">
        <f t="shared" si="158"/>
        <v>刺杀</v>
      </c>
      <c r="M1106" s="51">
        <f>VLOOKUP(A1106,filiation!A:D,4,FALSE)</f>
        <v>17</v>
      </c>
      <c r="N1106" s="51">
        <f>VLOOKUP(M1106,Entourage!A:N,14,FALSE)</f>
        <v>1</v>
      </c>
      <c r="O1106" s="2" t="str">
        <f t="shared" si="159"/>
        <v>战斗</v>
      </c>
      <c r="P1106" s="2">
        <f t="shared" si="160"/>
        <v>102</v>
      </c>
      <c r="Q1106" s="51">
        <f>INT(VLOOKUP(M1106,Entourage!A:AF,28+IF(N1106=1,2,IF(N1106=3,3,1)),FALSE)*0.6*POWER(B1106,1.1))</f>
        <v>56</v>
      </c>
      <c r="R1106" s="55">
        <f>I1106/(SUM(H$2:H1106)*10)</f>
        <v>4.5009942494760036E-3</v>
      </c>
      <c r="S1106" s="95">
        <f t="shared" si="161"/>
        <v>3.56</v>
      </c>
      <c r="T1106" s="96">
        <f>SUMIFS(H$2:H1106,A$2:A1106,A1106)*10*S1106*(1.1+INDEX(Entourage!BD:BD,MATCH(J1106,Entourage!A:A,0))/20)</f>
        <v>1694.5600000000004</v>
      </c>
      <c r="U1106" s="96">
        <f t="shared" si="162"/>
        <v>400.96000000000026</v>
      </c>
      <c r="V1106" s="96">
        <f>T1106/VLOOKUP(C1106,[4]CharPropertyConfig!$A:$G,7,FALSE)</f>
        <v>67.78240000000001</v>
      </c>
      <c r="W1106" s="96">
        <f t="shared" si="163"/>
        <v>31.360000000000241</v>
      </c>
      <c r="X1106" s="54" t="str">
        <f>VLOOKUP(J1106,Entourage!A:B,2,FALSE)</f>
        <v>c_b_0076</v>
      </c>
      <c r="Y1106" s="51" t="str">
        <f>VLOOKUP(M1106,Entourage!A:B,2,FALSE)</f>
        <v>c_b_0075</v>
      </c>
    </row>
    <row r="1107" spans="1:25" x14ac:dyDescent="0.15">
      <c r="A1107" s="51">
        <f t="shared" si="156"/>
        <v>56</v>
      </c>
      <c r="B1107" s="2">
        <f>COUNTIF(A$1:A1107,A1107)</f>
        <v>6</v>
      </c>
      <c r="C1107" s="2">
        <f t="shared" si="164"/>
        <v>102</v>
      </c>
      <c r="D1107" s="100">
        <f t="shared" si="157"/>
        <v>84</v>
      </c>
      <c r="E1107" s="51">
        <v>1</v>
      </c>
      <c r="F1107" s="43">
        <v>2</v>
      </c>
      <c r="G1107" s="82">
        <v>13009</v>
      </c>
      <c r="H1107" s="43">
        <v>16</v>
      </c>
      <c r="I1107" s="43">
        <f>VLOOKUP(C1107,[4]CharPropertyConfig!$A:$G,7,FALSE)*D1107</f>
        <v>2100</v>
      </c>
      <c r="J1107" s="51">
        <f>VLOOKUP(A1107,filiation!A:C,3,FALSE)</f>
        <v>18</v>
      </c>
      <c r="K1107" s="51">
        <f>VLOOKUP(J1107,Entourage!A:N,14,FALSE)</f>
        <v>2</v>
      </c>
      <c r="L1107" s="2" t="str">
        <f t="shared" si="158"/>
        <v>刺杀</v>
      </c>
      <c r="M1107" s="51">
        <f>VLOOKUP(A1107,filiation!A:D,4,FALSE)</f>
        <v>17</v>
      </c>
      <c r="N1107" s="51">
        <f>VLOOKUP(M1107,Entourage!A:N,14,FALSE)</f>
        <v>1</v>
      </c>
      <c r="O1107" s="2" t="str">
        <f t="shared" si="159"/>
        <v>战斗</v>
      </c>
      <c r="P1107" s="2">
        <f t="shared" si="160"/>
        <v>102</v>
      </c>
      <c r="Q1107" s="51">
        <f>INT(VLOOKUP(M1107,Entourage!A:AF,28+IF(N1107=1,2,IF(N1107=3,3,1)),FALSE)*0.6*POWER(B1107,1.1))</f>
        <v>68</v>
      </c>
      <c r="R1107" s="55">
        <f>I1107/(SUM(H$2:H1107)*10)</f>
        <v>5.6406124093473006E-3</v>
      </c>
      <c r="S1107" s="95">
        <f t="shared" si="161"/>
        <v>3.02</v>
      </c>
      <c r="T1107" s="96">
        <f>SUMIFS(H$2:H1107,A$2:A1107,A1107)*10*S1107*(1.1+INDEX(Entourage!BD:BD,MATCH(J1107,Entourage!A:A,0))/20)</f>
        <v>2114</v>
      </c>
      <c r="U1107" s="96">
        <f t="shared" si="162"/>
        <v>419.4399999999996</v>
      </c>
      <c r="V1107" s="96">
        <f>T1107/VLOOKUP(C1107,[4]CharPropertyConfig!$A:$G,7,FALSE)</f>
        <v>84.56</v>
      </c>
      <c r="W1107" s="96">
        <f t="shared" si="163"/>
        <v>18.479999999999336</v>
      </c>
      <c r="X1107" s="54" t="str">
        <f>VLOOKUP(J1107,Entourage!A:B,2,FALSE)</f>
        <v>c_b_0076</v>
      </c>
      <c r="Y1107" s="51" t="str">
        <f>VLOOKUP(M1107,Entourage!A:B,2,FALSE)</f>
        <v>c_b_0075</v>
      </c>
    </row>
    <row r="1108" spans="1:25" x14ac:dyDescent="0.15">
      <c r="A1108" s="51">
        <f t="shared" si="156"/>
        <v>56</v>
      </c>
      <c r="B1108" s="2">
        <f>COUNTIF(A$1:A1108,A1108)</f>
        <v>7</v>
      </c>
      <c r="C1108" s="2">
        <f t="shared" si="164"/>
        <v>102</v>
      </c>
      <c r="D1108" s="100">
        <f t="shared" si="157"/>
        <v>101</v>
      </c>
      <c r="E1108" s="51">
        <v>1</v>
      </c>
      <c r="F1108" s="43">
        <v>3</v>
      </c>
      <c r="G1108" s="82">
        <v>13009</v>
      </c>
      <c r="H1108" s="43">
        <v>20</v>
      </c>
      <c r="I1108" s="43">
        <f>VLOOKUP(C1108,[4]CharPropertyConfig!$A:$G,7,FALSE)*D1108</f>
        <v>2525</v>
      </c>
      <c r="J1108" s="51">
        <f>VLOOKUP(A1108,filiation!A:C,3,FALSE)</f>
        <v>18</v>
      </c>
      <c r="K1108" s="51">
        <f>VLOOKUP(J1108,Entourage!A:N,14,FALSE)</f>
        <v>2</v>
      </c>
      <c r="L1108" s="2" t="str">
        <f t="shared" si="158"/>
        <v>刺杀</v>
      </c>
      <c r="M1108" s="51">
        <f>VLOOKUP(A1108,filiation!A:D,4,FALSE)</f>
        <v>17</v>
      </c>
      <c r="N1108" s="51">
        <f>VLOOKUP(M1108,Entourage!A:N,14,FALSE)</f>
        <v>1</v>
      </c>
      <c r="O1108" s="2" t="str">
        <f t="shared" si="159"/>
        <v>战斗</v>
      </c>
      <c r="P1108" s="2">
        <f t="shared" si="160"/>
        <v>102</v>
      </c>
      <c r="Q1108" s="51">
        <f>INT(VLOOKUP(M1108,Entourage!A:AF,28+IF(N1108=1,2,IF(N1108=3,3,1)),FALSE)*0.6*POWER(B1108,1.1))</f>
        <v>81</v>
      </c>
      <c r="R1108" s="55">
        <f>I1108/(SUM(H$2:H1108)*10)</f>
        <v>6.7785234899328858E-3</v>
      </c>
      <c r="S1108" s="95">
        <f t="shared" si="161"/>
        <v>2.6</v>
      </c>
      <c r="T1108" s="96">
        <f>SUMIFS(H$2:H1108,A$2:A1108,A1108)*10*S1108*(1.1+INDEX(Entourage!BD:BD,MATCH(J1108,Entourage!A:A,0))/20)</f>
        <v>2548.0000000000005</v>
      </c>
      <c r="U1108" s="96">
        <f t="shared" si="162"/>
        <v>434.00000000000045</v>
      </c>
      <c r="V1108" s="96">
        <f>T1108/VLOOKUP(C1108,[4]CharPropertyConfig!$A:$G,7,FALSE)</f>
        <v>101.92000000000002</v>
      </c>
      <c r="W1108" s="96">
        <f t="shared" si="163"/>
        <v>14.560000000000855</v>
      </c>
      <c r="X1108" s="54" t="str">
        <f>VLOOKUP(J1108,Entourage!A:B,2,FALSE)</f>
        <v>c_b_0076</v>
      </c>
      <c r="Y1108" s="51" t="str">
        <f>VLOOKUP(M1108,Entourage!A:B,2,FALSE)</f>
        <v>c_b_0075</v>
      </c>
    </row>
    <row r="1109" spans="1:25" x14ac:dyDescent="0.15">
      <c r="A1109" s="51">
        <f t="shared" si="156"/>
        <v>56</v>
      </c>
      <c r="B1109" s="2">
        <f>COUNTIF(A$1:A1109,A1109)</f>
        <v>8</v>
      </c>
      <c r="C1109" s="2">
        <f t="shared" si="164"/>
        <v>102</v>
      </c>
      <c r="D1109" s="100">
        <f t="shared" si="157"/>
        <v>120</v>
      </c>
      <c r="E1109" s="51">
        <v>1</v>
      </c>
      <c r="F1109" s="43">
        <v>3</v>
      </c>
      <c r="G1109" s="82">
        <v>13009</v>
      </c>
      <c r="H1109" s="43">
        <v>24</v>
      </c>
      <c r="I1109" s="43">
        <f>VLOOKUP(C1109,[4]CharPropertyConfig!$A:$G,7,FALSE)*D1109</f>
        <v>3000</v>
      </c>
      <c r="J1109" s="51">
        <f>VLOOKUP(A1109,filiation!A:C,3,FALSE)</f>
        <v>18</v>
      </c>
      <c r="K1109" s="51">
        <f>VLOOKUP(J1109,Entourage!A:N,14,FALSE)</f>
        <v>2</v>
      </c>
      <c r="L1109" s="2" t="str">
        <f t="shared" si="158"/>
        <v>刺杀</v>
      </c>
      <c r="M1109" s="51">
        <f>VLOOKUP(A1109,filiation!A:D,4,FALSE)</f>
        <v>17</v>
      </c>
      <c r="N1109" s="51">
        <f>VLOOKUP(M1109,Entourage!A:N,14,FALSE)</f>
        <v>1</v>
      </c>
      <c r="O1109" s="2" t="str">
        <f t="shared" si="159"/>
        <v>战斗</v>
      </c>
      <c r="P1109" s="2">
        <f t="shared" si="160"/>
        <v>102</v>
      </c>
      <c r="Q1109" s="51">
        <f>INT(VLOOKUP(M1109,Entourage!A:AF,28+IF(N1109=1,2,IF(N1109=3,3,1)),FALSE)*0.6*POWER(B1109,1.1))</f>
        <v>94</v>
      </c>
      <c r="R1109" s="55">
        <f>I1109/(SUM(H$2:H1109)*10)</f>
        <v>8.0485056607823152E-3</v>
      </c>
      <c r="S1109" s="95">
        <f t="shared" si="161"/>
        <v>2.2799999999999998</v>
      </c>
      <c r="T1109" s="96">
        <f>SUMIFS(H$2:H1109,A$2:A1109,A1109)*10*S1109*(1.1+INDEX(Entourage!BD:BD,MATCH(J1109,Entourage!A:A,0))/20)</f>
        <v>3000.48</v>
      </c>
      <c r="U1109" s="96">
        <f t="shared" si="162"/>
        <v>452.47999999999956</v>
      </c>
      <c r="V1109" s="96">
        <f>T1109/VLOOKUP(C1109,[4]CharPropertyConfig!$A:$G,7,FALSE)</f>
        <v>120.0192</v>
      </c>
      <c r="W1109" s="96">
        <f t="shared" si="163"/>
        <v>18.479999999999109</v>
      </c>
      <c r="X1109" s="54" t="str">
        <f>VLOOKUP(J1109,Entourage!A:B,2,FALSE)</f>
        <v>c_b_0076</v>
      </c>
      <c r="Y1109" s="51" t="str">
        <f>VLOOKUP(M1109,Entourage!A:B,2,FALSE)</f>
        <v>c_b_0075</v>
      </c>
    </row>
    <row r="1110" spans="1:25" x14ac:dyDescent="0.15">
      <c r="A1110" s="51">
        <f t="shared" si="156"/>
        <v>56</v>
      </c>
      <c r="B1110" s="2">
        <f>COUNTIF(A$1:A1110,A1110)</f>
        <v>9</v>
      </c>
      <c r="C1110" s="2">
        <f t="shared" si="164"/>
        <v>102</v>
      </c>
      <c r="D1110" s="100">
        <f t="shared" si="157"/>
        <v>139</v>
      </c>
      <c r="E1110" s="51">
        <v>1</v>
      </c>
      <c r="F1110" s="43">
        <v>3</v>
      </c>
      <c r="G1110" s="82">
        <v>13009</v>
      </c>
      <c r="H1110" s="43">
        <v>26</v>
      </c>
      <c r="I1110" s="43">
        <f>VLOOKUP(C1110,[4]CharPropertyConfig!$A:$G,7,FALSE)*D1110</f>
        <v>3475</v>
      </c>
      <c r="J1110" s="51">
        <f>VLOOKUP(A1110,filiation!A:C,3,FALSE)</f>
        <v>18</v>
      </c>
      <c r="K1110" s="51">
        <f>VLOOKUP(J1110,Entourage!A:N,14,FALSE)</f>
        <v>2</v>
      </c>
      <c r="L1110" s="2" t="str">
        <f t="shared" si="158"/>
        <v>刺杀</v>
      </c>
      <c r="M1110" s="51">
        <f>VLOOKUP(A1110,filiation!A:D,4,FALSE)</f>
        <v>17</v>
      </c>
      <c r="N1110" s="51">
        <f>VLOOKUP(M1110,Entourage!A:N,14,FALSE)</f>
        <v>1</v>
      </c>
      <c r="O1110" s="2" t="str">
        <f t="shared" si="159"/>
        <v>战斗</v>
      </c>
      <c r="P1110" s="2">
        <f t="shared" si="160"/>
        <v>102</v>
      </c>
      <c r="Q1110" s="51">
        <f>INT(VLOOKUP(M1110,Entourage!A:AF,28+IF(N1110=1,2,IF(N1110=3,3,1)),FALSE)*0.6*POWER(B1110,1.1))</f>
        <v>107</v>
      </c>
      <c r="R1110" s="55">
        <f>I1110/(SUM(H$2:H1110)*10)</f>
        <v>9.3163538873994641E-3</v>
      </c>
      <c r="S1110" s="95">
        <f t="shared" si="161"/>
        <v>2.0699999999999998</v>
      </c>
      <c r="T1110" s="96">
        <f>SUMIFS(H$2:H1110,A$2:A1110,A1110)*10*S1110*(1.1+INDEX(Entourage!BD:BD,MATCH(J1110,Entourage!A:A,0))/20)</f>
        <v>3477.6000000000004</v>
      </c>
      <c r="U1110" s="96">
        <f t="shared" si="162"/>
        <v>477.12000000000035</v>
      </c>
      <c r="V1110" s="96">
        <f>T1110/VLOOKUP(C1110,[4]CharPropertyConfig!$A:$G,7,FALSE)</f>
        <v>139.10400000000001</v>
      </c>
      <c r="W1110" s="96">
        <f t="shared" si="163"/>
        <v>24.640000000000782</v>
      </c>
      <c r="X1110" s="54" t="str">
        <f>VLOOKUP(J1110,Entourage!A:B,2,FALSE)</f>
        <v>c_b_0076</v>
      </c>
      <c r="Y1110" s="51" t="str">
        <f>VLOOKUP(M1110,Entourage!A:B,2,FALSE)</f>
        <v>c_b_0075</v>
      </c>
    </row>
    <row r="1111" spans="1:25" x14ac:dyDescent="0.15">
      <c r="A1111" s="51">
        <f t="shared" si="156"/>
        <v>56</v>
      </c>
      <c r="B1111" s="2">
        <f>COUNTIF(A$1:A1111,A1111)</f>
        <v>10</v>
      </c>
      <c r="C1111" s="2">
        <f t="shared" si="164"/>
        <v>102</v>
      </c>
      <c r="D1111" s="100">
        <f t="shared" si="157"/>
        <v>158</v>
      </c>
      <c r="E1111" s="51">
        <v>1</v>
      </c>
      <c r="F1111" s="43">
        <v>3</v>
      </c>
      <c r="G1111" s="82">
        <v>13009</v>
      </c>
      <c r="H1111" s="43">
        <v>30</v>
      </c>
      <c r="I1111" s="43">
        <f>VLOOKUP(C1111,[4]CharPropertyConfig!$A:$G,7,FALSE)*D1111</f>
        <v>3950</v>
      </c>
      <c r="J1111" s="51">
        <f>VLOOKUP(A1111,filiation!A:C,3,FALSE)</f>
        <v>18</v>
      </c>
      <c r="K1111" s="51">
        <f>VLOOKUP(J1111,Entourage!A:N,14,FALSE)</f>
        <v>2</v>
      </c>
      <c r="L1111" s="2" t="str">
        <f t="shared" si="158"/>
        <v>刺杀</v>
      </c>
      <c r="M1111" s="51">
        <f>VLOOKUP(A1111,filiation!A:D,4,FALSE)</f>
        <v>17</v>
      </c>
      <c r="N1111" s="51">
        <f>VLOOKUP(M1111,Entourage!A:N,14,FALSE)</f>
        <v>1</v>
      </c>
      <c r="O1111" s="2" t="str">
        <f t="shared" si="159"/>
        <v>战斗</v>
      </c>
      <c r="P1111" s="2">
        <f t="shared" si="160"/>
        <v>102</v>
      </c>
      <c r="Q1111" s="51">
        <f>INT(VLOOKUP(M1111,Entourage!A:AF,28+IF(N1111=1,2,IF(N1111=3,3,1)),FALSE)*0.6*POWER(B1111,1.1))</f>
        <v>120</v>
      </c>
      <c r="R1111" s="55">
        <f>I1111/(SUM(H$2:H1111)*10)</f>
        <v>1.0581301901955532E-2</v>
      </c>
      <c r="S1111" s="95">
        <f t="shared" si="161"/>
        <v>1.89</v>
      </c>
      <c r="T1111" s="96">
        <f>SUMIFS(H$2:H1111,A$2:A1111,A1111)*10*S1111*(1.1+INDEX(Entourage!BD:BD,MATCH(J1111,Entourage!A:A,0))/20)</f>
        <v>3969.0000000000005</v>
      </c>
      <c r="U1111" s="96">
        <f t="shared" si="162"/>
        <v>491.40000000000009</v>
      </c>
      <c r="V1111" s="96">
        <f>T1111/VLOOKUP(C1111,[4]CharPropertyConfig!$A:$G,7,FALSE)</f>
        <v>158.76000000000002</v>
      </c>
      <c r="W1111" s="96">
        <f t="shared" si="163"/>
        <v>14.279999999999745</v>
      </c>
      <c r="X1111" s="54" t="str">
        <f>VLOOKUP(J1111,Entourage!A:B,2,FALSE)</f>
        <v>c_b_0076</v>
      </c>
      <c r="Y1111" s="51" t="str">
        <f>VLOOKUP(M1111,Entourage!A:B,2,FALSE)</f>
        <v>c_b_0075</v>
      </c>
    </row>
    <row r="1112" spans="1:25" x14ac:dyDescent="0.15">
      <c r="A1112" s="51">
        <f t="shared" si="156"/>
        <v>56</v>
      </c>
      <c r="B1112" s="2">
        <f>COUNTIF(A$1:A1112,A1112)</f>
        <v>11</v>
      </c>
      <c r="C1112" s="2">
        <f t="shared" si="164"/>
        <v>102</v>
      </c>
      <c r="D1112" s="100">
        <f t="shared" si="157"/>
        <v>179</v>
      </c>
      <c r="E1112" s="51">
        <v>1</v>
      </c>
      <c r="F1112" s="43">
        <v>4</v>
      </c>
      <c r="G1112" s="82">
        <v>13009</v>
      </c>
      <c r="H1112" s="43">
        <v>34</v>
      </c>
      <c r="I1112" s="43">
        <f>VLOOKUP(C1112,[4]CharPropertyConfig!$A:$G,7,FALSE)*D1112</f>
        <v>4475</v>
      </c>
      <c r="J1112" s="51">
        <f>VLOOKUP(A1112,filiation!A:C,3,FALSE)</f>
        <v>18</v>
      </c>
      <c r="K1112" s="51">
        <f>VLOOKUP(J1112,Entourage!A:N,14,FALSE)</f>
        <v>2</v>
      </c>
      <c r="L1112" s="2" t="str">
        <f t="shared" si="158"/>
        <v>刺杀</v>
      </c>
      <c r="M1112" s="51">
        <f>VLOOKUP(A1112,filiation!A:D,4,FALSE)</f>
        <v>17</v>
      </c>
      <c r="N1112" s="51">
        <f>VLOOKUP(M1112,Entourage!A:N,14,FALSE)</f>
        <v>1</v>
      </c>
      <c r="O1112" s="2" t="str">
        <f t="shared" si="159"/>
        <v>战斗</v>
      </c>
      <c r="P1112" s="2">
        <f t="shared" si="160"/>
        <v>102</v>
      </c>
      <c r="Q1112" s="51">
        <f>INT(VLOOKUP(M1112,Entourage!A:AF,28+IF(N1112=1,2,IF(N1112=3,3,1)),FALSE)*0.6*POWER(B1112,1.1))</f>
        <v>134</v>
      </c>
      <c r="R1112" s="55">
        <f>I1112/(SUM(H$2:H1112)*10)</f>
        <v>1.1976769082539343E-2</v>
      </c>
      <c r="S1112" s="95">
        <f t="shared" si="161"/>
        <v>1.74</v>
      </c>
      <c r="T1112" s="96">
        <f>SUMIFS(H$2:H1112,A$2:A1112,A1112)*10*S1112*(1.1+INDEX(Entourage!BD:BD,MATCH(J1112,Entourage!A:A,0))/20)</f>
        <v>4482.2400000000007</v>
      </c>
      <c r="U1112" s="96">
        <f t="shared" si="162"/>
        <v>513.24000000000024</v>
      </c>
      <c r="V1112" s="96">
        <f>T1112/VLOOKUP(C1112,[4]CharPropertyConfig!$A:$G,7,FALSE)</f>
        <v>179.28960000000004</v>
      </c>
      <c r="W1112" s="96">
        <f t="shared" si="163"/>
        <v>21.840000000000146</v>
      </c>
      <c r="X1112" s="54" t="str">
        <f>VLOOKUP(J1112,Entourage!A:B,2,FALSE)</f>
        <v>c_b_0076</v>
      </c>
      <c r="Y1112" s="51" t="str">
        <f>VLOOKUP(M1112,Entourage!A:B,2,FALSE)</f>
        <v>c_b_0075</v>
      </c>
    </row>
    <row r="1113" spans="1:25" x14ac:dyDescent="0.15">
      <c r="A1113" s="51">
        <f t="shared" si="156"/>
        <v>56</v>
      </c>
      <c r="B1113" s="2">
        <f>COUNTIF(A$1:A1113,A1113)</f>
        <v>12</v>
      </c>
      <c r="C1113" s="2">
        <f t="shared" si="164"/>
        <v>102</v>
      </c>
      <c r="D1113" s="100">
        <f t="shared" si="157"/>
        <v>200</v>
      </c>
      <c r="E1113" s="51">
        <v>1</v>
      </c>
      <c r="F1113" s="43">
        <v>4</v>
      </c>
      <c r="G1113" s="82">
        <v>13009</v>
      </c>
      <c r="H1113" s="43">
        <v>38</v>
      </c>
      <c r="I1113" s="43">
        <f>VLOOKUP(C1113,[4]CharPropertyConfig!$A:$G,7,FALSE)*D1113</f>
        <v>5000</v>
      </c>
      <c r="J1113" s="51">
        <f>VLOOKUP(A1113,filiation!A:C,3,FALSE)</f>
        <v>18</v>
      </c>
      <c r="K1113" s="51">
        <f>VLOOKUP(J1113,Entourage!A:N,14,FALSE)</f>
        <v>2</v>
      </c>
      <c r="L1113" s="2" t="str">
        <f t="shared" si="158"/>
        <v>刺杀</v>
      </c>
      <c r="M1113" s="51">
        <f>VLOOKUP(A1113,filiation!A:D,4,FALSE)</f>
        <v>17</v>
      </c>
      <c r="N1113" s="51">
        <f>VLOOKUP(M1113,Entourage!A:N,14,FALSE)</f>
        <v>1</v>
      </c>
      <c r="O1113" s="2" t="str">
        <f t="shared" si="159"/>
        <v>战斗</v>
      </c>
      <c r="P1113" s="2">
        <f t="shared" si="160"/>
        <v>102</v>
      </c>
      <c r="Q1113" s="51">
        <f>INT(VLOOKUP(M1113,Entourage!A:AF,28+IF(N1113=1,2,IF(N1113=3,3,1)),FALSE)*0.6*POWER(B1113,1.1))</f>
        <v>147</v>
      </c>
      <c r="R1113" s="55">
        <f>I1113/(SUM(H$2:H1113)*10)</f>
        <v>1.3368269076519973E-2</v>
      </c>
      <c r="S1113" s="95">
        <f t="shared" si="161"/>
        <v>1.615</v>
      </c>
      <c r="T1113" s="96">
        <f>SUMIFS(H$2:H1113,A$2:A1113,A1113)*10*S1113*(1.1+INDEX(Entourage!BD:BD,MATCH(J1113,Entourage!A:A,0))/20)</f>
        <v>5019.420000000001</v>
      </c>
      <c r="U1113" s="96">
        <f t="shared" si="162"/>
        <v>537.18000000000029</v>
      </c>
      <c r="V1113" s="96">
        <f>T1113/VLOOKUP(C1113,[4]CharPropertyConfig!$A:$G,7,FALSE)</f>
        <v>200.77680000000004</v>
      </c>
      <c r="W1113" s="96">
        <f t="shared" si="163"/>
        <v>23.940000000000055</v>
      </c>
      <c r="X1113" s="54" t="str">
        <f>VLOOKUP(J1113,Entourage!A:B,2,FALSE)</f>
        <v>c_b_0076</v>
      </c>
      <c r="Y1113" s="51" t="str">
        <f>VLOOKUP(M1113,Entourage!A:B,2,FALSE)</f>
        <v>c_b_0075</v>
      </c>
    </row>
    <row r="1114" spans="1:25" x14ac:dyDescent="0.15">
      <c r="A1114" s="51">
        <f t="shared" si="156"/>
        <v>56</v>
      </c>
      <c r="B1114" s="2">
        <f>COUNTIF(A$1:A1114,A1114)</f>
        <v>13</v>
      </c>
      <c r="C1114" s="2">
        <f t="shared" si="164"/>
        <v>102</v>
      </c>
      <c r="D1114" s="100">
        <f t="shared" si="157"/>
        <v>223</v>
      </c>
      <c r="E1114" s="51">
        <v>1</v>
      </c>
      <c r="F1114" s="43">
        <v>4</v>
      </c>
      <c r="G1114" s="82">
        <v>13009</v>
      </c>
      <c r="H1114" s="43">
        <v>42</v>
      </c>
      <c r="I1114" s="43">
        <f>VLOOKUP(C1114,[4]CharPropertyConfig!$A:$G,7,FALSE)*D1114</f>
        <v>5575</v>
      </c>
      <c r="J1114" s="51">
        <f>VLOOKUP(A1114,filiation!A:C,3,FALSE)</f>
        <v>18</v>
      </c>
      <c r="K1114" s="51">
        <f>VLOOKUP(J1114,Entourage!A:N,14,FALSE)</f>
        <v>2</v>
      </c>
      <c r="L1114" s="2" t="str">
        <f t="shared" si="158"/>
        <v>刺杀</v>
      </c>
      <c r="M1114" s="51">
        <f>VLOOKUP(A1114,filiation!A:D,4,FALSE)</f>
        <v>17</v>
      </c>
      <c r="N1114" s="51">
        <f>VLOOKUP(M1114,Entourage!A:N,14,FALSE)</f>
        <v>1</v>
      </c>
      <c r="O1114" s="2" t="str">
        <f t="shared" si="159"/>
        <v>战斗</v>
      </c>
      <c r="P1114" s="2">
        <f t="shared" si="160"/>
        <v>102</v>
      </c>
      <c r="Q1114" s="51">
        <f>INT(VLOOKUP(M1114,Entourage!A:AF,28+IF(N1114=1,2,IF(N1114=3,3,1)),FALSE)*0.6*POWER(B1114,1.1))</f>
        <v>161</v>
      </c>
      <c r="R1114" s="55">
        <f>I1114/(SUM(H$2:H1114)*10)</f>
        <v>1.4888900758465976E-2</v>
      </c>
      <c r="S1114" s="95">
        <f t="shared" si="161"/>
        <v>1.51</v>
      </c>
      <c r="T1114" s="96">
        <f>SUMIFS(H$2:H1114,A$2:A1114,A1114)*10*S1114*(1.1+INDEX(Entourage!BD:BD,MATCH(J1114,Entourage!A:A,0))/20)</f>
        <v>5580.9600000000009</v>
      </c>
      <c r="U1114" s="96">
        <f t="shared" si="162"/>
        <v>561.54</v>
      </c>
      <c r="V1114" s="96">
        <f>T1114/VLOOKUP(C1114,[4]CharPropertyConfig!$A:$G,7,FALSE)</f>
        <v>223.23840000000004</v>
      </c>
      <c r="W1114" s="96">
        <f t="shared" si="163"/>
        <v>24.359999999999673</v>
      </c>
      <c r="X1114" s="54" t="str">
        <f>VLOOKUP(J1114,Entourage!A:B,2,FALSE)</f>
        <v>c_b_0076</v>
      </c>
      <c r="Y1114" s="51" t="str">
        <f>VLOOKUP(M1114,Entourage!A:B,2,FALSE)</f>
        <v>c_b_0075</v>
      </c>
    </row>
    <row r="1115" spans="1:25" x14ac:dyDescent="0.15">
      <c r="A1115" s="51">
        <f t="shared" si="156"/>
        <v>56</v>
      </c>
      <c r="B1115" s="2">
        <f>COUNTIF(A$1:A1115,A1115)</f>
        <v>14</v>
      </c>
      <c r="C1115" s="2">
        <f t="shared" si="164"/>
        <v>102</v>
      </c>
      <c r="D1115" s="100">
        <f t="shared" si="157"/>
        <v>246</v>
      </c>
      <c r="E1115" s="51">
        <v>1</v>
      </c>
      <c r="F1115" s="43">
        <v>5</v>
      </c>
      <c r="G1115" s="82">
        <v>13009</v>
      </c>
      <c r="H1115" s="43">
        <v>46</v>
      </c>
      <c r="I1115" s="43">
        <f>VLOOKUP(C1115,[4]CharPropertyConfig!$A:$G,7,FALSE)*D1115</f>
        <v>6150</v>
      </c>
      <c r="J1115" s="51">
        <f>VLOOKUP(A1115,filiation!A:C,3,FALSE)</f>
        <v>18</v>
      </c>
      <c r="K1115" s="51">
        <f>VLOOKUP(J1115,Entourage!A:N,14,FALSE)</f>
        <v>2</v>
      </c>
      <c r="L1115" s="2" t="str">
        <f t="shared" si="158"/>
        <v>刺杀</v>
      </c>
      <c r="M1115" s="51">
        <f>VLOOKUP(A1115,filiation!A:D,4,FALSE)</f>
        <v>17</v>
      </c>
      <c r="N1115" s="51">
        <f>VLOOKUP(M1115,Entourage!A:N,14,FALSE)</f>
        <v>1</v>
      </c>
      <c r="O1115" s="2" t="str">
        <f t="shared" si="159"/>
        <v>战斗</v>
      </c>
      <c r="P1115" s="2">
        <f t="shared" si="160"/>
        <v>102</v>
      </c>
      <c r="Q1115" s="51">
        <f>INT(VLOOKUP(M1115,Entourage!A:AF,28+IF(N1115=1,2,IF(N1115=3,3,1)),FALSE)*0.6*POWER(B1115,1.1))</f>
        <v>174</v>
      </c>
      <c r="R1115" s="55">
        <f>I1115/(SUM(H$2:H1115)*10)</f>
        <v>1.640437449986663E-2</v>
      </c>
      <c r="S1115" s="95">
        <f t="shared" si="161"/>
        <v>1.42</v>
      </c>
      <c r="T1115" s="96">
        <f>SUMIFS(H$2:H1115,A$2:A1115,A1115)*10*S1115*(1.1+INDEX(Entourage!BD:BD,MATCH(J1115,Entourage!A:A,0))/20)</f>
        <v>6162.8</v>
      </c>
      <c r="U1115" s="96">
        <f t="shared" si="162"/>
        <v>581.83999999999924</v>
      </c>
      <c r="V1115" s="96">
        <f>T1115/VLOOKUP(C1115,[4]CharPropertyConfig!$A:$G,7,FALSE)</f>
        <v>246.512</v>
      </c>
      <c r="W1115" s="96">
        <f t="shared" si="163"/>
        <v>20.299999999999272</v>
      </c>
      <c r="X1115" s="54" t="str">
        <f>VLOOKUP(J1115,Entourage!A:B,2,FALSE)</f>
        <v>c_b_0076</v>
      </c>
      <c r="Y1115" s="51" t="str">
        <f>VLOOKUP(M1115,Entourage!A:B,2,FALSE)</f>
        <v>c_b_0075</v>
      </c>
    </row>
    <row r="1116" spans="1:25" x14ac:dyDescent="0.15">
      <c r="A1116" s="51">
        <f t="shared" si="156"/>
        <v>56</v>
      </c>
      <c r="B1116" s="2">
        <f>COUNTIF(A$1:A1116,A1116)</f>
        <v>15</v>
      </c>
      <c r="C1116" s="2">
        <f t="shared" si="164"/>
        <v>102</v>
      </c>
      <c r="D1116" s="100">
        <f t="shared" si="157"/>
        <v>270</v>
      </c>
      <c r="E1116" s="51">
        <v>1</v>
      </c>
      <c r="F1116" s="43">
        <v>5</v>
      </c>
      <c r="G1116" s="82">
        <v>13009</v>
      </c>
      <c r="H1116" s="43">
        <v>50</v>
      </c>
      <c r="I1116" s="43">
        <f>VLOOKUP(C1116,[4]CharPropertyConfig!$A:$G,7,FALSE)*D1116</f>
        <v>6750</v>
      </c>
      <c r="J1116" s="51">
        <f>VLOOKUP(A1116,filiation!A:C,3,FALSE)</f>
        <v>18</v>
      </c>
      <c r="K1116" s="51">
        <f>VLOOKUP(J1116,Entourage!A:N,14,FALSE)</f>
        <v>2</v>
      </c>
      <c r="L1116" s="2" t="str">
        <f t="shared" si="158"/>
        <v>刺杀</v>
      </c>
      <c r="M1116" s="51">
        <f>VLOOKUP(A1116,filiation!A:D,4,FALSE)</f>
        <v>17</v>
      </c>
      <c r="N1116" s="51">
        <f>VLOOKUP(M1116,Entourage!A:N,14,FALSE)</f>
        <v>1</v>
      </c>
      <c r="O1116" s="2" t="str">
        <f t="shared" si="159"/>
        <v>战斗</v>
      </c>
      <c r="P1116" s="2">
        <f t="shared" si="160"/>
        <v>102</v>
      </c>
      <c r="Q1116" s="51">
        <f>INT(VLOOKUP(M1116,Entourage!A:AF,28+IF(N1116=1,2,IF(N1116=3,3,1)),FALSE)*0.6*POWER(B1116,1.1))</f>
        <v>188</v>
      </c>
      <c r="R1116" s="55">
        <f>I1116/(SUM(H$2:H1116)*10)</f>
        <v>1.7980820458177945E-2</v>
      </c>
      <c r="S1116" s="95">
        <f t="shared" si="161"/>
        <v>1.3418999999999999</v>
      </c>
      <c r="T1116" s="96">
        <f>SUMIFS(H$2:H1116,A$2:A1116,A1116)*10*S1116*(1.1+INDEX(Entourage!BD:BD,MATCH(J1116,Entourage!A:A,0))/20)</f>
        <v>6763.1759999999995</v>
      </c>
      <c r="U1116" s="96">
        <f t="shared" si="162"/>
        <v>600.37599999999929</v>
      </c>
      <c r="V1116" s="96">
        <f>T1116/VLOOKUP(C1116,[4]CharPropertyConfig!$A:$G,7,FALSE)</f>
        <v>270.52704</v>
      </c>
      <c r="W1116" s="96">
        <f t="shared" si="163"/>
        <v>18.536000000000058</v>
      </c>
      <c r="X1116" s="54" t="str">
        <f>VLOOKUP(J1116,Entourage!A:B,2,FALSE)</f>
        <v>c_b_0076</v>
      </c>
      <c r="Y1116" s="51" t="str">
        <f>VLOOKUP(M1116,Entourage!A:B,2,FALSE)</f>
        <v>c_b_0075</v>
      </c>
    </row>
    <row r="1117" spans="1:25" x14ac:dyDescent="0.15">
      <c r="A1117" s="51">
        <f t="shared" si="156"/>
        <v>56</v>
      </c>
      <c r="B1117" s="2">
        <f>COUNTIF(A$1:A1117,A1117)</f>
        <v>16</v>
      </c>
      <c r="C1117" s="2">
        <f t="shared" si="164"/>
        <v>102</v>
      </c>
      <c r="D1117" s="100">
        <f t="shared" si="157"/>
        <v>295</v>
      </c>
      <c r="E1117" s="51">
        <v>1</v>
      </c>
      <c r="F1117" s="43">
        <v>5</v>
      </c>
      <c r="G1117" s="82">
        <v>13009</v>
      </c>
      <c r="H1117" s="43">
        <v>54</v>
      </c>
      <c r="I1117" s="43">
        <f>VLOOKUP(C1117,[4]CharPropertyConfig!$A:$G,7,FALSE)*D1117</f>
        <v>7375</v>
      </c>
      <c r="J1117" s="51">
        <f>VLOOKUP(A1117,filiation!A:C,3,FALSE)</f>
        <v>18</v>
      </c>
      <c r="K1117" s="51">
        <f>VLOOKUP(J1117,Entourage!A:N,14,FALSE)</f>
        <v>2</v>
      </c>
      <c r="L1117" s="2" t="str">
        <f t="shared" si="158"/>
        <v>刺杀</v>
      </c>
      <c r="M1117" s="51">
        <f>VLOOKUP(A1117,filiation!A:D,4,FALSE)</f>
        <v>17</v>
      </c>
      <c r="N1117" s="51">
        <f>VLOOKUP(M1117,Entourage!A:N,14,FALSE)</f>
        <v>1</v>
      </c>
      <c r="O1117" s="2" t="str">
        <f t="shared" si="159"/>
        <v>战斗</v>
      </c>
      <c r="P1117" s="2">
        <f t="shared" si="160"/>
        <v>102</v>
      </c>
      <c r="Q1117" s="51">
        <f>INT(VLOOKUP(M1117,Entourage!A:AF,28+IF(N1117=1,2,IF(N1117=3,3,1)),FALSE)*0.6*POWER(B1117,1.1))</f>
        <v>202</v>
      </c>
      <c r="R1117" s="55">
        <f>I1117/(SUM(H$2:H1117)*10)</f>
        <v>1.9617492153003138E-2</v>
      </c>
      <c r="S1117" s="95">
        <f t="shared" si="161"/>
        <v>1.2748049999999997</v>
      </c>
      <c r="T1117" s="96">
        <f>SUMIFS(H$2:H1117,A$2:A1117,A1117)*10*S1117*(1.1+INDEX(Entourage!BD:BD,MATCH(J1117,Entourage!A:A,0))/20)</f>
        <v>7388.7697799999987</v>
      </c>
      <c r="U1117" s="96">
        <f t="shared" si="162"/>
        <v>625.59377999999924</v>
      </c>
      <c r="V1117" s="96">
        <f>T1117/VLOOKUP(C1117,[4]CharPropertyConfig!$A:$G,7,FALSE)</f>
        <v>295.55079119999994</v>
      </c>
      <c r="W1117" s="96">
        <f t="shared" si="163"/>
        <v>25.217779999999948</v>
      </c>
      <c r="X1117" s="54" t="str">
        <f>VLOOKUP(J1117,Entourage!A:B,2,FALSE)</f>
        <v>c_b_0076</v>
      </c>
      <c r="Y1117" s="51" t="str">
        <f>VLOOKUP(M1117,Entourage!A:B,2,FALSE)</f>
        <v>c_b_0075</v>
      </c>
    </row>
    <row r="1118" spans="1:25" x14ac:dyDescent="0.15">
      <c r="A1118" s="51">
        <f t="shared" si="156"/>
        <v>56</v>
      </c>
      <c r="B1118" s="2">
        <f>COUNTIF(A$1:A1118,A1118)</f>
        <v>17</v>
      </c>
      <c r="C1118" s="2">
        <f t="shared" si="164"/>
        <v>102</v>
      </c>
      <c r="D1118" s="100">
        <f t="shared" si="157"/>
        <v>321</v>
      </c>
      <c r="E1118" s="51">
        <v>1</v>
      </c>
      <c r="F1118" s="43">
        <v>5</v>
      </c>
      <c r="G1118" s="82">
        <v>13009</v>
      </c>
      <c r="H1118" s="43">
        <v>58</v>
      </c>
      <c r="I1118" s="43">
        <f>VLOOKUP(C1118,[4]CharPropertyConfig!$A:$G,7,FALSE)*D1118</f>
        <v>8025</v>
      </c>
      <c r="J1118" s="51">
        <f>VLOOKUP(A1118,filiation!A:C,3,FALSE)</f>
        <v>18</v>
      </c>
      <c r="K1118" s="51">
        <f>VLOOKUP(J1118,Entourage!A:N,14,FALSE)</f>
        <v>2</v>
      </c>
      <c r="L1118" s="2" t="str">
        <f t="shared" si="158"/>
        <v>刺杀</v>
      </c>
      <c r="M1118" s="51">
        <f>VLOOKUP(A1118,filiation!A:D,4,FALSE)</f>
        <v>17</v>
      </c>
      <c r="N1118" s="51">
        <f>VLOOKUP(M1118,Entourage!A:N,14,FALSE)</f>
        <v>1</v>
      </c>
      <c r="O1118" s="2" t="str">
        <f t="shared" si="159"/>
        <v>战斗</v>
      </c>
      <c r="P1118" s="2">
        <f t="shared" si="160"/>
        <v>102</v>
      </c>
      <c r="Q1118" s="51">
        <f>INT(VLOOKUP(M1118,Entourage!A:AF,28+IF(N1118=1,2,IF(N1118=3,3,1)),FALSE)*0.6*POWER(B1118,1.1))</f>
        <v>216</v>
      </c>
      <c r="R1118" s="55">
        <f>I1118/(SUM(H$2:H1118)*10)</f>
        <v>2.1313608838839902E-2</v>
      </c>
      <c r="S1118" s="95">
        <f t="shared" si="161"/>
        <v>1.2174387749999998</v>
      </c>
      <c r="T1118" s="96">
        <f>SUMIFS(H$2:H1118,A$2:A1118,A1118)*10*S1118*(1.1+INDEX(Entourage!BD:BD,MATCH(J1118,Entourage!A:A,0))/20)</f>
        <v>8044.835425199999</v>
      </c>
      <c r="U1118" s="96">
        <f t="shared" si="162"/>
        <v>656.06564520000029</v>
      </c>
      <c r="V1118" s="96">
        <f>T1118/VLOOKUP(C1118,[4]CharPropertyConfig!$A:$G,7,FALSE)</f>
        <v>321.79341700799995</v>
      </c>
      <c r="W1118" s="96">
        <f t="shared" si="163"/>
        <v>30.471865200001048</v>
      </c>
      <c r="X1118" s="54" t="str">
        <f>VLOOKUP(J1118,Entourage!A:B,2,FALSE)</f>
        <v>c_b_0076</v>
      </c>
      <c r="Y1118" s="51" t="str">
        <f>VLOOKUP(M1118,Entourage!A:B,2,FALSE)</f>
        <v>c_b_0075</v>
      </c>
    </row>
    <row r="1119" spans="1:25" x14ac:dyDescent="0.15">
      <c r="A1119" s="51">
        <f t="shared" si="156"/>
        <v>56</v>
      </c>
      <c r="B1119" s="2">
        <f>COUNTIF(A$1:A1119,A1119)</f>
        <v>18</v>
      </c>
      <c r="C1119" s="2">
        <f t="shared" si="164"/>
        <v>102</v>
      </c>
      <c r="D1119" s="100">
        <f t="shared" si="157"/>
        <v>350</v>
      </c>
      <c r="E1119" s="51">
        <v>1</v>
      </c>
      <c r="F1119" s="43">
        <v>6</v>
      </c>
      <c r="G1119" s="82">
        <v>13009</v>
      </c>
      <c r="H1119" s="43">
        <v>64</v>
      </c>
      <c r="I1119" s="43">
        <f>VLOOKUP(C1119,[4]CharPropertyConfig!$A:$G,7,FALSE)*D1119</f>
        <v>8750</v>
      </c>
      <c r="J1119" s="51">
        <f>VLOOKUP(A1119,filiation!A:C,3,FALSE)</f>
        <v>18</v>
      </c>
      <c r="K1119" s="51">
        <f>VLOOKUP(J1119,Entourage!A:N,14,FALSE)</f>
        <v>2</v>
      </c>
      <c r="L1119" s="2" t="str">
        <f t="shared" si="158"/>
        <v>刺杀</v>
      </c>
      <c r="M1119" s="51">
        <f>VLOOKUP(A1119,filiation!A:D,4,FALSE)</f>
        <v>17</v>
      </c>
      <c r="N1119" s="51">
        <f>VLOOKUP(M1119,Entourage!A:N,14,FALSE)</f>
        <v>1</v>
      </c>
      <c r="O1119" s="2" t="str">
        <f t="shared" si="159"/>
        <v>战斗</v>
      </c>
      <c r="P1119" s="2">
        <f t="shared" si="160"/>
        <v>102</v>
      </c>
      <c r="Q1119" s="51">
        <f>INT(VLOOKUP(M1119,Entourage!A:AF,28+IF(N1119=1,2,IF(N1119=3,3,1)),FALSE)*0.6*POWER(B1119,1.1))</f>
        <v>230</v>
      </c>
      <c r="R1119" s="55">
        <f>I1119/(SUM(H$2:H1119)*10)</f>
        <v>2.3199703043801038E-2</v>
      </c>
      <c r="S1119" s="95">
        <f t="shared" si="161"/>
        <v>1.1687412239999997</v>
      </c>
      <c r="T1119" s="96">
        <f>SUMIFS(H$2:H1119,A$2:A1119,A1119)*10*S1119*(1.1+INDEX(Entourage!BD:BD,MATCH(J1119,Entourage!A:A,0))/20)</f>
        <v>8770.2341448959978</v>
      </c>
      <c r="U1119" s="96">
        <f t="shared" si="162"/>
        <v>725.39871969599881</v>
      </c>
      <c r="V1119" s="96">
        <f>T1119/VLOOKUP(C1119,[4]CharPropertyConfig!$A:$G,7,FALSE)</f>
        <v>350.80936579583994</v>
      </c>
      <c r="W1119" s="96">
        <f t="shared" si="163"/>
        <v>69.333074495998517</v>
      </c>
      <c r="X1119" s="54" t="str">
        <f>VLOOKUP(J1119,Entourage!A:B,2,FALSE)</f>
        <v>c_b_0076</v>
      </c>
      <c r="Y1119" s="51" t="str">
        <f>VLOOKUP(M1119,Entourage!A:B,2,FALSE)</f>
        <v>c_b_0075</v>
      </c>
    </row>
    <row r="1120" spans="1:25" x14ac:dyDescent="0.15">
      <c r="A1120" s="51">
        <f t="shared" si="156"/>
        <v>56</v>
      </c>
      <c r="B1120" s="2">
        <f>COUNTIF(A$1:A1120,A1120)</f>
        <v>19</v>
      </c>
      <c r="C1120" s="2">
        <f t="shared" si="164"/>
        <v>102</v>
      </c>
      <c r="D1120" s="100">
        <f t="shared" si="157"/>
        <v>381</v>
      </c>
      <c r="E1120" s="51">
        <v>1</v>
      </c>
      <c r="F1120" s="43">
        <v>6</v>
      </c>
      <c r="G1120" s="82">
        <v>13009</v>
      </c>
      <c r="H1120" s="43">
        <v>68</v>
      </c>
      <c r="I1120" s="43">
        <f>VLOOKUP(C1120,[4]CharPropertyConfig!$A:$G,7,FALSE)*D1120</f>
        <v>9525</v>
      </c>
      <c r="J1120" s="51">
        <f>VLOOKUP(A1120,filiation!A:C,3,FALSE)</f>
        <v>18</v>
      </c>
      <c r="K1120" s="51">
        <f>VLOOKUP(J1120,Entourage!A:N,14,FALSE)</f>
        <v>2</v>
      </c>
      <c r="L1120" s="2" t="str">
        <f t="shared" si="158"/>
        <v>刺杀</v>
      </c>
      <c r="M1120" s="51">
        <f>VLOOKUP(A1120,filiation!A:D,4,FALSE)</f>
        <v>17</v>
      </c>
      <c r="N1120" s="51">
        <f>VLOOKUP(M1120,Entourage!A:N,14,FALSE)</f>
        <v>1</v>
      </c>
      <c r="O1120" s="2" t="str">
        <f t="shared" si="159"/>
        <v>战斗</v>
      </c>
      <c r="P1120" s="2">
        <f t="shared" si="160"/>
        <v>102</v>
      </c>
      <c r="Q1120" s="51">
        <f>INT(VLOOKUP(M1120,Entourage!A:AF,28+IF(N1120=1,2,IF(N1120=3,3,1)),FALSE)*0.6*POWER(B1120,1.1))</f>
        <v>244</v>
      </c>
      <c r="R1120" s="55">
        <f>I1120/(SUM(H$2:H1120)*10)</f>
        <v>2.5209083209824266E-2</v>
      </c>
      <c r="S1120" s="95">
        <f t="shared" si="161"/>
        <v>1.1278352811599996</v>
      </c>
      <c r="T1120" s="96">
        <f>SUMIFS(H$2:H1120,A$2:A1120,A1120)*10*S1120*(1.1+INDEX(Entourage!BD:BD,MATCH(J1120,Entourage!A:A,0))/20)</f>
        <v>9536.9751374889565</v>
      </c>
      <c r="U1120" s="96">
        <f t="shared" si="162"/>
        <v>766.74099259295872</v>
      </c>
      <c r="V1120" s="96">
        <f>T1120/VLOOKUP(C1120,[4]CharPropertyConfig!$A:$G,7,FALSE)</f>
        <v>381.47900549955824</v>
      </c>
      <c r="W1120" s="96">
        <f t="shared" si="163"/>
        <v>41.342272896959912</v>
      </c>
      <c r="X1120" s="54" t="str">
        <f>VLOOKUP(J1120,Entourage!A:B,2,FALSE)</f>
        <v>c_b_0076</v>
      </c>
      <c r="Y1120" s="51" t="str">
        <f>VLOOKUP(M1120,Entourage!A:B,2,FALSE)</f>
        <v>c_b_0075</v>
      </c>
    </row>
    <row r="1121" spans="1:25" x14ac:dyDescent="0.15">
      <c r="A1121" s="51">
        <f t="shared" si="156"/>
        <v>56</v>
      </c>
      <c r="B1121" s="2">
        <f>COUNTIF(A$1:A1121,A1121)</f>
        <v>20</v>
      </c>
      <c r="C1121" s="2">
        <f t="shared" si="164"/>
        <v>102</v>
      </c>
      <c r="D1121" s="100">
        <f t="shared" si="157"/>
        <v>414</v>
      </c>
      <c r="E1121" s="51">
        <v>1</v>
      </c>
      <c r="F1121" s="43">
        <v>6</v>
      </c>
      <c r="G1121" s="82">
        <v>13009</v>
      </c>
      <c r="H1121" s="43">
        <v>72</v>
      </c>
      <c r="I1121" s="43">
        <f>VLOOKUP(C1121,[4]CharPropertyConfig!$A:$G,7,FALSE)*D1121</f>
        <v>10350</v>
      </c>
      <c r="J1121" s="51">
        <f>VLOOKUP(A1121,filiation!A:C,3,FALSE)</f>
        <v>18</v>
      </c>
      <c r="K1121" s="51">
        <f>VLOOKUP(J1121,Entourage!A:N,14,FALSE)</f>
        <v>2</v>
      </c>
      <c r="L1121" s="2" t="str">
        <f t="shared" si="158"/>
        <v>刺杀</v>
      </c>
      <c r="M1121" s="51">
        <f>VLOOKUP(A1121,filiation!A:D,4,FALSE)</f>
        <v>17</v>
      </c>
      <c r="N1121" s="51">
        <f>VLOOKUP(M1121,Entourage!A:N,14,FALSE)</f>
        <v>1</v>
      </c>
      <c r="O1121" s="2" t="str">
        <f t="shared" si="159"/>
        <v>战斗</v>
      </c>
      <c r="P1121" s="2">
        <f t="shared" si="160"/>
        <v>102</v>
      </c>
      <c r="Q1121" s="51">
        <f>INT(VLOOKUP(M1121,Entourage!A:AF,28+IF(N1121=1,2,IF(N1121=3,3,1)),FALSE)*0.6*POWER(B1121,1.1))</f>
        <v>259</v>
      </c>
      <c r="R1121" s="55">
        <f>I1121/(SUM(H$2:H1121)*10)</f>
        <v>2.7340448013524938E-2</v>
      </c>
      <c r="S1121" s="95">
        <f t="shared" si="161"/>
        <v>1.0940002227251997</v>
      </c>
      <c r="T1121" s="96">
        <f>SUMIFS(H$2:H1121,A$2:A1121,A1121)*10*S1121*(1.1+INDEX(Entourage!BD:BD,MATCH(J1121,Entourage!A:A,0))/20)</f>
        <v>10353.618107871291</v>
      </c>
      <c r="U1121" s="96">
        <f t="shared" si="162"/>
        <v>816.64297038233417</v>
      </c>
      <c r="V1121" s="96">
        <f>T1121/VLOOKUP(C1121,[4]CharPropertyConfig!$A:$G,7,FALSE)</f>
        <v>414.1447243148516</v>
      </c>
      <c r="W1121" s="96">
        <f t="shared" si="163"/>
        <v>49.901977789375451</v>
      </c>
      <c r="X1121" s="54" t="str">
        <f>VLOOKUP(J1121,Entourage!A:B,2,FALSE)</f>
        <v>c_b_0076</v>
      </c>
      <c r="Y1121" s="51" t="str">
        <f>VLOOKUP(M1121,Entourage!A:B,2,FALSE)</f>
        <v>c_b_0075</v>
      </c>
    </row>
    <row r="1122" spans="1:25" x14ac:dyDescent="0.15">
      <c r="A1122" s="51">
        <f t="shared" si="156"/>
        <v>57</v>
      </c>
      <c r="B1122" s="2">
        <f>COUNTIF(A$1:A1122,A1122)</f>
        <v>1</v>
      </c>
      <c r="C1122" s="2">
        <f t="shared" si="164"/>
        <v>101</v>
      </c>
      <c r="D1122" s="100">
        <f t="shared" si="157"/>
        <v>11</v>
      </c>
      <c r="E1122" s="51">
        <v>1</v>
      </c>
      <c r="F1122" s="43">
        <v>1</v>
      </c>
      <c r="G1122" s="82">
        <v>13009</v>
      </c>
      <c r="H1122" s="43">
        <v>2</v>
      </c>
      <c r="I1122" s="43">
        <f>VLOOKUP(C1122,[4]CharPropertyConfig!$A:$G,7,FALSE)*D1122</f>
        <v>275</v>
      </c>
      <c r="J1122" s="51">
        <f>VLOOKUP(A1122,filiation!A:C,3,FALSE)</f>
        <v>17</v>
      </c>
      <c r="K1122" s="51">
        <f>VLOOKUP(J1122,Entourage!A:N,14,FALSE)</f>
        <v>1</v>
      </c>
      <c r="L1122" s="2" t="str">
        <f t="shared" ref="L1122:L1185" si="165">VLOOKUP(K1122,$AC$2:$AD$4,2,FALSE)</f>
        <v>战斗</v>
      </c>
      <c r="M1122" s="51">
        <f>VLOOKUP(A1122,filiation!A:D,4,FALSE)</f>
        <v>11</v>
      </c>
      <c r="N1122" s="51">
        <f>VLOOKUP(M1122,Entourage!A:N,14,FALSE)</f>
        <v>2</v>
      </c>
      <c r="O1122" s="2" t="str">
        <f t="shared" ref="O1122:O1185" si="166">VLOOKUP(N1122,$AC$2:$AD$4,2,FALSE)</f>
        <v>刺杀</v>
      </c>
      <c r="P1122" s="2">
        <f t="shared" ref="P1122:P1185" si="167">VLOOKUP(N1122,$AC$2:$AE$4,3,FALSE)</f>
        <v>101</v>
      </c>
      <c r="Q1122" s="51">
        <f>INT(VLOOKUP(M1122,Entourage!A:AF,28+IF(N1122=1,2,IF(N1122=3,3,1)),FALSE)*0.6*POWER(B1122,1.1))</f>
        <v>18</v>
      </c>
      <c r="R1122" s="55">
        <f>I1122/(SUM(H$2:H1122)*10)</f>
        <v>7.2639864757779071E-4</v>
      </c>
      <c r="S1122" s="95">
        <f t="shared" si="161"/>
        <v>10</v>
      </c>
      <c r="T1122" s="96">
        <f>SUMIFS(H$2:H1122,A$2:A1122,A1122)*10*S1122*(1.1+INDEX(Entourage!BD:BD,MATCH(J1122,Entourage!A:A,0))/20)</f>
        <v>280</v>
      </c>
      <c r="U1122" s="96">
        <f t="shared" si="162"/>
        <v>-10073.618107871291</v>
      </c>
      <c r="V1122" s="96">
        <f>T1122/VLOOKUP(C1122,[4]CharPropertyConfig!$A:$G,7,FALSE)</f>
        <v>11.2</v>
      </c>
      <c r="W1122" s="96">
        <f t="shared" si="163"/>
        <v>-10890.261078253625</v>
      </c>
      <c r="X1122" s="54" t="str">
        <f>VLOOKUP(J1122,Entourage!A:B,2,FALSE)</f>
        <v>c_b_0075</v>
      </c>
      <c r="Y1122" s="51" t="str">
        <f>VLOOKUP(M1122,Entourage!A:B,2,FALSE)</f>
        <v>c_b_0067</v>
      </c>
    </row>
    <row r="1123" spans="1:25" x14ac:dyDescent="0.15">
      <c r="A1123" s="51">
        <f t="shared" si="156"/>
        <v>57</v>
      </c>
      <c r="B1123" s="2">
        <f>COUNTIF(A$1:A1123,A1123)</f>
        <v>2</v>
      </c>
      <c r="C1123" s="2">
        <f t="shared" si="164"/>
        <v>101</v>
      </c>
      <c r="D1123" s="100">
        <f t="shared" si="157"/>
        <v>23</v>
      </c>
      <c r="E1123" s="51">
        <v>1</v>
      </c>
      <c r="F1123" s="43">
        <v>1</v>
      </c>
      <c r="G1123" s="82">
        <v>13009</v>
      </c>
      <c r="H1123" s="43">
        <v>4</v>
      </c>
      <c r="I1123" s="43">
        <f>VLOOKUP(C1123,[4]CharPropertyConfig!$A:$G,7,FALSE)*D1123</f>
        <v>575</v>
      </c>
      <c r="J1123" s="51">
        <f>VLOOKUP(A1123,filiation!A:C,3,FALSE)</f>
        <v>17</v>
      </c>
      <c r="K1123" s="51">
        <f>VLOOKUP(J1123,Entourage!A:N,14,FALSE)</f>
        <v>1</v>
      </c>
      <c r="L1123" s="2" t="str">
        <f t="shared" si="165"/>
        <v>战斗</v>
      </c>
      <c r="M1123" s="51">
        <f>VLOOKUP(A1123,filiation!A:D,4,FALSE)</f>
        <v>11</v>
      </c>
      <c r="N1123" s="51">
        <f>VLOOKUP(M1123,Entourage!A:N,14,FALSE)</f>
        <v>2</v>
      </c>
      <c r="O1123" s="2" t="str">
        <f t="shared" si="166"/>
        <v>刺杀</v>
      </c>
      <c r="P1123" s="2">
        <f t="shared" si="167"/>
        <v>101</v>
      </c>
      <c r="Q1123" s="51">
        <f>INT(VLOOKUP(M1123,Entourage!A:AF,28+IF(N1123=1,2,IF(N1123=3,3,1)),FALSE)*0.6*POWER(B1123,1.1))</f>
        <v>38</v>
      </c>
      <c r="R1123" s="55">
        <f>I1123/(SUM(H$2:H1123)*10)</f>
        <v>1.5186730759072422E-3</v>
      </c>
      <c r="S1123" s="95">
        <f t="shared" si="161"/>
        <v>7</v>
      </c>
      <c r="T1123" s="96">
        <f>SUMIFS(H$2:H1123,A$2:A1123,A1123)*10*S1123*(1.1+INDEX(Entourage!BD:BD,MATCH(J1123,Entourage!A:A,0))/20)</f>
        <v>588</v>
      </c>
      <c r="U1123" s="96">
        <f t="shared" si="162"/>
        <v>308</v>
      </c>
      <c r="V1123" s="96">
        <f>T1123/VLOOKUP(C1123,[4]CharPropertyConfig!$A:$G,7,FALSE)</f>
        <v>23.52</v>
      </c>
      <c r="W1123" s="96">
        <f t="shared" si="163"/>
        <v>10381.618107871291</v>
      </c>
      <c r="X1123" s="54" t="str">
        <f>VLOOKUP(J1123,Entourage!A:B,2,FALSE)</f>
        <v>c_b_0075</v>
      </c>
      <c r="Y1123" s="51" t="str">
        <f>VLOOKUP(M1123,Entourage!A:B,2,FALSE)</f>
        <v>c_b_0067</v>
      </c>
    </row>
    <row r="1124" spans="1:25" x14ac:dyDescent="0.15">
      <c r="A1124" s="51">
        <f t="shared" si="156"/>
        <v>57</v>
      </c>
      <c r="B1124" s="2">
        <f>COUNTIF(A$1:A1124,A1124)</f>
        <v>3</v>
      </c>
      <c r="C1124" s="2">
        <f t="shared" si="164"/>
        <v>101</v>
      </c>
      <c r="D1124" s="100">
        <f t="shared" si="157"/>
        <v>36</v>
      </c>
      <c r="E1124" s="51">
        <v>1</v>
      </c>
      <c r="F1124" s="43">
        <v>1</v>
      </c>
      <c r="G1124" s="82">
        <v>13009</v>
      </c>
      <c r="H1124" s="43">
        <v>6</v>
      </c>
      <c r="I1124" s="43">
        <f>VLOOKUP(C1124,[4]CharPropertyConfig!$A:$G,7,FALSE)*D1124</f>
        <v>900</v>
      </c>
      <c r="J1124" s="51">
        <f>VLOOKUP(A1124,filiation!A:C,3,FALSE)</f>
        <v>17</v>
      </c>
      <c r="K1124" s="51">
        <f>VLOOKUP(J1124,Entourage!A:N,14,FALSE)</f>
        <v>1</v>
      </c>
      <c r="L1124" s="2" t="str">
        <f t="shared" si="165"/>
        <v>战斗</v>
      </c>
      <c r="M1124" s="51">
        <f>VLOOKUP(A1124,filiation!A:D,4,FALSE)</f>
        <v>11</v>
      </c>
      <c r="N1124" s="51">
        <f>VLOOKUP(M1124,Entourage!A:N,14,FALSE)</f>
        <v>2</v>
      </c>
      <c r="O1124" s="2" t="str">
        <f t="shared" si="166"/>
        <v>刺杀</v>
      </c>
      <c r="P1124" s="2">
        <f t="shared" si="167"/>
        <v>101</v>
      </c>
      <c r="Q1124" s="51">
        <f>INT(VLOOKUP(M1124,Entourage!A:AF,28+IF(N1124=1,2,IF(N1124=3,3,1)),FALSE)*0.6*POWER(B1124,1.1))</f>
        <v>60</v>
      </c>
      <c r="R1124" s="55">
        <f>I1124/(SUM(H$2:H1124)*10)</f>
        <v>2.3766768775747332E-3</v>
      </c>
      <c r="S1124" s="95">
        <f t="shared" si="161"/>
        <v>5.5</v>
      </c>
      <c r="T1124" s="96">
        <f>SUMIFS(H$2:H1124,A$2:A1124,A1124)*10*S1124*(1.1+INDEX(Entourage!BD:BD,MATCH(J1124,Entourage!A:A,0))/20)</f>
        <v>924.00000000000011</v>
      </c>
      <c r="U1124" s="96">
        <f t="shared" si="162"/>
        <v>336.00000000000011</v>
      </c>
      <c r="V1124" s="96">
        <f>T1124/VLOOKUP(C1124,[4]CharPropertyConfig!$A:$G,7,FALSE)</f>
        <v>36.960000000000008</v>
      </c>
      <c r="W1124" s="96">
        <f t="shared" si="163"/>
        <v>28.000000000000114</v>
      </c>
      <c r="X1124" s="54" t="str">
        <f>VLOOKUP(J1124,Entourage!A:B,2,FALSE)</f>
        <v>c_b_0075</v>
      </c>
      <c r="Y1124" s="51" t="str">
        <f>VLOOKUP(M1124,Entourage!A:B,2,FALSE)</f>
        <v>c_b_0067</v>
      </c>
    </row>
    <row r="1125" spans="1:25" x14ac:dyDescent="0.15">
      <c r="A1125" s="51">
        <f t="shared" si="156"/>
        <v>57</v>
      </c>
      <c r="B1125" s="2">
        <f>COUNTIF(A$1:A1125,A1125)</f>
        <v>4</v>
      </c>
      <c r="C1125" s="2">
        <f t="shared" si="164"/>
        <v>101</v>
      </c>
      <c r="D1125" s="100">
        <f t="shared" si="157"/>
        <v>51</v>
      </c>
      <c r="E1125" s="51">
        <v>1</v>
      </c>
      <c r="F1125" s="43">
        <v>2</v>
      </c>
      <c r="G1125" s="82">
        <v>13009</v>
      </c>
      <c r="H1125" s="43">
        <v>10</v>
      </c>
      <c r="I1125" s="43">
        <f>VLOOKUP(C1125,[4]CharPropertyConfig!$A:$G,7,FALSE)*D1125</f>
        <v>1275</v>
      </c>
      <c r="J1125" s="51">
        <f>VLOOKUP(A1125,filiation!A:C,3,FALSE)</f>
        <v>17</v>
      </c>
      <c r="K1125" s="51">
        <f>VLOOKUP(J1125,Entourage!A:N,14,FALSE)</f>
        <v>1</v>
      </c>
      <c r="L1125" s="2" t="str">
        <f t="shared" si="165"/>
        <v>战斗</v>
      </c>
      <c r="M1125" s="51">
        <f>VLOOKUP(A1125,filiation!A:D,4,FALSE)</f>
        <v>11</v>
      </c>
      <c r="N1125" s="51">
        <f>VLOOKUP(M1125,Entourage!A:N,14,FALSE)</f>
        <v>2</v>
      </c>
      <c r="O1125" s="2" t="str">
        <f t="shared" si="166"/>
        <v>刺杀</v>
      </c>
      <c r="P1125" s="2">
        <f t="shared" si="167"/>
        <v>101</v>
      </c>
      <c r="Q1125" s="51">
        <f>INT(VLOOKUP(M1125,Entourage!A:AF,28+IF(N1125=1,2,IF(N1125=3,3,1)),FALSE)*0.6*POWER(B1125,1.1))</f>
        <v>82</v>
      </c>
      <c r="R1125" s="55">
        <f>I1125/(SUM(H$2:H1125)*10)</f>
        <v>3.3660700142562963E-3</v>
      </c>
      <c r="S1125" s="95">
        <f t="shared" si="161"/>
        <v>4.2</v>
      </c>
      <c r="T1125" s="96">
        <f>SUMIFS(H$2:H1125,A$2:A1125,A1125)*10*S1125*(1.1+INDEX(Entourage!BD:BD,MATCH(J1125,Entourage!A:A,0))/20)</f>
        <v>1293.6000000000001</v>
      </c>
      <c r="U1125" s="96">
        <f t="shared" si="162"/>
        <v>369.6</v>
      </c>
      <c r="V1125" s="96">
        <f>T1125/VLOOKUP(C1125,[4]CharPropertyConfig!$A:$G,7,FALSE)</f>
        <v>51.744000000000007</v>
      </c>
      <c r="W1125" s="96">
        <f t="shared" si="163"/>
        <v>33.599999999999909</v>
      </c>
      <c r="X1125" s="54" t="str">
        <f>VLOOKUP(J1125,Entourage!A:B,2,FALSE)</f>
        <v>c_b_0075</v>
      </c>
      <c r="Y1125" s="51" t="str">
        <f>VLOOKUP(M1125,Entourage!A:B,2,FALSE)</f>
        <v>c_b_0067</v>
      </c>
    </row>
    <row r="1126" spans="1:25" x14ac:dyDescent="0.15">
      <c r="A1126" s="51">
        <f t="shared" si="156"/>
        <v>57</v>
      </c>
      <c r="B1126" s="2">
        <f>COUNTIF(A$1:A1126,A1126)</f>
        <v>5</v>
      </c>
      <c r="C1126" s="2">
        <f t="shared" si="164"/>
        <v>101</v>
      </c>
      <c r="D1126" s="100">
        <f t="shared" si="157"/>
        <v>67</v>
      </c>
      <c r="E1126" s="51">
        <v>1</v>
      </c>
      <c r="F1126" s="43">
        <v>2</v>
      </c>
      <c r="G1126" s="82">
        <v>13009</v>
      </c>
      <c r="H1126" s="43">
        <v>12</v>
      </c>
      <c r="I1126" s="43">
        <f>VLOOKUP(C1126,[4]CharPropertyConfig!$A:$G,7,FALSE)*D1126</f>
        <v>1675</v>
      </c>
      <c r="J1126" s="51">
        <f>VLOOKUP(A1126,filiation!A:C,3,FALSE)</f>
        <v>17</v>
      </c>
      <c r="K1126" s="51">
        <f>VLOOKUP(J1126,Entourage!A:N,14,FALSE)</f>
        <v>1</v>
      </c>
      <c r="L1126" s="2" t="str">
        <f t="shared" si="165"/>
        <v>战斗</v>
      </c>
      <c r="M1126" s="51">
        <f>VLOOKUP(A1126,filiation!A:D,4,FALSE)</f>
        <v>11</v>
      </c>
      <c r="N1126" s="51">
        <f>VLOOKUP(M1126,Entourage!A:N,14,FALSE)</f>
        <v>2</v>
      </c>
      <c r="O1126" s="2" t="str">
        <f t="shared" si="166"/>
        <v>刺杀</v>
      </c>
      <c r="P1126" s="2">
        <f t="shared" si="167"/>
        <v>101</v>
      </c>
      <c r="Q1126" s="51">
        <f>INT(VLOOKUP(M1126,Entourage!A:AF,28+IF(N1126=1,2,IF(N1126=3,3,1)),FALSE)*0.6*POWER(B1126,1.1))</f>
        <v>105</v>
      </c>
      <c r="R1126" s="55">
        <f>I1126/(SUM(H$2:H1126)*10)</f>
        <v>4.4206914753233042E-3</v>
      </c>
      <c r="S1126" s="95">
        <f t="shared" si="161"/>
        <v>3.56</v>
      </c>
      <c r="T1126" s="96">
        <f>SUMIFS(H$2:H1126,A$2:A1126,A1126)*10*S1126*(1.1+INDEX(Entourage!BD:BD,MATCH(J1126,Entourage!A:A,0))/20)</f>
        <v>1694.5600000000004</v>
      </c>
      <c r="U1126" s="96">
        <f t="shared" si="162"/>
        <v>400.96000000000026</v>
      </c>
      <c r="V1126" s="96">
        <f>T1126/VLOOKUP(C1126,[4]CharPropertyConfig!$A:$G,7,FALSE)</f>
        <v>67.78240000000001</v>
      </c>
      <c r="W1126" s="96">
        <f t="shared" si="163"/>
        <v>31.360000000000241</v>
      </c>
      <c r="X1126" s="54" t="str">
        <f>VLOOKUP(J1126,Entourage!A:B,2,FALSE)</f>
        <v>c_b_0075</v>
      </c>
      <c r="Y1126" s="51" t="str">
        <f>VLOOKUP(M1126,Entourage!A:B,2,FALSE)</f>
        <v>c_b_0067</v>
      </c>
    </row>
    <row r="1127" spans="1:25" x14ac:dyDescent="0.15">
      <c r="A1127" s="51">
        <f t="shared" si="156"/>
        <v>57</v>
      </c>
      <c r="B1127" s="2">
        <f>COUNTIF(A$1:A1127,A1127)</f>
        <v>6</v>
      </c>
      <c r="C1127" s="2">
        <f t="shared" si="164"/>
        <v>101</v>
      </c>
      <c r="D1127" s="100">
        <f t="shared" si="157"/>
        <v>84</v>
      </c>
      <c r="E1127" s="51">
        <v>1</v>
      </c>
      <c r="F1127" s="43">
        <v>2</v>
      </c>
      <c r="G1127" s="82">
        <v>13009</v>
      </c>
      <c r="H1127" s="43">
        <v>16</v>
      </c>
      <c r="I1127" s="43">
        <f>VLOOKUP(C1127,[4]CharPropertyConfig!$A:$G,7,FALSE)*D1127</f>
        <v>2100</v>
      </c>
      <c r="J1127" s="51">
        <f>VLOOKUP(A1127,filiation!A:C,3,FALSE)</f>
        <v>17</v>
      </c>
      <c r="K1127" s="51">
        <f>VLOOKUP(J1127,Entourage!A:N,14,FALSE)</f>
        <v>1</v>
      </c>
      <c r="L1127" s="2" t="str">
        <f t="shared" si="165"/>
        <v>战斗</v>
      </c>
      <c r="M1127" s="51">
        <f>VLOOKUP(A1127,filiation!A:D,4,FALSE)</f>
        <v>11</v>
      </c>
      <c r="N1127" s="51">
        <f>VLOOKUP(M1127,Entourage!A:N,14,FALSE)</f>
        <v>2</v>
      </c>
      <c r="O1127" s="2" t="str">
        <f t="shared" si="166"/>
        <v>刺杀</v>
      </c>
      <c r="P1127" s="2">
        <f t="shared" si="167"/>
        <v>101</v>
      </c>
      <c r="Q1127" s="51">
        <f>INT(VLOOKUP(M1127,Entourage!A:AF,28+IF(N1127=1,2,IF(N1127=3,3,1)),FALSE)*0.6*POWER(B1127,1.1))</f>
        <v>129</v>
      </c>
      <c r="R1127" s="55">
        <f>I1127/(SUM(H$2:H1127)*10)</f>
        <v>5.5400200495963701E-3</v>
      </c>
      <c r="S1127" s="95">
        <f t="shared" si="161"/>
        <v>3.02</v>
      </c>
      <c r="T1127" s="96">
        <f>SUMIFS(H$2:H1127,A$2:A1127,A1127)*10*S1127*(1.1+INDEX(Entourage!BD:BD,MATCH(J1127,Entourage!A:A,0))/20)</f>
        <v>2114</v>
      </c>
      <c r="U1127" s="96">
        <f t="shared" si="162"/>
        <v>419.4399999999996</v>
      </c>
      <c r="V1127" s="96">
        <f>T1127/VLOOKUP(C1127,[4]CharPropertyConfig!$A:$G,7,FALSE)</f>
        <v>84.56</v>
      </c>
      <c r="W1127" s="96">
        <f t="shared" si="163"/>
        <v>18.479999999999336</v>
      </c>
      <c r="X1127" s="54" t="str">
        <f>VLOOKUP(J1127,Entourage!A:B,2,FALSE)</f>
        <v>c_b_0075</v>
      </c>
      <c r="Y1127" s="51" t="str">
        <f>VLOOKUP(M1127,Entourage!A:B,2,FALSE)</f>
        <v>c_b_0067</v>
      </c>
    </row>
    <row r="1128" spans="1:25" x14ac:dyDescent="0.15">
      <c r="A1128" s="51">
        <f t="shared" si="156"/>
        <v>57</v>
      </c>
      <c r="B1128" s="2">
        <f>COUNTIF(A$1:A1128,A1128)</f>
        <v>7</v>
      </c>
      <c r="C1128" s="2">
        <f t="shared" si="164"/>
        <v>101</v>
      </c>
      <c r="D1128" s="100">
        <f t="shared" si="157"/>
        <v>101</v>
      </c>
      <c r="E1128" s="51">
        <v>1</v>
      </c>
      <c r="F1128" s="43">
        <v>3</v>
      </c>
      <c r="G1128" s="82">
        <v>13009</v>
      </c>
      <c r="H1128" s="43">
        <v>20</v>
      </c>
      <c r="I1128" s="43">
        <f>VLOOKUP(C1128,[4]CharPropertyConfig!$A:$G,7,FALSE)*D1128</f>
        <v>2525</v>
      </c>
      <c r="J1128" s="51">
        <f>VLOOKUP(A1128,filiation!A:C,3,FALSE)</f>
        <v>17</v>
      </c>
      <c r="K1128" s="51">
        <f>VLOOKUP(J1128,Entourage!A:N,14,FALSE)</f>
        <v>1</v>
      </c>
      <c r="L1128" s="2" t="str">
        <f t="shared" si="165"/>
        <v>战斗</v>
      </c>
      <c r="M1128" s="51">
        <f>VLOOKUP(A1128,filiation!A:D,4,FALSE)</f>
        <v>11</v>
      </c>
      <c r="N1128" s="51">
        <f>VLOOKUP(M1128,Entourage!A:N,14,FALSE)</f>
        <v>2</v>
      </c>
      <c r="O1128" s="2" t="str">
        <f t="shared" si="166"/>
        <v>刺杀</v>
      </c>
      <c r="P1128" s="2">
        <f t="shared" si="167"/>
        <v>101</v>
      </c>
      <c r="Q1128" s="51">
        <f>INT(VLOOKUP(M1128,Entourage!A:AF,28+IF(N1128=1,2,IF(N1128=3,3,1)),FALSE)*0.6*POWER(B1128,1.1))</f>
        <v>153</v>
      </c>
      <c r="R1128" s="55">
        <f>I1128/(SUM(H$2:H1128)*10)</f>
        <v>6.6577018404260927E-3</v>
      </c>
      <c r="S1128" s="95">
        <f t="shared" si="161"/>
        <v>2.6</v>
      </c>
      <c r="T1128" s="96">
        <f>SUMIFS(H$2:H1128,A$2:A1128,A1128)*10*S1128*(1.1+INDEX(Entourage!BD:BD,MATCH(J1128,Entourage!A:A,0))/20)</f>
        <v>2548.0000000000005</v>
      </c>
      <c r="U1128" s="96">
        <f t="shared" si="162"/>
        <v>434.00000000000045</v>
      </c>
      <c r="V1128" s="96">
        <f>T1128/VLOOKUP(C1128,[4]CharPropertyConfig!$A:$G,7,FALSE)</f>
        <v>101.92000000000002</v>
      </c>
      <c r="W1128" s="96">
        <f t="shared" si="163"/>
        <v>14.560000000000855</v>
      </c>
      <c r="X1128" s="54" t="str">
        <f>VLOOKUP(J1128,Entourage!A:B,2,FALSE)</f>
        <v>c_b_0075</v>
      </c>
      <c r="Y1128" s="51" t="str">
        <f>VLOOKUP(M1128,Entourage!A:B,2,FALSE)</f>
        <v>c_b_0067</v>
      </c>
    </row>
    <row r="1129" spans="1:25" x14ac:dyDescent="0.15">
      <c r="A1129" s="51">
        <f t="shared" si="156"/>
        <v>57</v>
      </c>
      <c r="B1129" s="2">
        <f>COUNTIF(A$1:A1129,A1129)</f>
        <v>8</v>
      </c>
      <c r="C1129" s="2">
        <f t="shared" si="164"/>
        <v>101</v>
      </c>
      <c r="D1129" s="100">
        <f t="shared" si="157"/>
        <v>120</v>
      </c>
      <c r="E1129" s="51">
        <v>1</v>
      </c>
      <c r="F1129" s="43">
        <v>3</v>
      </c>
      <c r="G1129" s="82">
        <v>13009</v>
      </c>
      <c r="H1129" s="43">
        <v>24</v>
      </c>
      <c r="I1129" s="43">
        <f>VLOOKUP(C1129,[4]CharPropertyConfig!$A:$G,7,FALSE)*D1129</f>
        <v>3000</v>
      </c>
      <c r="J1129" s="51">
        <f>VLOOKUP(A1129,filiation!A:C,3,FALSE)</f>
        <v>17</v>
      </c>
      <c r="K1129" s="51">
        <f>VLOOKUP(J1129,Entourage!A:N,14,FALSE)</f>
        <v>1</v>
      </c>
      <c r="L1129" s="2" t="str">
        <f t="shared" si="165"/>
        <v>战斗</v>
      </c>
      <c r="M1129" s="51">
        <f>VLOOKUP(A1129,filiation!A:D,4,FALSE)</f>
        <v>11</v>
      </c>
      <c r="N1129" s="51">
        <f>VLOOKUP(M1129,Entourage!A:N,14,FALSE)</f>
        <v>2</v>
      </c>
      <c r="O1129" s="2" t="str">
        <f t="shared" si="166"/>
        <v>刺杀</v>
      </c>
      <c r="P1129" s="2">
        <f t="shared" si="167"/>
        <v>101</v>
      </c>
      <c r="Q1129" s="51">
        <f>INT(VLOOKUP(M1129,Entourage!A:AF,28+IF(N1129=1,2,IF(N1129=3,3,1)),FALSE)*0.6*POWER(B1129,1.1))</f>
        <v>177</v>
      </c>
      <c r="R1129" s="55">
        <f>I1129/(SUM(H$2:H1129)*10)</f>
        <v>7.9051383399209481E-3</v>
      </c>
      <c r="S1129" s="95">
        <f t="shared" si="161"/>
        <v>2.2799999999999998</v>
      </c>
      <c r="T1129" s="96">
        <f>SUMIFS(H$2:H1129,A$2:A1129,A1129)*10*S1129*(1.1+INDEX(Entourage!BD:BD,MATCH(J1129,Entourage!A:A,0))/20)</f>
        <v>3000.48</v>
      </c>
      <c r="U1129" s="96">
        <f t="shared" si="162"/>
        <v>452.47999999999956</v>
      </c>
      <c r="V1129" s="96">
        <f>T1129/VLOOKUP(C1129,[4]CharPropertyConfig!$A:$G,7,FALSE)</f>
        <v>120.0192</v>
      </c>
      <c r="W1129" s="96">
        <f t="shared" si="163"/>
        <v>18.479999999999109</v>
      </c>
      <c r="X1129" s="54" t="str">
        <f>VLOOKUP(J1129,Entourage!A:B,2,FALSE)</f>
        <v>c_b_0075</v>
      </c>
      <c r="Y1129" s="51" t="str">
        <f>VLOOKUP(M1129,Entourage!A:B,2,FALSE)</f>
        <v>c_b_0067</v>
      </c>
    </row>
    <row r="1130" spans="1:25" x14ac:dyDescent="0.15">
      <c r="A1130" s="51">
        <f t="shared" si="156"/>
        <v>57</v>
      </c>
      <c r="B1130" s="2">
        <f>COUNTIF(A$1:A1130,A1130)</f>
        <v>9</v>
      </c>
      <c r="C1130" s="2">
        <f t="shared" si="164"/>
        <v>101</v>
      </c>
      <c r="D1130" s="100">
        <f t="shared" si="157"/>
        <v>139</v>
      </c>
      <c r="E1130" s="51">
        <v>1</v>
      </c>
      <c r="F1130" s="43">
        <v>3</v>
      </c>
      <c r="G1130" s="82">
        <v>13009</v>
      </c>
      <c r="H1130" s="43">
        <v>26</v>
      </c>
      <c r="I1130" s="43">
        <f>VLOOKUP(C1130,[4]CharPropertyConfig!$A:$G,7,FALSE)*D1130</f>
        <v>3475</v>
      </c>
      <c r="J1130" s="51">
        <f>VLOOKUP(A1130,filiation!A:C,3,FALSE)</f>
        <v>17</v>
      </c>
      <c r="K1130" s="51">
        <f>VLOOKUP(J1130,Entourage!A:N,14,FALSE)</f>
        <v>1</v>
      </c>
      <c r="L1130" s="2" t="str">
        <f t="shared" si="165"/>
        <v>战斗</v>
      </c>
      <c r="M1130" s="51">
        <f>VLOOKUP(A1130,filiation!A:D,4,FALSE)</f>
        <v>11</v>
      </c>
      <c r="N1130" s="51">
        <f>VLOOKUP(M1130,Entourage!A:N,14,FALSE)</f>
        <v>2</v>
      </c>
      <c r="O1130" s="2" t="str">
        <f t="shared" si="166"/>
        <v>刺杀</v>
      </c>
      <c r="P1130" s="2">
        <f t="shared" si="167"/>
        <v>101</v>
      </c>
      <c r="Q1130" s="51">
        <f>INT(VLOOKUP(M1130,Entourage!A:AF,28+IF(N1130=1,2,IF(N1130=3,3,1)),FALSE)*0.6*POWER(B1130,1.1))</f>
        <v>201</v>
      </c>
      <c r="R1130" s="55">
        <f>I1130/(SUM(H$2:H1130)*10)</f>
        <v>9.150516115441331E-3</v>
      </c>
      <c r="S1130" s="95">
        <f t="shared" si="161"/>
        <v>2.0699999999999998</v>
      </c>
      <c r="T1130" s="96">
        <f>SUMIFS(H$2:H1130,A$2:A1130,A1130)*10*S1130*(1.1+INDEX(Entourage!BD:BD,MATCH(J1130,Entourage!A:A,0))/20)</f>
        <v>3477.6000000000004</v>
      </c>
      <c r="U1130" s="96">
        <f t="shared" si="162"/>
        <v>477.12000000000035</v>
      </c>
      <c r="V1130" s="96">
        <f>T1130/VLOOKUP(C1130,[4]CharPropertyConfig!$A:$G,7,FALSE)</f>
        <v>139.10400000000001</v>
      </c>
      <c r="W1130" s="96">
        <f t="shared" si="163"/>
        <v>24.640000000000782</v>
      </c>
      <c r="X1130" s="54" t="str">
        <f>VLOOKUP(J1130,Entourage!A:B,2,FALSE)</f>
        <v>c_b_0075</v>
      </c>
      <c r="Y1130" s="51" t="str">
        <f>VLOOKUP(M1130,Entourage!A:B,2,FALSE)</f>
        <v>c_b_0067</v>
      </c>
    </row>
    <row r="1131" spans="1:25" x14ac:dyDescent="0.15">
      <c r="A1131" s="51">
        <f t="shared" si="156"/>
        <v>57</v>
      </c>
      <c r="B1131" s="2">
        <f>COUNTIF(A$1:A1131,A1131)</f>
        <v>10</v>
      </c>
      <c r="C1131" s="2">
        <f t="shared" si="164"/>
        <v>101</v>
      </c>
      <c r="D1131" s="100">
        <f t="shared" si="157"/>
        <v>158</v>
      </c>
      <c r="E1131" s="51">
        <v>1</v>
      </c>
      <c r="F1131" s="43">
        <v>3</v>
      </c>
      <c r="G1131" s="82">
        <v>13009</v>
      </c>
      <c r="H1131" s="43">
        <v>30</v>
      </c>
      <c r="I1131" s="43">
        <f>VLOOKUP(C1131,[4]CharPropertyConfig!$A:$G,7,FALSE)*D1131</f>
        <v>3950</v>
      </c>
      <c r="J1131" s="51">
        <f>VLOOKUP(A1131,filiation!A:C,3,FALSE)</f>
        <v>17</v>
      </c>
      <c r="K1131" s="51">
        <f>VLOOKUP(J1131,Entourage!A:N,14,FALSE)</f>
        <v>1</v>
      </c>
      <c r="L1131" s="2" t="str">
        <f t="shared" si="165"/>
        <v>战斗</v>
      </c>
      <c r="M1131" s="51">
        <f>VLOOKUP(A1131,filiation!A:D,4,FALSE)</f>
        <v>11</v>
      </c>
      <c r="N1131" s="51">
        <f>VLOOKUP(M1131,Entourage!A:N,14,FALSE)</f>
        <v>2</v>
      </c>
      <c r="O1131" s="2" t="str">
        <f t="shared" si="166"/>
        <v>刺杀</v>
      </c>
      <c r="P1131" s="2">
        <f t="shared" si="167"/>
        <v>101</v>
      </c>
      <c r="Q1131" s="51">
        <f>INT(VLOOKUP(M1131,Entourage!A:AF,28+IF(N1131=1,2,IF(N1131=3,3,1)),FALSE)*0.6*POWER(B1131,1.1))</f>
        <v>226</v>
      </c>
      <c r="R1131" s="55">
        <f>I1131/(SUM(H$2:H1131)*10)</f>
        <v>1.0393095826974688E-2</v>
      </c>
      <c r="S1131" s="95">
        <f t="shared" si="161"/>
        <v>1.89</v>
      </c>
      <c r="T1131" s="96">
        <f>SUMIFS(H$2:H1131,A$2:A1131,A1131)*10*S1131*(1.1+INDEX(Entourage!BD:BD,MATCH(J1131,Entourage!A:A,0))/20)</f>
        <v>3969.0000000000005</v>
      </c>
      <c r="U1131" s="96">
        <f t="shared" si="162"/>
        <v>491.40000000000009</v>
      </c>
      <c r="V1131" s="96">
        <f>T1131/VLOOKUP(C1131,[4]CharPropertyConfig!$A:$G,7,FALSE)</f>
        <v>158.76000000000002</v>
      </c>
      <c r="W1131" s="96">
        <f t="shared" si="163"/>
        <v>14.279999999999745</v>
      </c>
      <c r="X1131" s="54" t="str">
        <f>VLOOKUP(J1131,Entourage!A:B,2,FALSE)</f>
        <v>c_b_0075</v>
      </c>
      <c r="Y1131" s="51" t="str">
        <f>VLOOKUP(M1131,Entourage!A:B,2,FALSE)</f>
        <v>c_b_0067</v>
      </c>
    </row>
    <row r="1132" spans="1:25" x14ac:dyDescent="0.15">
      <c r="A1132" s="51">
        <f t="shared" si="156"/>
        <v>57</v>
      </c>
      <c r="B1132" s="2">
        <f>COUNTIF(A$1:A1132,A1132)</f>
        <v>11</v>
      </c>
      <c r="C1132" s="2">
        <f t="shared" si="164"/>
        <v>101</v>
      </c>
      <c r="D1132" s="100">
        <f t="shared" si="157"/>
        <v>179</v>
      </c>
      <c r="E1132" s="51">
        <v>1</v>
      </c>
      <c r="F1132" s="43">
        <v>4</v>
      </c>
      <c r="G1132" s="82">
        <v>13009</v>
      </c>
      <c r="H1132" s="43">
        <v>34</v>
      </c>
      <c r="I1132" s="43">
        <f>VLOOKUP(C1132,[4]CharPropertyConfig!$A:$G,7,FALSE)*D1132</f>
        <v>4475</v>
      </c>
      <c r="J1132" s="51">
        <f>VLOOKUP(A1132,filiation!A:C,3,FALSE)</f>
        <v>17</v>
      </c>
      <c r="K1132" s="51">
        <f>VLOOKUP(J1132,Entourage!A:N,14,FALSE)</f>
        <v>1</v>
      </c>
      <c r="L1132" s="2" t="str">
        <f t="shared" si="165"/>
        <v>战斗</v>
      </c>
      <c r="M1132" s="51">
        <f>VLOOKUP(A1132,filiation!A:D,4,FALSE)</f>
        <v>11</v>
      </c>
      <c r="N1132" s="51">
        <f>VLOOKUP(M1132,Entourage!A:N,14,FALSE)</f>
        <v>2</v>
      </c>
      <c r="O1132" s="2" t="str">
        <f t="shared" si="166"/>
        <v>刺杀</v>
      </c>
      <c r="P1132" s="2">
        <f t="shared" si="167"/>
        <v>101</v>
      </c>
      <c r="Q1132" s="51">
        <f>INT(VLOOKUP(M1132,Entourage!A:AF,28+IF(N1132=1,2,IF(N1132=3,3,1)),FALSE)*0.6*POWER(B1132,1.1))</f>
        <v>251</v>
      </c>
      <c r="R1132" s="55">
        <f>I1132/(SUM(H$2:H1132)*10)</f>
        <v>1.1763932702418507E-2</v>
      </c>
      <c r="S1132" s="95">
        <f t="shared" si="161"/>
        <v>1.74</v>
      </c>
      <c r="T1132" s="96">
        <f>SUMIFS(H$2:H1132,A$2:A1132,A1132)*10*S1132*(1.1+INDEX(Entourage!BD:BD,MATCH(J1132,Entourage!A:A,0))/20)</f>
        <v>4482.2400000000007</v>
      </c>
      <c r="U1132" s="96">
        <f t="shared" si="162"/>
        <v>513.24000000000024</v>
      </c>
      <c r="V1132" s="96">
        <f>T1132/VLOOKUP(C1132,[4]CharPropertyConfig!$A:$G,7,FALSE)</f>
        <v>179.28960000000004</v>
      </c>
      <c r="W1132" s="96">
        <f t="shared" si="163"/>
        <v>21.840000000000146</v>
      </c>
      <c r="X1132" s="54" t="str">
        <f>VLOOKUP(J1132,Entourage!A:B,2,FALSE)</f>
        <v>c_b_0075</v>
      </c>
      <c r="Y1132" s="51" t="str">
        <f>VLOOKUP(M1132,Entourage!A:B,2,FALSE)</f>
        <v>c_b_0067</v>
      </c>
    </row>
    <row r="1133" spans="1:25" x14ac:dyDescent="0.15">
      <c r="A1133" s="51">
        <f t="shared" si="156"/>
        <v>57</v>
      </c>
      <c r="B1133" s="2">
        <f>COUNTIF(A$1:A1133,A1133)</f>
        <v>12</v>
      </c>
      <c r="C1133" s="2">
        <f t="shared" si="164"/>
        <v>101</v>
      </c>
      <c r="D1133" s="100">
        <f t="shared" si="157"/>
        <v>200</v>
      </c>
      <c r="E1133" s="51">
        <v>1</v>
      </c>
      <c r="F1133" s="43">
        <v>4</v>
      </c>
      <c r="G1133" s="82">
        <v>13009</v>
      </c>
      <c r="H1133" s="43">
        <v>38</v>
      </c>
      <c r="I1133" s="43">
        <f>VLOOKUP(C1133,[4]CharPropertyConfig!$A:$G,7,FALSE)*D1133</f>
        <v>5000</v>
      </c>
      <c r="J1133" s="51">
        <f>VLOOKUP(A1133,filiation!A:C,3,FALSE)</f>
        <v>17</v>
      </c>
      <c r="K1133" s="51">
        <f>VLOOKUP(J1133,Entourage!A:N,14,FALSE)</f>
        <v>1</v>
      </c>
      <c r="L1133" s="2" t="str">
        <f t="shared" si="165"/>
        <v>战斗</v>
      </c>
      <c r="M1133" s="51">
        <f>VLOOKUP(A1133,filiation!A:D,4,FALSE)</f>
        <v>11</v>
      </c>
      <c r="N1133" s="51">
        <f>VLOOKUP(M1133,Entourage!A:N,14,FALSE)</f>
        <v>2</v>
      </c>
      <c r="O1133" s="2" t="str">
        <f t="shared" si="166"/>
        <v>刺杀</v>
      </c>
      <c r="P1133" s="2">
        <f t="shared" si="167"/>
        <v>101</v>
      </c>
      <c r="Q1133" s="51">
        <f>INT(VLOOKUP(M1133,Entourage!A:AF,28+IF(N1133=1,2,IF(N1133=3,3,1)),FALSE)*0.6*POWER(B1133,1.1))</f>
        <v>276</v>
      </c>
      <c r="R1133" s="55">
        <f>I1133/(SUM(H$2:H1133)*10)</f>
        <v>1.3130941751142391E-2</v>
      </c>
      <c r="S1133" s="95">
        <f t="shared" si="161"/>
        <v>1.615</v>
      </c>
      <c r="T1133" s="96">
        <f>SUMIFS(H$2:H1133,A$2:A1133,A1133)*10*S1133*(1.1+INDEX(Entourage!BD:BD,MATCH(J1133,Entourage!A:A,0))/20)</f>
        <v>5019.420000000001</v>
      </c>
      <c r="U1133" s="96">
        <f t="shared" si="162"/>
        <v>537.18000000000029</v>
      </c>
      <c r="V1133" s="96">
        <f>T1133/VLOOKUP(C1133,[4]CharPropertyConfig!$A:$G,7,FALSE)</f>
        <v>200.77680000000004</v>
      </c>
      <c r="W1133" s="96">
        <f t="shared" si="163"/>
        <v>23.940000000000055</v>
      </c>
      <c r="X1133" s="54" t="str">
        <f>VLOOKUP(J1133,Entourage!A:B,2,FALSE)</f>
        <v>c_b_0075</v>
      </c>
      <c r="Y1133" s="51" t="str">
        <f>VLOOKUP(M1133,Entourage!A:B,2,FALSE)</f>
        <v>c_b_0067</v>
      </c>
    </row>
    <row r="1134" spans="1:25" x14ac:dyDescent="0.15">
      <c r="A1134" s="51">
        <f t="shared" si="156"/>
        <v>57</v>
      </c>
      <c r="B1134" s="2">
        <f>COUNTIF(A$1:A1134,A1134)</f>
        <v>13</v>
      </c>
      <c r="C1134" s="2">
        <f t="shared" si="164"/>
        <v>101</v>
      </c>
      <c r="D1134" s="100">
        <f t="shared" si="157"/>
        <v>223</v>
      </c>
      <c r="E1134" s="51">
        <v>1</v>
      </c>
      <c r="F1134" s="43">
        <v>4</v>
      </c>
      <c r="G1134" s="82">
        <v>13009</v>
      </c>
      <c r="H1134" s="43">
        <v>42</v>
      </c>
      <c r="I1134" s="43">
        <f>VLOOKUP(C1134,[4]CharPropertyConfig!$A:$G,7,FALSE)*D1134</f>
        <v>5575</v>
      </c>
      <c r="J1134" s="51">
        <f>VLOOKUP(A1134,filiation!A:C,3,FALSE)</f>
        <v>17</v>
      </c>
      <c r="K1134" s="51">
        <f>VLOOKUP(J1134,Entourage!A:N,14,FALSE)</f>
        <v>1</v>
      </c>
      <c r="L1134" s="2" t="str">
        <f t="shared" si="165"/>
        <v>战斗</v>
      </c>
      <c r="M1134" s="51">
        <f>VLOOKUP(A1134,filiation!A:D,4,FALSE)</f>
        <v>11</v>
      </c>
      <c r="N1134" s="51">
        <f>VLOOKUP(M1134,Entourage!A:N,14,FALSE)</f>
        <v>2</v>
      </c>
      <c r="O1134" s="2" t="str">
        <f t="shared" si="166"/>
        <v>刺杀</v>
      </c>
      <c r="P1134" s="2">
        <f t="shared" si="167"/>
        <v>101</v>
      </c>
      <c r="Q1134" s="51">
        <f>INT(VLOOKUP(M1134,Entourage!A:AF,28+IF(N1134=1,2,IF(N1134=3,3,1)),FALSE)*0.6*POWER(B1134,1.1))</f>
        <v>302</v>
      </c>
      <c r="R1134" s="55">
        <f>I1134/(SUM(H$2:H1134)*10)</f>
        <v>1.4624868835257083E-2</v>
      </c>
      <c r="S1134" s="95">
        <f t="shared" si="161"/>
        <v>1.51</v>
      </c>
      <c r="T1134" s="96">
        <f>SUMIFS(H$2:H1134,A$2:A1134,A1134)*10*S1134*(1.1+INDEX(Entourage!BD:BD,MATCH(J1134,Entourage!A:A,0))/20)</f>
        <v>5580.9600000000009</v>
      </c>
      <c r="U1134" s="96">
        <f t="shared" si="162"/>
        <v>561.54</v>
      </c>
      <c r="V1134" s="96">
        <f>T1134/VLOOKUP(C1134,[4]CharPropertyConfig!$A:$G,7,FALSE)</f>
        <v>223.23840000000004</v>
      </c>
      <c r="W1134" s="96">
        <f t="shared" si="163"/>
        <v>24.359999999999673</v>
      </c>
      <c r="X1134" s="54" t="str">
        <f>VLOOKUP(J1134,Entourage!A:B,2,FALSE)</f>
        <v>c_b_0075</v>
      </c>
      <c r="Y1134" s="51" t="str">
        <f>VLOOKUP(M1134,Entourage!A:B,2,FALSE)</f>
        <v>c_b_0067</v>
      </c>
    </row>
    <row r="1135" spans="1:25" x14ac:dyDescent="0.15">
      <c r="A1135" s="51">
        <f t="shared" si="156"/>
        <v>57</v>
      </c>
      <c r="B1135" s="2">
        <f>COUNTIF(A$1:A1135,A1135)</f>
        <v>14</v>
      </c>
      <c r="C1135" s="2">
        <f t="shared" si="164"/>
        <v>101</v>
      </c>
      <c r="D1135" s="100">
        <f t="shared" si="157"/>
        <v>246</v>
      </c>
      <c r="E1135" s="51">
        <v>1</v>
      </c>
      <c r="F1135" s="43">
        <v>5</v>
      </c>
      <c r="G1135" s="82">
        <v>13009</v>
      </c>
      <c r="H1135" s="43">
        <v>46</v>
      </c>
      <c r="I1135" s="43">
        <f>VLOOKUP(C1135,[4]CharPropertyConfig!$A:$G,7,FALSE)*D1135</f>
        <v>6150</v>
      </c>
      <c r="J1135" s="51">
        <f>VLOOKUP(A1135,filiation!A:C,3,FALSE)</f>
        <v>17</v>
      </c>
      <c r="K1135" s="51">
        <f>VLOOKUP(J1135,Entourage!A:N,14,FALSE)</f>
        <v>1</v>
      </c>
      <c r="L1135" s="2" t="str">
        <f t="shared" si="165"/>
        <v>战斗</v>
      </c>
      <c r="M1135" s="51">
        <f>VLOOKUP(A1135,filiation!A:D,4,FALSE)</f>
        <v>11</v>
      </c>
      <c r="N1135" s="51">
        <f>VLOOKUP(M1135,Entourage!A:N,14,FALSE)</f>
        <v>2</v>
      </c>
      <c r="O1135" s="2" t="str">
        <f t="shared" si="166"/>
        <v>刺杀</v>
      </c>
      <c r="P1135" s="2">
        <f t="shared" si="167"/>
        <v>101</v>
      </c>
      <c r="Q1135" s="51">
        <f>INT(VLOOKUP(M1135,Entourage!A:AF,28+IF(N1135=1,2,IF(N1135=3,3,1)),FALSE)*0.6*POWER(B1135,1.1))</f>
        <v>328</v>
      </c>
      <c r="R1135" s="55">
        <f>I1135/(SUM(H$2:H1135)*10)</f>
        <v>1.6113818581983966E-2</v>
      </c>
      <c r="S1135" s="95">
        <f t="shared" si="161"/>
        <v>1.42</v>
      </c>
      <c r="T1135" s="96">
        <f>SUMIFS(H$2:H1135,A$2:A1135,A1135)*10*S1135*(1.1+INDEX(Entourage!BD:BD,MATCH(J1135,Entourage!A:A,0))/20)</f>
        <v>6162.8</v>
      </c>
      <c r="U1135" s="96">
        <f t="shared" si="162"/>
        <v>581.83999999999924</v>
      </c>
      <c r="V1135" s="96">
        <f>T1135/VLOOKUP(C1135,[4]CharPropertyConfig!$A:$G,7,FALSE)</f>
        <v>246.512</v>
      </c>
      <c r="W1135" s="96">
        <f t="shared" si="163"/>
        <v>20.299999999999272</v>
      </c>
      <c r="X1135" s="54" t="str">
        <f>VLOOKUP(J1135,Entourage!A:B,2,FALSE)</f>
        <v>c_b_0075</v>
      </c>
      <c r="Y1135" s="51" t="str">
        <f>VLOOKUP(M1135,Entourage!A:B,2,FALSE)</f>
        <v>c_b_0067</v>
      </c>
    </row>
    <row r="1136" spans="1:25" x14ac:dyDescent="0.15">
      <c r="A1136" s="51">
        <f t="shared" si="156"/>
        <v>57</v>
      </c>
      <c r="B1136" s="2">
        <f>COUNTIF(A$1:A1136,A1136)</f>
        <v>15</v>
      </c>
      <c r="C1136" s="2">
        <f t="shared" si="164"/>
        <v>101</v>
      </c>
      <c r="D1136" s="100">
        <f t="shared" si="157"/>
        <v>270</v>
      </c>
      <c r="E1136" s="51">
        <v>1</v>
      </c>
      <c r="F1136" s="43">
        <v>5</v>
      </c>
      <c r="G1136" s="82">
        <v>13009</v>
      </c>
      <c r="H1136" s="43">
        <v>50</v>
      </c>
      <c r="I1136" s="43">
        <f>VLOOKUP(C1136,[4]CharPropertyConfig!$A:$G,7,FALSE)*D1136</f>
        <v>6750</v>
      </c>
      <c r="J1136" s="51">
        <f>VLOOKUP(A1136,filiation!A:C,3,FALSE)</f>
        <v>17</v>
      </c>
      <c r="K1136" s="51">
        <f>VLOOKUP(J1136,Entourage!A:N,14,FALSE)</f>
        <v>1</v>
      </c>
      <c r="L1136" s="2" t="str">
        <f t="shared" si="165"/>
        <v>战斗</v>
      </c>
      <c r="M1136" s="51">
        <f>VLOOKUP(A1136,filiation!A:D,4,FALSE)</f>
        <v>11</v>
      </c>
      <c r="N1136" s="51">
        <f>VLOOKUP(M1136,Entourage!A:N,14,FALSE)</f>
        <v>2</v>
      </c>
      <c r="O1136" s="2" t="str">
        <f t="shared" si="166"/>
        <v>刺杀</v>
      </c>
      <c r="P1136" s="2">
        <f t="shared" si="167"/>
        <v>101</v>
      </c>
      <c r="Q1136" s="51">
        <f>INT(VLOOKUP(M1136,Entourage!A:AF,28+IF(N1136=1,2,IF(N1136=3,3,1)),FALSE)*0.6*POWER(B1136,1.1))</f>
        <v>353</v>
      </c>
      <c r="R1136" s="55">
        <f>I1136/(SUM(H$2:H1136)*10)</f>
        <v>1.7662759053799455E-2</v>
      </c>
      <c r="S1136" s="95">
        <f t="shared" si="161"/>
        <v>1.3418999999999999</v>
      </c>
      <c r="T1136" s="96">
        <f>SUMIFS(H$2:H1136,A$2:A1136,A1136)*10*S1136*(1.1+INDEX(Entourage!BD:BD,MATCH(J1136,Entourage!A:A,0))/20)</f>
        <v>6763.1759999999995</v>
      </c>
      <c r="U1136" s="96">
        <f t="shared" si="162"/>
        <v>600.37599999999929</v>
      </c>
      <c r="V1136" s="96">
        <f>T1136/VLOOKUP(C1136,[4]CharPropertyConfig!$A:$G,7,FALSE)</f>
        <v>270.52704</v>
      </c>
      <c r="W1136" s="96">
        <f t="shared" si="163"/>
        <v>18.536000000000058</v>
      </c>
      <c r="X1136" s="54" t="str">
        <f>VLOOKUP(J1136,Entourage!A:B,2,FALSE)</f>
        <v>c_b_0075</v>
      </c>
      <c r="Y1136" s="51" t="str">
        <f>VLOOKUP(M1136,Entourage!A:B,2,FALSE)</f>
        <v>c_b_0067</v>
      </c>
    </row>
    <row r="1137" spans="1:25" x14ac:dyDescent="0.15">
      <c r="A1137" s="51">
        <f t="shared" si="156"/>
        <v>57</v>
      </c>
      <c r="B1137" s="2">
        <f>COUNTIF(A$1:A1137,A1137)</f>
        <v>16</v>
      </c>
      <c r="C1137" s="2">
        <f t="shared" si="164"/>
        <v>101</v>
      </c>
      <c r="D1137" s="100">
        <f t="shared" si="157"/>
        <v>295</v>
      </c>
      <c r="E1137" s="51">
        <v>1</v>
      </c>
      <c r="F1137" s="43">
        <v>5</v>
      </c>
      <c r="G1137" s="82">
        <v>13009</v>
      </c>
      <c r="H1137" s="43">
        <v>54</v>
      </c>
      <c r="I1137" s="43">
        <f>VLOOKUP(C1137,[4]CharPropertyConfig!$A:$G,7,FALSE)*D1137</f>
        <v>7375</v>
      </c>
      <c r="J1137" s="51">
        <f>VLOOKUP(A1137,filiation!A:C,3,FALSE)</f>
        <v>17</v>
      </c>
      <c r="K1137" s="51">
        <f>VLOOKUP(J1137,Entourage!A:N,14,FALSE)</f>
        <v>1</v>
      </c>
      <c r="L1137" s="2" t="str">
        <f t="shared" si="165"/>
        <v>战斗</v>
      </c>
      <c r="M1137" s="51">
        <f>VLOOKUP(A1137,filiation!A:D,4,FALSE)</f>
        <v>11</v>
      </c>
      <c r="N1137" s="51">
        <f>VLOOKUP(M1137,Entourage!A:N,14,FALSE)</f>
        <v>2</v>
      </c>
      <c r="O1137" s="2" t="str">
        <f t="shared" si="166"/>
        <v>刺杀</v>
      </c>
      <c r="P1137" s="2">
        <f t="shared" si="167"/>
        <v>101</v>
      </c>
      <c r="Q1137" s="51">
        <f>INT(VLOOKUP(M1137,Entourage!A:AF,28+IF(N1137=1,2,IF(N1137=3,3,1)),FALSE)*0.6*POWER(B1137,1.1))</f>
        <v>380</v>
      </c>
      <c r="R1137" s="55">
        <f>I1137/(SUM(H$2:H1137)*10)</f>
        <v>1.9270969427750195E-2</v>
      </c>
      <c r="S1137" s="95">
        <f t="shared" si="161"/>
        <v>1.2748049999999997</v>
      </c>
      <c r="T1137" s="96">
        <f>SUMIFS(H$2:H1137,A$2:A1137,A1137)*10*S1137*(1.1+INDEX(Entourage!BD:BD,MATCH(J1137,Entourage!A:A,0))/20)</f>
        <v>7388.7697799999987</v>
      </c>
      <c r="U1137" s="96">
        <f t="shared" si="162"/>
        <v>625.59377999999924</v>
      </c>
      <c r="V1137" s="96">
        <f>T1137/VLOOKUP(C1137,[4]CharPropertyConfig!$A:$G,7,FALSE)</f>
        <v>295.55079119999994</v>
      </c>
      <c r="W1137" s="96">
        <f t="shared" si="163"/>
        <v>25.217779999999948</v>
      </c>
      <c r="X1137" s="54" t="str">
        <f>VLOOKUP(J1137,Entourage!A:B,2,FALSE)</f>
        <v>c_b_0075</v>
      </c>
      <c r="Y1137" s="51" t="str">
        <f>VLOOKUP(M1137,Entourage!A:B,2,FALSE)</f>
        <v>c_b_0067</v>
      </c>
    </row>
    <row r="1138" spans="1:25" x14ac:dyDescent="0.15">
      <c r="A1138" s="51">
        <f t="shared" si="156"/>
        <v>57</v>
      </c>
      <c r="B1138" s="2">
        <f>COUNTIF(A$1:A1138,A1138)</f>
        <v>17</v>
      </c>
      <c r="C1138" s="2">
        <f t="shared" si="164"/>
        <v>101</v>
      </c>
      <c r="D1138" s="100">
        <f t="shared" si="157"/>
        <v>321</v>
      </c>
      <c r="E1138" s="51">
        <v>1</v>
      </c>
      <c r="F1138" s="43">
        <v>5</v>
      </c>
      <c r="G1138" s="82">
        <v>13009</v>
      </c>
      <c r="H1138" s="43">
        <v>58</v>
      </c>
      <c r="I1138" s="43">
        <f>VLOOKUP(C1138,[4]CharPropertyConfig!$A:$G,7,FALSE)*D1138</f>
        <v>8025</v>
      </c>
      <c r="J1138" s="51">
        <f>VLOOKUP(A1138,filiation!A:C,3,FALSE)</f>
        <v>17</v>
      </c>
      <c r="K1138" s="51">
        <f>VLOOKUP(J1138,Entourage!A:N,14,FALSE)</f>
        <v>1</v>
      </c>
      <c r="L1138" s="2" t="str">
        <f t="shared" si="165"/>
        <v>战斗</v>
      </c>
      <c r="M1138" s="51">
        <f>VLOOKUP(A1138,filiation!A:D,4,FALSE)</f>
        <v>11</v>
      </c>
      <c r="N1138" s="51">
        <f>VLOOKUP(M1138,Entourage!A:N,14,FALSE)</f>
        <v>2</v>
      </c>
      <c r="O1138" s="2" t="str">
        <f t="shared" si="166"/>
        <v>刺杀</v>
      </c>
      <c r="P1138" s="2">
        <f t="shared" si="167"/>
        <v>101</v>
      </c>
      <c r="Q1138" s="51">
        <f>INT(VLOOKUP(M1138,Entourage!A:AF,28+IF(N1138=1,2,IF(N1138=3,3,1)),FALSE)*0.6*POWER(B1138,1.1))</f>
        <v>406</v>
      </c>
      <c r="R1138" s="55">
        <f>I1138/(SUM(H$2:H1138)*10)</f>
        <v>2.0937695679398873E-2</v>
      </c>
      <c r="S1138" s="95">
        <f t="shared" si="161"/>
        <v>1.2174387749999998</v>
      </c>
      <c r="T1138" s="96">
        <f>SUMIFS(H$2:H1138,A$2:A1138,A1138)*10*S1138*(1.1+INDEX(Entourage!BD:BD,MATCH(J1138,Entourage!A:A,0))/20)</f>
        <v>8044.835425199999</v>
      </c>
      <c r="U1138" s="96">
        <f t="shared" si="162"/>
        <v>656.06564520000029</v>
      </c>
      <c r="V1138" s="96">
        <f>T1138/VLOOKUP(C1138,[4]CharPropertyConfig!$A:$G,7,FALSE)</f>
        <v>321.79341700799995</v>
      </c>
      <c r="W1138" s="96">
        <f t="shared" si="163"/>
        <v>30.471865200001048</v>
      </c>
      <c r="X1138" s="54" t="str">
        <f>VLOOKUP(J1138,Entourage!A:B,2,FALSE)</f>
        <v>c_b_0075</v>
      </c>
      <c r="Y1138" s="51" t="str">
        <f>VLOOKUP(M1138,Entourage!A:B,2,FALSE)</f>
        <v>c_b_0067</v>
      </c>
    </row>
    <row r="1139" spans="1:25" x14ac:dyDescent="0.15">
      <c r="A1139" s="51">
        <f t="shared" si="156"/>
        <v>57</v>
      </c>
      <c r="B1139" s="2">
        <f>COUNTIF(A$1:A1139,A1139)</f>
        <v>18</v>
      </c>
      <c r="C1139" s="2">
        <f t="shared" si="164"/>
        <v>101</v>
      </c>
      <c r="D1139" s="100">
        <f t="shared" si="157"/>
        <v>350</v>
      </c>
      <c r="E1139" s="51">
        <v>1</v>
      </c>
      <c r="F1139" s="43">
        <v>6</v>
      </c>
      <c r="G1139" s="82">
        <v>13009</v>
      </c>
      <c r="H1139" s="43">
        <v>64</v>
      </c>
      <c r="I1139" s="43">
        <f>VLOOKUP(C1139,[4]CharPropertyConfig!$A:$G,7,FALSE)*D1139</f>
        <v>8750</v>
      </c>
      <c r="J1139" s="51">
        <f>VLOOKUP(A1139,filiation!A:C,3,FALSE)</f>
        <v>17</v>
      </c>
      <c r="K1139" s="51">
        <f>VLOOKUP(J1139,Entourage!A:N,14,FALSE)</f>
        <v>1</v>
      </c>
      <c r="L1139" s="2" t="str">
        <f t="shared" si="165"/>
        <v>战斗</v>
      </c>
      <c r="M1139" s="51">
        <f>VLOOKUP(A1139,filiation!A:D,4,FALSE)</f>
        <v>11</v>
      </c>
      <c r="N1139" s="51">
        <f>VLOOKUP(M1139,Entourage!A:N,14,FALSE)</f>
        <v>2</v>
      </c>
      <c r="O1139" s="2" t="str">
        <f t="shared" si="166"/>
        <v>刺杀</v>
      </c>
      <c r="P1139" s="2">
        <f t="shared" si="167"/>
        <v>101</v>
      </c>
      <c r="Q1139" s="51">
        <f>INT(VLOOKUP(M1139,Entourage!A:AF,28+IF(N1139=1,2,IF(N1139=3,3,1)),FALSE)*0.6*POWER(B1139,1.1))</f>
        <v>432</v>
      </c>
      <c r="R1139" s="55">
        <f>I1139/(SUM(H$2:H1139)*10)</f>
        <v>2.2791206501354449E-2</v>
      </c>
      <c r="S1139" s="95">
        <f t="shared" si="161"/>
        <v>1.1687412239999997</v>
      </c>
      <c r="T1139" s="96">
        <f>SUMIFS(H$2:H1139,A$2:A1139,A1139)*10*S1139*(1.1+INDEX(Entourage!BD:BD,MATCH(J1139,Entourage!A:A,0))/20)</f>
        <v>8770.2341448959978</v>
      </c>
      <c r="U1139" s="96">
        <f t="shared" si="162"/>
        <v>725.39871969599881</v>
      </c>
      <c r="V1139" s="96">
        <f>T1139/VLOOKUP(C1139,[4]CharPropertyConfig!$A:$G,7,FALSE)</f>
        <v>350.80936579583994</v>
      </c>
      <c r="W1139" s="96">
        <f t="shared" si="163"/>
        <v>69.333074495998517</v>
      </c>
      <c r="X1139" s="54" t="str">
        <f>VLOOKUP(J1139,Entourage!A:B,2,FALSE)</f>
        <v>c_b_0075</v>
      </c>
      <c r="Y1139" s="51" t="str">
        <f>VLOOKUP(M1139,Entourage!A:B,2,FALSE)</f>
        <v>c_b_0067</v>
      </c>
    </row>
    <row r="1140" spans="1:25" x14ac:dyDescent="0.15">
      <c r="A1140" s="51">
        <f t="shared" si="156"/>
        <v>57</v>
      </c>
      <c r="B1140" s="2">
        <f>COUNTIF(A$1:A1140,A1140)</f>
        <v>19</v>
      </c>
      <c r="C1140" s="2">
        <f t="shared" si="164"/>
        <v>101</v>
      </c>
      <c r="D1140" s="100">
        <f t="shared" si="157"/>
        <v>381</v>
      </c>
      <c r="E1140" s="51">
        <v>1</v>
      </c>
      <c r="F1140" s="43">
        <v>6</v>
      </c>
      <c r="G1140" s="82">
        <v>13009</v>
      </c>
      <c r="H1140" s="43">
        <v>68</v>
      </c>
      <c r="I1140" s="43">
        <f>VLOOKUP(C1140,[4]CharPropertyConfig!$A:$G,7,FALSE)*D1140</f>
        <v>9525</v>
      </c>
      <c r="J1140" s="51">
        <f>VLOOKUP(A1140,filiation!A:C,3,FALSE)</f>
        <v>17</v>
      </c>
      <c r="K1140" s="51">
        <f>VLOOKUP(J1140,Entourage!A:N,14,FALSE)</f>
        <v>1</v>
      </c>
      <c r="L1140" s="2" t="str">
        <f t="shared" si="165"/>
        <v>战斗</v>
      </c>
      <c r="M1140" s="51">
        <f>VLOOKUP(A1140,filiation!A:D,4,FALSE)</f>
        <v>11</v>
      </c>
      <c r="N1140" s="51">
        <f>VLOOKUP(M1140,Entourage!A:N,14,FALSE)</f>
        <v>2</v>
      </c>
      <c r="O1140" s="2" t="str">
        <f t="shared" si="166"/>
        <v>刺杀</v>
      </c>
      <c r="P1140" s="2">
        <f t="shared" si="167"/>
        <v>101</v>
      </c>
      <c r="Q1140" s="51">
        <f>INT(VLOOKUP(M1140,Entourage!A:AF,28+IF(N1140=1,2,IF(N1140=3,3,1)),FALSE)*0.6*POWER(B1140,1.1))</f>
        <v>459</v>
      </c>
      <c r="R1140" s="55">
        <f>I1140/(SUM(H$2:H1140)*10)</f>
        <v>2.4765990639625587E-2</v>
      </c>
      <c r="S1140" s="95">
        <f t="shared" si="161"/>
        <v>1.1278352811599996</v>
      </c>
      <c r="T1140" s="96">
        <f>SUMIFS(H$2:H1140,A$2:A1140,A1140)*10*S1140*(1.1+INDEX(Entourage!BD:BD,MATCH(J1140,Entourage!A:A,0))/20)</f>
        <v>9536.9751374889565</v>
      </c>
      <c r="U1140" s="96">
        <f t="shared" si="162"/>
        <v>766.74099259295872</v>
      </c>
      <c r="V1140" s="96">
        <f>T1140/VLOOKUP(C1140,[4]CharPropertyConfig!$A:$G,7,FALSE)</f>
        <v>381.47900549955824</v>
      </c>
      <c r="W1140" s="96">
        <f t="shared" si="163"/>
        <v>41.342272896959912</v>
      </c>
      <c r="X1140" s="54" t="str">
        <f>VLOOKUP(J1140,Entourage!A:B,2,FALSE)</f>
        <v>c_b_0075</v>
      </c>
      <c r="Y1140" s="51" t="str">
        <f>VLOOKUP(M1140,Entourage!A:B,2,FALSE)</f>
        <v>c_b_0067</v>
      </c>
    </row>
    <row r="1141" spans="1:25" x14ac:dyDescent="0.15">
      <c r="A1141" s="51">
        <f t="shared" si="156"/>
        <v>57</v>
      </c>
      <c r="B1141" s="2">
        <f>COUNTIF(A$1:A1141,A1141)</f>
        <v>20</v>
      </c>
      <c r="C1141" s="2">
        <f t="shared" si="164"/>
        <v>101</v>
      </c>
      <c r="D1141" s="100">
        <f t="shared" si="157"/>
        <v>414</v>
      </c>
      <c r="E1141" s="51">
        <v>1</v>
      </c>
      <c r="F1141" s="43">
        <v>6</v>
      </c>
      <c r="G1141" s="82">
        <v>13009</v>
      </c>
      <c r="H1141" s="43">
        <v>72</v>
      </c>
      <c r="I1141" s="43">
        <f>VLOOKUP(C1141,[4]CharPropertyConfig!$A:$G,7,FALSE)*D1141</f>
        <v>10350</v>
      </c>
      <c r="J1141" s="51">
        <f>VLOOKUP(A1141,filiation!A:C,3,FALSE)</f>
        <v>17</v>
      </c>
      <c r="K1141" s="51">
        <f>VLOOKUP(J1141,Entourage!A:N,14,FALSE)</f>
        <v>1</v>
      </c>
      <c r="L1141" s="2" t="str">
        <f t="shared" si="165"/>
        <v>战斗</v>
      </c>
      <c r="M1141" s="51">
        <f>VLOOKUP(A1141,filiation!A:D,4,FALSE)</f>
        <v>11</v>
      </c>
      <c r="N1141" s="51">
        <f>VLOOKUP(M1141,Entourage!A:N,14,FALSE)</f>
        <v>2</v>
      </c>
      <c r="O1141" s="2" t="str">
        <f t="shared" si="166"/>
        <v>刺杀</v>
      </c>
      <c r="P1141" s="2">
        <f t="shared" si="167"/>
        <v>101</v>
      </c>
      <c r="Q1141" s="51">
        <f>INT(VLOOKUP(M1141,Entourage!A:AF,28+IF(N1141=1,2,IF(N1141=3,3,1)),FALSE)*0.6*POWER(B1141,1.1))</f>
        <v>485</v>
      </c>
      <c r="R1141" s="55">
        <f>I1141/(SUM(H$2:H1141)*10)</f>
        <v>2.6860791030831516E-2</v>
      </c>
      <c r="S1141" s="95">
        <f t="shared" si="161"/>
        <v>1.0940002227251997</v>
      </c>
      <c r="T1141" s="96">
        <f>SUMIFS(H$2:H1141,A$2:A1141,A1141)*10*S1141*(1.1+INDEX(Entourage!BD:BD,MATCH(J1141,Entourage!A:A,0))/20)</f>
        <v>10353.618107871291</v>
      </c>
      <c r="U1141" s="96">
        <f t="shared" si="162"/>
        <v>816.64297038233417</v>
      </c>
      <c r="V1141" s="96">
        <f>T1141/VLOOKUP(C1141,[4]CharPropertyConfig!$A:$G,7,FALSE)</f>
        <v>414.1447243148516</v>
      </c>
      <c r="W1141" s="96">
        <f t="shared" si="163"/>
        <v>49.901977789375451</v>
      </c>
      <c r="X1141" s="54" t="str">
        <f>VLOOKUP(J1141,Entourage!A:B,2,FALSE)</f>
        <v>c_b_0075</v>
      </c>
      <c r="Y1141" s="51" t="str">
        <f>VLOOKUP(M1141,Entourage!A:B,2,FALSE)</f>
        <v>c_b_0067</v>
      </c>
    </row>
    <row r="1142" spans="1:25" x14ac:dyDescent="0.15">
      <c r="A1142" s="51">
        <f t="shared" si="156"/>
        <v>58</v>
      </c>
      <c r="B1142" s="2">
        <f>COUNTIF(A$1:A1142,A1142)</f>
        <v>1</v>
      </c>
      <c r="C1142" s="2">
        <f t="shared" si="164"/>
        <v>102</v>
      </c>
      <c r="D1142" s="100">
        <f t="shared" si="157"/>
        <v>10</v>
      </c>
      <c r="E1142" s="51">
        <v>1</v>
      </c>
      <c r="F1142" s="43">
        <v>1</v>
      </c>
      <c r="G1142" s="82">
        <v>13009</v>
      </c>
      <c r="H1142" s="43">
        <v>2</v>
      </c>
      <c r="I1142" s="43">
        <f>VLOOKUP(C1142,[4]CharPropertyConfig!$A:$G,7,FALSE)*D1142</f>
        <v>250</v>
      </c>
      <c r="J1142" s="51">
        <f>VLOOKUP(A1142,filiation!A:C,3,FALSE)</f>
        <v>11</v>
      </c>
      <c r="K1142" s="51">
        <f>VLOOKUP(J1142,Entourage!A:N,14,FALSE)</f>
        <v>2</v>
      </c>
      <c r="L1142" s="2" t="str">
        <f t="shared" si="165"/>
        <v>刺杀</v>
      </c>
      <c r="M1142" s="51">
        <f>VLOOKUP(A1142,filiation!A:D,4,FALSE)</f>
        <v>17</v>
      </c>
      <c r="N1142" s="51">
        <f>VLOOKUP(M1142,Entourage!A:N,14,FALSE)</f>
        <v>1</v>
      </c>
      <c r="O1142" s="2" t="str">
        <f t="shared" si="166"/>
        <v>战斗</v>
      </c>
      <c r="P1142" s="2">
        <f t="shared" si="167"/>
        <v>102</v>
      </c>
      <c r="Q1142" s="51">
        <f>INT(VLOOKUP(M1142,Entourage!A:AF,28+IF(N1142=1,2,IF(N1142=3,3,1)),FALSE)*0.6*POWER(B1142,1.1))</f>
        <v>9</v>
      </c>
      <c r="R1142" s="55">
        <f>I1142/(SUM(H$2:H1142)*10)</f>
        <v>6.4877770280790986E-4</v>
      </c>
      <c r="S1142" s="95">
        <f t="shared" si="161"/>
        <v>10</v>
      </c>
      <c r="T1142" s="96">
        <f>SUMIFS(H$2:H1142,A$2:A1142,A1142)*10*S1142*(1.1+INDEX(Entourage!BD:BD,MATCH(J1142,Entourage!A:A,0))/20)</f>
        <v>270</v>
      </c>
      <c r="U1142" s="96">
        <f t="shared" si="162"/>
        <v>-10083.618107871291</v>
      </c>
      <c r="V1142" s="96">
        <f>T1142/VLOOKUP(C1142,[4]CharPropertyConfig!$A:$G,7,FALSE)</f>
        <v>10.8</v>
      </c>
      <c r="W1142" s="96">
        <f t="shared" si="163"/>
        <v>-10900.261078253625</v>
      </c>
      <c r="X1142" s="54" t="str">
        <f>VLOOKUP(J1142,Entourage!A:B,2,FALSE)</f>
        <v>c_b_0067</v>
      </c>
      <c r="Y1142" s="51" t="str">
        <f>VLOOKUP(M1142,Entourage!A:B,2,FALSE)</f>
        <v>c_b_0075</v>
      </c>
    </row>
    <row r="1143" spans="1:25" x14ac:dyDescent="0.15">
      <c r="A1143" s="51">
        <f t="shared" si="156"/>
        <v>58</v>
      </c>
      <c r="B1143" s="2">
        <f>COUNTIF(A$1:A1143,A1143)</f>
        <v>2</v>
      </c>
      <c r="C1143" s="2">
        <f t="shared" si="164"/>
        <v>102</v>
      </c>
      <c r="D1143" s="100">
        <f t="shared" si="157"/>
        <v>22</v>
      </c>
      <c r="E1143" s="51">
        <v>1</v>
      </c>
      <c r="F1143" s="43">
        <v>1</v>
      </c>
      <c r="G1143" s="82">
        <v>13009</v>
      </c>
      <c r="H1143" s="43">
        <v>4</v>
      </c>
      <c r="I1143" s="43">
        <f>VLOOKUP(C1143,[4]CharPropertyConfig!$A:$G,7,FALSE)*D1143</f>
        <v>550</v>
      </c>
      <c r="J1143" s="51">
        <f>VLOOKUP(A1143,filiation!A:C,3,FALSE)</f>
        <v>11</v>
      </c>
      <c r="K1143" s="51">
        <f>VLOOKUP(J1143,Entourage!A:N,14,FALSE)</f>
        <v>2</v>
      </c>
      <c r="L1143" s="2" t="str">
        <f t="shared" si="165"/>
        <v>刺杀</v>
      </c>
      <c r="M1143" s="51">
        <f>VLOOKUP(A1143,filiation!A:D,4,FALSE)</f>
        <v>17</v>
      </c>
      <c r="N1143" s="51">
        <f>VLOOKUP(M1143,Entourage!A:N,14,FALSE)</f>
        <v>1</v>
      </c>
      <c r="O1143" s="2" t="str">
        <f t="shared" si="166"/>
        <v>战斗</v>
      </c>
      <c r="P1143" s="2">
        <f t="shared" si="167"/>
        <v>102</v>
      </c>
      <c r="Q1143" s="51">
        <f>INT(VLOOKUP(M1143,Entourage!A:AF,28+IF(N1143=1,2,IF(N1143=3,3,1)),FALSE)*0.6*POWER(B1143,1.1))</f>
        <v>20</v>
      </c>
      <c r="R1143" s="55">
        <f>I1143/(SUM(H$2:H1143)*10)</f>
        <v>1.4271628003528984E-3</v>
      </c>
      <c r="S1143" s="95">
        <f t="shared" si="161"/>
        <v>7</v>
      </c>
      <c r="T1143" s="96">
        <f>SUMIFS(H$2:H1143,A$2:A1143,A1143)*10*S1143*(1.1+INDEX(Entourage!BD:BD,MATCH(J1143,Entourage!A:A,0))/20)</f>
        <v>567</v>
      </c>
      <c r="U1143" s="96">
        <f t="shared" si="162"/>
        <v>297</v>
      </c>
      <c r="V1143" s="96">
        <f>T1143/VLOOKUP(C1143,[4]CharPropertyConfig!$A:$G,7,FALSE)</f>
        <v>22.68</v>
      </c>
      <c r="W1143" s="96">
        <f t="shared" si="163"/>
        <v>10380.618107871291</v>
      </c>
      <c r="X1143" s="54" t="str">
        <f>VLOOKUP(J1143,Entourage!A:B,2,FALSE)</f>
        <v>c_b_0067</v>
      </c>
      <c r="Y1143" s="51" t="str">
        <f>VLOOKUP(M1143,Entourage!A:B,2,FALSE)</f>
        <v>c_b_0075</v>
      </c>
    </row>
    <row r="1144" spans="1:25" x14ac:dyDescent="0.15">
      <c r="A1144" s="51">
        <f t="shared" si="156"/>
        <v>58</v>
      </c>
      <c r="B1144" s="2">
        <f>COUNTIF(A$1:A1144,A1144)</f>
        <v>3</v>
      </c>
      <c r="C1144" s="2">
        <f t="shared" si="164"/>
        <v>102</v>
      </c>
      <c r="D1144" s="100">
        <f t="shared" si="157"/>
        <v>35</v>
      </c>
      <c r="E1144" s="51">
        <v>1</v>
      </c>
      <c r="F1144" s="43">
        <v>1</v>
      </c>
      <c r="G1144" s="82">
        <v>13009</v>
      </c>
      <c r="H1144" s="43">
        <v>6</v>
      </c>
      <c r="I1144" s="43">
        <f>VLOOKUP(C1144,[4]CharPropertyConfig!$A:$G,7,FALSE)*D1144</f>
        <v>875</v>
      </c>
      <c r="J1144" s="51">
        <f>VLOOKUP(A1144,filiation!A:C,3,FALSE)</f>
        <v>11</v>
      </c>
      <c r="K1144" s="51">
        <f>VLOOKUP(J1144,Entourage!A:N,14,FALSE)</f>
        <v>2</v>
      </c>
      <c r="L1144" s="2" t="str">
        <f t="shared" si="165"/>
        <v>刺杀</v>
      </c>
      <c r="M1144" s="51">
        <f>VLOOKUP(A1144,filiation!A:D,4,FALSE)</f>
        <v>17</v>
      </c>
      <c r="N1144" s="51">
        <f>VLOOKUP(M1144,Entourage!A:N,14,FALSE)</f>
        <v>1</v>
      </c>
      <c r="O1144" s="2" t="str">
        <f t="shared" si="166"/>
        <v>战斗</v>
      </c>
      <c r="P1144" s="2">
        <f t="shared" si="167"/>
        <v>102</v>
      </c>
      <c r="Q1144" s="51">
        <f>INT(VLOOKUP(M1144,Entourage!A:AF,28+IF(N1144=1,2,IF(N1144=3,3,1)),FALSE)*0.6*POWER(B1144,1.1))</f>
        <v>32</v>
      </c>
      <c r="R1144" s="55">
        <f>I1144/(SUM(H$2:H1144)*10)</f>
        <v>2.2701328352013285E-3</v>
      </c>
      <c r="S1144" s="95">
        <f t="shared" si="161"/>
        <v>5.5</v>
      </c>
      <c r="T1144" s="96">
        <f>SUMIFS(H$2:H1144,A$2:A1144,A1144)*10*S1144*(1.1+INDEX(Entourage!BD:BD,MATCH(J1144,Entourage!A:A,0))/20)</f>
        <v>891.00000000000011</v>
      </c>
      <c r="U1144" s="96">
        <f t="shared" si="162"/>
        <v>324.00000000000011</v>
      </c>
      <c r="V1144" s="96">
        <f>T1144/VLOOKUP(C1144,[4]CharPropertyConfig!$A:$G,7,FALSE)</f>
        <v>35.640000000000008</v>
      </c>
      <c r="W1144" s="96">
        <f t="shared" si="163"/>
        <v>27.000000000000114</v>
      </c>
      <c r="X1144" s="54" t="str">
        <f>VLOOKUP(J1144,Entourage!A:B,2,FALSE)</f>
        <v>c_b_0067</v>
      </c>
      <c r="Y1144" s="51" t="str">
        <f>VLOOKUP(M1144,Entourage!A:B,2,FALSE)</f>
        <v>c_b_0075</v>
      </c>
    </row>
    <row r="1145" spans="1:25" x14ac:dyDescent="0.15">
      <c r="A1145" s="51">
        <f t="shared" si="156"/>
        <v>58</v>
      </c>
      <c r="B1145" s="2">
        <f>COUNTIF(A$1:A1145,A1145)</f>
        <v>4</v>
      </c>
      <c r="C1145" s="2">
        <f t="shared" si="164"/>
        <v>102</v>
      </c>
      <c r="D1145" s="100">
        <f t="shared" si="157"/>
        <v>49</v>
      </c>
      <c r="E1145" s="51">
        <v>1</v>
      </c>
      <c r="F1145" s="43">
        <v>2</v>
      </c>
      <c r="G1145" s="82">
        <v>13009</v>
      </c>
      <c r="H1145" s="43">
        <v>10</v>
      </c>
      <c r="I1145" s="43">
        <f>VLOOKUP(C1145,[4]CharPropertyConfig!$A:$G,7,FALSE)*D1145</f>
        <v>1225</v>
      </c>
      <c r="J1145" s="51">
        <f>VLOOKUP(A1145,filiation!A:C,3,FALSE)</f>
        <v>11</v>
      </c>
      <c r="K1145" s="51">
        <f>VLOOKUP(J1145,Entourage!A:N,14,FALSE)</f>
        <v>2</v>
      </c>
      <c r="L1145" s="2" t="str">
        <f t="shared" si="165"/>
        <v>刺杀</v>
      </c>
      <c r="M1145" s="51">
        <f>VLOOKUP(A1145,filiation!A:D,4,FALSE)</f>
        <v>17</v>
      </c>
      <c r="N1145" s="51">
        <f>VLOOKUP(M1145,Entourage!A:N,14,FALSE)</f>
        <v>1</v>
      </c>
      <c r="O1145" s="2" t="str">
        <f t="shared" si="166"/>
        <v>战斗</v>
      </c>
      <c r="P1145" s="2">
        <f t="shared" si="167"/>
        <v>102</v>
      </c>
      <c r="Q1145" s="51">
        <f>INT(VLOOKUP(M1145,Entourage!A:AF,28+IF(N1145=1,2,IF(N1145=3,3,1)),FALSE)*0.6*POWER(B1145,1.1))</f>
        <v>44</v>
      </c>
      <c r="R1145" s="55">
        <f>I1145/(SUM(H$2:H1145)*10)</f>
        <v>3.1773616226591275E-3</v>
      </c>
      <c r="S1145" s="95">
        <f t="shared" si="161"/>
        <v>4.2</v>
      </c>
      <c r="T1145" s="96">
        <f>SUMIFS(H$2:H1145,A$2:A1145,A1145)*10*S1145*(1.1+INDEX(Entourage!BD:BD,MATCH(J1145,Entourage!A:A,0))/20)</f>
        <v>1247.4000000000001</v>
      </c>
      <c r="U1145" s="96">
        <f t="shared" si="162"/>
        <v>356.4</v>
      </c>
      <c r="V1145" s="96">
        <f>T1145/VLOOKUP(C1145,[4]CharPropertyConfig!$A:$G,7,FALSE)</f>
        <v>49.896000000000001</v>
      </c>
      <c r="W1145" s="96">
        <f t="shared" si="163"/>
        <v>32.399999999999864</v>
      </c>
      <c r="X1145" s="54" t="str">
        <f>VLOOKUP(J1145,Entourage!A:B,2,FALSE)</f>
        <v>c_b_0067</v>
      </c>
      <c r="Y1145" s="51" t="str">
        <f>VLOOKUP(M1145,Entourage!A:B,2,FALSE)</f>
        <v>c_b_0075</v>
      </c>
    </row>
    <row r="1146" spans="1:25" x14ac:dyDescent="0.15">
      <c r="A1146" s="51">
        <f t="shared" si="156"/>
        <v>58</v>
      </c>
      <c r="B1146" s="2">
        <f>COUNTIF(A$1:A1146,A1146)</f>
        <v>5</v>
      </c>
      <c r="C1146" s="2">
        <f t="shared" si="164"/>
        <v>102</v>
      </c>
      <c r="D1146" s="100">
        <f t="shared" si="157"/>
        <v>65</v>
      </c>
      <c r="E1146" s="51">
        <v>1</v>
      </c>
      <c r="F1146" s="43">
        <v>2</v>
      </c>
      <c r="G1146" s="82">
        <v>13009</v>
      </c>
      <c r="H1146" s="43">
        <v>12</v>
      </c>
      <c r="I1146" s="43">
        <f>VLOOKUP(C1146,[4]CharPropertyConfig!$A:$G,7,FALSE)*D1146</f>
        <v>1625</v>
      </c>
      <c r="J1146" s="51">
        <f>VLOOKUP(A1146,filiation!A:C,3,FALSE)</f>
        <v>11</v>
      </c>
      <c r="K1146" s="51">
        <f>VLOOKUP(J1146,Entourage!A:N,14,FALSE)</f>
        <v>2</v>
      </c>
      <c r="L1146" s="2" t="str">
        <f t="shared" si="165"/>
        <v>刺杀</v>
      </c>
      <c r="M1146" s="51">
        <f>VLOOKUP(A1146,filiation!A:D,4,FALSE)</f>
        <v>17</v>
      </c>
      <c r="N1146" s="51">
        <f>VLOOKUP(M1146,Entourage!A:N,14,FALSE)</f>
        <v>1</v>
      </c>
      <c r="O1146" s="2" t="str">
        <f t="shared" si="166"/>
        <v>战斗</v>
      </c>
      <c r="P1146" s="2">
        <f t="shared" si="167"/>
        <v>102</v>
      </c>
      <c r="Q1146" s="51">
        <f>INT(VLOOKUP(M1146,Entourage!A:AF,28+IF(N1146=1,2,IF(N1146=3,3,1)),FALSE)*0.6*POWER(B1146,1.1))</f>
        <v>56</v>
      </c>
      <c r="R1146" s="55">
        <f>I1146/(SUM(H$2:H1146)*10)</f>
        <v>4.2135559819530153E-3</v>
      </c>
      <c r="S1146" s="95">
        <f t="shared" si="161"/>
        <v>3.56</v>
      </c>
      <c r="T1146" s="96">
        <f>SUMIFS(H$2:H1146,A$2:A1146,A1146)*10*S1146*(1.1+INDEX(Entourage!BD:BD,MATCH(J1146,Entourage!A:A,0))/20)</f>
        <v>1634.0400000000002</v>
      </c>
      <c r="U1146" s="96">
        <f t="shared" si="162"/>
        <v>386.6400000000001</v>
      </c>
      <c r="V1146" s="96">
        <f>T1146/VLOOKUP(C1146,[4]CharPropertyConfig!$A:$G,7,FALSE)</f>
        <v>65.36160000000001</v>
      </c>
      <c r="W1146" s="96">
        <f t="shared" si="163"/>
        <v>30.240000000000123</v>
      </c>
      <c r="X1146" s="54" t="str">
        <f>VLOOKUP(J1146,Entourage!A:B,2,FALSE)</f>
        <v>c_b_0067</v>
      </c>
      <c r="Y1146" s="51" t="str">
        <f>VLOOKUP(M1146,Entourage!A:B,2,FALSE)</f>
        <v>c_b_0075</v>
      </c>
    </row>
    <row r="1147" spans="1:25" x14ac:dyDescent="0.15">
      <c r="A1147" s="51">
        <f t="shared" si="156"/>
        <v>58</v>
      </c>
      <c r="B1147" s="2">
        <f>COUNTIF(A$1:A1147,A1147)</f>
        <v>6</v>
      </c>
      <c r="C1147" s="2">
        <f t="shared" si="164"/>
        <v>102</v>
      </c>
      <c r="D1147" s="100">
        <f t="shared" si="157"/>
        <v>81</v>
      </c>
      <c r="E1147" s="51">
        <v>1</v>
      </c>
      <c r="F1147" s="43">
        <v>2</v>
      </c>
      <c r="G1147" s="82">
        <v>13009</v>
      </c>
      <c r="H1147" s="43">
        <v>16</v>
      </c>
      <c r="I1147" s="43">
        <f>VLOOKUP(C1147,[4]CharPropertyConfig!$A:$G,7,FALSE)*D1147</f>
        <v>2025</v>
      </c>
      <c r="J1147" s="51">
        <f>VLOOKUP(A1147,filiation!A:C,3,FALSE)</f>
        <v>11</v>
      </c>
      <c r="K1147" s="51">
        <f>VLOOKUP(J1147,Entourage!A:N,14,FALSE)</f>
        <v>2</v>
      </c>
      <c r="L1147" s="2" t="str">
        <f t="shared" si="165"/>
        <v>刺杀</v>
      </c>
      <c r="M1147" s="51">
        <f>VLOOKUP(A1147,filiation!A:D,4,FALSE)</f>
        <v>17</v>
      </c>
      <c r="N1147" s="51">
        <f>VLOOKUP(M1147,Entourage!A:N,14,FALSE)</f>
        <v>1</v>
      </c>
      <c r="O1147" s="2" t="str">
        <f t="shared" si="166"/>
        <v>战斗</v>
      </c>
      <c r="P1147" s="2">
        <f t="shared" si="167"/>
        <v>102</v>
      </c>
      <c r="Q1147" s="51">
        <f>INT(VLOOKUP(M1147,Entourage!A:AF,28+IF(N1147=1,2,IF(N1147=3,3,1)),FALSE)*0.6*POWER(B1147,1.1))</f>
        <v>68</v>
      </c>
      <c r="R1147" s="55">
        <f>I1147/(SUM(H$2:H1147)*10)</f>
        <v>5.2485615053651964E-3</v>
      </c>
      <c r="S1147" s="95">
        <f t="shared" si="161"/>
        <v>3.02</v>
      </c>
      <c r="T1147" s="96">
        <f>SUMIFS(H$2:H1147,A$2:A1147,A1147)*10*S1147*(1.1+INDEX(Entourage!BD:BD,MATCH(J1147,Entourage!A:A,0))/20)</f>
        <v>2038.5000000000002</v>
      </c>
      <c r="U1147" s="96">
        <f t="shared" si="162"/>
        <v>404.46000000000004</v>
      </c>
      <c r="V1147" s="96">
        <f>T1147/VLOOKUP(C1147,[4]CharPropertyConfig!$A:$G,7,FALSE)</f>
        <v>81.540000000000006</v>
      </c>
      <c r="W1147" s="96">
        <f t="shared" si="163"/>
        <v>17.819999999999936</v>
      </c>
      <c r="X1147" s="54" t="str">
        <f>VLOOKUP(J1147,Entourage!A:B,2,FALSE)</f>
        <v>c_b_0067</v>
      </c>
      <c r="Y1147" s="51" t="str">
        <f>VLOOKUP(M1147,Entourage!A:B,2,FALSE)</f>
        <v>c_b_0075</v>
      </c>
    </row>
    <row r="1148" spans="1:25" x14ac:dyDescent="0.15">
      <c r="A1148" s="51">
        <f t="shared" si="156"/>
        <v>58</v>
      </c>
      <c r="B1148" s="2">
        <f>COUNTIF(A$1:A1148,A1148)</f>
        <v>7</v>
      </c>
      <c r="C1148" s="2">
        <f t="shared" si="164"/>
        <v>102</v>
      </c>
      <c r="D1148" s="100">
        <f t="shared" si="157"/>
        <v>98</v>
      </c>
      <c r="E1148" s="51">
        <v>1</v>
      </c>
      <c r="F1148" s="43">
        <v>3</v>
      </c>
      <c r="G1148" s="82">
        <v>13009</v>
      </c>
      <c r="H1148" s="43">
        <v>20</v>
      </c>
      <c r="I1148" s="43">
        <f>VLOOKUP(C1148,[4]CharPropertyConfig!$A:$G,7,FALSE)*D1148</f>
        <v>2450</v>
      </c>
      <c r="J1148" s="51">
        <f>VLOOKUP(A1148,filiation!A:C,3,FALSE)</f>
        <v>11</v>
      </c>
      <c r="K1148" s="51">
        <f>VLOOKUP(J1148,Entourage!A:N,14,FALSE)</f>
        <v>2</v>
      </c>
      <c r="L1148" s="2" t="str">
        <f t="shared" si="165"/>
        <v>刺杀</v>
      </c>
      <c r="M1148" s="51">
        <f>VLOOKUP(A1148,filiation!A:D,4,FALSE)</f>
        <v>17</v>
      </c>
      <c r="N1148" s="51">
        <f>VLOOKUP(M1148,Entourage!A:N,14,FALSE)</f>
        <v>1</v>
      </c>
      <c r="O1148" s="2" t="str">
        <f t="shared" si="166"/>
        <v>战斗</v>
      </c>
      <c r="P1148" s="2">
        <f t="shared" si="167"/>
        <v>102</v>
      </c>
      <c r="Q1148" s="51">
        <f>INT(VLOOKUP(M1148,Entourage!A:AF,28+IF(N1148=1,2,IF(N1148=3,3,1)),FALSE)*0.6*POWER(B1148,1.1))</f>
        <v>81</v>
      </c>
      <c r="R1148" s="55">
        <f>I1148/(SUM(H$2:H1148)*10)</f>
        <v>6.3468214082171908E-3</v>
      </c>
      <c r="S1148" s="95">
        <f t="shared" si="161"/>
        <v>2.6</v>
      </c>
      <c r="T1148" s="96">
        <f>SUMIFS(H$2:H1148,A$2:A1148,A1148)*10*S1148*(1.1+INDEX(Entourage!BD:BD,MATCH(J1148,Entourage!A:A,0))/20)</f>
        <v>2457</v>
      </c>
      <c r="U1148" s="96">
        <f t="shared" si="162"/>
        <v>418.49999999999977</v>
      </c>
      <c r="V1148" s="96">
        <f>T1148/VLOOKUP(C1148,[4]CharPropertyConfig!$A:$G,7,FALSE)</f>
        <v>98.28</v>
      </c>
      <c r="W1148" s="96">
        <f t="shared" si="163"/>
        <v>14.039999999999736</v>
      </c>
      <c r="X1148" s="54" t="str">
        <f>VLOOKUP(J1148,Entourage!A:B,2,FALSE)</f>
        <v>c_b_0067</v>
      </c>
      <c r="Y1148" s="51" t="str">
        <f>VLOOKUP(M1148,Entourage!A:B,2,FALSE)</f>
        <v>c_b_0075</v>
      </c>
    </row>
    <row r="1149" spans="1:25" x14ac:dyDescent="0.15">
      <c r="A1149" s="51">
        <f t="shared" si="156"/>
        <v>58</v>
      </c>
      <c r="B1149" s="2">
        <f>COUNTIF(A$1:A1149,A1149)</f>
        <v>8</v>
      </c>
      <c r="C1149" s="2">
        <f t="shared" si="164"/>
        <v>102</v>
      </c>
      <c r="D1149" s="100">
        <f t="shared" si="157"/>
        <v>115</v>
      </c>
      <c r="E1149" s="51">
        <v>1</v>
      </c>
      <c r="F1149" s="43">
        <v>3</v>
      </c>
      <c r="G1149" s="82">
        <v>13009</v>
      </c>
      <c r="H1149" s="43">
        <v>24</v>
      </c>
      <c r="I1149" s="43">
        <f>VLOOKUP(C1149,[4]CharPropertyConfig!$A:$G,7,FALSE)*D1149</f>
        <v>2875</v>
      </c>
      <c r="J1149" s="51">
        <f>VLOOKUP(A1149,filiation!A:C,3,FALSE)</f>
        <v>11</v>
      </c>
      <c r="K1149" s="51">
        <f>VLOOKUP(J1149,Entourage!A:N,14,FALSE)</f>
        <v>2</v>
      </c>
      <c r="L1149" s="2" t="str">
        <f t="shared" si="165"/>
        <v>刺杀</v>
      </c>
      <c r="M1149" s="51">
        <f>VLOOKUP(A1149,filiation!A:D,4,FALSE)</f>
        <v>17</v>
      </c>
      <c r="N1149" s="51">
        <f>VLOOKUP(M1149,Entourage!A:N,14,FALSE)</f>
        <v>1</v>
      </c>
      <c r="O1149" s="2" t="str">
        <f t="shared" si="166"/>
        <v>战斗</v>
      </c>
      <c r="P1149" s="2">
        <f t="shared" si="167"/>
        <v>102</v>
      </c>
      <c r="Q1149" s="51">
        <f>INT(VLOOKUP(M1149,Entourage!A:AF,28+IF(N1149=1,2,IF(N1149=3,3,1)),FALSE)*0.6*POWER(B1149,1.1))</f>
        <v>94</v>
      </c>
      <c r="R1149" s="55">
        <f>I1149/(SUM(H$2:H1149)*10)</f>
        <v>7.4431729922849891E-3</v>
      </c>
      <c r="S1149" s="95">
        <f t="shared" si="161"/>
        <v>2.2799999999999998</v>
      </c>
      <c r="T1149" s="96">
        <f>SUMIFS(H$2:H1149,A$2:A1149,A1149)*10*S1149*(1.1+INDEX(Entourage!BD:BD,MATCH(J1149,Entourage!A:A,0))/20)</f>
        <v>2893.32</v>
      </c>
      <c r="U1149" s="96">
        <f t="shared" si="162"/>
        <v>436.32000000000016</v>
      </c>
      <c r="V1149" s="96">
        <f>T1149/VLOOKUP(C1149,[4]CharPropertyConfig!$A:$G,7,FALSE)</f>
        <v>115.73280000000001</v>
      </c>
      <c r="W1149" s="96">
        <f t="shared" si="163"/>
        <v>17.820000000000391</v>
      </c>
      <c r="X1149" s="54" t="str">
        <f>VLOOKUP(J1149,Entourage!A:B,2,FALSE)</f>
        <v>c_b_0067</v>
      </c>
      <c r="Y1149" s="51" t="str">
        <f>VLOOKUP(M1149,Entourage!A:B,2,FALSE)</f>
        <v>c_b_0075</v>
      </c>
    </row>
    <row r="1150" spans="1:25" x14ac:dyDescent="0.15">
      <c r="A1150" s="51">
        <f t="shared" si="156"/>
        <v>58</v>
      </c>
      <c r="B1150" s="2">
        <f>COUNTIF(A$1:A1150,A1150)</f>
        <v>9</v>
      </c>
      <c r="C1150" s="2">
        <f t="shared" si="164"/>
        <v>102</v>
      </c>
      <c r="D1150" s="100">
        <f t="shared" si="157"/>
        <v>134</v>
      </c>
      <c r="E1150" s="51">
        <v>1</v>
      </c>
      <c r="F1150" s="43">
        <v>3</v>
      </c>
      <c r="G1150" s="82">
        <v>13009</v>
      </c>
      <c r="H1150" s="43">
        <v>26</v>
      </c>
      <c r="I1150" s="43">
        <f>VLOOKUP(C1150,[4]CharPropertyConfig!$A:$G,7,FALSE)*D1150</f>
        <v>3350</v>
      </c>
      <c r="J1150" s="51">
        <f>VLOOKUP(A1150,filiation!A:C,3,FALSE)</f>
        <v>11</v>
      </c>
      <c r="K1150" s="51">
        <f>VLOOKUP(J1150,Entourage!A:N,14,FALSE)</f>
        <v>2</v>
      </c>
      <c r="L1150" s="2" t="str">
        <f t="shared" si="165"/>
        <v>刺杀</v>
      </c>
      <c r="M1150" s="51">
        <f>VLOOKUP(A1150,filiation!A:D,4,FALSE)</f>
        <v>17</v>
      </c>
      <c r="N1150" s="51">
        <f>VLOOKUP(M1150,Entourage!A:N,14,FALSE)</f>
        <v>1</v>
      </c>
      <c r="O1150" s="2" t="str">
        <f t="shared" si="166"/>
        <v>战斗</v>
      </c>
      <c r="P1150" s="2">
        <f t="shared" si="167"/>
        <v>102</v>
      </c>
      <c r="Q1150" s="51">
        <f>INT(VLOOKUP(M1150,Entourage!A:AF,28+IF(N1150=1,2,IF(N1150=3,3,1)),FALSE)*0.6*POWER(B1150,1.1))</f>
        <v>107</v>
      </c>
      <c r="R1150" s="55">
        <f>I1150/(SUM(H$2:H1150)*10)</f>
        <v>8.667080616785677E-3</v>
      </c>
      <c r="S1150" s="95">
        <f t="shared" si="161"/>
        <v>2.0699999999999998</v>
      </c>
      <c r="T1150" s="96">
        <f>SUMIFS(H$2:H1150,A$2:A1150,A1150)*10*S1150*(1.1+INDEX(Entourage!BD:BD,MATCH(J1150,Entourage!A:A,0))/20)</f>
        <v>3353.4</v>
      </c>
      <c r="U1150" s="96">
        <f t="shared" si="162"/>
        <v>460.07999999999993</v>
      </c>
      <c r="V1150" s="96">
        <f>T1150/VLOOKUP(C1150,[4]CharPropertyConfig!$A:$G,7,FALSE)</f>
        <v>134.136</v>
      </c>
      <c r="W1150" s="96">
        <f t="shared" si="163"/>
        <v>23.759999999999764</v>
      </c>
      <c r="X1150" s="54" t="str">
        <f>VLOOKUP(J1150,Entourage!A:B,2,FALSE)</f>
        <v>c_b_0067</v>
      </c>
      <c r="Y1150" s="51" t="str">
        <f>VLOOKUP(M1150,Entourage!A:B,2,FALSE)</f>
        <v>c_b_0075</v>
      </c>
    </row>
    <row r="1151" spans="1:25" x14ac:dyDescent="0.15">
      <c r="A1151" s="51">
        <f t="shared" si="156"/>
        <v>58</v>
      </c>
      <c r="B1151" s="2">
        <f>COUNTIF(A$1:A1151,A1151)</f>
        <v>10</v>
      </c>
      <c r="C1151" s="2">
        <f t="shared" si="164"/>
        <v>102</v>
      </c>
      <c r="D1151" s="100">
        <f t="shared" si="157"/>
        <v>153</v>
      </c>
      <c r="E1151" s="51">
        <v>1</v>
      </c>
      <c r="F1151" s="43">
        <v>3</v>
      </c>
      <c r="G1151" s="82">
        <v>13009</v>
      </c>
      <c r="H1151" s="43">
        <v>30</v>
      </c>
      <c r="I1151" s="43">
        <f>VLOOKUP(C1151,[4]CharPropertyConfig!$A:$G,7,FALSE)*D1151</f>
        <v>3825</v>
      </c>
      <c r="J1151" s="51">
        <f>VLOOKUP(A1151,filiation!A:C,3,FALSE)</f>
        <v>11</v>
      </c>
      <c r="K1151" s="51">
        <f>VLOOKUP(J1151,Entourage!A:N,14,FALSE)</f>
        <v>2</v>
      </c>
      <c r="L1151" s="2" t="str">
        <f t="shared" si="165"/>
        <v>刺杀</v>
      </c>
      <c r="M1151" s="51">
        <f>VLOOKUP(A1151,filiation!A:D,4,FALSE)</f>
        <v>17</v>
      </c>
      <c r="N1151" s="51">
        <f>VLOOKUP(M1151,Entourage!A:N,14,FALSE)</f>
        <v>1</v>
      </c>
      <c r="O1151" s="2" t="str">
        <f t="shared" si="166"/>
        <v>战斗</v>
      </c>
      <c r="P1151" s="2">
        <f t="shared" si="167"/>
        <v>102</v>
      </c>
      <c r="Q1151" s="51">
        <f>INT(VLOOKUP(M1151,Entourage!A:AF,28+IF(N1151=1,2,IF(N1151=3,3,1)),FALSE)*0.6*POWER(B1151,1.1))</f>
        <v>120</v>
      </c>
      <c r="R1151" s="55">
        <f>I1151/(SUM(H$2:H1151)*10)</f>
        <v>9.8883201489064678E-3</v>
      </c>
      <c r="S1151" s="95">
        <f t="shared" si="161"/>
        <v>1.89</v>
      </c>
      <c r="T1151" s="96">
        <f>SUMIFS(H$2:H1151,A$2:A1151,A1151)*10*S1151*(1.1+INDEX(Entourage!BD:BD,MATCH(J1151,Entourage!A:A,0))/20)</f>
        <v>3827.2500000000005</v>
      </c>
      <c r="U1151" s="96">
        <f t="shared" si="162"/>
        <v>473.85000000000036</v>
      </c>
      <c r="V1151" s="96">
        <f>T1151/VLOOKUP(C1151,[4]CharPropertyConfig!$A:$G,7,FALSE)</f>
        <v>153.09000000000003</v>
      </c>
      <c r="W1151" s="96">
        <f t="shared" si="163"/>
        <v>13.770000000000437</v>
      </c>
      <c r="X1151" s="54" t="str">
        <f>VLOOKUP(J1151,Entourage!A:B,2,FALSE)</f>
        <v>c_b_0067</v>
      </c>
      <c r="Y1151" s="51" t="str">
        <f>VLOOKUP(M1151,Entourage!A:B,2,FALSE)</f>
        <v>c_b_0075</v>
      </c>
    </row>
    <row r="1152" spans="1:25" x14ac:dyDescent="0.15">
      <c r="A1152" s="51">
        <f t="shared" si="156"/>
        <v>58</v>
      </c>
      <c r="B1152" s="2">
        <f>COUNTIF(A$1:A1152,A1152)</f>
        <v>11</v>
      </c>
      <c r="C1152" s="2">
        <f t="shared" si="164"/>
        <v>102</v>
      </c>
      <c r="D1152" s="100">
        <f t="shared" si="157"/>
        <v>172</v>
      </c>
      <c r="E1152" s="51">
        <v>1</v>
      </c>
      <c r="F1152" s="43">
        <v>4</v>
      </c>
      <c r="G1152" s="82">
        <v>13009</v>
      </c>
      <c r="H1152" s="43">
        <v>34</v>
      </c>
      <c r="I1152" s="43">
        <f>VLOOKUP(C1152,[4]CharPropertyConfig!$A:$G,7,FALSE)*D1152</f>
        <v>4300</v>
      </c>
      <c r="J1152" s="51">
        <f>VLOOKUP(A1152,filiation!A:C,3,FALSE)</f>
        <v>11</v>
      </c>
      <c r="K1152" s="51">
        <f>VLOOKUP(J1152,Entourage!A:N,14,FALSE)</f>
        <v>2</v>
      </c>
      <c r="L1152" s="2" t="str">
        <f t="shared" si="165"/>
        <v>刺杀</v>
      </c>
      <c r="M1152" s="51">
        <f>VLOOKUP(A1152,filiation!A:D,4,FALSE)</f>
        <v>17</v>
      </c>
      <c r="N1152" s="51">
        <f>VLOOKUP(M1152,Entourage!A:N,14,FALSE)</f>
        <v>1</v>
      </c>
      <c r="O1152" s="2" t="str">
        <f t="shared" si="166"/>
        <v>战斗</v>
      </c>
      <c r="P1152" s="2">
        <f t="shared" si="167"/>
        <v>102</v>
      </c>
      <c r="Q1152" s="51">
        <f>INT(VLOOKUP(M1152,Entourage!A:AF,28+IF(N1152=1,2,IF(N1152=3,3,1)),FALSE)*0.6*POWER(B1152,1.1))</f>
        <v>134</v>
      </c>
      <c r="R1152" s="55">
        <f>I1152/(SUM(H$2:H1152)*10)</f>
        <v>1.1106519268519474E-2</v>
      </c>
      <c r="S1152" s="95">
        <f t="shared" si="161"/>
        <v>1.74</v>
      </c>
      <c r="T1152" s="96">
        <f>SUMIFS(H$2:H1152,A$2:A1152,A1152)*10*S1152*(1.1+INDEX(Entourage!BD:BD,MATCH(J1152,Entourage!A:A,0))/20)</f>
        <v>4322.16</v>
      </c>
      <c r="U1152" s="96">
        <f t="shared" si="162"/>
        <v>494.9099999999994</v>
      </c>
      <c r="V1152" s="96">
        <f>T1152/VLOOKUP(C1152,[4]CharPropertyConfig!$A:$G,7,FALSE)</f>
        <v>172.88639999999998</v>
      </c>
      <c r="W1152" s="96">
        <f t="shared" si="163"/>
        <v>21.059999999999036</v>
      </c>
      <c r="X1152" s="54" t="str">
        <f>VLOOKUP(J1152,Entourage!A:B,2,FALSE)</f>
        <v>c_b_0067</v>
      </c>
      <c r="Y1152" s="51" t="str">
        <f>VLOOKUP(M1152,Entourage!A:B,2,FALSE)</f>
        <v>c_b_0075</v>
      </c>
    </row>
    <row r="1153" spans="1:25" x14ac:dyDescent="0.15">
      <c r="A1153" s="51">
        <f t="shared" si="156"/>
        <v>58</v>
      </c>
      <c r="B1153" s="2">
        <f>COUNTIF(A$1:A1153,A1153)</f>
        <v>12</v>
      </c>
      <c r="C1153" s="2">
        <f t="shared" si="164"/>
        <v>102</v>
      </c>
      <c r="D1153" s="100">
        <f t="shared" si="157"/>
        <v>193</v>
      </c>
      <c r="E1153" s="51">
        <v>1</v>
      </c>
      <c r="F1153" s="43">
        <v>4</v>
      </c>
      <c r="G1153" s="82">
        <v>13009</v>
      </c>
      <c r="H1153" s="43">
        <v>38</v>
      </c>
      <c r="I1153" s="43">
        <f>VLOOKUP(C1153,[4]CharPropertyConfig!$A:$G,7,FALSE)*D1153</f>
        <v>4825</v>
      </c>
      <c r="J1153" s="51">
        <f>VLOOKUP(A1153,filiation!A:C,3,FALSE)</f>
        <v>11</v>
      </c>
      <c r="K1153" s="51">
        <f>VLOOKUP(J1153,Entourage!A:N,14,FALSE)</f>
        <v>2</v>
      </c>
      <c r="L1153" s="2" t="str">
        <f t="shared" si="165"/>
        <v>刺杀</v>
      </c>
      <c r="M1153" s="51">
        <f>VLOOKUP(A1153,filiation!A:D,4,FALSE)</f>
        <v>17</v>
      </c>
      <c r="N1153" s="51">
        <f>VLOOKUP(M1153,Entourage!A:N,14,FALSE)</f>
        <v>1</v>
      </c>
      <c r="O1153" s="2" t="str">
        <f t="shared" si="166"/>
        <v>战斗</v>
      </c>
      <c r="P1153" s="2">
        <f t="shared" si="167"/>
        <v>102</v>
      </c>
      <c r="Q1153" s="51">
        <f>INT(VLOOKUP(M1153,Entourage!A:AF,28+IF(N1153=1,2,IF(N1153=3,3,1)),FALSE)*0.6*POWER(B1153,1.1))</f>
        <v>147</v>
      </c>
      <c r="R1153" s="55">
        <f>I1153/(SUM(H$2:H1153)*10)</f>
        <v>1.2450327708107551E-2</v>
      </c>
      <c r="S1153" s="95">
        <f t="shared" si="161"/>
        <v>1.615</v>
      </c>
      <c r="T1153" s="96">
        <f>SUMIFS(H$2:H1153,A$2:A1153,A1153)*10*S1153*(1.1+INDEX(Entourage!BD:BD,MATCH(J1153,Entourage!A:A,0))/20)</f>
        <v>4840.1550000000007</v>
      </c>
      <c r="U1153" s="96">
        <f t="shared" si="162"/>
        <v>517.9950000000008</v>
      </c>
      <c r="V1153" s="96">
        <f>T1153/VLOOKUP(C1153,[4]CharPropertyConfig!$A:$G,7,FALSE)</f>
        <v>193.60620000000003</v>
      </c>
      <c r="W1153" s="96">
        <f t="shared" si="163"/>
        <v>23.085000000001401</v>
      </c>
      <c r="X1153" s="54" t="str">
        <f>VLOOKUP(J1153,Entourage!A:B,2,FALSE)</f>
        <v>c_b_0067</v>
      </c>
      <c r="Y1153" s="51" t="str">
        <f>VLOOKUP(M1153,Entourage!A:B,2,FALSE)</f>
        <v>c_b_0075</v>
      </c>
    </row>
    <row r="1154" spans="1:25" x14ac:dyDescent="0.15">
      <c r="A1154" s="51">
        <f t="shared" si="156"/>
        <v>58</v>
      </c>
      <c r="B1154" s="2">
        <f>COUNTIF(A$1:A1154,A1154)</f>
        <v>13</v>
      </c>
      <c r="C1154" s="2">
        <f t="shared" si="164"/>
        <v>102</v>
      </c>
      <c r="D1154" s="100">
        <f t="shared" si="157"/>
        <v>215</v>
      </c>
      <c r="E1154" s="51">
        <v>1</v>
      </c>
      <c r="F1154" s="43">
        <v>4</v>
      </c>
      <c r="G1154" s="82">
        <v>13009</v>
      </c>
      <c r="H1154" s="43">
        <v>42</v>
      </c>
      <c r="I1154" s="43">
        <f>VLOOKUP(C1154,[4]CharPropertyConfig!$A:$G,7,FALSE)*D1154</f>
        <v>5375</v>
      </c>
      <c r="J1154" s="51">
        <f>VLOOKUP(A1154,filiation!A:C,3,FALSE)</f>
        <v>11</v>
      </c>
      <c r="K1154" s="51">
        <f>VLOOKUP(J1154,Entourage!A:N,14,FALSE)</f>
        <v>2</v>
      </c>
      <c r="L1154" s="2" t="str">
        <f t="shared" si="165"/>
        <v>刺杀</v>
      </c>
      <c r="M1154" s="51">
        <f>VLOOKUP(A1154,filiation!A:D,4,FALSE)</f>
        <v>17</v>
      </c>
      <c r="N1154" s="51">
        <f>VLOOKUP(M1154,Entourage!A:N,14,FALSE)</f>
        <v>1</v>
      </c>
      <c r="O1154" s="2" t="str">
        <f t="shared" si="166"/>
        <v>战斗</v>
      </c>
      <c r="P1154" s="2">
        <f t="shared" si="167"/>
        <v>102</v>
      </c>
      <c r="Q1154" s="51">
        <f>INT(VLOOKUP(M1154,Entourage!A:AF,28+IF(N1154=1,2,IF(N1154=3,3,1)),FALSE)*0.6*POWER(B1154,1.1))</f>
        <v>161</v>
      </c>
      <c r="R1154" s="55">
        <f>I1154/(SUM(H$2:H1154)*10)</f>
        <v>1.3854521084647901E-2</v>
      </c>
      <c r="S1154" s="95">
        <f t="shared" si="161"/>
        <v>1.51</v>
      </c>
      <c r="T1154" s="96">
        <f>SUMIFS(H$2:H1154,A$2:A1154,A1154)*10*S1154*(1.1+INDEX(Entourage!BD:BD,MATCH(J1154,Entourage!A:A,0))/20)</f>
        <v>5381.64</v>
      </c>
      <c r="U1154" s="96">
        <f t="shared" si="162"/>
        <v>541.48499999999967</v>
      </c>
      <c r="V1154" s="96">
        <f>T1154/VLOOKUP(C1154,[4]CharPropertyConfig!$A:$G,7,FALSE)</f>
        <v>215.26560000000001</v>
      </c>
      <c r="W1154" s="96">
        <f t="shared" si="163"/>
        <v>23.489999999998872</v>
      </c>
      <c r="X1154" s="54" t="str">
        <f>VLOOKUP(J1154,Entourage!A:B,2,FALSE)</f>
        <v>c_b_0067</v>
      </c>
      <c r="Y1154" s="51" t="str">
        <f>VLOOKUP(M1154,Entourage!A:B,2,FALSE)</f>
        <v>c_b_0075</v>
      </c>
    </row>
    <row r="1155" spans="1:25" x14ac:dyDescent="0.15">
      <c r="A1155" s="51">
        <f t="shared" ref="A1155:A1218" si="168">INT((ROW(A1155)+18)/20)</f>
        <v>58</v>
      </c>
      <c r="B1155" s="2">
        <f>COUNTIF(A$1:A1155,A1155)</f>
        <v>14</v>
      </c>
      <c r="C1155" s="2">
        <f t="shared" si="164"/>
        <v>102</v>
      </c>
      <c r="D1155" s="100">
        <f t="shared" ref="D1155:D1218" si="169">INT(V1155)</f>
        <v>237</v>
      </c>
      <c r="E1155" s="51">
        <v>1</v>
      </c>
      <c r="F1155" s="43">
        <v>5</v>
      </c>
      <c r="G1155" s="82">
        <v>13009</v>
      </c>
      <c r="H1155" s="43">
        <v>46</v>
      </c>
      <c r="I1155" s="43">
        <f>VLOOKUP(C1155,[4]CharPropertyConfig!$A:$G,7,FALSE)*D1155</f>
        <v>5925</v>
      </c>
      <c r="J1155" s="51">
        <f>VLOOKUP(A1155,filiation!A:C,3,FALSE)</f>
        <v>11</v>
      </c>
      <c r="K1155" s="51">
        <f>VLOOKUP(J1155,Entourage!A:N,14,FALSE)</f>
        <v>2</v>
      </c>
      <c r="L1155" s="2" t="str">
        <f t="shared" si="165"/>
        <v>刺杀</v>
      </c>
      <c r="M1155" s="51">
        <f>VLOOKUP(A1155,filiation!A:D,4,FALSE)</f>
        <v>17</v>
      </c>
      <c r="N1155" s="51">
        <f>VLOOKUP(M1155,Entourage!A:N,14,FALSE)</f>
        <v>1</v>
      </c>
      <c r="O1155" s="2" t="str">
        <f t="shared" si="166"/>
        <v>战斗</v>
      </c>
      <c r="P1155" s="2">
        <f t="shared" si="167"/>
        <v>102</v>
      </c>
      <c r="Q1155" s="51">
        <f>INT(VLOOKUP(M1155,Entourage!A:AF,28+IF(N1155=1,2,IF(N1155=3,3,1)),FALSE)*0.6*POWER(B1155,1.1))</f>
        <v>174</v>
      </c>
      <c r="R1155" s="55">
        <f>I1155/(SUM(H$2:H1155)*10)</f>
        <v>1.5254106379692087E-2</v>
      </c>
      <c r="S1155" s="95">
        <f t="shared" ref="S1155:S1218" si="170">VLOOKUP(B1155,AG$2:AH$22,2,FALSE)</f>
        <v>1.42</v>
      </c>
      <c r="T1155" s="96">
        <f>SUMIFS(H$2:H1155,A$2:A1155,A1155)*10*S1155*(1.1+INDEX(Entourage!BD:BD,MATCH(J1155,Entourage!A:A,0))/20)</f>
        <v>5942.7000000000007</v>
      </c>
      <c r="U1155" s="96">
        <f t="shared" ref="U1155:U1218" si="171">IFERROR(T1155-T1154,0)</f>
        <v>561.0600000000004</v>
      </c>
      <c r="V1155" s="96">
        <f>T1155/VLOOKUP(C1155,[4]CharPropertyConfig!$A:$G,7,FALSE)</f>
        <v>237.70800000000003</v>
      </c>
      <c r="W1155" s="96">
        <f t="shared" si="163"/>
        <v>19.575000000000728</v>
      </c>
      <c r="X1155" s="54" t="str">
        <f>VLOOKUP(J1155,Entourage!A:B,2,FALSE)</f>
        <v>c_b_0067</v>
      </c>
      <c r="Y1155" s="51" t="str">
        <f>VLOOKUP(M1155,Entourage!A:B,2,FALSE)</f>
        <v>c_b_0075</v>
      </c>
    </row>
    <row r="1156" spans="1:25" x14ac:dyDescent="0.15">
      <c r="A1156" s="51">
        <f t="shared" si="168"/>
        <v>58</v>
      </c>
      <c r="B1156" s="2">
        <f>COUNTIF(A$1:A1156,A1156)</f>
        <v>15</v>
      </c>
      <c r="C1156" s="2">
        <f t="shared" si="164"/>
        <v>102</v>
      </c>
      <c r="D1156" s="100">
        <f t="shared" si="169"/>
        <v>260</v>
      </c>
      <c r="E1156" s="51">
        <v>1</v>
      </c>
      <c r="F1156" s="43">
        <v>5</v>
      </c>
      <c r="G1156" s="82">
        <v>13009</v>
      </c>
      <c r="H1156" s="43">
        <v>50</v>
      </c>
      <c r="I1156" s="43">
        <f>VLOOKUP(C1156,[4]CharPropertyConfig!$A:$G,7,FALSE)*D1156</f>
        <v>6500</v>
      </c>
      <c r="J1156" s="51">
        <f>VLOOKUP(A1156,filiation!A:C,3,FALSE)</f>
        <v>11</v>
      </c>
      <c r="K1156" s="51">
        <f>VLOOKUP(J1156,Entourage!A:N,14,FALSE)</f>
        <v>2</v>
      </c>
      <c r="L1156" s="2" t="str">
        <f t="shared" si="165"/>
        <v>刺杀</v>
      </c>
      <c r="M1156" s="51">
        <f>VLOOKUP(A1156,filiation!A:D,4,FALSE)</f>
        <v>17</v>
      </c>
      <c r="N1156" s="51">
        <f>VLOOKUP(M1156,Entourage!A:N,14,FALSE)</f>
        <v>1</v>
      </c>
      <c r="O1156" s="2" t="str">
        <f t="shared" si="166"/>
        <v>战斗</v>
      </c>
      <c r="P1156" s="2">
        <f t="shared" si="167"/>
        <v>102</v>
      </c>
      <c r="Q1156" s="51">
        <f>INT(VLOOKUP(M1156,Entourage!A:AF,28+IF(N1156=1,2,IF(N1156=3,3,1)),FALSE)*0.6*POWER(B1156,1.1))</f>
        <v>188</v>
      </c>
      <c r="R1156" s="55">
        <f>I1156/(SUM(H$2:H1156)*10)</f>
        <v>1.6712948678391442E-2</v>
      </c>
      <c r="S1156" s="95">
        <f t="shared" si="170"/>
        <v>1.3418999999999999</v>
      </c>
      <c r="T1156" s="96">
        <f>SUMIFS(H$2:H1156,A$2:A1156,A1156)*10*S1156*(1.1+INDEX(Entourage!BD:BD,MATCH(J1156,Entourage!A:A,0))/20)</f>
        <v>6521.6339999999991</v>
      </c>
      <c r="U1156" s="96">
        <f t="shared" si="171"/>
        <v>578.93399999999838</v>
      </c>
      <c r="V1156" s="96">
        <f>T1156/VLOOKUP(C1156,[4]CharPropertyConfig!$A:$G,7,FALSE)</f>
        <v>260.86535999999995</v>
      </c>
      <c r="W1156" s="96">
        <f t="shared" ref="W1156:W1219" si="172">U1156-U1155</f>
        <v>17.873999999997977</v>
      </c>
      <c r="X1156" s="54" t="str">
        <f>VLOOKUP(J1156,Entourage!A:B,2,FALSE)</f>
        <v>c_b_0067</v>
      </c>
      <c r="Y1156" s="51" t="str">
        <f>VLOOKUP(M1156,Entourage!A:B,2,FALSE)</f>
        <v>c_b_0075</v>
      </c>
    </row>
    <row r="1157" spans="1:25" x14ac:dyDescent="0.15">
      <c r="A1157" s="51">
        <f t="shared" si="168"/>
        <v>58</v>
      </c>
      <c r="B1157" s="2">
        <f>COUNTIF(A$1:A1157,A1157)</f>
        <v>16</v>
      </c>
      <c r="C1157" s="2">
        <f t="shared" si="164"/>
        <v>102</v>
      </c>
      <c r="D1157" s="100">
        <f t="shared" si="169"/>
        <v>284</v>
      </c>
      <c r="E1157" s="51">
        <v>1</v>
      </c>
      <c r="F1157" s="43">
        <v>5</v>
      </c>
      <c r="G1157" s="82">
        <v>13009</v>
      </c>
      <c r="H1157" s="43">
        <v>54</v>
      </c>
      <c r="I1157" s="43">
        <f>VLOOKUP(C1157,[4]CharPropertyConfig!$A:$G,7,FALSE)*D1157</f>
        <v>7100</v>
      </c>
      <c r="J1157" s="51">
        <f>VLOOKUP(A1157,filiation!A:C,3,FALSE)</f>
        <v>11</v>
      </c>
      <c r="K1157" s="51">
        <f>VLOOKUP(J1157,Entourage!A:N,14,FALSE)</f>
        <v>2</v>
      </c>
      <c r="L1157" s="2" t="str">
        <f t="shared" si="165"/>
        <v>刺杀</v>
      </c>
      <c r="M1157" s="51">
        <f>VLOOKUP(A1157,filiation!A:D,4,FALSE)</f>
        <v>17</v>
      </c>
      <c r="N1157" s="51">
        <f>VLOOKUP(M1157,Entourage!A:N,14,FALSE)</f>
        <v>1</v>
      </c>
      <c r="O1157" s="2" t="str">
        <f t="shared" si="166"/>
        <v>战斗</v>
      </c>
      <c r="P1157" s="2">
        <f t="shared" si="167"/>
        <v>102</v>
      </c>
      <c r="Q1157" s="51">
        <f>INT(VLOOKUP(M1157,Entourage!A:AF,28+IF(N1157=1,2,IF(N1157=3,3,1)),FALSE)*0.6*POWER(B1157,1.1))</f>
        <v>202</v>
      </c>
      <c r="R1157" s="55">
        <f>I1157/(SUM(H$2:H1157)*10)</f>
        <v>1.8230370256252248E-2</v>
      </c>
      <c r="S1157" s="95">
        <f t="shared" si="170"/>
        <v>1.2748049999999997</v>
      </c>
      <c r="T1157" s="96">
        <f>SUMIFS(H$2:H1157,A$2:A1157,A1157)*10*S1157*(1.1+INDEX(Entourage!BD:BD,MATCH(J1157,Entourage!A:A,0))/20)</f>
        <v>7124.8851449999984</v>
      </c>
      <c r="U1157" s="96">
        <f t="shared" si="171"/>
        <v>603.25114499999927</v>
      </c>
      <c r="V1157" s="96">
        <f>T1157/VLOOKUP(C1157,[4]CharPropertyConfig!$A:$G,7,FALSE)</f>
        <v>284.99540579999996</v>
      </c>
      <c r="W1157" s="96">
        <f t="shared" si="172"/>
        <v>24.317145000000892</v>
      </c>
      <c r="X1157" s="54" t="str">
        <f>VLOOKUP(J1157,Entourage!A:B,2,FALSE)</f>
        <v>c_b_0067</v>
      </c>
      <c r="Y1157" s="51" t="str">
        <f>VLOOKUP(M1157,Entourage!A:B,2,FALSE)</f>
        <v>c_b_0075</v>
      </c>
    </row>
    <row r="1158" spans="1:25" x14ac:dyDescent="0.15">
      <c r="A1158" s="51">
        <f t="shared" si="168"/>
        <v>58</v>
      </c>
      <c r="B1158" s="2">
        <f>COUNTIF(A$1:A1158,A1158)</f>
        <v>17</v>
      </c>
      <c r="C1158" s="2">
        <f t="shared" si="164"/>
        <v>102</v>
      </c>
      <c r="D1158" s="100">
        <f t="shared" si="169"/>
        <v>310</v>
      </c>
      <c r="E1158" s="51">
        <v>1</v>
      </c>
      <c r="F1158" s="43">
        <v>5</v>
      </c>
      <c r="G1158" s="82">
        <v>13009</v>
      </c>
      <c r="H1158" s="43">
        <v>58</v>
      </c>
      <c r="I1158" s="43">
        <f>VLOOKUP(C1158,[4]CharPropertyConfig!$A:$G,7,FALSE)*D1158</f>
        <v>7750</v>
      </c>
      <c r="J1158" s="51">
        <f>VLOOKUP(A1158,filiation!A:C,3,FALSE)</f>
        <v>11</v>
      </c>
      <c r="K1158" s="51">
        <f>VLOOKUP(J1158,Entourage!A:N,14,FALSE)</f>
        <v>2</v>
      </c>
      <c r="L1158" s="2" t="str">
        <f t="shared" si="165"/>
        <v>刺杀</v>
      </c>
      <c r="M1158" s="51">
        <f>VLOOKUP(A1158,filiation!A:D,4,FALSE)</f>
        <v>17</v>
      </c>
      <c r="N1158" s="51">
        <f>VLOOKUP(M1158,Entourage!A:N,14,FALSE)</f>
        <v>1</v>
      </c>
      <c r="O1158" s="2" t="str">
        <f t="shared" si="166"/>
        <v>战斗</v>
      </c>
      <c r="P1158" s="2">
        <f t="shared" si="167"/>
        <v>102</v>
      </c>
      <c r="Q1158" s="51">
        <f>INT(VLOOKUP(M1158,Entourage!A:AF,28+IF(N1158=1,2,IF(N1158=3,3,1)),FALSE)*0.6*POWER(B1158,1.1))</f>
        <v>216</v>
      </c>
      <c r="R1158" s="55">
        <f>I1158/(SUM(H$2:H1158)*10)</f>
        <v>1.9869756948005333E-2</v>
      </c>
      <c r="S1158" s="95">
        <f t="shared" si="170"/>
        <v>1.2174387749999998</v>
      </c>
      <c r="T1158" s="96">
        <f>SUMIFS(H$2:H1158,A$2:A1158,A1158)*10*S1158*(1.1+INDEX(Entourage!BD:BD,MATCH(J1158,Entourage!A:A,0))/20)</f>
        <v>7757.5198742999983</v>
      </c>
      <c r="U1158" s="96">
        <f t="shared" si="171"/>
        <v>632.63472929999989</v>
      </c>
      <c r="V1158" s="96">
        <f>T1158/VLOOKUP(C1158,[4]CharPropertyConfig!$A:$G,7,FALSE)</f>
        <v>310.30079497199995</v>
      </c>
      <c r="W1158" s="96">
        <f t="shared" si="172"/>
        <v>29.383584300000621</v>
      </c>
      <c r="X1158" s="54" t="str">
        <f>VLOOKUP(J1158,Entourage!A:B,2,FALSE)</f>
        <v>c_b_0067</v>
      </c>
      <c r="Y1158" s="51" t="str">
        <f>VLOOKUP(M1158,Entourage!A:B,2,FALSE)</f>
        <v>c_b_0075</v>
      </c>
    </row>
    <row r="1159" spans="1:25" x14ac:dyDescent="0.15">
      <c r="A1159" s="51">
        <f t="shared" si="168"/>
        <v>58</v>
      </c>
      <c r="B1159" s="2">
        <f>COUNTIF(A$1:A1159,A1159)</f>
        <v>18</v>
      </c>
      <c r="C1159" s="2">
        <f t="shared" si="164"/>
        <v>102</v>
      </c>
      <c r="D1159" s="100">
        <f t="shared" si="169"/>
        <v>338</v>
      </c>
      <c r="E1159" s="51">
        <v>1</v>
      </c>
      <c r="F1159" s="43">
        <v>6</v>
      </c>
      <c r="G1159" s="82">
        <v>13009</v>
      </c>
      <c r="H1159" s="43">
        <v>64</v>
      </c>
      <c r="I1159" s="43">
        <f>VLOOKUP(C1159,[4]CharPropertyConfig!$A:$G,7,FALSE)*D1159</f>
        <v>8450</v>
      </c>
      <c r="J1159" s="51">
        <f>VLOOKUP(A1159,filiation!A:C,3,FALSE)</f>
        <v>11</v>
      </c>
      <c r="K1159" s="51">
        <f>VLOOKUP(J1159,Entourage!A:N,14,FALSE)</f>
        <v>2</v>
      </c>
      <c r="L1159" s="2" t="str">
        <f t="shared" si="165"/>
        <v>刺杀</v>
      </c>
      <c r="M1159" s="51">
        <f>VLOOKUP(A1159,filiation!A:D,4,FALSE)</f>
        <v>17</v>
      </c>
      <c r="N1159" s="51">
        <f>VLOOKUP(M1159,Entourage!A:N,14,FALSE)</f>
        <v>1</v>
      </c>
      <c r="O1159" s="2" t="str">
        <f t="shared" si="166"/>
        <v>战斗</v>
      </c>
      <c r="P1159" s="2">
        <f t="shared" si="167"/>
        <v>102</v>
      </c>
      <c r="Q1159" s="51">
        <f>INT(VLOOKUP(M1159,Entourage!A:AF,28+IF(N1159=1,2,IF(N1159=3,3,1)),FALSE)*0.6*POWER(B1159,1.1))</f>
        <v>230</v>
      </c>
      <c r="R1159" s="55">
        <f>I1159/(SUM(H$2:H1159)*10)</f>
        <v>2.1628954643186239E-2</v>
      </c>
      <c r="S1159" s="95">
        <f t="shared" si="170"/>
        <v>1.1687412239999997</v>
      </c>
      <c r="T1159" s="96">
        <f>SUMIFS(H$2:H1159,A$2:A1159,A1159)*10*S1159*(1.1+INDEX(Entourage!BD:BD,MATCH(J1159,Entourage!A:A,0))/20)</f>
        <v>8457.0114968639991</v>
      </c>
      <c r="U1159" s="96">
        <f t="shared" si="171"/>
        <v>699.49162256400086</v>
      </c>
      <c r="V1159" s="96">
        <f>T1159/VLOOKUP(C1159,[4]CharPropertyConfig!$A:$G,7,FALSE)</f>
        <v>338.28045987455994</v>
      </c>
      <c r="W1159" s="96">
        <f t="shared" si="172"/>
        <v>66.856893264000973</v>
      </c>
      <c r="X1159" s="54" t="str">
        <f>VLOOKUP(J1159,Entourage!A:B,2,FALSE)</f>
        <v>c_b_0067</v>
      </c>
      <c r="Y1159" s="51" t="str">
        <f>VLOOKUP(M1159,Entourage!A:B,2,FALSE)</f>
        <v>c_b_0075</v>
      </c>
    </row>
    <row r="1160" spans="1:25" x14ac:dyDescent="0.15">
      <c r="A1160" s="51">
        <f t="shared" si="168"/>
        <v>58</v>
      </c>
      <c r="B1160" s="2">
        <f>COUNTIF(A$1:A1160,A1160)</f>
        <v>19</v>
      </c>
      <c r="C1160" s="2">
        <f t="shared" si="164"/>
        <v>102</v>
      </c>
      <c r="D1160" s="100">
        <f t="shared" si="169"/>
        <v>367</v>
      </c>
      <c r="E1160" s="51">
        <v>1</v>
      </c>
      <c r="F1160" s="43">
        <v>6</v>
      </c>
      <c r="G1160" s="82">
        <v>13009</v>
      </c>
      <c r="H1160" s="43">
        <v>68</v>
      </c>
      <c r="I1160" s="43">
        <f>VLOOKUP(C1160,[4]CharPropertyConfig!$A:$G,7,FALSE)*D1160</f>
        <v>9175</v>
      </c>
      <c r="J1160" s="51">
        <f>VLOOKUP(A1160,filiation!A:C,3,FALSE)</f>
        <v>11</v>
      </c>
      <c r="K1160" s="51">
        <f>VLOOKUP(J1160,Entourage!A:N,14,FALSE)</f>
        <v>2</v>
      </c>
      <c r="L1160" s="2" t="str">
        <f t="shared" si="165"/>
        <v>刺杀</v>
      </c>
      <c r="M1160" s="51">
        <f>VLOOKUP(A1160,filiation!A:D,4,FALSE)</f>
        <v>17</v>
      </c>
      <c r="N1160" s="51">
        <f>VLOOKUP(M1160,Entourage!A:N,14,FALSE)</f>
        <v>1</v>
      </c>
      <c r="O1160" s="2" t="str">
        <f t="shared" si="166"/>
        <v>战斗</v>
      </c>
      <c r="P1160" s="2">
        <f t="shared" si="167"/>
        <v>102</v>
      </c>
      <c r="Q1160" s="51">
        <f>INT(VLOOKUP(M1160,Entourage!A:AF,28+IF(N1160=1,2,IF(N1160=3,3,1)),FALSE)*0.6*POWER(B1160,1.1))</f>
        <v>244</v>
      </c>
      <c r="R1160" s="55">
        <f>I1160/(SUM(H$2:H1160)*10)</f>
        <v>2.3443887980376124E-2</v>
      </c>
      <c r="S1160" s="95">
        <f t="shared" si="170"/>
        <v>1.1278352811599996</v>
      </c>
      <c r="T1160" s="96">
        <f>SUMIFS(H$2:H1160,A$2:A1160,A1160)*10*S1160*(1.1+INDEX(Entourage!BD:BD,MATCH(J1160,Entourage!A:A,0))/20)</f>
        <v>9196.3688825786376</v>
      </c>
      <c r="U1160" s="96">
        <f t="shared" si="171"/>
        <v>739.35738571463844</v>
      </c>
      <c r="V1160" s="96">
        <f>T1160/VLOOKUP(C1160,[4]CharPropertyConfig!$A:$G,7,FALSE)</f>
        <v>367.85475530314551</v>
      </c>
      <c r="W1160" s="96">
        <f t="shared" si="172"/>
        <v>39.865763150637576</v>
      </c>
      <c r="X1160" s="54" t="str">
        <f>VLOOKUP(J1160,Entourage!A:B,2,FALSE)</f>
        <v>c_b_0067</v>
      </c>
      <c r="Y1160" s="51" t="str">
        <f>VLOOKUP(M1160,Entourage!A:B,2,FALSE)</f>
        <v>c_b_0075</v>
      </c>
    </row>
    <row r="1161" spans="1:25" x14ac:dyDescent="0.15">
      <c r="A1161" s="51">
        <f t="shared" si="168"/>
        <v>58</v>
      </c>
      <c r="B1161" s="2">
        <f>COUNTIF(A$1:A1161,A1161)</f>
        <v>20</v>
      </c>
      <c r="C1161" s="2">
        <f t="shared" si="164"/>
        <v>102</v>
      </c>
      <c r="D1161" s="100">
        <f t="shared" si="169"/>
        <v>399</v>
      </c>
      <c r="E1161" s="51">
        <v>1</v>
      </c>
      <c r="F1161" s="43">
        <v>6</v>
      </c>
      <c r="G1161" s="82">
        <v>13009</v>
      </c>
      <c r="H1161" s="43">
        <v>72</v>
      </c>
      <c r="I1161" s="43">
        <f>VLOOKUP(C1161,[4]CharPropertyConfig!$A:$G,7,FALSE)*D1161</f>
        <v>9975</v>
      </c>
      <c r="J1161" s="51">
        <f>VLOOKUP(A1161,filiation!A:C,3,FALSE)</f>
        <v>11</v>
      </c>
      <c r="K1161" s="51">
        <f>VLOOKUP(J1161,Entourage!A:N,14,FALSE)</f>
        <v>2</v>
      </c>
      <c r="L1161" s="2" t="str">
        <f t="shared" si="165"/>
        <v>刺杀</v>
      </c>
      <c r="M1161" s="51">
        <f>VLOOKUP(A1161,filiation!A:D,4,FALSE)</f>
        <v>17</v>
      </c>
      <c r="N1161" s="51">
        <f>VLOOKUP(M1161,Entourage!A:N,14,FALSE)</f>
        <v>1</v>
      </c>
      <c r="O1161" s="2" t="str">
        <f t="shared" si="166"/>
        <v>战斗</v>
      </c>
      <c r="P1161" s="2">
        <f t="shared" si="167"/>
        <v>102</v>
      </c>
      <c r="Q1161" s="51">
        <f>INT(VLOOKUP(M1161,Entourage!A:AF,28+IF(N1161=1,2,IF(N1161=3,3,1)),FALSE)*0.6*POWER(B1161,1.1))</f>
        <v>259</v>
      </c>
      <c r="R1161" s="55">
        <f>I1161/(SUM(H$2:H1161)*10)</f>
        <v>2.544123648235054E-2</v>
      </c>
      <c r="S1161" s="95">
        <f t="shared" si="170"/>
        <v>1.0940002227251997</v>
      </c>
      <c r="T1161" s="96">
        <f>SUMIFS(H$2:H1161,A$2:A1161,A1161)*10*S1161*(1.1+INDEX(Entourage!BD:BD,MATCH(J1161,Entourage!A:A,0))/20)</f>
        <v>9983.8460325901724</v>
      </c>
      <c r="U1161" s="96">
        <f t="shared" si="171"/>
        <v>787.47715001153483</v>
      </c>
      <c r="V1161" s="96">
        <f>T1161/VLOOKUP(C1161,[4]CharPropertyConfig!$A:$G,7,FALSE)</f>
        <v>399.35384130360688</v>
      </c>
      <c r="W1161" s="96">
        <f t="shared" si="172"/>
        <v>48.119764296896392</v>
      </c>
      <c r="X1161" s="54" t="str">
        <f>VLOOKUP(J1161,Entourage!A:B,2,FALSE)</f>
        <v>c_b_0067</v>
      </c>
      <c r="Y1161" s="51" t="str">
        <f>VLOOKUP(M1161,Entourage!A:B,2,FALSE)</f>
        <v>c_b_0075</v>
      </c>
    </row>
    <row r="1162" spans="1:25" x14ac:dyDescent="0.15">
      <c r="A1162" s="51">
        <f t="shared" si="168"/>
        <v>59</v>
      </c>
      <c r="B1162" s="2">
        <f>COUNTIF(A$1:A1162,A1162)</f>
        <v>1</v>
      </c>
      <c r="C1162" s="2">
        <f t="shared" si="164"/>
        <v>102</v>
      </c>
      <c r="D1162" s="100">
        <f t="shared" si="169"/>
        <v>11</v>
      </c>
      <c r="E1162" s="51">
        <v>1</v>
      </c>
      <c r="F1162" s="43">
        <v>1</v>
      </c>
      <c r="G1162" s="82">
        <v>13009</v>
      </c>
      <c r="H1162" s="43">
        <v>2</v>
      </c>
      <c r="I1162" s="43">
        <f>VLOOKUP(C1162,[4]CharPropertyConfig!$A:$G,7,FALSE)*D1162</f>
        <v>275</v>
      </c>
      <c r="J1162" s="51">
        <f>VLOOKUP(A1162,filiation!A:C,3,FALSE)</f>
        <v>17</v>
      </c>
      <c r="K1162" s="51">
        <f>VLOOKUP(J1162,Entourage!A:N,14,FALSE)</f>
        <v>1</v>
      </c>
      <c r="L1162" s="2" t="str">
        <f t="shared" si="165"/>
        <v>战斗</v>
      </c>
      <c r="M1162" s="51">
        <f>VLOOKUP(A1162,filiation!A:D,4,FALSE)</f>
        <v>9</v>
      </c>
      <c r="N1162" s="51">
        <f>VLOOKUP(M1162,Entourage!A:N,14,FALSE)</f>
        <v>1</v>
      </c>
      <c r="O1162" s="2" t="str">
        <f t="shared" si="166"/>
        <v>战斗</v>
      </c>
      <c r="P1162" s="2">
        <f t="shared" si="167"/>
        <v>102</v>
      </c>
      <c r="Q1162" s="51">
        <f>INT(VLOOKUP(M1162,Entourage!A:AF,28+IF(N1162=1,2,IF(N1162=3,3,1)),FALSE)*0.6*POWER(B1162,1.1))</f>
        <v>7</v>
      </c>
      <c r="R1162" s="55">
        <f>I1162/(SUM(H$2:H1162)*10)</f>
        <v>7.0135169599591944E-4</v>
      </c>
      <c r="S1162" s="95">
        <f t="shared" si="170"/>
        <v>10</v>
      </c>
      <c r="T1162" s="96">
        <f>SUMIFS(H$2:H1162,A$2:A1162,A1162)*10*S1162*(1.1+INDEX(Entourage!BD:BD,MATCH(J1162,Entourage!A:A,0))/20)</f>
        <v>280</v>
      </c>
      <c r="U1162" s="96">
        <f t="shared" si="171"/>
        <v>-9703.8460325901724</v>
      </c>
      <c r="V1162" s="96">
        <f>T1162/VLOOKUP(C1162,[4]CharPropertyConfig!$A:$G,7,FALSE)</f>
        <v>11.2</v>
      </c>
      <c r="W1162" s="96">
        <f t="shared" si="172"/>
        <v>-10491.323182601707</v>
      </c>
      <c r="X1162" s="54" t="str">
        <f>VLOOKUP(J1162,Entourage!A:B,2,FALSE)</f>
        <v>c_b_0075</v>
      </c>
      <c r="Y1162" s="51" t="str">
        <f>VLOOKUP(M1162,Entourage!A:B,2,FALSE)</f>
        <v>c_b_0012</v>
      </c>
    </row>
    <row r="1163" spans="1:25" x14ac:dyDescent="0.15">
      <c r="A1163" s="51">
        <f t="shared" si="168"/>
        <v>59</v>
      </c>
      <c r="B1163" s="2">
        <f>COUNTIF(A$1:A1163,A1163)</f>
        <v>2</v>
      </c>
      <c r="C1163" s="2">
        <f t="shared" si="164"/>
        <v>102</v>
      </c>
      <c r="D1163" s="100">
        <f t="shared" si="169"/>
        <v>23</v>
      </c>
      <c r="E1163" s="51">
        <v>1</v>
      </c>
      <c r="F1163" s="43">
        <v>1</v>
      </c>
      <c r="G1163" s="82">
        <v>13009</v>
      </c>
      <c r="H1163" s="43">
        <v>4</v>
      </c>
      <c r="I1163" s="43">
        <f>VLOOKUP(C1163,[4]CharPropertyConfig!$A:$G,7,FALSE)*D1163</f>
        <v>575</v>
      </c>
      <c r="J1163" s="51">
        <f>VLOOKUP(A1163,filiation!A:C,3,FALSE)</f>
        <v>17</v>
      </c>
      <c r="K1163" s="51">
        <f>VLOOKUP(J1163,Entourage!A:N,14,FALSE)</f>
        <v>1</v>
      </c>
      <c r="L1163" s="2" t="str">
        <f t="shared" si="165"/>
        <v>战斗</v>
      </c>
      <c r="M1163" s="51">
        <f>VLOOKUP(A1163,filiation!A:D,4,FALSE)</f>
        <v>9</v>
      </c>
      <c r="N1163" s="51">
        <f>VLOOKUP(M1163,Entourage!A:N,14,FALSE)</f>
        <v>1</v>
      </c>
      <c r="O1163" s="2" t="str">
        <f t="shared" si="166"/>
        <v>战斗</v>
      </c>
      <c r="P1163" s="2">
        <f t="shared" si="167"/>
        <v>102</v>
      </c>
      <c r="Q1163" s="51">
        <f>INT(VLOOKUP(M1163,Entourage!A:AF,28+IF(N1163=1,2,IF(N1163=3,3,1)),FALSE)*0.6*POWER(B1163,1.1))</f>
        <v>15</v>
      </c>
      <c r="R1163" s="55">
        <f>I1163/(SUM(H$2:H1163)*10)</f>
        <v>1.4663130514612128E-3</v>
      </c>
      <c r="S1163" s="95">
        <f t="shared" si="170"/>
        <v>7</v>
      </c>
      <c r="T1163" s="96">
        <f>SUMIFS(H$2:H1163,A$2:A1163,A1163)*10*S1163*(1.1+INDEX(Entourage!BD:BD,MATCH(J1163,Entourage!A:A,0))/20)</f>
        <v>588</v>
      </c>
      <c r="U1163" s="96">
        <f t="shared" si="171"/>
        <v>308</v>
      </c>
      <c r="V1163" s="96">
        <f>T1163/VLOOKUP(C1163,[4]CharPropertyConfig!$A:$G,7,FALSE)</f>
        <v>23.52</v>
      </c>
      <c r="W1163" s="96">
        <f t="shared" si="172"/>
        <v>10011.846032590172</v>
      </c>
      <c r="X1163" s="54" t="str">
        <f>VLOOKUP(J1163,Entourage!A:B,2,FALSE)</f>
        <v>c_b_0075</v>
      </c>
      <c r="Y1163" s="51" t="str">
        <f>VLOOKUP(M1163,Entourage!A:B,2,FALSE)</f>
        <v>c_b_0012</v>
      </c>
    </row>
    <row r="1164" spans="1:25" x14ac:dyDescent="0.15">
      <c r="A1164" s="51">
        <f t="shared" si="168"/>
        <v>59</v>
      </c>
      <c r="B1164" s="2">
        <f>COUNTIF(A$1:A1164,A1164)</f>
        <v>3</v>
      </c>
      <c r="C1164" s="2">
        <f t="shared" si="164"/>
        <v>102</v>
      </c>
      <c r="D1164" s="100">
        <f t="shared" si="169"/>
        <v>36</v>
      </c>
      <c r="E1164" s="51">
        <v>1</v>
      </c>
      <c r="F1164" s="43">
        <v>1</v>
      </c>
      <c r="G1164" s="82">
        <v>13009</v>
      </c>
      <c r="H1164" s="43">
        <v>6</v>
      </c>
      <c r="I1164" s="43">
        <f>VLOOKUP(C1164,[4]CharPropertyConfig!$A:$G,7,FALSE)*D1164</f>
        <v>900</v>
      </c>
      <c r="J1164" s="51">
        <f>VLOOKUP(A1164,filiation!A:C,3,FALSE)</f>
        <v>17</v>
      </c>
      <c r="K1164" s="51">
        <f>VLOOKUP(J1164,Entourage!A:N,14,FALSE)</f>
        <v>1</v>
      </c>
      <c r="L1164" s="2" t="str">
        <f t="shared" si="165"/>
        <v>战斗</v>
      </c>
      <c r="M1164" s="51">
        <f>VLOOKUP(A1164,filiation!A:D,4,FALSE)</f>
        <v>9</v>
      </c>
      <c r="N1164" s="51">
        <f>VLOOKUP(M1164,Entourage!A:N,14,FALSE)</f>
        <v>1</v>
      </c>
      <c r="O1164" s="2" t="str">
        <f t="shared" si="166"/>
        <v>战斗</v>
      </c>
      <c r="P1164" s="2">
        <f t="shared" si="167"/>
        <v>102</v>
      </c>
      <c r="Q1164" s="51">
        <f>INT(VLOOKUP(M1164,Entourage!A:AF,28+IF(N1164=1,2,IF(N1164=3,3,1)),FALSE)*0.6*POWER(B1164,1.1))</f>
        <v>24</v>
      </c>
      <c r="R1164" s="55">
        <f>I1164/(SUM(H$2:H1164)*10)</f>
        <v>2.2947475777664456E-3</v>
      </c>
      <c r="S1164" s="95">
        <f t="shared" si="170"/>
        <v>5.5</v>
      </c>
      <c r="T1164" s="96">
        <f>SUMIFS(H$2:H1164,A$2:A1164,A1164)*10*S1164*(1.1+INDEX(Entourage!BD:BD,MATCH(J1164,Entourage!A:A,0))/20)</f>
        <v>924.00000000000011</v>
      </c>
      <c r="U1164" s="96">
        <f t="shared" si="171"/>
        <v>336.00000000000011</v>
      </c>
      <c r="V1164" s="96">
        <f>T1164/VLOOKUP(C1164,[4]CharPropertyConfig!$A:$G,7,FALSE)</f>
        <v>36.960000000000008</v>
      </c>
      <c r="W1164" s="96">
        <f t="shared" si="172"/>
        <v>28.000000000000114</v>
      </c>
      <c r="X1164" s="54" t="str">
        <f>VLOOKUP(J1164,Entourage!A:B,2,FALSE)</f>
        <v>c_b_0075</v>
      </c>
      <c r="Y1164" s="51" t="str">
        <f>VLOOKUP(M1164,Entourage!A:B,2,FALSE)</f>
        <v>c_b_0012</v>
      </c>
    </row>
    <row r="1165" spans="1:25" x14ac:dyDescent="0.15">
      <c r="A1165" s="51">
        <f t="shared" si="168"/>
        <v>59</v>
      </c>
      <c r="B1165" s="2">
        <f>COUNTIF(A$1:A1165,A1165)</f>
        <v>4</v>
      </c>
      <c r="C1165" s="2">
        <f t="shared" si="164"/>
        <v>102</v>
      </c>
      <c r="D1165" s="100">
        <f t="shared" si="169"/>
        <v>51</v>
      </c>
      <c r="E1165" s="51">
        <v>1</v>
      </c>
      <c r="F1165" s="43">
        <v>2</v>
      </c>
      <c r="G1165" s="82">
        <v>13009</v>
      </c>
      <c r="H1165" s="43">
        <v>10</v>
      </c>
      <c r="I1165" s="43">
        <f>VLOOKUP(C1165,[4]CharPropertyConfig!$A:$G,7,FALSE)*D1165</f>
        <v>1275</v>
      </c>
      <c r="J1165" s="51">
        <f>VLOOKUP(A1165,filiation!A:C,3,FALSE)</f>
        <v>17</v>
      </c>
      <c r="K1165" s="51">
        <f>VLOOKUP(J1165,Entourage!A:N,14,FALSE)</f>
        <v>1</v>
      </c>
      <c r="L1165" s="2" t="str">
        <f t="shared" si="165"/>
        <v>战斗</v>
      </c>
      <c r="M1165" s="51">
        <f>VLOOKUP(A1165,filiation!A:D,4,FALSE)</f>
        <v>9</v>
      </c>
      <c r="N1165" s="51">
        <f>VLOOKUP(M1165,Entourage!A:N,14,FALSE)</f>
        <v>1</v>
      </c>
      <c r="O1165" s="2" t="str">
        <f t="shared" si="166"/>
        <v>战斗</v>
      </c>
      <c r="P1165" s="2">
        <f t="shared" si="167"/>
        <v>102</v>
      </c>
      <c r="Q1165" s="51">
        <f>INT(VLOOKUP(M1165,Entourage!A:AF,28+IF(N1165=1,2,IF(N1165=3,3,1)),FALSE)*0.6*POWER(B1165,1.1))</f>
        <v>33</v>
      </c>
      <c r="R1165" s="55">
        <f>I1165/(SUM(H$2:H1165)*10)</f>
        <v>3.2500637267397401E-3</v>
      </c>
      <c r="S1165" s="95">
        <f t="shared" si="170"/>
        <v>4.2</v>
      </c>
      <c r="T1165" s="96">
        <f>SUMIFS(H$2:H1165,A$2:A1165,A1165)*10*S1165*(1.1+INDEX(Entourage!BD:BD,MATCH(J1165,Entourage!A:A,0))/20)</f>
        <v>1293.6000000000001</v>
      </c>
      <c r="U1165" s="96">
        <f t="shared" si="171"/>
        <v>369.6</v>
      </c>
      <c r="V1165" s="96">
        <f>T1165/VLOOKUP(C1165,[4]CharPropertyConfig!$A:$G,7,FALSE)</f>
        <v>51.744000000000007</v>
      </c>
      <c r="W1165" s="96">
        <f t="shared" si="172"/>
        <v>33.599999999999909</v>
      </c>
      <c r="X1165" s="54" t="str">
        <f>VLOOKUP(J1165,Entourage!A:B,2,FALSE)</f>
        <v>c_b_0075</v>
      </c>
      <c r="Y1165" s="51" t="str">
        <f>VLOOKUP(M1165,Entourage!A:B,2,FALSE)</f>
        <v>c_b_0012</v>
      </c>
    </row>
    <row r="1166" spans="1:25" x14ac:dyDescent="0.15">
      <c r="A1166" s="51">
        <f t="shared" si="168"/>
        <v>59</v>
      </c>
      <c r="B1166" s="2">
        <f>COUNTIF(A$1:A1166,A1166)</f>
        <v>5</v>
      </c>
      <c r="C1166" s="2">
        <f t="shared" si="164"/>
        <v>102</v>
      </c>
      <c r="D1166" s="100">
        <f t="shared" si="169"/>
        <v>67</v>
      </c>
      <c r="E1166" s="51">
        <v>1</v>
      </c>
      <c r="F1166" s="43">
        <v>2</v>
      </c>
      <c r="G1166" s="82">
        <v>13009</v>
      </c>
      <c r="H1166" s="43">
        <v>12</v>
      </c>
      <c r="I1166" s="43">
        <f>VLOOKUP(C1166,[4]CharPropertyConfig!$A:$G,7,FALSE)*D1166</f>
        <v>1675</v>
      </c>
      <c r="J1166" s="51">
        <f>VLOOKUP(A1166,filiation!A:C,3,FALSE)</f>
        <v>17</v>
      </c>
      <c r="K1166" s="51">
        <f>VLOOKUP(J1166,Entourage!A:N,14,FALSE)</f>
        <v>1</v>
      </c>
      <c r="L1166" s="2" t="str">
        <f t="shared" si="165"/>
        <v>战斗</v>
      </c>
      <c r="M1166" s="51">
        <f>VLOOKUP(A1166,filiation!A:D,4,FALSE)</f>
        <v>9</v>
      </c>
      <c r="N1166" s="51">
        <f>VLOOKUP(M1166,Entourage!A:N,14,FALSE)</f>
        <v>1</v>
      </c>
      <c r="O1166" s="2" t="str">
        <f t="shared" si="166"/>
        <v>战斗</v>
      </c>
      <c r="P1166" s="2">
        <f t="shared" si="167"/>
        <v>102</v>
      </c>
      <c r="Q1166" s="51">
        <f>INT(VLOOKUP(M1166,Entourage!A:AF,28+IF(N1166=1,2,IF(N1166=3,3,1)),FALSE)*0.6*POWER(B1166,1.1))</f>
        <v>42</v>
      </c>
      <c r="R1166" s="55">
        <f>I1166/(SUM(H$2:H1166)*10)</f>
        <v>4.2683859130523416E-3</v>
      </c>
      <c r="S1166" s="95">
        <f t="shared" si="170"/>
        <v>3.56</v>
      </c>
      <c r="T1166" s="96">
        <f>SUMIFS(H$2:H1166,A$2:A1166,A1166)*10*S1166*(1.1+INDEX(Entourage!BD:BD,MATCH(J1166,Entourage!A:A,0))/20)</f>
        <v>1694.5600000000004</v>
      </c>
      <c r="U1166" s="96">
        <f t="shared" si="171"/>
        <v>400.96000000000026</v>
      </c>
      <c r="V1166" s="96">
        <f>T1166/VLOOKUP(C1166,[4]CharPropertyConfig!$A:$G,7,FALSE)</f>
        <v>67.78240000000001</v>
      </c>
      <c r="W1166" s="96">
        <f t="shared" si="172"/>
        <v>31.360000000000241</v>
      </c>
      <c r="X1166" s="54" t="str">
        <f>VLOOKUP(J1166,Entourage!A:B,2,FALSE)</f>
        <v>c_b_0075</v>
      </c>
      <c r="Y1166" s="51" t="str">
        <f>VLOOKUP(M1166,Entourage!A:B,2,FALSE)</f>
        <v>c_b_0012</v>
      </c>
    </row>
    <row r="1167" spans="1:25" x14ac:dyDescent="0.15">
      <c r="A1167" s="51">
        <f t="shared" si="168"/>
        <v>59</v>
      </c>
      <c r="B1167" s="2">
        <f>COUNTIF(A$1:A1167,A1167)</f>
        <v>6</v>
      </c>
      <c r="C1167" s="2">
        <f t="shared" si="164"/>
        <v>102</v>
      </c>
      <c r="D1167" s="100">
        <f t="shared" si="169"/>
        <v>84</v>
      </c>
      <c r="E1167" s="51">
        <v>1</v>
      </c>
      <c r="F1167" s="43">
        <v>2</v>
      </c>
      <c r="G1167" s="82">
        <v>13009</v>
      </c>
      <c r="H1167" s="43">
        <v>16</v>
      </c>
      <c r="I1167" s="43">
        <f>VLOOKUP(C1167,[4]CharPropertyConfig!$A:$G,7,FALSE)*D1167</f>
        <v>2100</v>
      </c>
      <c r="J1167" s="51">
        <f>VLOOKUP(A1167,filiation!A:C,3,FALSE)</f>
        <v>17</v>
      </c>
      <c r="K1167" s="51">
        <f>VLOOKUP(J1167,Entourage!A:N,14,FALSE)</f>
        <v>1</v>
      </c>
      <c r="L1167" s="2" t="str">
        <f t="shared" si="165"/>
        <v>战斗</v>
      </c>
      <c r="M1167" s="51">
        <f>VLOOKUP(A1167,filiation!A:D,4,FALSE)</f>
        <v>9</v>
      </c>
      <c r="N1167" s="51">
        <f>VLOOKUP(M1167,Entourage!A:N,14,FALSE)</f>
        <v>1</v>
      </c>
      <c r="O1167" s="2" t="str">
        <f t="shared" si="166"/>
        <v>战斗</v>
      </c>
      <c r="P1167" s="2">
        <f t="shared" si="167"/>
        <v>102</v>
      </c>
      <c r="Q1167" s="51">
        <f>INT(VLOOKUP(M1167,Entourage!A:AF,28+IF(N1167=1,2,IF(N1167=3,3,1)),FALSE)*0.6*POWER(B1167,1.1))</f>
        <v>51</v>
      </c>
      <c r="R1167" s="55">
        <f>I1167/(SUM(H$2:H1167)*10)</f>
        <v>5.3492281827907688E-3</v>
      </c>
      <c r="S1167" s="95">
        <f t="shared" si="170"/>
        <v>3.02</v>
      </c>
      <c r="T1167" s="96">
        <f>SUMIFS(H$2:H1167,A$2:A1167,A1167)*10*S1167*(1.1+INDEX(Entourage!BD:BD,MATCH(J1167,Entourage!A:A,0))/20)</f>
        <v>2114</v>
      </c>
      <c r="U1167" s="96">
        <f t="shared" si="171"/>
        <v>419.4399999999996</v>
      </c>
      <c r="V1167" s="96">
        <f>T1167/VLOOKUP(C1167,[4]CharPropertyConfig!$A:$G,7,FALSE)</f>
        <v>84.56</v>
      </c>
      <c r="W1167" s="96">
        <f t="shared" si="172"/>
        <v>18.479999999999336</v>
      </c>
      <c r="X1167" s="54" t="str">
        <f>VLOOKUP(J1167,Entourage!A:B,2,FALSE)</f>
        <v>c_b_0075</v>
      </c>
      <c r="Y1167" s="51" t="str">
        <f>VLOOKUP(M1167,Entourage!A:B,2,FALSE)</f>
        <v>c_b_0012</v>
      </c>
    </row>
    <row r="1168" spans="1:25" x14ac:dyDescent="0.15">
      <c r="A1168" s="51">
        <f t="shared" si="168"/>
        <v>59</v>
      </c>
      <c r="B1168" s="2">
        <f>COUNTIF(A$1:A1168,A1168)</f>
        <v>7</v>
      </c>
      <c r="C1168" s="2">
        <f t="shared" si="164"/>
        <v>102</v>
      </c>
      <c r="D1168" s="100">
        <f t="shared" si="169"/>
        <v>101</v>
      </c>
      <c r="E1168" s="51">
        <v>1</v>
      </c>
      <c r="F1168" s="43">
        <v>3</v>
      </c>
      <c r="G1168" s="82">
        <v>13009</v>
      </c>
      <c r="H1168" s="43">
        <v>20</v>
      </c>
      <c r="I1168" s="43">
        <f>VLOOKUP(C1168,[4]CharPropertyConfig!$A:$G,7,FALSE)*D1168</f>
        <v>2525</v>
      </c>
      <c r="J1168" s="51">
        <f>VLOOKUP(A1168,filiation!A:C,3,FALSE)</f>
        <v>17</v>
      </c>
      <c r="K1168" s="51">
        <f>VLOOKUP(J1168,Entourage!A:N,14,FALSE)</f>
        <v>1</v>
      </c>
      <c r="L1168" s="2" t="str">
        <f t="shared" si="165"/>
        <v>战斗</v>
      </c>
      <c r="M1168" s="51">
        <f>VLOOKUP(A1168,filiation!A:D,4,FALSE)</f>
        <v>9</v>
      </c>
      <c r="N1168" s="51">
        <f>VLOOKUP(M1168,Entourage!A:N,14,FALSE)</f>
        <v>1</v>
      </c>
      <c r="O1168" s="2" t="str">
        <f t="shared" si="166"/>
        <v>战斗</v>
      </c>
      <c r="P1168" s="2">
        <f t="shared" si="167"/>
        <v>102</v>
      </c>
      <c r="Q1168" s="51">
        <f>INT(VLOOKUP(M1168,Entourage!A:AF,28+IF(N1168=1,2,IF(N1168=3,3,1)),FALSE)*0.6*POWER(B1168,1.1))</f>
        <v>61</v>
      </c>
      <c r="R1168" s="55">
        <f>I1168/(SUM(H$2:H1168)*10)</f>
        <v>6.4285350577931669E-3</v>
      </c>
      <c r="S1168" s="95">
        <f t="shared" si="170"/>
        <v>2.6</v>
      </c>
      <c r="T1168" s="96">
        <f>SUMIFS(H$2:H1168,A$2:A1168,A1168)*10*S1168*(1.1+INDEX(Entourage!BD:BD,MATCH(J1168,Entourage!A:A,0))/20)</f>
        <v>2548.0000000000005</v>
      </c>
      <c r="U1168" s="96">
        <f t="shared" si="171"/>
        <v>434.00000000000045</v>
      </c>
      <c r="V1168" s="96">
        <f>T1168/VLOOKUP(C1168,[4]CharPropertyConfig!$A:$G,7,FALSE)</f>
        <v>101.92000000000002</v>
      </c>
      <c r="W1168" s="96">
        <f t="shared" si="172"/>
        <v>14.560000000000855</v>
      </c>
      <c r="X1168" s="54" t="str">
        <f>VLOOKUP(J1168,Entourage!A:B,2,FALSE)</f>
        <v>c_b_0075</v>
      </c>
      <c r="Y1168" s="51" t="str">
        <f>VLOOKUP(M1168,Entourage!A:B,2,FALSE)</f>
        <v>c_b_0012</v>
      </c>
    </row>
    <row r="1169" spans="1:25" x14ac:dyDescent="0.15">
      <c r="A1169" s="51">
        <f t="shared" si="168"/>
        <v>59</v>
      </c>
      <c r="B1169" s="2">
        <f>COUNTIF(A$1:A1169,A1169)</f>
        <v>8</v>
      </c>
      <c r="C1169" s="2">
        <f t="shared" si="164"/>
        <v>102</v>
      </c>
      <c r="D1169" s="100">
        <f t="shared" si="169"/>
        <v>120</v>
      </c>
      <c r="E1169" s="51">
        <v>1</v>
      </c>
      <c r="F1169" s="43">
        <v>3</v>
      </c>
      <c r="G1169" s="82">
        <v>13009</v>
      </c>
      <c r="H1169" s="43">
        <v>24</v>
      </c>
      <c r="I1169" s="43">
        <f>VLOOKUP(C1169,[4]CharPropertyConfig!$A:$G,7,FALSE)*D1169</f>
        <v>3000</v>
      </c>
      <c r="J1169" s="51">
        <f>VLOOKUP(A1169,filiation!A:C,3,FALSE)</f>
        <v>17</v>
      </c>
      <c r="K1169" s="51">
        <f>VLOOKUP(J1169,Entourage!A:N,14,FALSE)</f>
        <v>1</v>
      </c>
      <c r="L1169" s="2" t="str">
        <f t="shared" si="165"/>
        <v>战斗</v>
      </c>
      <c r="M1169" s="51">
        <f>VLOOKUP(A1169,filiation!A:D,4,FALSE)</f>
        <v>9</v>
      </c>
      <c r="N1169" s="51">
        <f>VLOOKUP(M1169,Entourage!A:N,14,FALSE)</f>
        <v>1</v>
      </c>
      <c r="O1169" s="2" t="str">
        <f t="shared" si="166"/>
        <v>战斗</v>
      </c>
      <c r="P1169" s="2">
        <f t="shared" si="167"/>
        <v>102</v>
      </c>
      <c r="Q1169" s="51">
        <f>INT(VLOOKUP(M1169,Entourage!A:AF,28+IF(N1169=1,2,IF(N1169=3,3,1)),FALSE)*0.6*POWER(B1169,1.1))</f>
        <v>70</v>
      </c>
      <c r="R1169" s="55">
        <f>I1169/(SUM(H$2:H1169)*10)</f>
        <v>7.6331993282784593E-3</v>
      </c>
      <c r="S1169" s="95">
        <f t="shared" si="170"/>
        <v>2.2799999999999998</v>
      </c>
      <c r="T1169" s="96">
        <f>SUMIFS(H$2:H1169,A$2:A1169,A1169)*10*S1169*(1.1+INDEX(Entourage!BD:BD,MATCH(J1169,Entourage!A:A,0))/20)</f>
        <v>3000.48</v>
      </c>
      <c r="U1169" s="96">
        <f t="shared" si="171"/>
        <v>452.47999999999956</v>
      </c>
      <c r="V1169" s="96">
        <f>T1169/VLOOKUP(C1169,[4]CharPropertyConfig!$A:$G,7,FALSE)</f>
        <v>120.0192</v>
      </c>
      <c r="W1169" s="96">
        <f t="shared" si="172"/>
        <v>18.479999999999109</v>
      </c>
      <c r="X1169" s="54" t="str">
        <f>VLOOKUP(J1169,Entourage!A:B,2,FALSE)</f>
        <v>c_b_0075</v>
      </c>
      <c r="Y1169" s="51" t="str">
        <f>VLOOKUP(M1169,Entourage!A:B,2,FALSE)</f>
        <v>c_b_0012</v>
      </c>
    </row>
    <row r="1170" spans="1:25" x14ac:dyDescent="0.15">
      <c r="A1170" s="51">
        <f t="shared" si="168"/>
        <v>59</v>
      </c>
      <c r="B1170" s="2">
        <f>COUNTIF(A$1:A1170,A1170)</f>
        <v>9</v>
      </c>
      <c r="C1170" s="2">
        <f t="shared" ref="C1170:C1233" si="173">P1170</f>
        <v>102</v>
      </c>
      <c r="D1170" s="100">
        <f t="shared" si="169"/>
        <v>139</v>
      </c>
      <c r="E1170" s="51">
        <v>1</v>
      </c>
      <c r="F1170" s="43">
        <v>3</v>
      </c>
      <c r="G1170" s="82">
        <v>13009</v>
      </c>
      <c r="H1170" s="43">
        <v>26</v>
      </c>
      <c r="I1170" s="43">
        <f>VLOOKUP(C1170,[4]CharPropertyConfig!$A:$G,7,FALSE)*D1170</f>
        <v>3475</v>
      </c>
      <c r="J1170" s="51">
        <f>VLOOKUP(A1170,filiation!A:C,3,FALSE)</f>
        <v>17</v>
      </c>
      <c r="K1170" s="51">
        <f>VLOOKUP(J1170,Entourage!A:N,14,FALSE)</f>
        <v>1</v>
      </c>
      <c r="L1170" s="2" t="str">
        <f t="shared" si="165"/>
        <v>战斗</v>
      </c>
      <c r="M1170" s="51">
        <f>VLOOKUP(A1170,filiation!A:D,4,FALSE)</f>
        <v>9</v>
      </c>
      <c r="N1170" s="51">
        <f>VLOOKUP(M1170,Entourage!A:N,14,FALSE)</f>
        <v>1</v>
      </c>
      <c r="O1170" s="2" t="str">
        <f t="shared" si="166"/>
        <v>战斗</v>
      </c>
      <c r="P1170" s="2">
        <f t="shared" si="167"/>
        <v>102</v>
      </c>
      <c r="Q1170" s="51">
        <f>INT(VLOOKUP(M1170,Entourage!A:AF,28+IF(N1170=1,2,IF(N1170=3,3,1)),FALSE)*0.6*POWER(B1170,1.1))</f>
        <v>80</v>
      </c>
      <c r="R1170" s="55">
        <f>I1170/(SUM(H$2:H1170)*10)</f>
        <v>8.8359438567941415E-3</v>
      </c>
      <c r="S1170" s="95">
        <f t="shared" si="170"/>
        <v>2.0699999999999998</v>
      </c>
      <c r="T1170" s="96">
        <f>SUMIFS(H$2:H1170,A$2:A1170,A1170)*10*S1170*(1.1+INDEX(Entourage!BD:BD,MATCH(J1170,Entourage!A:A,0))/20)</f>
        <v>3477.6000000000004</v>
      </c>
      <c r="U1170" s="96">
        <f t="shared" si="171"/>
        <v>477.12000000000035</v>
      </c>
      <c r="V1170" s="96">
        <f>T1170/VLOOKUP(C1170,[4]CharPropertyConfig!$A:$G,7,FALSE)</f>
        <v>139.10400000000001</v>
      </c>
      <c r="W1170" s="96">
        <f t="shared" si="172"/>
        <v>24.640000000000782</v>
      </c>
      <c r="X1170" s="54" t="str">
        <f>VLOOKUP(J1170,Entourage!A:B,2,FALSE)</f>
        <v>c_b_0075</v>
      </c>
      <c r="Y1170" s="51" t="str">
        <f>VLOOKUP(M1170,Entourage!A:B,2,FALSE)</f>
        <v>c_b_0012</v>
      </c>
    </row>
    <row r="1171" spans="1:25" x14ac:dyDescent="0.15">
      <c r="A1171" s="51">
        <f t="shared" si="168"/>
        <v>59</v>
      </c>
      <c r="B1171" s="2">
        <f>COUNTIF(A$1:A1171,A1171)</f>
        <v>10</v>
      </c>
      <c r="C1171" s="2">
        <f t="shared" si="173"/>
        <v>102</v>
      </c>
      <c r="D1171" s="100">
        <f t="shared" si="169"/>
        <v>158</v>
      </c>
      <c r="E1171" s="51">
        <v>1</v>
      </c>
      <c r="F1171" s="43">
        <v>3</v>
      </c>
      <c r="G1171" s="82">
        <v>13009</v>
      </c>
      <c r="H1171" s="43">
        <v>30</v>
      </c>
      <c r="I1171" s="43">
        <f>VLOOKUP(C1171,[4]CharPropertyConfig!$A:$G,7,FALSE)*D1171</f>
        <v>3950</v>
      </c>
      <c r="J1171" s="51">
        <f>VLOOKUP(A1171,filiation!A:C,3,FALSE)</f>
        <v>17</v>
      </c>
      <c r="K1171" s="51">
        <f>VLOOKUP(J1171,Entourage!A:N,14,FALSE)</f>
        <v>1</v>
      </c>
      <c r="L1171" s="2" t="str">
        <f t="shared" si="165"/>
        <v>战斗</v>
      </c>
      <c r="M1171" s="51">
        <f>VLOOKUP(A1171,filiation!A:D,4,FALSE)</f>
        <v>9</v>
      </c>
      <c r="N1171" s="51">
        <f>VLOOKUP(M1171,Entourage!A:N,14,FALSE)</f>
        <v>1</v>
      </c>
      <c r="O1171" s="2" t="str">
        <f t="shared" si="166"/>
        <v>战斗</v>
      </c>
      <c r="P1171" s="2">
        <f t="shared" si="167"/>
        <v>102</v>
      </c>
      <c r="Q1171" s="51">
        <f>INT(VLOOKUP(M1171,Entourage!A:AF,28+IF(N1171=1,2,IF(N1171=3,3,1)),FALSE)*0.6*POWER(B1171,1.1))</f>
        <v>90</v>
      </c>
      <c r="R1171" s="55">
        <f>I1171/(SUM(H$2:H1171)*10)</f>
        <v>1.0036079069058387E-2</v>
      </c>
      <c r="S1171" s="95">
        <f t="shared" si="170"/>
        <v>1.89</v>
      </c>
      <c r="T1171" s="96">
        <f>SUMIFS(H$2:H1171,A$2:A1171,A1171)*10*S1171*(1.1+INDEX(Entourage!BD:BD,MATCH(J1171,Entourage!A:A,0))/20)</f>
        <v>3969.0000000000005</v>
      </c>
      <c r="U1171" s="96">
        <f t="shared" si="171"/>
        <v>491.40000000000009</v>
      </c>
      <c r="V1171" s="96">
        <f>T1171/VLOOKUP(C1171,[4]CharPropertyConfig!$A:$G,7,FALSE)</f>
        <v>158.76000000000002</v>
      </c>
      <c r="W1171" s="96">
        <f t="shared" si="172"/>
        <v>14.279999999999745</v>
      </c>
      <c r="X1171" s="54" t="str">
        <f>VLOOKUP(J1171,Entourage!A:B,2,FALSE)</f>
        <v>c_b_0075</v>
      </c>
      <c r="Y1171" s="51" t="str">
        <f>VLOOKUP(M1171,Entourage!A:B,2,FALSE)</f>
        <v>c_b_0012</v>
      </c>
    </row>
    <row r="1172" spans="1:25" x14ac:dyDescent="0.15">
      <c r="A1172" s="51">
        <f t="shared" si="168"/>
        <v>59</v>
      </c>
      <c r="B1172" s="2">
        <f>COUNTIF(A$1:A1172,A1172)</f>
        <v>11</v>
      </c>
      <c r="C1172" s="2">
        <f t="shared" si="173"/>
        <v>102</v>
      </c>
      <c r="D1172" s="100">
        <f t="shared" si="169"/>
        <v>179</v>
      </c>
      <c r="E1172" s="51">
        <v>1</v>
      </c>
      <c r="F1172" s="43">
        <v>4</v>
      </c>
      <c r="G1172" s="82">
        <v>13009</v>
      </c>
      <c r="H1172" s="43">
        <v>34</v>
      </c>
      <c r="I1172" s="43">
        <f>VLOOKUP(C1172,[4]CharPropertyConfig!$A:$G,7,FALSE)*D1172</f>
        <v>4475</v>
      </c>
      <c r="J1172" s="51">
        <f>VLOOKUP(A1172,filiation!A:C,3,FALSE)</f>
        <v>17</v>
      </c>
      <c r="K1172" s="51">
        <f>VLOOKUP(J1172,Entourage!A:N,14,FALSE)</f>
        <v>1</v>
      </c>
      <c r="L1172" s="2" t="str">
        <f t="shared" si="165"/>
        <v>战斗</v>
      </c>
      <c r="M1172" s="51">
        <f>VLOOKUP(A1172,filiation!A:D,4,FALSE)</f>
        <v>9</v>
      </c>
      <c r="N1172" s="51">
        <f>VLOOKUP(M1172,Entourage!A:N,14,FALSE)</f>
        <v>1</v>
      </c>
      <c r="O1172" s="2" t="str">
        <f t="shared" si="166"/>
        <v>战斗</v>
      </c>
      <c r="P1172" s="2">
        <f t="shared" si="167"/>
        <v>102</v>
      </c>
      <c r="Q1172" s="51">
        <f>INT(VLOOKUP(M1172,Entourage!A:AF,28+IF(N1172=1,2,IF(N1172=3,3,1)),FALSE)*0.6*POWER(B1172,1.1))</f>
        <v>100</v>
      </c>
      <c r="R1172" s="55">
        <f>I1172/(SUM(H$2:H1172)*10)</f>
        <v>1.1360174654752234E-2</v>
      </c>
      <c r="S1172" s="95">
        <f t="shared" si="170"/>
        <v>1.74</v>
      </c>
      <c r="T1172" s="96">
        <f>SUMIFS(H$2:H1172,A$2:A1172,A1172)*10*S1172*(1.1+INDEX(Entourage!BD:BD,MATCH(J1172,Entourage!A:A,0))/20)</f>
        <v>4482.2400000000007</v>
      </c>
      <c r="U1172" s="96">
        <f t="shared" si="171"/>
        <v>513.24000000000024</v>
      </c>
      <c r="V1172" s="96">
        <f>T1172/VLOOKUP(C1172,[4]CharPropertyConfig!$A:$G,7,FALSE)</f>
        <v>179.28960000000004</v>
      </c>
      <c r="W1172" s="96">
        <f t="shared" si="172"/>
        <v>21.840000000000146</v>
      </c>
      <c r="X1172" s="54" t="str">
        <f>VLOOKUP(J1172,Entourage!A:B,2,FALSE)</f>
        <v>c_b_0075</v>
      </c>
      <c r="Y1172" s="51" t="str">
        <f>VLOOKUP(M1172,Entourage!A:B,2,FALSE)</f>
        <v>c_b_0012</v>
      </c>
    </row>
    <row r="1173" spans="1:25" x14ac:dyDescent="0.15">
      <c r="A1173" s="51">
        <f t="shared" si="168"/>
        <v>59</v>
      </c>
      <c r="B1173" s="2">
        <f>COUNTIF(A$1:A1173,A1173)</f>
        <v>12</v>
      </c>
      <c r="C1173" s="2">
        <f t="shared" si="173"/>
        <v>102</v>
      </c>
      <c r="D1173" s="100">
        <f t="shared" si="169"/>
        <v>200</v>
      </c>
      <c r="E1173" s="51">
        <v>1</v>
      </c>
      <c r="F1173" s="43">
        <v>4</v>
      </c>
      <c r="G1173" s="82">
        <v>13009</v>
      </c>
      <c r="H1173" s="43">
        <v>38</v>
      </c>
      <c r="I1173" s="43">
        <f>VLOOKUP(C1173,[4]CharPropertyConfig!$A:$G,7,FALSE)*D1173</f>
        <v>5000</v>
      </c>
      <c r="J1173" s="51">
        <f>VLOOKUP(A1173,filiation!A:C,3,FALSE)</f>
        <v>17</v>
      </c>
      <c r="K1173" s="51">
        <f>VLOOKUP(J1173,Entourage!A:N,14,FALSE)</f>
        <v>1</v>
      </c>
      <c r="L1173" s="2" t="str">
        <f t="shared" si="165"/>
        <v>战斗</v>
      </c>
      <c r="M1173" s="51">
        <f>VLOOKUP(A1173,filiation!A:D,4,FALSE)</f>
        <v>9</v>
      </c>
      <c r="N1173" s="51">
        <f>VLOOKUP(M1173,Entourage!A:N,14,FALSE)</f>
        <v>1</v>
      </c>
      <c r="O1173" s="2" t="str">
        <f t="shared" si="166"/>
        <v>战斗</v>
      </c>
      <c r="P1173" s="2">
        <f t="shared" si="167"/>
        <v>102</v>
      </c>
      <c r="Q1173" s="51">
        <f>INT(VLOOKUP(M1173,Entourage!A:AF,28+IF(N1173=1,2,IF(N1173=3,3,1)),FALSE)*0.6*POWER(B1173,1.1))</f>
        <v>110</v>
      </c>
      <c r="R1173" s="55">
        <f>I1173/(SUM(H$2:H1173)*10)</f>
        <v>1.2680699974638601E-2</v>
      </c>
      <c r="S1173" s="95">
        <f t="shared" si="170"/>
        <v>1.615</v>
      </c>
      <c r="T1173" s="96">
        <f>SUMIFS(H$2:H1173,A$2:A1173,A1173)*10*S1173*(1.1+INDEX(Entourage!BD:BD,MATCH(J1173,Entourage!A:A,0))/20)</f>
        <v>5019.420000000001</v>
      </c>
      <c r="U1173" s="96">
        <f t="shared" si="171"/>
        <v>537.18000000000029</v>
      </c>
      <c r="V1173" s="96">
        <f>T1173/VLOOKUP(C1173,[4]CharPropertyConfig!$A:$G,7,FALSE)</f>
        <v>200.77680000000004</v>
      </c>
      <c r="W1173" s="96">
        <f t="shared" si="172"/>
        <v>23.940000000000055</v>
      </c>
      <c r="X1173" s="54" t="str">
        <f>VLOOKUP(J1173,Entourage!A:B,2,FALSE)</f>
        <v>c_b_0075</v>
      </c>
      <c r="Y1173" s="51" t="str">
        <f>VLOOKUP(M1173,Entourage!A:B,2,FALSE)</f>
        <v>c_b_0012</v>
      </c>
    </row>
    <row r="1174" spans="1:25" x14ac:dyDescent="0.15">
      <c r="A1174" s="51">
        <f t="shared" si="168"/>
        <v>59</v>
      </c>
      <c r="B1174" s="2">
        <f>COUNTIF(A$1:A1174,A1174)</f>
        <v>13</v>
      </c>
      <c r="C1174" s="2">
        <f t="shared" si="173"/>
        <v>102</v>
      </c>
      <c r="D1174" s="100">
        <f t="shared" si="169"/>
        <v>223</v>
      </c>
      <c r="E1174" s="51">
        <v>1</v>
      </c>
      <c r="F1174" s="43">
        <v>4</v>
      </c>
      <c r="G1174" s="82">
        <v>13009</v>
      </c>
      <c r="H1174" s="43">
        <v>42</v>
      </c>
      <c r="I1174" s="43">
        <f>VLOOKUP(C1174,[4]CharPropertyConfig!$A:$G,7,FALSE)*D1174</f>
        <v>5575</v>
      </c>
      <c r="J1174" s="51">
        <f>VLOOKUP(A1174,filiation!A:C,3,FALSE)</f>
        <v>17</v>
      </c>
      <c r="K1174" s="51">
        <f>VLOOKUP(J1174,Entourage!A:N,14,FALSE)</f>
        <v>1</v>
      </c>
      <c r="L1174" s="2" t="str">
        <f t="shared" si="165"/>
        <v>战斗</v>
      </c>
      <c r="M1174" s="51">
        <f>VLOOKUP(A1174,filiation!A:D,4,FALSE)</f>
        <v>9</v>
      </c>
      <c r="N1174" s="51">
        <f>VLOOKUP(M1174,Entourage!A:N,14,FALSE)</f>
        <v>1</v>
      </c>
      <c r="O1174" s="2" t="str">
        <f t="shared" si="166"/>
        <v>战斗</v>
      </c>
      <c r="P1174" s="2">
        <f t="shared" si="167"/>
        <v>102</v>
      </c>
      <c r="Q1174" s="51">
        <f>INT(VLOOKUP(M1174,Entourage!A:AF,28+IF(N1174=1,2,IF(N1174=3,3,1)),FALSE)*0.6*POWER(B1174,1.1))</f>
        <v>120</v>
      </c>
      <c r="R1174" s="55">
        <f>I1174/(SUM(H$2:H1174)*10)</f>
        <v>1.4123935954600729E-2</v>
      </c>
      <c r="S1174" s="95">
        <f t="shared" si="170"/>
        <v>1.51</v>
      </c>
      <c r="T1174" s="96">
        <f>SUMIFS(H$2:H1174,A$2:A1174,A1174)*10*S1174*(1.1+INDEX(Entourage!BD:BD,MATCH(J1174,Entourage!A:A,0))/20)</f>
        <v>5580.9600000000009</v>
      </c>
      <c r="U1174" s="96">
        <f t="shared" si="171"/>
        <v>561.54</v>
      </c>
      <c r="V1174" s="96">
        <f>T1174/VLOOKUP(C1174,[4]CharPropertyConfig!$A:$G,7,FALSE)</f>
        <v>223.23840000000004</v>
      </c>
      <c r="W1174" s="96">
        <f t="shared" si="172"/>
        <v>24.359999999999673</v>
      </c>
      <c r="X1174" s="54" t="str">
        <f>VLOOKUP(J1174,Entourage!A:B,2,FALSE)</f>
        <v>c_b_0075</v>
      </c>
      <c r="Y1174" s="51" t="str">
        <f>VLOOKUP(M1174,Entourage!A:B,2,FALSE)</f>
        <v>c_b_0012</v>
      </c>
    </row>
    <row r="1175" spans="1:25" x14ac:dyDescent="0.15">
      <c r="A1175" s="51">
        <f t="shared" si="168"/>
        <v>59</v>
      </c>
      <c r="B1175" s="2">
        <f>COUNTIF(A$1:A1175,A1175)</f>
        <v>14</v>
      </c>
      <c r="C1175" s="2">
        <f t="shared" si="173"/>
        <v>102</v>
      </c>
      <c r="D1175" s="100">
        <f t="shared" si="169"/>
        <v>246</v>
      </c>
      <c r="E1175" s="51">
        <v>1</v>
      </c>
      <c r="F1175" s="43">
        <v>5</v>
      </c>
      <c r="G1175" s="82">
        <v>13009</v>
      </c>
      <c r="H1175" s="43">
        <v>46</v>
      </c>
      <c r="I1175" s="43">
        <f>VLOOKUP(C1175,[4]CharPropertyConfig!$A:$G,7,FALSE)*D1175</f>
        <v>6150</v>
      </c>
      <c r="J1175" s="51">
        <f>VLOOKUP(A1175,filiation!A:C,3,FALSE)</f>
        <v>17</v>
      </c>
      <c r="K1175" s="51">
        <f>VLOOKUP(J1175,Entourage!A:N,14,FALSE)</f>
        <v>1</v>
      </c>
      <c r="L1175" s="2" t="str">
        <f t="shared" si="165"/>
        <v>战斗</v>
      </c>
      <c r="M1175" s="51">
        <f>VLOOKUP(A1175,filiation!A:D,4,FALSE)</f>
        <v>9</v>
      </c>
      <c r="N1175" s="51">
        <f>VLOOKUP(M1175,Entourage!A:N,14,FALSE)</f>
        <v>1</v>
      </c>
      <c r="O1175" s="2" t="str">
        <f t="shared" si="166"/>
        <v>战斗</v>
      </c>
      <c r="P1175" s="2">
        <f t="shared" si="167"/>
        <v>102</v>
      </c>
      <c r="Q1175" s="51">
        <f>INT(VLOOKUP(M1175,Entourage!A:AF,28+IF(N1175=1,2,IF(N1175=3,3,1)),FALSE)*0.6*POWER(B1175,1.1))</f>
        <v>131</v>
      </c>
      <c r="R1175" s="55">
        <f>I1175/(SUM(H$2:H1175)*10)</f>
        <v>1.556252846803988E-2</v>
      </c>
      <c r="S1175" s="95">
        <f t="shared" si="170"/>
        <v>1.42</v>
      </c>
      <c r="T1175" s="96">
        <f>SUMIFS(H$2:H1175,A$2:A1175,A1175)*10*S1175*(1.1+INDEX(Entourage!BD:BD,MATCH(J1175,Entourage!A:A,0))/20)</f>
        <v>6162.8</v>
      </c>
      <c r="U1175" s="96">
        <f t="shared" si="171"/>
        <v>581.83999999999924</v>
      </c>
      <c r="V1175" s="96">
        <f>T1175/VLOOKUP(C1175,[4]CharPropertyConfig!$A:$G,7,FALSE)</f>
        <v>246.512</v>
      </c>
      <c r="W1175" s="96">
        <f t="shared" si="172"/>
        <v>20.299999999999272</v>
      </c>
      <c r="X1175" s="54" t="str">
        <f>VLOOKUP(J1175,Entourage!A:B,2,FALSE)</f>
        <v>c_b_0075</v>
      </c>
      <c r="Y1175" s="51" t="str">
        <f>VLOOKUP(M1175,Entourage!A:B,2,FALSE)</f>
        <v>c_b_0012</v>
      </c>
    </row>
    <row r="1176" spans="1:25" x14ac:dyDescent="0.15">
      <c r="A1176" s="51">
        <f t="shared" si="168"/>
        <v>59</v>
      </c>
      <c r="B1176" s="2">
        <f>COUNTIF(A$1:A1176,A1176)</f>
        <v>15</v>
      </c>
      <c r="C1176" s="2">
        <f t="shared" si="173"/>
        <v>102</v>
      </c>
      <c r="D1176" s="100">
        <f t="shared" si="169"/>
        <v>270</v>
      </c>
      <c r="E1176" s="51">
        <v>1</v>
      </c>
      <c r="F1176" s="43">
        <v>5</v>
      </c>
      <c r="G1176" s="82">
        <v>13009</v>
      </c>
      <c r="H1176" s="43">
        <v>50</v>
      </c>
      <c r="I1176" s="43">
        <f>VLOOKUP(C1176,[4]CharPropertyConfig!$A:$G,7,FALSE)*D1176</f>
        <v>6750</v>
      </c>
      <c r="J1176" s="51">
        <f>VLOOKUP(A1176,filiation!A:C,3,FALSE)</f>
        <v>17</v>
      </c>
      <c r="K1176" s="51">
        <f>VLOOKUP(J1176,Entourage!A:N,14,FALSE)</f>
        <v>1</v>
      </c>
      <c r="L1176" s="2" t="str">
        <f t="shared" si="165"/>
        <v>战斗</v>
      </c>
      <c r="M1176" s="51">
        <f>VLOOKUP(A1176,filiation!A:D,4,FALSE)</f>
        <v>9</v>
      </c>
      <c r="N1176" s="51">
        <f>VLOOKUP(M1176,Entourage!A:N,14,FALSE)</f>
        <v>1</v>
      </c>
      <c r="O1176" s="2" t="str">
        <f t="shared" si="166"/>
        <v>战斗</v>
      </c>
      <c r="P1176" s="2">
        <f t="shared" si="167"/>
        <v>102</v>
      </c>
      <c r="Q1176" s="51">
        <f>INT(VLOOKUP(M1176,Entourage!A:AF,28+IF(N1176=1,2,IF(N1176=3,3,1)),FALSE)*0.6*POWER(B1176,1.1))</f>
        <v>141</v>
      </c>
      <c r="R1176" s="55">
        <f>I1176/(SUM(H$2:H1176)*10)</f>
        <v>1.7059239789729074E-2</v>
      </c>
      <c r="S1176" s="95">
        <f t="shared" si="170"/>
        <v>1.3418999999999999</v>
      </c>
      <c r="T1176" s="96">
        <f>SUMIFS(H$2:H1176,A$2:A1176,A1176)*10*S1176*(1.1+INDEX(Entourage!BD:BD,MATCH(J1176,Entourage!A:A,0))/20)</f>
        <v>6763.1759999999995</v>
      </c>
      <c r="U1176" s="96">
        <f t="shared" si="171"/>
        <v>600.37599999999929</v>
      </c>
      <c r="V1176" s="96">
        <f>T1176/VLOOKUP(C1176,[4]CharPropertyConfig!$A:$G,7,FALSE)</f>
        <v>270.52704</v>
      </c>
      <c r="W1176" s="96">
        <f t="shared" si="172"/>
        <v>18.536000000000058</v>
      </c>
      <c r="X1176" s="54" t="str">
        <f>VLOOKUP(J1176,Entourage!A:B,2,FALSE)</f>
        <v>c_b_0075</v>
      </c>
      <c r="Y1176" s="51" t="str">
        <f>VLOOKUP(M1176,Entourage!A:B,2,FALSE)</f>
        <v>c_b_0012</v>
      </c>
    </row>
    <row r="1177" spans="1:25" x14ac:dyDescent="0.15">
      <c r="A1177" s="51">
        <f t="shared" si="168"/>
        <v>59</v>
      </c>
      <c r="B1177" s="2">
        <f>COUNTIF(A$1:A1177,A1177)</f>
        <v>16</v>
      </c>
      <c r="C1177" s="2">
        <f t="shared" si="173"/>
        <v>102</v>
      </c>
      <c r="D1177" s="100">
        <f t="shared" si="169"/>
        <v>295</v>
      </c>
      <c r="E1177" s="51">
        <v>1</v>
      </c>
      <c r="F1177" s="43">
        <v>5</v>
      </c>
      <c r="G1177" s="82">
        <v>13009</v>
      </c>
      <c r="H1177" s="43">
        <v>54</v>
      </c>
      <c r="I1177" s="43">
        <f>VLOOKUP(C1177,[4]CharPropertyConfig!$A:$G,7,FALSE)*D1177</f>
        <v>7375</v>
      </c>
      <c r="J1177" s="51">
        <f>VLOOKUP(A1177,filiation!A:C,3,FALSE)</f>
        <v>17</v>
      </c>
      <c r="K1177" s="51">
        <f>VLOOKUP(J1177,Entourage!A:N,14,FALSE)</f>
        <v>1</v>
      </c>
      <c r="L1177" s="2" t="str">
        <f t="shared" si="165"/>
        <v>战斗</v>
      </c>
      <c r="M1177" s="51">
        <f>VLOOKUP(A1177,filiation!A:D,4,FALSE)</f>
        <v>9</v>
      </c>
      <c r="N1177" s="51">
        <f>VLOOKUP(M1177,Entourage!A:N,14,FALSE)</f>
        <v>1</v>
      </c>
      <c r="O1177" s="2" t="str">
        <f t="shared" si="166"/>
        <v>战斗</v>
      </c>
      <c r="P1177" s="2">
        <f t="shared" si="167"/>
        <v>102</v>
      </c>
      <c r="Q1177" s="51">
        <f>INT(VLOOKUP(M1177,Entourage!A:AF,28+IF(N1177=1,2,IF(N1177=3,3,1)),FALSE)*0.6*POWER(B1177,1.1))</f>
        <v>152</v>
      </c>
      <c r="R1177" s="55">
        <f>I1177/(SUM(H$2:H1177)*10)</f>
        <v>1.861339659784968E-2</v>
      </c>
      <c r="S1177" s="95">
        <f t="shared" si="170"/>
        <v>1.2748049999999997</v>
      </c>
      <c r="T1177" s="96">
        <f>SUMIFS(H$2:H1177,A$2:A1177,A1177)*10*S1177*(1.1+INDEX(Entourage!BD:BD,MATCH(J1177,Entourage!A:A,0))/20)</f>
        <v>7388.7697799999987</v>
      </c>
      <c r="U1177" s="96">
        <f t="shared" si="171"/>
        <v>625.59377999999924</v>
      </c>
      <c r="V1177" s="96">
        <f>T1177/VLOOKUP(C1177,[4]CharPropertyConfig!$A:$G,7,FALSE)</f>
        <v>295.55079119999994</v>
      </c>
      <c r="W1177" s="96">
        <f t="shared" si="172"/>
        <v>25.217779999999948</v>
      </c>
      <c r="X1177" s="54" t="str">
        <f>VLOOKUP(J1177,Entourage!A:B,2,FALSE)</f>
        <v>c_b_0075</v>
      </c>
      <c r="Y1177" s="51" t="str">
        <f>VLOOKUP(M1177,Entourage!A:B,2,FALSE)</f>
        <v>c_b_0012</v>
      </c>
    </row>
    <row r="1178" spans="1:25" x14ac:dyDescent="0.15">
      <c r="A1178" s="51">
        <f t="shared" si="168"/>
        <v>59</v>
      </c>
      <c r="B1178" s="2">
        <f>COUNTIF(A$1:A1178,A1178)</f>
        <v>17</v>
      </c>
      <c r="C1178" s="2">
        <f t="shared" si="173"/>
        <v>102</v>
      </c>
      <c r="D1178" s="100">
        <f t="shared" si="169"/>
        <v>321</v>
      </c>
      <c r="E1178" s="51">
        <v>1</v>
      </c>
      <c r="F1178" s="43">
        <v>5</v>
      </c>
      <c r="G1178" s="82">
        <v>13009</v>
      </c>
      <c r="H1178" s="43">
        <v>58</v>
      </c>
      <c r="I1178" s="43">
        <f>VLOOKUP(C1178,[4]CharPropertyConfig!$A:$G,7,FALSE)*D1178</f>
        <v>8025</v>
      </c>
      <c r="J1178" s="51">
        <f>VLOOKUP(A1178,filiation!A:C,3,FALSE)</f>
        <v>17</v>
      </c>
      <c r="K1178" s="51">
        <f>VLOOKUP(J1178,Entourage!A:N,14,FALSE)</f>
        <v>1</v>
      </c>
      <c r="L1178" s="2" t="str">
        <f t="shared" si="165"/>
        <v>战斗</v>
      </c>
      <c r="M1178" s="51">
        <f>VLOOKUP(A1178,filiation!A:D,4,FALSE)</f>
        <v>9</v>
      </c>
      <c r="N1178" s="51">
        <f>VLOOKUP(M1178,Entourage!A:N,14,FALSE)</f>
        <v>1</v>
      </c>
      <c r="O1178" s="2" t="str">
        <f t="shared" si="166"/>
        <v>战斗</v>
      </c>
      <c r="P1178" s="2">
        <f t="shared" si="167"/>
        <v>102</v>
      </c>
      <c r="Q1178" s="51">
        <f>INT(VLOOKUP(M1178,Entourage!A:AF,28+IF(N1178=1,2,IF(N1178=3,3,1)),FALSE)*0.6*POWER(B1178,1.1))</f>
        <v>162</v>
      </c>
      <c r="R1178" s="55">
        <f>I1178/(SUM(H$2:H1178)*10)</f>
        <v>2.0224294354838711E-2</v>
      </c>
      <c r="S1178" s="95">
        <f t="shared" si="170"/>
        <v>1.2174387749999998</v>
      </c>
      <c r="T1178" s="96">
        <f>SUMIFS(H$2:H1178,A$2:A1178,A1178)*10*S1178*(1.1+INDEX(Entourage!BD:BD,MATCH(J1178,Entourage!A:A,0))/20)</f>
        <v>8044.835425199999</v>
      </c>
      <c r="U1178" s="96">
        <f t="shared" si="171"/>
        <v>656.06564520000029</v>
      </c>
      <c r="V1178" s="96">
        <f>T1178/VLOOKUP(C1178,[4]CharPropertyConfig!$A:$G,7,FALSE)</f>
        <v>321.79341700799995</v>
      </c>
      <c r="W1178" s="96">
        <f t="shared" si="172"/>
        <v>30.471865200001048</v>
      </c>
      <c r="X1178" s="54" t="str">
        <f>VLOOKUP(J1178,Entourage!A:B,2,FALSE)</f>
        <v>c_b_0075</v>
      </c>
      <c r="Y1178" s="51" t="str">
        <f>VLOOKUP(M1178,Entourage!A:B,2,FALSE)</f>
        <v>c_b_0012</v>
      </c>
    </row>
    <row r="1179" spans="1:25" x14ac:dyDescent="0.15">
      <c r="A1179" s="51">
        <f t="shared" si="168"/>
        <v>59</v>
      </c>
      <c r="B1179" s="2">
        <f>COUNTIF(A$1:A1179,A1179)</f>
        <v>18</v>
      </c>
      <c r="C1179" s="2">
        <f t="shared" si="173"/>
        <v>102</v>
      </c>
      <c r="D1179" s="100">
        <f t="shared" si="169"/>
        <v>350</v>
      </c>
      <c r="E1179" s="51">
        <v>1</v>
      </c>
      <c r="F1179" s="43">
        <v>6</v>
      </c>
      <c r="G1179" s="82">
        <v>13009</v>
      </c>
      <c r="H1179" s="43">
        <v>64</v>
      </c>
      <c r="I1179" s="43">
        <f>VLOOKUP(C1179,[4]CharPropertyConfig!$A:$G,7,FALSE)*D1179</f>
        <v>8750</v>
      </c>
      <c r="J1179" s="51">
        <f>VLOOKUP(A1179,filiation!A:C,3,FALSE)</f>
        <v>17</v>
      </c>
      <c r="K1179" s="51">
        <f>VLOOKUP(J1179,Entourage!A:N,14,FALSE)</f>
        <v>1</v>
      </c>
      <c r="L1179" s="2" t="str">
        <f t="shared" si="165"/>
        <v>战斗</v>
      </c>
      <c r="M1179" s="51">
        <f>VLOOKUP(A1179,filiation!A:D,4,FALSE)</f>
        <v>9</v>
      </c>
      <c r="N1179" s="51">
        <f>VLOOKUP(M1179,Entourage!A:N,14,FALSE)</f>
        <v>1</v>
      </c>
      <c r="O1179" s="2" t="str">
        <f t="shared" si="166"/>
        <v>战斗</v>
      </c>
      <c r="P1179" s="2">
        <f t="shared" si="167"/>
        <v>102</v>
      </c>
      <c r="Q1179" s="51">
        <f>INT(VLOOKUP(M1179,Entourage!A:AF,28+IF(N1179=1,2,IF(N1179=3,3,1)),FALSE)*0.6*POWER(B1179,1.1))</f>
        <v>173</v>
      </c>
      <c r="R1179" s="55">
        <f>I1179/(SUM(H$2:H1179)*10)</f>
        <v>2.2015901771336555E-2</v>
      </c>
      <c r="S1179" s="95">
        <f t="shared" si="170"/>
        <v>1.1687412239999997</v>
      </c>
      <c r="T1179" s="96">
        <f>SUMIFS(H$2:H1179,A$2:A1179,A1179)*10*S1179*(1.1+INDEX(Entourage!BD:BD,MATCH(J1179,Entourage!A:A,0))/20)</f>
        <v>8770.2341448959978</v>
      </c>
      <c r="U1179" s="96">
        <f t="shared" si="171"/>
        <v>725.39871969599881</v>
      </c>
      <c r="V1179" s="96">
        <f>T1179/VLOOKUP(C1179,[4]CharPropertyConfig!$A:$G,7,FALSE)</f>
        <v>350.80936579583994</v>
      </c>
      <c r="W1179" s="96">
        <f t="shared" si="172"/>
        <v>69.333074495998517</v>
      </c>
      <c r="X1179" s="54" t="str">
        <f>VLOOKUP(J1179,Entourage!A:B,2,FALSE)</f>
        <v>c_b_0075</v>
      </c>
      <c r="Y1179" s="51" t="str">
        <f>VLOOKUP(M1179,Entourage!A:B,2,FALSE)</f>
        <v>c_b_0012</v>
      </c>
    </row>
    <row r="1180" spans="1:25" x14ac:dyDescent="0.15">
      <c r="A1180" s="51">
        <f t="shared" si="168"/>
        <v>59</v>
      </c>
      <c r="B1180" s="2">
        <f>COUNTIF(A$1:A1180,A1180)</f>
        <v>19</v>
      </c>
      <c r="C1180" s="2">
        <f t="shared" si="173"/>
        <v>102</v>
      </c>
      <c r="D1180" s="100">
        <f t="shared" si="169"/>
        <v>381</v>
      </c>
      <c r="E1180" s="51">
        <v>1</v>
      </c>
      <c r="F1180" s="43">
        <v>6</v>
      </c>
      <c r="G1180" s="82">
        <v>13009</v>
      </c>
      <c r="H1180" s="43">
        <v>68</v>
      </c>
      <c r="I1180" s="43">
        <f>VLOOKUP(C1180,[4]CharPropertyConfig!$A:$G,7,FALSE)*D1180</f>
        <v>9525</v>
      </c>
      <c r="J1180" s="51">
        <f>VLOOKUP(A1180,filiation!A:C,3,FALSE)</f>
        <v>17</v>
      </c>
      <c r="K1180" s="51">
        <f>VLOOKUP(J1180,Entourage!A:N,14,FALSE)</f>
        <v>1</v>
      </c>
      <c r="L1180" s="2" t="str">
        <f t="shared" si="165"/>
        <v>战斗</v>
      </c>
      <c r="M1180" s="51">
        <f>VLOOKUP(A1180,filiation!A:D,4,FALSE)</f>
        <v>9</v>
      </c>
      <c r="N1180" s="51">
        <f>VLOOKUP(M1180,Entourage!A:N,14,FALSE)</f>
        <v>1</v>
      </c>
      <c r="O1180" s="2" t="str">
        <f t="shared" si="166"/>
        <v>战斗</v>
      </c>
      <c r="P1180" s="2">
        <f t="shared" si="167"/>
        <v>102</v>
      </c>
      <c r="Q1180" s="51">
        <f>INT(VLOOKUP(M1180,Entourage!A:AF,28+IF(N1180=1,2,IF(N1180=3,3,1)),FALSE)*0.6*POWER(B1180,1.1))</f>
        <v>183</v>
      </c>
      <c r="R1180" s="55">
        <f>I1180/(SUM(H$2:H1180)*10)</f>
        <v>2.3924947252084799E-2</v>
      </c>
      <c r="S1180" s="95">
        <f t="shared" si="170"/>
        <v>1.1278352811599996</v>
      </c>
      <c r="T1180" s="96">
        <f>SUMIFS(H$2:H1180,A$2:A1180,A1180)*10*S1180*(1.1+INDEX(Entourage!BD:BD,MATCH(J1180,Entourage!A:A,0))/20)</f>
        <v>9536.9751374889565</v>
      </c>
      <c r="U1180" s="96">
        <f t="shared" si="171"/>
        <v>766.74099259295872</v>
      </c>
      <c r="V1180" s="96">
        <f>T1180/VLOOKUP(C1180,[4]CharPropertyConfig!$A:$G,7,FALSE)</f>
        <v>381.47900549955824</v>
      </c>
      <c r="W1180" s="96">
        <f t="shared" si="172"/>
        <v>41.342272896959912</v>
      </c>
      <c r="X1180" s="54" t="str">
        <f>VLOOKUP(J1180,Entourage!A:B,2,FALSE)</f>
        <v>c_b_0075</v>
      </c>
      <c r="Y1180" s="51" t="str">
        <f>VLOOKUP(M1180,Entourage!A:B,2,FALSE)</f>
        <v>c_b_0012</v>
      </c>
    </row>
    <row r="1181" spans="1:25" x14ac:dyDescent="0.15">
      <c r="A1181" s="51">
        <f t="shared" si="168"/>
        <v>59</v>
      </c>
      <c r="B1181" s="2">
        <f>COUNTIF(A$1:A1181,A1181)</f>
        <v>20</v>
      </c>
      <c r="C1181" s="2">
        <f t="shared" si="173"/>
        <v>102</v>
      </c>
      <c r="D1181" s="100">
        <f t="shared" si="169"/>
        <v>414</v>
      </c>
      <c r="E1181" s="51">
        <v>1</v>
      </c>
      <c r="F1181" s="43">
        <v>6</v>
      </c>
      <c r="G1181" s="82">
        <v>13009</v>
      </c>
      <c r="H1181" s="43">
        <v>72</v>
      </c>
      <c r="I1181" s="43">
        <f>VLOOKUP(C1181,[4]CharPropertyConfig!$A:$G,7,FALSE)*D1181</f>
        <v>10350</v>
      </c>
      <c r="J1181" s="51">
        <f>VLOOKUP(A1181,filiation!A:C,3,FALSE)</f>
        <v>17</v>
      </c>
      <c r="K1181" s="51">
        <f>VLOOKUP(J1181,Entourage!A:N,14,FALSE)</f>
        <v>1</v>
      </c>
      <c r="L1181" s="2" t="str">
        <f t="shared" si="165"/>
        <v>战斗</v>
      </c>
      <c r="M1181" s="51">
        <f>VLOOKUP(A1181,filiation!A:D,4,FALSE)</f>
        <v>9</v>
      </c>
      <c r="N1181" s="51">
        <f>VLOOKUP(M1181,Entourage!A:N,14,FALSE)</f>
        <v>1</v>
      </c>
      <c r="O1181" s="2" t="str">
        <f t="shared" si="166"/>
        <v>战斗</v>
      </c>
      <c r="P1181" s="2">
        <f t="shared" si="167"/>
        <v>102</v>
      </c>
      <c r="Q1181" s="51">
        <f>INT(VLOOKUP(M1181,Entourage!A:AF,28+IF(N1181=1,2,IF(N1181=3,3,1)),FALSE)*0.6*POWER(B1181,1.1))</f>
        <v>194</v>
      </c>
      <c r="R1181" s="55">
        <f>I1181/(SUM(H$2:H1181)*10)</f>
        <v>2.5950255741650788E-2</v>
      </c>
      <c r="S1181" s="95">
        <f t="shared" si="170"/>
        <v>1.0940002227251997</v>
      </c>
      <c r="T1181" s="96">
        <f>SUMIFS(H$2:H1181,A$2:A1181,A1181)*10*S1181*(1.1+INDEX(Entourage!BD:BD,MATCH(J1181,Entourage!A:A,0))/20)</f>
        <v>10353.618107871291</v>
      </c>
      <c r="U1181" s="96">
        <f t="shared" si="171"/>
        <v>816.64297038233417</v>
      </c>
      <c r="V1181" s="96">
        <f>T1181/VLOOKUP(C1181,[4]CharPropertyConfig!$A:$G,7,FALSE)</f>
        <v>414.1447243148516</v>
      </c>
      <c r="W1181" s="96">
        <f t="shared" si="172"/>
        <v>49.901977789375451</v>
      </c>
      <c r="X1181" s="54" t="str">
        <f>VLOOKUP(J1181,Entourage!A:B,2,FALSE)</f>
        <v>c_b_0075</v>
      </c>
      <c r="Y1181" s="51" t="str">
        <f>VLOOKUP(M1181,Entourage!A:B,2,FALSE)</f>
        <v>c_b_0012</v>
      </c>
    </row>
    <row r="1182" spans="1:25" x14ac:dyDescent="0.15">
      <c r="A1182" s="51">
        <f t="shared" si="168"/>
        <v>60</v>
      </c>
      <c r="B1182" s="2">
        <f>COUNTIF(A$1:A1182,A1182)</f>
        <v>1</v>
      </c>
      <c r="C1182" s="2">
        <f t="shared" si="173"/>
        <v>102</v>
      </c>
      <c r="D1182" s="100">
        <f t="shared" si="169"/>
        <v>10</v>
      </c>
      <c r="E1182" s="51">
        <v>1</v>
      </c>
      <c r="F1182" s="43">
        <v>1</v>
      </c>
      <c r="G1182" s="82">
        <v>13009</v>
      </c>
      <c r="H1182" s="43">
        <v>2</v>
      </c>
      <c r="I1182" s="43">
        <f>VLOOKUP(C1182,[4]CharPropertyConfig!$A:$G,7,FALSE)*D1182</f>
        <v>250</v>
      </c>
      <c r="J1182" s="51">
        <f>VLOOKUP(A1182,filiation!A:C,3,FALSE)</f>
        <v>9</v>
      </c>
      <c r="K1182" s="51">
        <f>VLOOKUP(J1182,Entourage!A:N,14,FALSE)</f>
        <v>1</v>
      </c>
      <c r="L1182" s="2" t="str">
        <f t="shared" si="165"/>
        <v>战斗</v>
      </c>
      <c r="M1182" s="51">
        <f>VLOOKUP(A1182,filiation!A:D,4,FALSE)</f>
        <v>17</v>
      </c>
      <c r="N1182" s="51">
        <f>VLOOKUP(M1182,Entourage!A:N,14,FALSE)</f>
        <v>1</v>
      </c>
      <c r="O1182" s="2" t="str">
        <f t="shared" si="166"/>
        <v>战斗</v>
      </c>
      <c r="P1182" s="2">
        <f t="shared" si="167"/>
        <v>102</v>
      </c>
      <c r="Q1182" s="51">
        <f>INT(VLOOKUP(M1182,Entourage!A:AF,28+IF(N1182=1,2,IF(N1182=3,3,1)),FALSE)*0.6*POWER(B1182,1.1))</f>
        <v>9</v>
      </c>
      <c r="R1182" s="55">
        <f>I1182/(SUM(H$2:H1182)*10)</f>
        <v>6.2678634107205531E-4</v>
      </c>
      <c r="S1182" s="95">
        <f t="shared" si="170"/>
        <v>10</v>
      </c>
      <c r="T1182" s="96">
        <f>SUMIFS(H$2:H1182,A$2:A1182,A1182)*10*S1182*(1.1+INDEX(Entourage!BD:BD,MATCH(J1182,Entourage!A:A,0))/20)</f>
        <v>260</v>
      </c>
      <c r="U1182" s="96">
        <f t="shared" si="171"/>
        <v>-10093.618107871291</v>
      </c>
      <c r="V1182" s="96">
        <f>T1182/VLOOKUP(C1182,[4]CharPropertyConfig!$A:$G,7,FALSE)</f>
        <v>10.4</v>
      </c>
      <c r="W1182" s="96">
        <f t="shared" si="172"/>
        <v>-10910.261078253625</v>
      </c>
      <c r="X1182" s="54" t="str">
        <f>VLOOKUP(J1182,Entourage!A:B,2,FALSE)</f>
        <v>c_b_0012</v>
      </c>
      <c r="Y1182" s="51" t="str">
        <f>VLOOKUP(M1182,Entourage!A:B,2,FALSE)</f>
        <v>c_b_0075</v>
      </c>
    </row>
    <row r="1183" spans="1:25" x14ac:dyDescent="0.15">
      <c r="A1183" s="51">
        <f t="shared" si="168"/>
        <v>60</v>
      </c>
      <c r="B1183" s="2">
        <f>COUNTIF(A$1:A1183,A1183)</f>
        <v>2</v>
      </c>
      <c r="C1183" s="2">
        <f t="shared" si="173"/>
        <v>102</v>
      </c>
      <c r="D1183" s="100">
        <f t="shared" si="169"/>
        <v>21</v>
      </c>
      <c r="E1183" s="51">
        <v>1</v>
      </c>
      <c r="F1183" s="43">
        <v>1</v>
      </c>
      <c r="G1183" s="82">
        <v>13009</v>
      </c>
      <c r="H1183" s="43">
        <v>4</v>
      </c>
      <c r="I1183" s="43">
        <f>VLOOKUP(C1183,[4]CharPropertyConfig!$A:$G,7,FALSE)*D1183</f>
        <v>525</v>
      </c>
      <c r="J1183" s="51">
        <f>VLOOKUP(A1183,filiation!A:C,3,FALSE)</f>
        <v>9</v>
      </c>
      <c r="K1183" s="51">
        <f>VLOOKUP(J1183,Entourage!A:N,14,FALSE)</f>
        <v>1</v>
      </c>
      <c r="L1183" s="2" t="str">
        <f t="shared" si="165"/>
        <v>战斗</v>
      </c>
      <c r="M1183" s="51">
        <f>VLOOKUP(A1183,filiation!A:D,4,FALSE)</f>
        <v>17</v>
      </c>
      <c r="N1183" s="51">
        <f>VLOOKUP(M1183,Entourage!A:N,14,FALSE)</f>
        <v>1</v>
      </c>
      <c r="O1183" s="2" t="str">
        <f t="shared" si="166"/>
        <v>战斗</v>
      </c>
      <c r="P1183" s="2">
        <f t="shared" si="167"/>
        <v>102</v>
      </c>
      <c r="Q1183" s="51">
        <f>INT(VLOOKUP(M1183,Entourage!A:AF,28+IF(N1183=1,2,IF(N1183=3,3,1)),FALSE)*0.6*POWER(B1183,1.1))</f>
        <v>20</v>
      </c>
      <c r="R1183" s="55">
        <f>I1183/(SUM(H$2:H1183)*10)</f>
        <v>1.3161193281524192E-3</v>
      </c>
      <c r="S1183" s="95">
        <f t="shared" si="170"/>
        <v>7</v>
      </c>
      <c r="T1183" s="96">
        <f>SUMIFS(H$2:H1183,A$2:A1183,A1183)*10*S1183*(1.1+INDEX(Entourage!BD:BD,MATCH(J1183,Entourage!A:A,0))/20)</f>
        <v>546</v>
      </c>
      <c r="U1183" s="96">
        <f t="shared" si="171"/>
        <v>286</v>
      </c>
      <c r="V1183" s="96">
        <f>T1183/VLOOKUP(C1183,[4]CharPropertyConfig!$A:$G,7,FALSE)</f>
        <v>21.84</v>
      </c>
      <c r="W1183" s="96">
        <f t="shared" si="172"/>
        <v>10379.618107871291</v>
      </c>
      <c r="X1183" s="54" t="str">
        <f>VLOOKUP(J1183,Entourage!A:B,2,FALSE)</f>
        <v>c_b_0012</v>
      </c>
      <c r="Y1183" s="51" t="str">
        <f>VLOOKUP(M1183,Entourage!A:B,2,FALSE)</f>
        <v>c_b_0075</v>
      </c>
    </row>
    <row r="1184" spans="1:25" x14ac:dyDescent="0.15">
      <c r="A1184" s="51">
        <f t="shared" si="168"/>
        <v>60</v>
      </c>
      <c r="B1184" s="2">
        <f>COUNTIF(A$1:A1184,A1184)</f>
        <v>3</v>
      </c>
      <c r="C1184" s="2">
        <f t="shared" si="173"/>
        <v>102</v>
      </c>
      <c r="D1184" s="100">
        <f t="shared" si="169"/>
        <v>34</v>
      </c>
      <c r="E1184" s="51">
        <v>1</v>
      </c>
      <c r="F1184" s="43">
        <v>1</v>
      </c>
      <c r="G1184" s="82">
        <v>13009</v>
      </c>
      <c r="H1184" s="43">
        <v>6</v>
      </c>
      <c r="I1184" s="43">
        <f>VLOOKUP(C1184,[4]CharPropertyConfig!$A:$G,7,FALSE)*D1184</f>
        <v>850</v>
      </c>
      <c r="J1184" s="51">
        <f>VLOOKUP(A1184,filiation!A:C,3,FALSE)</f>
        <v>9</v>
      </c>
      <c r="K1184" s="51">
        <f>VLOOKUP(J1184,Entourage!A:N,14,FALSE)</f>
        <v>1</v>
      </c>
      <c r="L1184" s="2" t="str">
        <f t="shared" si="165"/>
        <v>战斗</v>
      </c>
      <c r="M1184" s="51">
        <f>VLOOKUP(A1184,filiation!A:D,4,FALSE)</f>
        <v>17</v>
      </c>
      <c r="N1184" s="51">
        <f>VLOOKUP(M1184,Entourage!A:N,14,FALSE)</f>
        <v>1</v>
      </c>
      <c r="O1184" s="2" t="str">
        <f t="shared" si="166"/>
        <v>战斗</v>
      </c>
      <c r="P1184" s="2">
        <f t="shared" si="167"/>
        <v>102</v>
      </c>
      <c r="Q1184" s="51">
        <f>INT(VLOOKUP(M1184,Entourage!A:AF,28+IF(N1184=1,2,IF(N1184=3,3,1)),FALSE)*0.6*POWER(B1184,1.1))</f>
        <v>32</v>
      </c>
      <c r="R1184" s="55">
        <f>I1184/(SUM(H$2:H1184)*10)</f>
        <v>2.1305394024463604E-3</v>
      </c>
      <c r="S1184" s="95">
        <f t="shared" si="170"/>
        <v>5.5</v>
      </c>
      <c r="T1184" s="96">
        <f>SUMIFS(H$2:H1184,A$2:A1184,A1184)*10*S1184*(1.1+INDEX(Entourage!BD:BD,MATCH(J1184,Entourage!A:A,0))/20)</f>
        <v>858</v>
      </c>
      <c r="U1184" s="96">
        <f t="shared" si="171"/>
        <v>312</v>
      </c>
      <c r="V1184" s="96">
        <f>T1184/VLOOKUP(C1184,[4]CharPropertyConfig!$A:$G,7,FALSE)</f>
        <v>34.32</v>
      </c>
      <c r="W1184" s="96">
        <f t="shared" si="172"/>
        <v>26</v>
      </c>
      <c r="X1184" s="54" t="str">
        <f>VLOOKUP(J1184,Entourage!A:B,2,FALSE)</f>
        <v>c_b_0012</v>
      </c>
      <c r="Y1184" s="51" t="str">
        <f>VLOOKUP(M1184,Entourage!A:B,2,FALSE)</f>
        <v>c_b_0075</v>
      </c>
    </row>
    <row r="1185" spans="1:25" x14ac:dyDescent="0.15">
      <c r="A1185" s="51">
        <f t="shared" si="168"/>
        <v>60</v>
      </c>
      <c r="B1185" s="2">
        <f>COUNTIF(A$1:A1185,A1185)</f>
        <v>4</v>
      </c>
      <c r="C1185" s="2">
        <f t="shared" si="173"/>
        <v>102</v>
      </c>
      <c r="D1185" s="100">
        <f t="shared" si="169"/>
        <v>48</v>
      </c>
      <c r="E1185" s="51">
        <v>1</v>
      </c>
      <c r="F1185" s="43">
        <v>2</v>
      </c>
      <c r="G1185" s="82">
        <v>13009</v>
      </c>
      <c r="H1185" s="43">
        <v>10</v>
      </c>
      <c r="I1185" s="43">
        <f>VLOOKUP(C1185,[4]CharPropertyConfig!$A:$G,7,FALSE)*D1185</f>
        <v>1200</v>
      </c>
      <c r="J1185" s="51">
        <f>VLOOKUP(A1185,filiation!A:C,3,FALSE)</f>
        <v>9</v>
      </c>
      <c r="K1185" s="51">
        <f>VLOOKUP(J1185,Entourage!A:N,14,FALSE)</f>
        <v>1</v>
      </c>
      <c r="L1185" s="2" t="str">
        <f t="shared" si="165"/>
        <v>战斗</v>
      </c>
      <c r="M1185" s="51">
        <f>VLOOKUP(A1185,filiation!A:D,4,FALSE)</f>
        <v>17</v>
      </c>
      <c r="N1185" s="51">
        <f>VLOOKUP(M1185,Entourage!A:N,14,FALSE)</f>
        <v>1</v>
      </c>
      <c r="O1185" s="2" t="str">
        <f t="shared" si="166"/>
        <v>战斗</v>
      </c>
      <c r="P1185" s="2">
        <f t="shared" si="167"/>
        <v>102</v>
      </c>
      <c r="Q1185" s="51">
        <f>INT(VLOOKUP(M1185,Entourage!A:AF,28+IF(N1185=1,2,IF(N1185=3,3,1)),FALSE)*0.6*POWER(B1185,1.1))</f>
        <v>44</v>
      </c>
      <c r="R1185" s="55">
        <f>I1185/(SUM(H$2:H1185)*10)</f>
        <v>3.0070666065253344E-3</v>
      </c>
      <c r="S1185" s="95">
        <f t="shared" si="170"/>
        <v>4.2</v>
      </c>
      <c r="T1185" s="96">
        <f>SUMIFS(H$2:H1185,A$2:A1185,A1185)*10*S1185*(1.1+INDEX(Entourage!BD:BD,MATCH(J1185,Entourage!A:A,0))/20)</f>
        <v>1201.2</v>
      </c>
      <c r="U1185" s="96">
        <f t="shared" si="171"/>
        <v>343.20000000000005</v>
      </c>
      <c r="V1185" s="96">
        <f>T1185/VLOOKUP(C1185,[4]CharPropertyConfig!$A:$G,7,FALSE)</f>
        <v>48.048000000000002</v>
      </c>
      <c r="W1185" s="96">
        <f t="shared" si="172"/>
        <v>31.200000000000045</v>
      </c>
      <c r="X1185" s="54" t="str">
        <f>VLOOKUP(J1185,Entourage!A:B,2,FALSE)</f>
        <v>c_b_0012</v>
      </c>
      <c r="Y1185" s="51" t="str">
        <f>VLOOKUP(M1185,Entourage!A:B,2,FALSE)</f>
        <v>c_b_0075</v>
      </c>
    </row>
    <row r="1186" spans="1:25" x14ac:dyDescent="0.15">
      <c r="A1186" s="51">
        <f t="shared" si="168"/>
        <v>60</v>
      </c>
      <c r="B1186" s="2">
        <f>COUNTIF(A$1:A1186,A1186)</f>
        <v>5</v>
      </c>
      <c r="C1186" s="2">
        <f t="shared" si="173"/>
        <v>102</v>
      </c>
      <c r="D1186" s="100">
        <f t="shared" si="169"/>
        <v>62</v>
      </c>
      <c r="E1186" s="51">
        <v>1</v>
      </c>
      <c r="F1186" s="43">
        <v>2</v>
      </c>
      <c r="G1186" s="82">
        <v>13009</v>
      </c>
      <c r="H1186" s="43">
        <v>12</v>
      </c>
      <c r="I1186" s="43">
        <f>VLOOKUP(C1186,[4]CharPropertyConfig!$A:$G,7,FALSE)*D1186</f>
        <v>1550</v>
      </c>
      <c r="J1186" s="51">
        <f>VLOOKUP(A1186,filiation!A:C,3,FALSE)</f>
        <v>9</v>
      </c>
      <c r="K1186" s="51">
        <f>VLOOKUP(J1186,Entourage!A:N,14,FALSE)</f>
        <v>1</v>
      </c>
      <c r="L1186" s="2" t="str">
        <f t="shared" ref="L1186:L1249" si="174">VLOOKUP(K1186,$AC$2:$AD$4,2,FALSE)</f>
        <v>战斗</v>
      </c>
      <c r="M1186" s="51">
        <f>VLOOKUP(A1186,filiation!A:D,4,FALSE)</f>
        <v>17</v>
      </c>
      <c r="N1186" s="51">
        <f>VLOOKUP(M1186,Entourage!A:N,14,FALSE)</f>
        <v>1</v>
      </c>
      <c r="O1186" s="2" t="str">
        <f t="shared" ref="O1186:O1249" si="175">VLOOKUP(N1186,$AC$2:$AD$4,2,FALSE)</f>
        <v>战斗</v>
      </c>
      <c r="P1186" s="2">
        <f t="shared" ref="P1186:P1249" si="176">VLOOKUP(N1186,$AC$2:$AE$4,3,FALSE)</f>
        <v>102</v>
      </c>
      <c r="Q1186" s="51">
        <f>INT(VLOOKUP(M1186,Entourage!A:AF,28+IF(N1186=1,2,IF(N1186=3,3,1)),FALSE)*0.6*POWER(B1186,1.1))</f>
        <v>56</v>
      </c>
      <c r="R1186" s="55">
        <f>I1186/(SUM(H$2:H1186)*10)</f>
        <v>3.8829600681396866E-3</v>
      </c>
      <c r="S1186" s="95">
        <f t="shared" si="170"/>
        <v>3.56</v>
      </c>
      <c r="T1186" s="96">
        <f>SUMIFS(H$2:H1186,A$2:A1186,A1186)*10*S1186*(1.1+INDEX(Entourage!BD:BD,MATCH(J1186,Entourage!A:A,0))/20)</f>
        <v>1573.5200000000002</v>
      </c>
      <c r="U1186" s="96">
        <f t="shared" si="171"/>
        <v>372.32000000000016</v>
      </c>
      <c r="V1186" s="96">
        <f>T1186/VLOOKUP(C1186,[4]CharPropertyConfig!$A:$G,7,FALSE)</f>
        <v>62.94080000000001</v>
      </c>
      <c r="W1186" s="96">
        <f t="shared" si="172"/>
        <v>29.120000000000118</v>
      </c>
      <c r="X1186" s="54" t="str">
        <f>VLOOKUP(J1186,Entourage!A:B,2,FALSE)</f>
        <v>c_b_0012</v>
      </c>
      <c r="Y1186" s="51" t="str">
        <f>VLOOKUP(M1186,Entourage!A:B,2,FALSE)</f>
        <v>c_b_0075</v>
      </c>
    </row>
    <row r="1187" spans="1:25" x14ac:dyDescent="0.15">
      <c r="A1187" s="51">
        <f t="shared" si="168"/>
        <v>60</v>
      </c>
      <c r="B1187" s="2">
        <f>COUNTIF(A$1:A1187,A1187)</f>
        <v>6</v>
      </c>
      <c r="C1187" s="2">
        <f t="shared" si="173"/>
        <v>102</v>
      </c>
      <c r="D1187" s="100">
        <f t="shared" si="169"/>
        <v>78</v>
      </c>
      <c r="E1187" s="51">
        <v>1</v>
      </c>
      <c r="F1187" s="43">
        <v>2</v>
      </c>
      <c r="G1187" s="82">
        <v>13009</v>
      </c>
      <c r="H1187" s="43">
        <v>16</v>
      </c>
      <c r="I1187" s="43">
        <f>VLOOKUP(C1187,[4]CharPropertyConfig!$A:$G,7,FALSE)*D1187</f>
        <v>1950</v>
      </c>
      <c r="J1187" s="51">
        <f>VLOOKUP(A1187,filiation!A:C,3,FALSE)</f>
        <v>9</v>
      </c>
      <c r="K1187" s="51">
        <f>VLOOKUP(J1187,Entourage!A:N,14,FALSE)</f>
        <v>1</v>
      </c>
      <c r="L1187" s="2" t="str">
        <f t="shared" si="174"/>
        <v>战斗</v>
      </c>
      <c r="M1187" s="51">
        <f>VLOOKUP(A1187,filiation!A:D,4,FALSE)</f>
        <v>17</v>
      </c>
      <c r="N1187" s="51">
        <f>VLOOKUP(M1187,Entourage!A:N,14,FALSE)</f>
        <v>1</v>
      </c>
      <c r="O1187" s="2" t="str">
        <f t="shared" si="175"/>
        <v>战斗</v>
      </c>
      <c r="P1187" s="2">
        <f t="shared" si="176"/>
        <v>102</v>
      </c>
      <c r="Q1187" s="51">
        <f>INT(VLOOKUP(M1187,Entourage!A:AF,28+IF(N1187=1,2,IF(N1187=3,3,1)),FALSE)*0.6*POWER(B1187,1.1))</f>
        <v>68</v>
      </c>
      <c r="R1187" s="55">
        <f>I1187/(SUM(H$2:H1187)*10)</f>
        <v>4.8830570441228023E-3</v>
      </c>
      <c r="S1187" s="95">
        <f t="shared" si="170"/>
        <v>3.02</v>
      </c>
      <c r="T1187" s="96">
        <f>SUMIFS(H$2:H1187,A$2:A1187,A1187)*10*S1187*(1.1+INDEX(Entourage!BD:BD,MATCH(J1187,Entourage!A:A,0))/20)</f>
        <v>1963</v>
      </c>
      <c r="U1187" s="96">
        <f t="shared" si="171"/>
        <v>389.47999999999979</v>
      </c>
      <c r="V1187" s="96">
        <f>T1187/VLOOKUP(C1187,[4]CharPropertyConfig!$A:$G,7,FALSE)</f>
        <v>78.52</v>
      </c>
      <c r="W1187" s="96">
        <f t="shared" si="172"/>
        <v>17.159999999999627</v>
      </c>
      <c r="X1187" s="54" t="str">
        <f>VLOOKUP(J1187,Entourage!A:B,2,FALSE)</f>
        <v>c_b_0012</v>
      </c>
      <c r="Y1187" s="51" t="str">
        <f>VLOOKUP(M1187,Entourage!A:B,2,FALSE)</f>
        <v>c_b_0075</v>
      </c>
    </row>
    <row r="1188" spans="1:25" x14ac:dyDescent="0.15">
      <c r="A1188" s="51">
        <f t="shared" si="168"/>
        <v>60</v>
      </c>
      <c r="B1188" s="2">
        <f>COUNTIF(A$1:A1188,A1188)</f>
        <v>7</v>
      </c>
      <c r="C1188" s="2">
        <f t="shared" si="173"/>
        <v>102</v>
      </c>
      <c r="D1188" s="100">
        <f t="shared" si="169"/>
        <v>94</v>
      </c>
      <c r="E1188" s="51">
        <v>1</v>
      </c>
      <c r="F1188" s="43">
        <v>3</v>
      </c>
      <c r="G1188" s="82">
        <v>13009</v>
      </c>
      <c r="H1188" s="43">
        <v>20</v>
      </c>
      <c r="I1188" s="43">
        <f>VLOOKUP(C1188,[4]CharPropertyConfig!$A:$G,7,FALSE)*D1188</f>
        <v>2350</v>
      </c>
      <c r="J1188" s="51">
        <f>VLOOKUP(A1188,filiation!A:C,3,FALSE)</f>
        <v>9</v>
      </c>
      <c r="K1188" s="51">
        <f>VLOOKUP(J1188,Entourage!A:N,14,FALSE)</f>
        <v>1</v>
      </c>
      <c r="L1188" s="2" t="str">
        <f t="shared" si="174"/>
        <v>战斗</v>
      </c>
      <c r="M1188" s="51">
        <f>VLOOKUP(A1188,filiation!A:D,4,FALSE)</f>
        <v>17</v>
      </c>
      <c r="N1188" s="51">
        <f>VLOOKUP(M1188,Entourage!A:N,14,FALSE)</f>
        <v>1</v>
      </c>
      <c r="O1188" s="2" t="str">
        <f t="shared" si="175"/>
        <v>战斗</v>
      </c>
      <c r="P1188" s="2">
        <f t="shared" si="176"/>
        <v>102</v>
      </c>
      <c r="Q1188" s="51">
        <f>INT(VLOOKUP(M1188,Entourage!A:AF,28+IF(N1188=1,2,IF(N1188=3,3,1)),FALSE)*0.6*POWER(B1188,1.1))</f>
        <v>81</v>
      </c>
      <c r="R1188" s="55">
        <f>I1188/(SUM(H$2:H1188)*10)</f>
        <v>5.8817640286329279E-3</v>
      </c>
      <c r="S1188" s="95">
        <f t="shared" si="170"/>
        <v>2.6</v>
      </c>
      <c r="T1188" s="96">
        <f>SUMIFS(H$2:H1188,A$2:A1188,A1188)*10*S1188*(1.1+INDEX(Entourage!BD:BD,MATCH(J1188,Entourage!A:A,0))/20)</f>
        <v>2366</v>
      </c>
      <c r="U1188" s="96">
        <f t="shared" si="171"/>
        <v>403</v>
      </c>
      <c r="V1188" s="96">
        <f>T1188/VLOOKUP(C1188,[4]CharPropertyConfig!$A:$G,7,FALSE)</f>
        <v>94.64</v>
      </c>
      <c r="W1188" s="96">
        <f t="shared" si="172"/>
        <v>13.520000000000209</v>
      </c>
      <c r="X1188" s="54" t="str">
        <f>VLOOKUP(J1188,Entourage!A:B,2,FALSE)</f>
        <v>c_b_0012</v>
      </c>
      <c r="Y1188" s="51" t="str">
        <f>VLOOKUP(M1188,Entourage!A:B,2,FALSE)</f>
        <v>c_b_0075</v>
      </c>
    </row>
    <row r="1189" spans="1:25" x14ac:dyDescent="0.15">
      <c r="A1189" s="51">
        <f t="shared" si="168"/>
        <v>60</v>
      </c>
      <c r="B1189" s="2">
        <f>COUNTIF(A$1:A1189,A1189)</f>
        <v>8</v>
      </c>
      <c r="C1189" s="2">
        <f t="shared" si="173"/>
        <v>102</v>
      </c>
      <c r="D1189" s="100">
        <f t="shared" si="169"/>
        <v>111</v>
      </c>
      <c r="E1189" s="51">
        <v>1</v>
      </c>
      <c r="F1189" s="43">
        <v>3</v>
      </c>
      <c r="G1189" s="82">
        <v>13009</v>
      </c>
      <c r="H1189" s="43">
        <v>24</v>
      </c>
      <c r="I1189" s="43">
        <f>VLOOKUP(C1189,[4]CharPropertyConfig!$A:$G,7,FALSE)*D1189</f>
        <v>2775</v>
      </c>
      <c r="J1189" s="51">
        <f>VLOOKUP(A1189,filiation!A:C,3,FALSE)</f>
        <v>9</v>
      </c>
      <c r="K1189" s="51">
        <f>VLOOKUP(J1189,Entourage!A:N,14,FALSE)</f>
        <v>1</v>
      </c>
      <c r="L1189" s="2" t="str">
        <f t="shared" si="174"/>
        <v>战斗</v>
      </c>
      <c r="M1189" s="51">
        <f>VLOOKUP(A1189,filiation!A:D,4,FALSE)</f>
        <v>17</v>
      </c>
      <c r="N1189" s="51">
        <f>VLOOKUP(M1189,Entourage!A:N,14,FALSE)</f>
        <v>1</v>
      </c>
      <c r="O1189" s="2" t="str">
        <f t="shared" si="175"/>
        <v>战斗</v>
      </c>
      <c r="P1189" s="2">
        <f t="shared" si="176"/>
        <v>102</v>
      </c>
      <c r="Q1189" s="51">
        <f>INT(VLOOKUP(M1189,Entourage!A:AF,28+IF(N1189=1,2,IF(N1189=3,3,1)),FALSE)*0.6*POWER(B1189,1.1))</f>
        <v>94</v>
      </c>
      <c r="R1189" s="55">
        <f>I1189/(SUM(H$2:H1189)*10)</f>
        <v>6.9413177247486116E-3</v>
      </c>
      <c r="S1189" s="95">
        <f t="shared" si="170"/>
        <v>2.2799999999999998</v>
      </c>
      <c r="T1189" s="96">
        <f>SUMIFS(H$2:H1189,A$2:A1189,A1189)*10*S1189*(1.1+INDEX(Entourage!BD:BD,MATCH(J1189,Entourage!A:A,0))/20)</f>
        <v>2786.16</v>
      </c>
      <c r="U1189" s="96">
        <f t="shared" si="171"/>
        <v>420.15999999999985</v>
      </c>
      <c r="V1189" s="96">
        <f>T1189/VLOOKUP(C1189,[4]CharPropertyConfig!$A:$G,7,FALSE)</f>
        <v>111.4464</v>
      </c>
      <c r="W1189" s="96">
        <f t="shared" si="172"/>
        <v>17.159999999999854</v>
      </c>
      <c r="X1189" s="54" t="str">
        <f>VLOOKUP(J1189,Entourage!A:B,2,FALSE)</f>
        <v>c_b_0012</v>
      </c>
      <c r="Y1189" s="51" t="str">
        <f>VLOOKUP(M1189,Entourage!A:B,2,FALSE)</f>
        <v>c_b_0075</v>
      </c>
    </row>
    <row r="1190" spans="1:25" x14ac:dyDescent="0.15">
      <c r="A1190" s="51">
        <f t="shared" si="168"/>
        <v>60</v>
      </c>
      <c r="B1190" s="2">
        <f>COUNTIF(A$1:A1190,A1190)</f>
        <v>9</v>
      </c>
      <c r="C1190" s="2">
        <f t="shared" si="173"/>
        <v>102</v>
      </c>
      <c r="D1190" s="100">
        <f t="shared" si="169"/>
        <v>129</v>
      </c>
      <c r="E1190" s="51">
        <v>1</v>
      </c>
      <c r="F1190" s="43">
        <v>3</v>
      </c>
      <c r="G1190" s="82">
        <v>13009</v>
      </c>
      <c r="H1190" s="43">
        <v>26</v>
      </c>
      <c r="I1190" s="43">
        <f>VLOOKUP(C1190,[4]CharPropertyConfig!$A:$G,7,FALSE)*D1190</f>
        <v>3225</v>
      </c>
      <c r="J1190" s="51">
        <f>VLOOKUP(A1190,filiation!A:C,3,FALSE)</f>
        <v>9</v>
      </c>
      <c r="K1190" s="51">
        <f>VLOOKUP(J1190,Entourage!A:N,14,FALSE)</f>
        <v>1</v>
      </c>
      <c r="L1190" s="2" t="str">
        <f t="shared" si="174"/>
        <v>战斗</v>
      </c>
      <c r="M1190" s="51">
        <f>VLOOKUP(A1190,filiation!A:D,4,FALSE)</f>
        <v>17</v>
      </c>
      <c r="N1190" s="51">
        <f>VLOOKUP(M1190,Entourage!A:N,14,FALSE)</f>
        <v>1</v>
      </c>
      <c r="O1190" s="2" t="str">
        <f t="shared" si="175"/>
        <v>战斗</v>
      </c>
      <c r="P1190" s="2">
        <f t="shared" si="176"/>
        <v>102</v>
      </c>
      <c r="Q1190" s="51">
        <f>INT(VLOOKUP(M1190,Entourage!A:AF,28+IF(N1190=1,2,IF(N1190=3,3,1)),FALSE)*0.6*POWER(B1190,1.1))</f>
        <v>107</v>
      </c>
      <c r="R1190" s="55">
        <f>I1190/(SUM(H$2:H1190)*10)</f>
        <v>8.0616938306169381E-3</v>
      </c>
      <c r="S1190" s="95">
        <f t="shared" si="170"/>
        <v>2.0699999999999998</v>
      </c>
      <c r="T1190" s="96">
        <f>SUMIFS(H$2:H1190,A$2:A1190,A1190)*10*S1190*(1.1+INDEX(Entourage!BD:BD,MATCH(J1190,Entourage!A:A,0))/20)</f>
        <v>3229.2000000000003</v>
      </c>
      <c r="U1190" s="96">
        <f t="shared" si="171"/>
        <v>443.04000000000042</v>
      </c>
      <c r="V1190" s="96">
        <f>T1190/VLOOKUP(C1190,[4]CharPropertyConfig!$A:$G,7,FALSE)</f>
        <v>129.16800000000001</v>
      </c>
      <c r="W1190" s="96">
        <f t="shared" si="172"/>
        <v>22.880000000000564</v>
      </c>
      <c r="X1190" s="54" t="str">
        <f>VLOOKUP(J1190,Entourage!A:B,2,FALSE)</f>
        <v>c_b_0012</v>
      </c>
      <c r="Y1190" s="51" t="str">
        <f>VLOOKUP(M1190,Entourage!A:B,2,FALSE)</f>
        <v>c_b_0075</v>
      </c>
    </row>
    <row r="1191" spans="1:25" x14ac:dyDescent="0.15">
      <c r="A1191" s="51">
        <f t="shared" si="168"/>
        <v>60</v>
      </c>
      <c r="B1191" s="2">
        <f>COUNTIF(A$1:A1191,A1191)</f>
        <v>10</v>
      </c>
      <c r="C1191" s="2">
        <f t="shared" si="173"/>
        <v>102</v>
      </c>
      <c r="D1191" s="100">
        <f t="shared" si="169"/>
        <v>147</v>
      </c>
      <c r="E1191" s="51">
        <v>1</v>
      </c>
      <c r="F1191" s="43">
        <v>3</v>
      </c>
      <c r="G1191" s="82">
        <v>13009</v>
      </c>
      <c r="H1191" s="43">
        <v>30</v>
      </c>
      <c r="I1191" s="43">
        <f>VLOOKUP(C1191,[4]CharPropertyConfig!$A:$G,7,FALSE)*D1191</f>
        <v>3675</v>
      </c>
      <c r="J1191" s="51">
        <f>VLOOKUP(A1191,filiation!A:C,3,FALSE)</f>
        <v>9</v>
      </c>
      <c r="K1191" s="51">
        <f>VLOOKUP(J1191,Entourage!A:N,14,FALSE)</f>
        <v>1</v>
      </c>
      <c r="L1191" s="2" t="str">
        <f t="shared" si="174"/>
        <v>战斗</v>
      </c>
      <c r="M1191" s="51">
        <f>VLOOKUP(A1191,filiation!A:D,4,FALSE)</f>
        <v>17</v>
      </c>
      <c r="N1191" s="51">
        <f>VLOOKUP(M1191,Entourage!A:N,14,FALSE)</f>
        <v>1</v>
      </c>
      <c r="O1191" s="2" t="str">
        <f t="shared" si="175"/>
        <v>战斗</v>
      </c>
      <c r="P1191" s="2">
        <f t="shared" si="176"/>
        <v>102</v>
      </c>
      <c r="Q1191" s="51">
        <f>INT(VLOOKUP(M1191,Entourage!A:AF,28+IF(N1191=1,2,IF(N1191=3,3,1)),FALSE)*0.6*POWER(B1191,1.1))</f>
        <v>120</v>
      </c>
      <c r="R1191" s="55">
        <f>I1191/(SUM(H$2:H1191)*10)</f>
        <v>9.179697257331268E-3</v>
      </c>
      <c r="S1191" s="95">
        <f t="shared" si="170"/>
        <v>1.89</v>
      </c>
      <c r="T1191" s="96">
        <f>SUMIFS(H$2:H1191,A$2:A1191,A1191)*10*S1191*(1.1+INDEX(Entourage!BD:BD,MATCH(J1191,Entourage!A:A,0))/20)</f>
        <v>3685.5</v>
      </c>
      <c r="U1191" s="96">
        <f t="shared" si="171"/>
        <v>456.29999999999973</v>
      </c>
      <c r="V1191" s="96">
        <f>T1191/VLOOKUP(C1191,[4]CharPropertyConfig!$A:$G,7,FALSE)</f>
        <v>147.41999999999999</v>
      </c>
      <c r="W1191" s="96">
        <f t="shared" si="172"/>
        <v>13.259999999999309</v>
      </c>
      <c r="X1191" s="54" t="str">
        <f>VLOOKUP(J1191,Entourage!A:B,2,FALSE)</f>
        <v>c_b_0012</v>
      </c>
      <c r="Y1191" s="51" t="str">
        <f>VLOOKUP(M1191,Entourage!A:B,2,FALSE)</f>
        <v>c_b_0075</v>
      </c>
    </row>
    <row r="1192" spans="1:25" x14ac:dyDescent="0.15">
      <c r="A1192" s="51">
        <f t="shared" si="168"/>
        <v>60</v>
      </c>
      <c r="B1192" s="2">
        <f>COUNTIF(A$1:A1192,A1192)</f>
        <v>11</v>
      </c>
      <c r="C1192" s="2">
        <f t="shared" si="173"/>
        <v>102</v>
      </c>
      <c r="D1192" s="100">
        <f t="shared" si="169"/>
        <v>166</v>
      </c>
      <c r="E1192" s="51">
        <v>1</v>
      </c>
      <c r="F1192" s="43">
        <v>4</v>
      </c>
      <c r="G1192" s="82">
        <v>13009</v>
      </c>
      <c r="H1192" s="43">
        <v>34</v>
      </c>
      <c r="I1192" s="43">
        <f>VLOOKUP(C1192,[4]CharPropertyConfig!$A:$G,7,FALSE)*D1192</f>
        <v>4150</v>
      </c>
      <c r="J1192" s="51">
        <f>VLOOKUP(A1192,filiation!A:C,3,FALSE)</f>
        <v>9</v>
      </c>
      <c r="K1192" s="51">
        <f>VLOOKUP(J1192,Entourage!A:N,14,FALSE)</f>
        <v>1</v>
      </c>
      <c r="L1192" s="2" t="str">
        <f t="shared" si="174"/>
        <v>战斗</v>
      </c>
      <c r="M1192" s="51">
        <f>VLOOKUP(A1192,filiation!A:D,4,FALSE)</f>
        <v>17</v>
      </c>
      <c r="N1192" s="51">
        <f>VLOOKUP(M1192,Entourage!A:N,14,FALSE)</f>
        <v>1</v>
      </c>
      <c r="O1192" s="2" t="str">
        <f t="shared" si="175"/>
        <v>战斗</v>
      </c>
      <c r="P1192" s="2">
        <f t="shared" si="176"/>
        <v>102</v>
      </c>
      <c r="Q1192" s="51">
        <f>INT(VLOOKUP(M1192,Entourage!A:AF,28+IF(N1192=1,2,IF(N1192=3,3,1)),FALSE)*0.6*POWER(B1192,1.1))</f>
        <v>134</v>
      </c>
      <c r="R1192" s="55">
        <f>I1192/(SUM(H$2:H1192)*10)</f>
        <v>1.0357392432864132E-2</v>
      </c>
      <c r="S1192" s="95">
        <f t="shared" si="170"/>
        <v>1.74</v>
      </c>
      <c r="T1192" s="96">
        <f>SUMIFS(H$2:H1192,A$2:A1192,A1192)*10*S1192*(1.1+INDEX(Entourage!BD:BD,MATCH(J1192,Entourage!A:A,0))/20)</f>
        <v>4162.08</v>
      </c>
      <c r="U1192" s="96">
        <f t="shared" si="171"/>
        <v>476.57999999999993</v>
      </c>
      <c r="V1192" s="96">
        <f>T1192/VLOOKUP(C1192,[4]CharPropertyConfig!$A:$G,7,FALSE)</f>
        <v>166.48320000000001</v>
      </c>
      <c r="W1192" s="96">
        <f t="shared" si="172"/>
        <v>20.2800000000002</v>
      </c>
      <c r="X1192" s="54" t="str">
        <f>VLOOKUP(J1192,Entourage!A:B,2,FALSE)</f>
        <v>c_b_0012</v>
      </c>
      <c r="Y1192" s="51" t="str">
        <f>VLOOKUP(M1192,Entourage!A:B,2,FALSE)</f>
        <v>c_b_0075</v>
      </c>
    </row>
    <row r="1193" spans="1:25" x14ac:dyDescent="0.15">
      <c r="A1193" s="51">
        <f t="shared" si="168"/>
        <v>60</v>
      </c>
      <c r="B1193" s="2">
        <f>COUNTIF(A$1:A1193,A1193)</f>
        <v>12</v>
      </c>
      <c r="C1193" s="2">
        <f t="shared" si="173"/>
        <v>102</v>
      </c>
      <c r="D1193" s="100">
        <f t="shared" si="169"/>
        <v>186</v>
      </c>
      <c r="E1193" s="51">
        <v>1</v>
      </c>
      <c r="F1193" s="43">
        <v>4</v>
      </c>
      <c r="G1193" s="82">
        <v>13009</v>
      </c>
      <c r="H1193" s="43">
        <v>38</v>
      </c>
      <c r="I1193" s="43">
        <f>VLOOKUP(C1193,[4]CharPropertyConfig!$A:$G,7,FALSE)*D1193</f>
        <v>4650</v>
      </c>
      <c r="J1193" s="51">
        <f>VLOOKUP(A1193,filiation!A:C,3,FALSE)</f>
        <v>9</v>
      </c>
      <c r="K1193" s="51">
        <f>VLOOKUP(J1193,Entourage!A:N,14,FALSE)</f>
        <v>1</v>
      </c>
      <c r="L1193" s="2" t="str">
        <f t="shared" si="174"/>
        <v>战斗</v>
      </c>
      <c r="M1193" s="51">
        <f>VLOOKUP(A1193,filiation!A:D,4,FALSE)</f>
        <v>17</v>
      </c>
      <c r="N1193" s="51">
        <f>VLOOKUP(M1193,Entourage!A:N,14,FALSE)</f>
        <v>1</v>
      </c>
      <c r="O1193" s="2" t="str">
        <f t="shared" si="175"/>
        <v>战斗</v>
      </c>
      <c r="P1193" s="2">
        <f t="shared" si="176"/>
        <v>102</v>
      </c>
      <c r="Q1193" s="51">
        <f>INT(VLOOKUP(M1193,Entourage!A:AF,28+IF(N1193=1,2,IF(N1193=3,3,1)),FALSE)*0.6*POWER(B1193,1.1))</f>
        <v>147</v>
      </c>
      <c r="R1193" s="55">
        <f>I1193/(SUM(H$2:H1193)*10)</f>
        <v>1.1594275170797388E-2</v>
      </c>
      <c r="S1193" s="95">
        <f t="shared" si="170"/>
        <v>1.615</v>
      </c>
      <c r="T1193" s="96">
        <f>SUMIFS(H$2:H1193,A$2:A1193,A1193)*10*S1193*(1.1+INDEX(Entourage!BD:BD,MATCH(J1193,Entourage!A:A,0))/20)</f>
        <v>4660.8900000000003</v>
      </c>
      <c r="U1193" s="96">
        <f t="shared" si="171"/>
        <v>498.8100000000004</v>
      </c>
      <c r="V1193" s="96">
        <f>T1193/VLOOKUP(C1193,[4]CharPropertyConfig!$A:$G,7,FALSE)</f>
        <v>186.43560000000002</v>
      </c>
      <c r="W1193" s="96">
        <f t="shared" si="172"/>
        <v>22.230000000000473</v>
      </c>
      <c r="X1193" s="54" t="str">
        <f>VLOOKUP(J1193,Entourage!A:B,2,FALSE)</f>
        <v>c_b_0012</v>
      </c>
      <c r="Y1193" s="51" t="str">
        <f>VLOOKUP(M1193,Entourage!A:B,2,FALSE)</f>
        <v>c_b_0075</v>
      </c>
    </row>
    <row r="1194" spans="1:25" x14ac:dyDescent="0.15">
      <c r="A1194" s="51">
        <f t="shared" si="168"/>
        <v>60</v>
      </c>
      <c r="B1194" s="2">
        <f>COUNTIF(A$1:A1194,A1194)</f>
        <v>13</v>
      </c>
      <c r="C1194" s="2">
        <f t="shared" si="173"/>
        <v>102</v>
      </c>
      <c r="D1194" s="100">
        <f t="shared" si="169"/>
        <v>207</v>
      </c>
      <c r="E1194" s="51">
        <v>1</v>
      </c>
      <c r="F1194" s="43">
        <v>4</v>
      </c>
      <c r="G1194" s="82">
        <v>13009</v>
      </c>
      <c r="H1194" s="43">
        <v>42</v>
      </c>
      <c r="I1194" s="43">
        <f>VLOOKUP(C1194,[4]CharPropertyConfig!$A:$G,7,FALSE)*D1194</f>
        <v>5175</v>
      </c>
      <c r="J1194" s="51">
        <f>VLOOKUP(A1194,filiation!A:C,3,FALSE)</f>
        <v>9</v>
      </c>
      <c r="K1194" s="51">
        <f>VLOOKUP(J1194,Entourage!A:N,14,FALSE)</f>
        <v>1</v>
      </c>
      <c r="L1194" s="2" t="str">
        <f t="shared" si="174"/>
        <v>战斗</v>
      </c>
      <c r="M1194" s="51">
        <f>VLOOKUP(A1194,filiation!A:D,4,FALSE)</f>
        <v>17</v>
      </c>
      <c r="N1194" s="51">
        <f>VLOOKUP(M1194,Entourage!A:N,14,FALSE)</f>
        <v>1</v>
      </c>
      <c r="O1194" s="2" t="str">
        <f t="shared" si="175"/>
        <v>战斗</v>
      </c>
      <c r="P1194" s="2">
        <f t="shared" si="176"/>
        <v>102</v>
      </c>
      <c r="Q1194" s="51">
        <f>INT(VLOOKUP(M1194,Entourage!A:AF,28+IF(N1194=1,2,IF(N1194=3,3,1)),FALSE)*0.6*POWER(B1194,1.1))</f>
        <v>161</v>
      </c>
      <c r="R1194" s="55">
        <f>I1194/(SUM(H$2:H1194)*10)</f>
        <v>1.288980771146757E-2</v>
      </c>
      <c r="S1194" s="95">
        <f t="shared" si="170"/>
        <v>1.51</v>
      </c>
      <c r="T1194" s="96">
        <f>SUMIFS(H$2:H1194,A$2:A1194,A1194)*10*S1194*(1.1+INDEX(Entourage!BD:BD,MATCH(J1194,Entourage!A:A,0))/20)</f>
        <v>5182.3200000000006</v>
      </c>
      <c r="U1194" s="96">
        <f t="shared" si="171"/>
        <v>521.43000000000029</v>
      </c>
      <c r="V1194" s="96">
        <f>T1194/VLOOKUP(C1194,[4]CharPropertyConfig!$A:$G,7,FALSE)</f>
        <v>207.29280000000003</v>
      </c>
      <c r="W1194" s="96">
        <f t="shared" si="172"/>
        <v>22.619999999999891</v>
      </c>
      <c r="X1194" s="54" t="str">
        <f>VLOOKUP(J1194,Entourage!A:B,2,FALSE)</f>
        <v>c_b_0012</v>
      </c>
      <c r="Y1194" s="51" t="str">
        <f>VLOOKUP(M1194,Entourage!A:B,2,FALSE)</f>
        <v>c_b_0075</v>
      </c>
    </row>
    <row r="1195" spans="1:25" x14ac:dyDescent="0.15">
      <c r="A1195" s="51">
        <f t="shared" si="168"/>
        <v>60</v>
      </c>
      <c r="B1195" s="2">
        <f>COUNTIF(A$1:A1195,A1195)</f>
        <v>14</v>
      </c>
      <c r="C1195" s="2">
        <f t="shared" si="173"/>
        <v>102</v>
      </c>
      <c r="D1195" s="100">
        <f t="shared" si="169"/>
        <v>228</v>
      </c>
      <c r="E1195" s="51">
        <v>1</v>
      </c>
      <c r="F1195" s="43">
        <v>5</v>
      </c>
      <c r="G1195" s="82">
        <v>13009</v>
      </c>
      <c r="H1195" s="43">
        <v>46</v>
      </c>
      <c r="I1195" s="43">
        <f>VLOOKUP(C1195,[4]CharPropertyConfig!$A:$G,7,FALSE)*D1195</f>
        <v>5700</v>
      </c>
      <c r="J1195" s="51">
        <f>VLOOKUP(A1195,filiation!A:C,3,FALSE)</f>
        <v>9</v>
      </c>
      <c r="K1195" s="51">
        <f>VLOOKUP(J1195,Entourage!A:N,14,FALSE)</f>
        <v>1</v>
      </c>
      <c r="L1195" s="2" t="str">
        <f t="shared" si="174"/>
        <v>战斗</v>
      </c>
      <c r="M1195" s="51">
        <f>VLOOKUP(A1195,filiation!A:D,4,FALSE)</f>
        <v>17</v>
      </c>
      <c r="N1195" s="51">
        <f>VLOOKUP(M1195,Entourage!A:N,14,FALSE)</f>
        <v>1</v>
      </c>
      <c r="O1195" s="2" t="str">
        <f t="shared" si="175"/>
        <v>战斗</v>
      </c>
      <c r="P1195" s="2">
        <f t="shared" si="176"/>
        <v>102</v>
      </c>
      <c r="Q1195" s="51">
        <f>INT(VLOOKUP(M1195,Entourage!A:AF,28+IF(N1195=1,2,IF(N1195=3,3,1)),FALSE)*0.6*POWER(B1195,1.1))</f>
        <v>174</v>
      </c>
      <c r="R1195" s="55">
        <f>I1195/(SUM(H$2:H1195)*10)</f>
        <v>1.4181221077772801E-2</v>
      </c>
      <c r="S1195" s="95">
        <f t="shared" si="170"/>
        <v>1.42</v>
      </c>
      <c r="T1195" s="96">
        <f>SUMIFS(H$2:H1195,A$2:A1195,A1195)*10*S1195*(1.1+INDEX(Entourage!BD:BD,MATCH(J1195,Entourage!A:A,0))/20)</f>
        <v>5722.6</v>
      </c>
      <c r="U1195" s="96">
        <f t="shared" si="171"/>
        <v>540.27999999999975</v>
      </c>
      <c r="V1195" s="96">
        <f>T1195/VLOOKUP(C1195,[4]CharPropertyConfig!$A:$G,7,FALSE)</f>
        <v>228.90400000000002</v>
      </c>
      <c r="W1195" s="96">
        <f t="shared" si="172"/>
        <v>18.849999999999454</v>
      </c>
      <c r="X1195" s="54" t="str">
        <f>VLOOKUP(J1195,Entourage!A:B,2,FALSE)</f>
        <v>c_b_0012</v>
      </c>
      <c r="Y1195" s="51" t="str">
        <f>VLOOKUP(M1195,Entourage!A:B,2,FALSE)</f>
        <v>c_b_0075</v>
      </c>
    </row>
    <row r="1196" spans="1:25" x14ac:dyDescent="0.15">
      <c r="A1196" s="51">
        <f t="shared" si="168"/>
        <v>60</v>
      </c>
      <c r="B1196" s="2">
        <f>COUNTIF(A$1:A1196,A1196)</f>
        <v>15</v>
      </c>
      <c r="C1196" s="2">
        <f t="shared" si="173"/>
        <v>102</v>
      </c>
      <c r="D1196" s="100">
        <f t="shared" si="169"/>
        <v>251</v>
      </c>
      <c r="E1196" s="51">
        <v>1</v>
      </c>
      <c r="F1196" s="43">
        <v>5</v>
      </c>
      <c r="G1196" s="82">
        <v>13009</v>
      </c>
      <c r="H1196" s="43">
        <v>50</v>
      </c>
      <c r="I1196" s="43">
        <f>VLOOKUP(C1196,[4]CharPropertyConfig!$A:$G,7,FALSE)*D1196</f>
        <v>6275</v>
      </c>
      <c r="J1196" s="51">
        <f>VLOOKUP(A1196,filiation!A:C,3,FALSE)</f>
        <v>9</v>
      </c>
      <c r="K1196" s="51">
        <f>VLOOKUP(J1196,Entourage!A:N,14,FALSE)</f>
        <v>1</v>
      </c>
      <c r="L1196" s="2" t="str">
        <f t="shared" si="174"/>
        <v>战斗</v>
      </c>
      <c r="M1196" s="51">
        <f>VLOOKUP(A1196,filiation!A:D,4,FALSE)</f>
        <v>17</v>
      </c>
      <c r="N1196" s="51">
        <f>VLOOKUP(M1196,Entourage!A:N,14,FALSE)</f>
        <v>1</v>
      </c>
      <c r="O1196" s="2" t="str">
        <f t="shared" si="175"/>
        <v>战斗</v>
      </c>
      <c r="P1196" s="2">
        <f t="shared" si="176"/>
        <v>102</v>
      </c>
      <c r="Q1196" s="51">
        <f>INT(VLOOKUP(M1196,Entourage!A:AF,28+IF(N1196=1,2,IF(N1196=3,3,1)),FALSE)*0.6*POWER(B1196,1.1))</f>
        <v>188</v>
      </c>
      <c r="R1196" s="55">
        <f>I1196/(SUM(H$2:H1196)*10)</f>
        <v>1.5592386442699533E-2</v>
      </c>
      <c r="S1196" s="95">
        <f t="shared" si="170"/>
        <v>1.3418999999999999</v>
      </c>
      <c r="T1196" s="96">
        <f>SUMIFS(H$2:H1196,A$2:A1196,A1196)*10*S1196*(1.1+INDEX(Entourage!BD:BD,MATCH(J1196,Entourage!A:A,0))/20)</f>
        <v>6280.0919999999996</v>
      </c>
      <c r="U1196" s="96">
        <f t="shared" si="171"/>
        <v>557.49199999999928</v>
      </c>
      <c r="V1196" s="96">
        <f>T1196/VLOOKUP(C1196,[4]CharPropertyConfig!$A:$G,7,FALSE)</f>
        <v>251.20367999999999</v>
      </c>
      <c r="W1196" s="96">
        <f t="shared" si="172"/>
        <v>17.211999999999534</v>
      </c>
      <c r="X1196" s="54" t="str">
        <f>VLOOKUP(J1196,Entourage!A:B,2,FALSE)</f>
        <v>c_b_0012</v>
      </c>
      <c r="Y1196" s="51" t="str">
        <f>VLOOKUP(M1196,Entourage!A:B,2,FALSE)</f>
        <v>c_b_0075</v>
      </c>
    </row>
    <row r="1197" spans="1:25" x14ac:dyDescent="0.15">
      <c r="A1197" s="51">
        <f t="shared" si="168"/>
        <v>60</v>
      </c>
      <c r="B1197" s="2">
        <f>COUNTIF(A$1:A1197,A1197)</f>
        <v>16</v>
      </c>
      <c r="C1197" s="2">
        <f t="shared" si="173"/>
        <v>102</v>
      </c>
      <c r="D1197" s="100">
        <f t="shared" si="169"/>
        <v>274</v>
      </c>
      <c r="E1197" s="51">
        <v>1</v>
      </c>
      <c r="F1197" s="43">
        <v>5</v>
      </c>
      <c r="G1197" s="82">
        <v>13009</v>
      </c>
      <c r="H1197" s="43">
        <v>54</v>
      </c>
      <c r="I1197" s="43">
        <f>VLOOKUP(C1197,[4]CharPropertyConfig!$A:$G,7,FALSE)*D1197</f>
        <v>6850</v>
      </c>
      <c r="J1197" s="51">
        <f>VLOOKUP(A1197,filiation!A:C,3,FALSE)</f>
        <v>9</v>
      </c>
      <c r="K1197" s="51">
        <f>VLOOKUP(J1197,Entourage!A:N,14,FALSE)</f>
        <v>1</v>
      </c>
      <c r="L1197" s="2" t="str">
        <f t="shared" si="174"/>
        <v>战斗</v>
      </c>
      <c r="M1197" s="51">
        <f>VLOOKUP(A1197,filiation!A:D,4,FALSE)</f>
        <v>17</v>
      </c>
      <c r="N1197" s="51">
        <f>VLOOKUP(M1197,Entourage!A:N,14,FALSE)</f>
        <v>1</v>
      </c>
      <c r="O1197" s="2" t="str">
        <f t="shared" si="175"/>
        <v>战斗</v>
      </c>
      <c r="P1197" s="2">
        <f t="shared" si="176"/>
        <v>102</v>
      </c>
      <c r="Q1197" s="51">
        <f>INT(VLOOKUP(M1197,Entourage!A:AF,28+IF(N1197=1,2,IF(N1197=3,3,1)),FALSE)*0.6*POWER(B1197,1.1))</f>
        <v>202</v>
      </c>
      <c r="R1197" s="55">
        <f>I1197/(SUM(H$2:H1197)*10)</f>
        <v>1.6998362201598095E-2</v>
      </c>
      <c r="S1197" s="95">
        <f t="shared" si="170"/>
        <v>1.2748049999999997</v>
      </c>
      <c r="T1197" s="96">
        <f>SUMIFS(H$2:H1197,A$2:A1197,A1197)*10*S1197*(1.1+INDEX(Entourage!BD:BD,MATCH(J1197,Entourage!A:A,0))/20)</f>
        <v>6861.0005099999989</v>
      </c>
      <c r="U1197" s="96">
        <f t="shared" si="171"/>
        <v>580.9085099999993</v>
      </c>
      <c r="V1197" s="96">
        <f>T1197/VLOOKUP(C1197,[4]CharPropertyConfig!$A:$G,7,FALSE)</f>
        <v>274.44002039999998</v>
      </c>
      <c r="W1197" s="96">
        <f t="shared" si="172"/>
        <v>23.416510000000017</v>
      </c>
      <c r="X1197" s="54" t="str">
        <f>VLOOKUP(J1197,Entourage!A:B,2,FALSE)</f>
        <v>c_b_0012</v>
      </c>
      <c r="Y1197" s="51" t="str">
        <f>VLOOKUP(M1197,Entourage!A:B,2,FALSE)</f>
        <v>c_b_0075</v>
      </c>
    </row>
    <row r="1198" spans="1:25" x14ac:dyDescent="0.15">
      <c r="A1198" s="51">
        <f t="shared" si="168"/>
        <v>60</v>
      </c>
      <c r="B1198" s="2">
        <f>COUNTIF(A$1:A1198,A1198)</f>
        <v>17</v>
      </c>
      <c r="C1198" s="2">
        <f t="shared" si="173"/>
        <v>102</v>
      </c>
      <c r="D1198" s="100">
        <f t="shared" si="169"/>
        <v>298</v>
      </c>
      <c r="E1198" s="51">
        <v>1</v>
      </c>
      <c r="F1198" s="43">
        <v>5</v>
      </c>
      <c r="G1198" s="82">
        <v>13009</v>
      </c>
      <c r="H1198" s="43">
        <v>58</v>
      </c>
      <c r="I1198" s="43">
        <f>VLOOKUP(C1198,[4]CharPropertyConfig!$A:$G,7,FALSE)*D1198</f>
        <v>7450</v>
      </c>
      <c r="J1198" s="51">
        <f>VLOOKUP(A1198,filiation!A:C,3,FALSE)</f>
        <v>9</v>
      </c>
      <c r="K1198" s="51">
        <f>VLOOKUP(J1198,Entourage!A:N,14,FALSE)</f>
        <v>1</v>
      </c>
      <c r="L1198" s="2" t="str">
        <f t="shared" si="174"/>
        <v>战斗</v>
      </c>
      <c r="M1198" s="51">
        <f>VLOOKUP(A1198,filiation!A:D,4,FALSE)</f>
        <v>17</v>
      </c>
      <c r="N1198" s="51">
        <f>VLOOKUP(M1198,Entourage!A:N,14,FALSE)</f>
        <v>1</v>
      </c>
      <c r="O1198" s="2" t="str">
        <f t="shared" si="175"/>
        <v>战斗</v>
      </c>
      <c r="P1198" s="2">
        <f t="shared" si="176"/>
        <v>102</v>
      </c>
      <c r="Q1198" s="51">
        <f>INT(VLOOKUP(M1198,Entourage!A:AF,28+IF(N1198=1,2,IF(N1198=3,3,1)),FALSE)*0.6*POWER(B1198,1.1))</f>
        <v>216</v>
      </c>
      <c r="R1198" s="55">
        <f>I1198/(SUM(H$2:H1198)*10)</f>
        <v>1.8460699772028941E-2</v>
      </c>
      <c r="S1198" s="95">
        <f t="shared" si="170"/>
        <v>1.2174387749999998</v>
      </c>
      <c r="T1198" s="96">
        <f>SUMIFS(H$2:H1198,A$2:A1198,A1198)*10*S1198*(1.1+INDEX(Entourage!BD:BD,MATCH(J1198,Entourage!A:A,0))/20)</f>
        <v>7470.2043233999984</v>
      </c>
      <c r="U1198" s="96">
        <f t="shared" si="171"/>
        <v>609.20381339999949</v>
      </c>
      <c r="V1198" s="96">
        <f>T1198/VLOOKUP(C1198,[4]CharPropertyConfig!$A:$G,7,FALSE)</f>
        <v>298.80817293599995</v>
      </c>
      <c r="W1198" s="96">
        <f t="shared" si="172"/>
        <v>28.295303400000194</v>
      </c>
      <c r="X1198" s="54" t="str">
        <f>VLOOKUP(J1198,Entourage!A:B,2,FALSE)</f>
        <v>c_b_0012</v>
      </c>
      <c r="Y1198" s="51" t="str">
        <f>VLOOKUP(M1198,Entourage!A:B,2,FALSE)</f>
        <v>c_b_0075</v>
      </c>
    </row>
    <row r="1199" spans="1:25" x14ac:dyDescent="0.15">
      <c r="A1199" s="51">
        <f t="shared" si="168"/>
        <v>60</v>
      </c>
      <c r="B1199" s="2">
        <f>COUNTIF(A$1:A1199,A1199)</f>
        <v>18</v>
      </c>
      <c r="C1199" s="2">
        <f t="shared" si="173"/>
        <v>102</v>
      </c>
      <c r="D1199" s="100">
        <f t="shared" si="169"/>
        <v>325</v>
      </c>
      <c r="E1199" s="51">
        <v>1</v>
      </c>
      <c r="F1199" s="43">
        <v>6</v>
      </c>
      <c r="G1199" s="82">
        <v>13009</v>
      </c>
      <c r="H1199" s="43">
        <v>64</v>
      </c>
      <c r="I1199" s="43">
        <f>VLOOKUP(C1199,[4]CharPropertyConfig!$A:$G,7,FALSE)*D1199</f>
        <v>8125</v>
      </c>
      <c r="J1199" s="51">
        <f>VLOOKUP(A1199,filiation!A:C,3,FALSE)</f>
        <v>9</v>
      </c>
      <c r="K1199" s="51">
        <f>VLOOKUP(J1199,Entourage!A:N,14,FALSE)</f>
        <v>1</v>
      </c>
      <c r="L1199" s="2" t="str">
        <f t="shared" si="174"/>
        <v>战斗</v>
      </c>
      <c r="M1199" s="51">
        <f>VLOOKUP(A1199,filiation!A:D,4,FALSE)</f>
        <v>17</v>
      </c>
      <c r="N1199" s="51">
        <f>VLOOKUP(M1199,Entourage!A:N,14,FALSE)</f>
        <v>1</v>
      </c>
      <c r="O1199" s="2" t="str">
        <f t="shared" si="175"/>
        <v>战斗</v>
      </c>
      <c r="P1199" s="2">
        <f t="shared" si="176"/>
        <v>102</v>
      </c>
      <c r="Q1199" s="51">
        <f>INT(VLOOKUP(M1199,Entourage!A:AF,28+IF(N1199=1,2,IF(N1199=3,3,1)),FALSE)*0.6*POWER(B1199,1.1))</f>
        <v>230</v>
      </c>
      <c r="R1199" s="55">
        <f>I1199/(SUM(H$2:H1199)*10)</f>
        <v>2.0101434933201386E-2</v>
      </c>
      <c r="S1199" s="95">
        <f t="shared" si="170"/>
        <v>1.1687412239999997</v>
      </c>
      <c r="T1199" s="96">
        <f>SUMIFS(H$2:H1199,A$2:A1199,A1199)*10*S1199*(1.1+INDEX(Entourage!BD:BD,MATCH(J1199,Entourage!A:A,0))/20)</f>
        <v>8143.7888488319977</v>
      </c>
      <c r="U1199" s="96">
        <f t="shared" si="171"/>
        <v>673.58452543199928</v>
      </c>
      <c r="V1199" s="96">
        <f>T1199/VLOOKUP(C1199,[4]CharPropertyConfig!$A:$G,7,FALSE)</f>
        <v>325.75155395327988</v>
      </c>
      <c r="W1199" s="96">
        <f t="shared" si="172"/>
        <v>64.380712031999792</v>
      </c>
      <c r="X1199" s="54" t="str">
        <f>VLOOKUP(J1199,Entourage!A:B,2,FALSE)</f>
        <v>c_b_0012</v>
      </c>
      <c r="Y1199" s="51" t="str">
        <f>VLOOKUP(M1199,Entourage!A:B,2,FALSE)</f>
        <v>c_b_0075</v>
      </c>
    </row>
    <row r="1200" spans="1:25" x14ac:dyDescent="0.15">
      <c r="A1200" s="51">
        <f t="shared" si="168"/>
        <v>60</v>
      </c>
      <c r="B1200" s="2">
        <f>COUNTIF(A$1:A1200,A1200)</f>
        <v>19</v>
      </c>
      <c r="C1200" s="2">
        <f t="shared" si="173"/>
        <v>102</v>
      </c>
      <c r="D1200" s="100">
        <f t="shared" si="169"/>
        <v>354</v>
      </c>
      <c r="E1200" s="51">
        <v>1</v>
      </c>
      <c r="F1200" s="43">
        <v>6</v>
      </c>
      <c r="G1200" s="82">
        <v>13009</v>
      </c>
      <c r="H1200" s="43">
        <v>68</v>
      </c>
      <c r="I1200" s="43">
        <f>VLOOKUP(C1200,[4]CharPropertyConfig!$A:$G,7,FALSE)*D1200</f>
        <v>8850</v>
      </c>
      <c r="J1200" s="51">
        <f>VLOOKUP(A1200,filiation!A:C,3,FALSE)</f>
        <v>9</v>
      </c>
      <c r="K1200" s="51">
        <f>VLOOKUP(J1200,Entourage!A:N,14,FALSE)</f>
        <v>1</v>
      </c>
      <c r="L1200" s="2" t="str">
        <f t="shared" si="174"/>
        <v>战斗</v>
      </c>
      <c r="M1200" s="51">
        <f>VLOOKUP(A1200,filiation!A:D,4,FALSE)</f>
        <v>17</v>
      </c>
      <c r="N1200" s="51">
        <f>VLOOKUP(M1200,Entourage!A:N,14,FALSE)</f>
        <v>1</v>
      </c>
      <c r="O1200" s="2" t="str">
        <f t="shared" si="175"/>
        <v>战斗</v>
      </c>
      <c r="P1200" s="2">
        <f t="shared" si="176"/>
        <v>102</v>
      </c>
      <c r="Q1200" s="51">
        <f>INT(VLOOKUP(M1200,Entourage!A:AF,28+IF(N1200=1,2,IF(N1200=3,3,1)),FALSE)*0.6*POWER(B1200,1.1))</f>
        <v>244</v>
      </c>
      <c r="R1200" s="55">
        <f>I1200/(SUM(H$2:H1200)*10)</f>
        <v>2.1858328393598102E-2</v>
      </c>
      <c r="S1200" s="95">
        <f t="shared" si="170"/>
        <v>1.1278352811599996</v>
      </c>
      <c r="T1200" s="96">
        <f>SUMIFS(H$2:H1200,A$2:A1200,A1200)*10*S1200*(1.1+INDEX(Entourage!BD:BD,MATCH(J1200,Entourage!A:A,0))/20)</f>
        <v>8855.7626276683168</v>
      </c>
      <c r="U1200" s="96">
        <f t="shared" si="171"/>
        <v>711.97377883631907</v>
      </c>
      <c r="V1200" s="96">
        <f>T1200/VLOOKUP(C1200,[4]CharPropertyConfig!$A:$G,7,FALSE)</f>
        <v>354.23050510673266</v>
      </c>
      <c r="W1200" s="96">
        <f t="shared" si="172"/>
        <v>38.389253404319788</v>
      </c>
      <c r="X1200" s="54" t="str">
        <f>VLOOKUP(J1200,Entourage!A:B,2,FALSE)</f>
        <v>c_b_0012</v>
      </c>
      <c r="Y1200" s="51" t="str">
        <f>VLOOKUP(M1200,Entourage!A:B,2,FALSE)</f>
        <v>c_b_0075</v>
      </c>
    </row>
    <row r="1201" spans="1:25" x14ac:dyDescent="0.15">
      <c r="A1201" s="51">
        <f t="shared" si="168"/>
        <v>60</v>
      </c>
      <c r="B1201" s="2">
        <f>COUNTIF(A$1:A1201,A1201)</f>
        <v>20</v>
      </c>
      <c r="C1201" s="2">
        <f t="shared" si="173"/>
        <v>102</v>
      </c>
      <c r="D1201" s="100">
        <f t="shared" si="169"/>
        <v>384</v>
      </c>
      <c r="E1201" s="51">
        <v>1</v>
      </c>
      <c r="F1201" s="43">
        <v>6</v>
      </c>
      <c r="G1201" s="82">
        <v>13009</v>
      </c>
      <c r="H1201" s="43">
        <v>72</v>
      </c>
      <c r="I1201" s="43">
        <f>VLOOKUP(C1201,[4]CharPropertyConfig!$A:$G,7,FALSE)*D1201</f>
        <v>9600</v>
      </c>
      <c r="J1201" s="51">
        <f>VLOOKUP(A1201,filiation!A:C,3,FALSE)</f>
        <v>9</v>
      </c>
      <c r="K1201" s="51">
        <f>VLOOKUP(J1201,Entourage!A:N,14,FALSE)</f>
        <v>1</v>
      </c>
      <c r="L1201" s="2" t="str">
        <f t="shared" si="174"/>
        <v>战斗</v>
      </c>
      <c r="M1201" s="51">
        <f>VLOOKUP(A1201,filiation!A:D,4,FALSE)</f>
        <v>17</v>
      </c>
      <c r="N1201" s="51">
        <f>VLOOKUP(M1201,Entourage!A:N,14,FALSE)</f>
        <v>1</v>
      </c>
      <c r="O1201" s="2" t="str">
        <f t="shared" si="175"/>
        <v>战斗</v>
      </c>
      <c r="P1201" s="2">
        <f t="shared" si="176"/>
        <v>102</v>
      </c>
      <c r="Q1201" s="51">
        <f>INT(VLOOKUP(M1201,Entourage!A:AF,28+IF(N1201=1,2,IF(N1201=3,3,1)),FALSE)*0.6*POWER(B1201,1.1))</f>
        <v>259</v>
      </c>
      <c r="R1201" s="55">
        <f>I1201/(SUM(H$2:H1201)*10)</f>
        <v>2.3668639053254437E-2</v>
      </c>
      <c r="S1201" s="95">
        <f t="shared" si="170"/>
        <v>1.0940002227251997</v>
      </c>
      <c r="T1201" s="96">
        <f>SUMIFS(H$2:H1201,A$2:A1201,A1201)*10*S1201*(1.1+INDEX(Entourage!BD:BD,MATCH(J1201,Entourage!A:A,0))/20)</f>
        <v>9614.0739573090541</v>
      </c>
      <c r="U1201" s="96">
        <f t="shared" si="171"/>
        <v>758.31132964073731</v>
      </c>
      <c r="V1201" s="96">
        <f>T1201/VLOOKUP(C1201,[4]CharPropertyConfig!$A:$G,7,FALSE)</f>
        <v>384.56295829236217</v>
      </c>
      <c r="W1201" s="96">
        <f t="shared" si="172"/>
        <v>46.337550804418242</v>
      </c>
      <c r="X1201" s="54" t="str">
        <f>VLOOKUP(J1201,Entourage!A:B,2,FALSE)</f>
        <v>c_b_0012</v>
      </c>
      <c r="Y1201" s="51" t="str">
        <f>VLOOKUP(M1201,Entourage!A:B,2,FALSE)</f>
        <v>c_b_0075</v>
      </c>
    </row>
    <row r="1202" spans="1:25" x14ac:dyDescent="0.15">
      <c r="A1202" s="51">
        <f t="shared" si="168"/>
        <v>61</v>
      </c>
      <c r="B1202" s="2">
        <f>COUNTIF(A$1:A1202,A1202)</f>
        <v>1</v>
      </c>
      <c r="C1202" s="2">
        <f t="shared" si="173"/>
        <v>102</v>
      </c>
      <c r="D1202" s="100">
        <f t="shared" si="169"/>
        <v>10</v>
      </c>
      <c r="E1202" s="51">
        <v>1</v>
      </c>
      <c r="F1202" s="43">
        <v>1</v>
      </c>
      <c r="G1202" s="82">
        <v>13009</v>
      </c>
      <c r="H1202" s="43">
        <v>2</v>
      </c>
      <c r="I1202" s="43">
        <f>VLOOKUP(C1202,[4]CharPropertyConfig!$A:$G,7,FALSE)*D1202</f>
        <v>250</v>
      </c>
      <c r="J1202" s="51">
        <f>VLOOKUP(A1202,filiation!A:C,3,FALSE)</f>
        <v>19</v>
      </c>
      <c r="K1202" s="51">
        <f>VLOOKUP(J1202,Entourage!A:N,14,FALSE)</f>
        <v>1</v>
      </c>
      <c r="L1202" s="2" t="str">
        <f t="shared" si="174"/>
        <v>战斗</v>
      </c>
      <c r="M1202" s="51">
        <f>VLOOKUP(A1202,filiation!A:D,4,FALSE)</f>
        <v>15</v>
      </c>
      <c r="N1202" s="51">
        <f>VLOOKUP(M1202,Entourage!A:N,14,FALSE)</f>
        <v>1</v>
      </c>
      <c r="O1202" s="2" t="str">
        <f t="shared" si="175"/>
        <v>战斗</v>
      </c>
      <c r="P1202" s="2">
        <f t="shared" si="176"/>
        <v>102</v>
      </c>
      <c r="Q1202" s="51">
        <f>INT(VLOOKUP(M1202,Entourage!A:AF,28+IF(N1202=1,2,IF(N1202=3,3,1)),FALSE)*0.6*POWER(B1202,1.1))</f>
        <v>7</v>
      </c>
      <c r="R1202" s="55">
        <f>I1202/(SUM(H$2:H1202)*10)</f>
        <v>6.1634041713919433E-4</v>
      </c>
      <c r="S1202" s="95">
        <f t="shared" si="170"/>
        <v>10</v>
      </c>
      <c r="T1202" s="96">
        <f>SUMIFS(H$2:H1202,A$2:A1202,A1202)*10*S1202*(1.1+INDEX(Entourage!BD:BD,MATCH(J1202,Entourage!A:A,0))/20)</f>
        <v>270</v>
      </c>
      <c r="U1202" s="96">
        <f t="shared" si="171"/>
        <v>-9344.0739573090541</v>
      </c>
      <c r="V1202" s="96">
        <f>T1202/VLOOKUP(C1202,[4]CharPropertyConfig!$A:$G,7,FALSE)</f>
        <v>10.8</v>
      </c>
      <c r="W1202" s="96">
        <f t="shared" si="172"/>
        <v>-10102.385286949791</v>
      </c>
      <c r="X1202" s="54" t="str">
        <f>VLOOKUP(J1202,Entourage!A:B,2,FALSE)</f>
        <v>c_b_0077</v>
      </c>
      <c r="Y1202" s="51" t="str">
        <f>VLOOKUP(M1202,Entourage!A:B,2,FALSE)</f>
        <v>c_b_0074</v>
      </c>
    </row>
    <row r="1203" spans="1:25" x14ac:dyDescent="0.15">
      <c r="A1203" s="51">
        <f t="shared" si="168"/>
        <v>61</v>
      </c>
      <c r="B1203" s="2">
        <f>COUNTIF(A$1:A1203,A1203)</f>
        <v>2</v>
      </c>
      <c r="C1203" s="2">
        <f t="shared" si="173"/>
        <v>102</v>
      </c>
      <c r="D1203" s="100">
        <f t="shared" si="169"/>
        <v>22</v>
      </c>
      <c r="E1203" s="51">
        <v>1</v>
      </c>
      <c r="F1203" s="43">
        <v>1</v>
      </c>
      <c r="G1203" s="82">
        <v>13009</v>
      </c>
      <c r="H1203" s="43">
        <v>4</v>
      </c>
      <c r="I1203" s="43">
        <f>VLOOKUP(C1203,[4]CharPropertyConfig!$A:$G,7,FALSE)*D1203</f>
        <v>550</v>
      </c>
      <c r="J1203" s="51">
        <f>VLOOKUP(A1203,filiation!A:C,3,FALSE)</f>
        <v>19</v>
      </c>
      <c r="K1203" s="51">
        <f>VLOOKUP(J1203,Entourage!A:N,14,FALSE)</f>
        <v>1</v>
      </c>
      <c r="L1203" s="2" t="str">
        <f t="shared" si="174"/>
        <v>战斗</v>
      </c>
      <c r="M1203" s="51">
        <f>VLOOKUP(A1203,filiation!A:D,4,FALSE)</f>
        <v>15</v>
      </c>
      <c r="N1203" s="51">
        <f>VLOOKUP(M1203,Entourage!A:N,14,FALSE)</f>
        <v>1</v>
      </c>
      <c r="O1203" s="2" t="str">
        <f t="shared" si="175"/>
        <v>战斗</v>
      </c>
      <c r="P1203" s="2">
        <f t="shared" si="176"/>
        <v>102</v>
      </c>
      <c r="Q1203" s="51">
        <f>INT(VLOOKUP(M1203,Entourage!A:AF,28+IF(N1203=1,2,IF(N1203=3,3,1)),FALSE)*0.6*POWER(B1203,1.1))</f>
        <v>15</v>
      </c>
      <c r="R1203" s="55">
        <f>I1203/(SUM(H$2:H1203)*10)</f>
        <v>1.3558152147118275E-3</v>
      </c>
      <c r="S1203" s="95">
        <f t="shared" si="170"/>
        <v>7</v>
      </c>
      <c r="T1203" s="96">
        <f>SUMIFS(H$2:H1203,A$2:A1203,A1203)*10*S1203*(1.1+INDEX(Entourage!BD:BD,MATCH(J1203,Entourage!A:A,0))/20)</f>
        <v>567</v>
      </c>
      <c r="U1203" s="96">
        <f t="shared" si="171"/>
        <v>297</v>
      </c>
      <c r="V1203" s="96">
        <f>T1203/VLOOKUP(C1203,[4]CharPropertyConfig!$A:$G,7,FALSE)</f>
        <v>22.68</v>
      </c>
      <c r="W1203" s="96">
        <f t="shared" si="172"/>
        <v>9641.0739573090541</v>
      </c>
      <c r="X1203" s="54" t="str">
        <f>VLOOKUP(J1203,Entourage!A:B,2,FALSE)</f>
        <v>c_b_0077</v>
      </c>
      <c r="Y1203" s="51" t="str">
        <f>VLOOKUP(M1203,Entourage!A:B,2,FALSE)</f>
        <v>c_b_0074</v>
      </c>
    </row>
    <row r="1204" spans="1:25" x14ac:dyDescent="0.15">
      <c r="A1204" s="51">
        <f t="shared" si="168"/>
        <v>61</v>
      </c>
      <c r="B1204" s="2">
        <f>COUNTIF(A$1:A1204,A1204)</f>
        <v>3</v>
      </c>
      <c r="C1204" s="2">
        <f t="shared" si="173"/>
        <v>102</v>
      </c>
      <c r="D1204" s="100">
        <f t="shared" si="169"/>
        <v>35</v>
      </c>
      <c r="E1204" s="51">
        <v>1</v>
      </c>
      <c r="F1204" s="43">
        <v>1</v>
      </c>
      <c r="G1204" s="82">
        <v>13009</v>
      </c>
      <c r="H1204" s="43">
        <v>6</v>
      </c>
      <c r="I1204" s="43">
        <f>VLOOKUP(C1204,[4]CharPropertyConfig!$A:$G,7,FALSE)*D1204</f>
        <v>875</v>
      </c>
      <c r="J1204" s="51">
        <f>VLOOKUP(A1204,filiation!A:C,3,FALSE)</f>
        <v>19</v>
      </c>
      <c r="K1204" s="51">
        <f>VLOOKUP(J1204,Entourage!A:N,14,FALSE)</f>
        <v>1</v>
      </c>
      <c r="L1204" s="2" t="str">
        <f t="shared" si="174"/>
        <v>战斗</v>
      </c>
      <c r="M1204" s="51">
        <f>VLOOKUP(A1204,filiation!A:D,4,FALSE)</f>
        <v>15</v>
      </c>
      <c r="N1204" s="51">
        <f>VLOOKUP(M1204,Entourage!A:N,14,FALSE)</f>
        <v>1</v>
      </c>
      <c r="O1204" s="2" t="str">
        <f t="shared" si="175"/>
        <v>战斗</v>
      </c>
      <c r="P1204" s="2">
        <f t="shared" si="176"/>
        <v>102</v>
      </c>
      <c r="Q1204" s="51">
        <f>INT(VLOOKUP(M1204,Entourage!A:AF,28+IF(N1204=1,2,IF(N1204=3,3,1)),FALSE)*0.6*POWER(B1204,1.1))</f>
        <v>24</v>
      </c>
      <c r="R1204" s="55">
        <f>I1204/(SUM(H$2:H1204)*10)</f>
        <v>2.1566597653554175E-3</v>
      </c>
      <c r="S1204" s="95">
        <f t="shared" si="170"/>
        <v>5.5</v>
      </c>
      <c r="T1204" s="96">
        <f>SUMIFS(H$2:H1204,A$2:A1204,A1204)*10*S1204*(1.1+INDEX(Entourage!BD:BD,MATCH(J1204,Entourage!A:A,0))/20)</f>
        <v>891.00000000000011</v>
      </c>
      <c r="U1204" s="96">
        <f t="shared" si="171"/>
        <v>324.00000000000011</v>
      </c>
      <c r="V1204" s="96">
        <f>T1204/VLOOKUP(C1204,[4]CharPropertyConfig!$A:$G,7,FALSE)</f>
        <v>35.640000000000008</v>
      </c>
      <c r="W1204" s="96">
        <f t="shared" si="172"/>
        <v>27.000000000000114</v>
      </c>
      <c r="X1204" s="54" t="str">
        <f>VLOOKUP(J1204,Entourage!A:B,2,FALSE)</f>
        <v>c_b_0077</v>
      </c>
      <c r="Y1204" s="51" t="str">
        <f>VLOOKUP(M1204,Entourage!A:B,2,FALSE)</f>
        <v>c_b_0074</v>
      </c>
    </row>
    <row r="1205" spans="1:25" x14ac:dyDescent="0.15">
      <c r="A1205" s="51">
        <f t="shared" si="168"/>
        <v>61</v>
      </c>
      <c r="B1205" s="2">
        <f>COUNTIF(A$1:A1205,A1205)</f>
        <v>4</v>
      </c>
      <c r="C1205" s="2">
        <f t="shared" si="173"/>
        <v>102</v>
      </c>
      <c r="D1205" s="100">
        <f t="shared" si="169"/>
        <v>49</v>
      </c>
      <c r="E1205" s="51">
        <v>1</v>
      </c>
      <c r="F1205" s="43">
        <v>2</v>
      </c>
      <c r="G1205" s="82">
        <v>13009</v>
      </c>
      <c r="H1205" s="43">
        <v>10</v>
      </c>
      <c r="I1205" s="43">
        <f>VLOOKUP(C1205,[4]CharPropertyConfig!$A:$G,7,FALSE)*D1205</f>
        <v>1225</v>
      </c>
      <c r="J1205" s="51">
        <f>VLOOKUP(A1205,filiation!A:C,3,FALSE)</f>
        <v>19</v>
      </c>
      <c r="K1205" s="51">
        <f>VLOOKUP(J1205,Entourage!A:N,14,FALSE)</f>
        <v>1</v>
      </c>
      <c r="L1205" s="2" t="str">
        <f t="shared" si="174"/>
        <v>战斗</v>
      </c>
      <c r="M1205" s="51">
        <f>VLOOKUP(A1205,filiation!A:D,4,FALSE)</f>
        <v>15</v>
      </c>
      <c r="N1205" s="51">
        <f>VLOOKUP(M1205,Entourage!A:N,14,FALSE)</f>
        <v>1</v>
      </c>
      <c r="O1205" s="2" t="str">
        <f t="shared" si="175"/>
        <v>战斗</v>
      </c>
      <c r="P1205" s="2">
        <f t="shared" si="176"/>
        <v>102</v>
      </c>
      <c r="Q1205" s="51">
        <f>INT(VLOOKUP(M1205,Entourage!A:AF,28+IF(N1205=1,2,IF(N1205=3,3,1)),FALSE)*0.6*POWER(B1205,1.1))</f>
        <v>33</v>
      </c>
      <c r="R1205" s="55">
        <f>I1205/(SUM(H$2:H1205)*10)</f>
        <v>3.0185796658617121E-3</v>
      </c>
      <c r="S1205" s="95">
        <f t="shared" si="170"/>
        <v>4.2</v>
      </c>
      <c r="T1205" s="96">
        <f>SUMIFS(H$2:H1205,A$2:A1205,A1205)*10*S1205*(1.1+INDEX(Entourage!BD:BD,MATCH(J1205,Entourage!A:A,0))/20)</f>
        <v>1247.4000000000001</v>
      </c>
      <c r="U1205" s="96">
        <f t="shared" si="171"/>
        <v>356.4</v>
      </c>
      <c r="V1205" s="96">
        <f>T1205/VLOOKUP(C1205,[4]CharPropertyConfig!$A:$G,7,FALSE)</f>
        <v>49.896000000000001</v>
      </c>
      <c r="W1205" s="96">
        <f t="shared" si="172"/>
        <v>32.399999999999864</v>
      </c>
      <c r="X1205" s="54" t="str">
        <f>VLOOKUP(J1205,Entourage!A:B,2,FALSE)</f>
        <v>c_b_0077</v>
      </c>
      <c r="Y1205" s="51" t="str">
        <f>VLOOKUP(M1205,Entourage!A:B,2,FALSE)</f>
        <v>c_b_0074</v>
      </c>
    </row>
    <row r="1206" spans="1:25" x14ac:dyDescent="0.15">
      <c r="A1206" s="51">
        <f t="shared" si="168"/>
        <v>61</v>
      </c>
      <c r="B1206" s="2">
        <f>COUNTIF(A$1:A1206,A1206)</f>
        <v>5</v>
      </c>
      <c r="C1206" s="2">
        <f t="shared" si="173"/>
        <v>102</v>
      </c>
      <c r="D1206" s="100">
        <f t="shared" si="169"/>
        <v>65</v>
      </c>
      <c r="E1206" s="51">
        <v>1</v>
      </c>
      <c r="F1206" s="43">
        <v>2</v>
      </c>
      <c r="G1206" s="82">
        <v>13009</v>
      </c>
      <c r="H1206" s="43">
        <v>12</v>
      </c>
      <c r="I1206" s="43">
        <f>VLOOKUP(C1206,[4]CharPropertyConfig!$A:$G,7,FALSE)*D1206</f>
        <v>1625</v>
      </c>
      <c r="J1206" s="51">
        <f>VLOOKUP(A1206,filiation!A:C,3,FALSE)</f>
        <v>19</v>
      </c>
      <c r="K1206" s="51">
        <f>VLOOKUP(J1206,Entourage!A:N,14,FALSE)</f>
        <v>1</v>
      </c>
      <c r="L1206" s="2" t="str">
        <f t="shared" si="174"/>
        <v>战斗</v>
      </c>
      <c r="M1206" s="51">
        <f>VLOOKUP(A1206,filiation!A:D,4,FALSE)</f>
        <v>15</v>
      </c>
      <c r="N1206" s="51">
        <f>VLOOKUP(M1206,Entourage!A:N,14,FALSE)</f>
        <v>1</v>
      </c>
      <c r="O1206" s="2" t="str">
        <f t="shared" si="175"/>
        <v>战斗</v>
      </c>
      <c r="P1206" s="2">
        <f t="shared" si="176"/>
        <v>102</v>
      </c>
      <c r="Q1206" s="51">
        <f>INT(VLOOKUP(M1206,Entourage!A:AF,28+IF(N1206=1,2,IF(N1206=3,3,1)),FALSE)*0.6*POWER(B1206,1.1))</f>
        <v>42</v>
      </c>
      <c r="R1206" s="55">
        <f>I1206/(SUM(H$2:H1206)*10)</f>
        <v>4.003054638616544E-3</v>
      </c>
      <c r="S1206" s="95">
        <f t="shared" si="170"/>
        <v>3.56</v>
      </c>
      <c r="T1206" s="96">
        <f>SUMIFS(H$2:H1206,A$2:A1206,A1206)*10*S1206*(1.1+INDEX(Entourage!BD:BD,MATCH(J1206,Entourage!A:A,0))/20)</f>
        <v>1634.0400000000002</v>
      </c>
      <c r="U1206" s="96">
        <f t="shared" si="171"/>
        <v>386.6400000000001</v>
      </c>
      <c r="V1206" s="96">
        <f>T1206/VLOOKUP(C1206,[4]CharPropertyConfig!$A:$G,7,FALSE)</f>
        <v>65.36160000000001</v>
      </c>
      <c r="W1206" s="96">
        <f t="shared" si="172"/>
        <v>30.240000000000123</v>
      </c>
      <c r="X1206" s="54" t="str">
        <f>VLOOKUP(J1206,Entourage!A:B,2,FALSE)</f>
        <v>c_b_0077</v>
      </c>
      <c r="Y1206" s="51" t="str">
        <f>VLOOKUP(M1206,Entourage!A:B,2,FALSE)</f>
        <v>c_b_0074</v>
      </c>
    </row>
    <row r="1207" spans="1:25" x14ac:dyDescent="0.15">
      <c r="A1207" s="51">
        <f t="shared" si="168"/>
        <v>61</v>
      </c>
      <c r="B1207" s="2">
        <f>COUNTIF(A$1:A1207,A1207)</f>
        <v>6</v>
      </c>
      <c r="C1207" s="2">
        <f t="shared" si="173"/>
        <v>102</v>
      </c>
      <c r="D1207" s="100">
        <f t="shared" si="169"/>
        <v>81</v>
      </c>
      <c r="E1207" s="51">
        <v>1</v>
      </c>
      <c r="F1207" s="43">
        <v>2</v>
      </c>
      <c r="G1207" s="82">
        <v>13009</v>
      </c>
      <c r="H1207" s="43">
        <v>16</v>
      </c>
      <c r="I1207" s="43">
        <f>VLOOKUP(C1207,[4]CharPropertyConfig!$A:$G,7,FALSE)*D1207</f>
        <v>2025</v>
      </c>
      <c r="J1207" s="51">
        <f>VLOOKUP(A1207,filiation!A:C,3,FALSE)</f>
        <v>19</v>
      </c>
      <c r="K1207" s="51">
        <f>VLOOKUP(J1207,Entourage!A:N,14,FALSE)</f>
        <v>1</v>
      </c>
      <c r="L1207" s="2" t="str">
        <f t="shared" si="174"/>
        <v>战斗</v>
      </c>
      <c r="M1207" s="51">
        <f>VLOOKUP(A1207,filiation!A:D,4,FALSE)</f>
        <v>15</v>
      </c>
      <c r="N1207" s="51">
        <f>VLOOKUP(M1207,Entourage!A:N,14,FALSE)</f>
        <v>1</v>
      </c>
      <c r="O1207" s="2" t="str">
        <f t="shared" si="175"/>
        <v>战斗</v>
      </c>
      <c r="P1207" s="2">
        <f t="shared" si="176"/>
        <v>102</v>
      </c>
      <c r="Q1207" s="51">
        <f>INT(VLOOKUP(M1207,Entourage!A:AF,28+IF(N1207=1,2,IF(N1207=3,3,1)),FALSE)*0.6*POWER(B1207,1.1))</f>
        <v>51</v>
      </c>
      <c r="R1207" s="55">
        <f>I1207/(SUM(H$2:H1207)*10)</f>
        <v>4.9864565377985715E-3</v>
      </c>
      <c r="S1207" s="95">
        <f t="shared" si="170"/>
        <v>3.02</v>
      </c>
      <c r="T1207" s="96">
        <f>SUMIFS(H$2:H1207,A$2:A1207,A1207)*10*S1207*(1.1+INDEX(Entourage!BD:BD,MATCH(J1207,Entourage!A:A,0))/20)</f>
        <v>2038.5000000000002</v>
      </c>
      <c r="U1207" s="96">
        <f t="shared" si="171"/>
        <v>404.46000000000004</v>
      </c>
      <c r="V1207" s="96">
        <f>T1207/VLOOKUP(C1207,[4]CharPropertyConfig!$A:$G,7,FALSE)</f>
        <v>81.540000000000006</v>
      </c>
      <c r="W1207" s="96">
        <f t="shared" si="172"/>
        <v>17.819999999999936</v>
      </c>
      <c r="X1207" s="54" t="str">
        <f>VLOOKUP(J1207,Entourage!A:B,2,FALSE)</f>
        <v>c_b_0077</v>
      </c>
      <c r="Y1207" s="51" t="str">
        <f>VLOOKUP(M1207,Entourage!A:B,2,FALSE)</f>
        <v>c_b_0074</v>
      </c>
    </row>
    <row r="1208" spans="1:25" x14ac:dyDescent="0.15">
      <c r="A1208" s="51">
        <f t="shared" si="168"/>
        <v>61</v>
      </c>
      <c r="B1208" s="2">
        <f>COUNTIF(A$1:A1208,A1208)</f>
        <v>7</v>
      </c>
      <c r="C1208" s="2">
        <f t="shared" si="173"/>
        <v>102</v>
      </c>
      <c r="D1208" s="100">
        <f t="shared" si="169"/>
        <v>98</v>
      </c>
      <c r="E1208" s="51">
        <v>1</v>
      </c>
      <c r="F1208" s="43">
        <v>3</v>
      </c>
      <c r="G1208" s="82">
        <v>13009</v>
      </c>
      <c r="H1208" s="43">
        <v>20</v>
      </c>
      <c r="I1208" s="43">
        <f>VLOOKUP(C1208,[4]CharPropertyConfig!$A:$G,7,FALSE)*D1208</f>
        <v>2450</v>
      </c>
      <c r="J1208" s="51">
        <f>VLOOKUP(A1208,filiation!A:C,3,FALSE)</f>
        <v>19</v>
      </c>
      <c r="K1208" s="51">
        <f>VLOOKUP(J1208,Entourage!A:N,14,FALSE)</f>
        <v>1</v>
      </c>
      <c r="L1208" s="2" t="str">
        <f t="shared" si="174"/>
        <v>战斗</v>
      </c>
      <c r="M1208" s="51">
        <f>VLOOKUP(A1208,filiation!A:D,4,FALSE)</f>
        <v>15</v>
      </c>
      <c r="N1208" s="51">
        <f>VLOOKUP(M1208,Entourage!A:N,14,FALSE)</f>
        <v>1</v>
      </c>
      <c r="O1208" s="2" t="str">
        <f t="shared" si="175"/>
        <v>战斗</v>
      </c>
      <c r="P1208" s="2">
        <f t="shared" si="176"/>
        <v>102</v>
      </c>
      <c r="Q1208" s="51">
        <f>INT(VLOOKUP(M1208,Entourage!A:AF,28+IF(N1208=1,2,IF(N1208=3,3,1)),FALSE)*0.6*POWER(B1208,1.1))</f>
        <v>61</v>
      </c>
      <c r="R1208" s="55">
        <f>I1208/(SUM(H$2:H1208)*10)</f>
        <v>6.0300270735909427E-3</v>
      </c>
      <c r="S1208" s="95">
        <f t="shared" si="170"/>
        <v>2.6</v>
      </c>
      <c r="T1208" s="96">
        <f>SUMIFS(H$2:H1208,A$2:A1208,A1208)*10*S1208*(1.1+INDEX(Entourage!BD:BD,MATCH(J1208,Entourage!A:A,0))/20)</f>
        <v>2457</v>
      </c>
      <c r="U1208" s="96">
        <f t="shared" si="171"/>
        <v>418.49999999999977</v>
      </c>
      <c r="V1208" s="96">
        <f>T1208/VLOOKUP(C1208,[4]CharPropertyConfig!$A:$G,7,FALSE)</f>
        <v>98.28</v>
      </c>
      <c r="W1208" s="96">
        <f t="shared" si="172"/>
        <v>14.039999999999736</v>
      </c>
      <c r="X1208" s="54" t="str">
        <f>VLOOKUP(J1208,Entourage!A:B,2,FALSE)</f>
        <v>c_b_0077</v>
      </c>
      <c r="Y1208" s="51" t="str">
        <f>VLOOKUP(M1208,Entourage!A:B,2,FALSE)</f>
        <v>c_b_0074</v>
      </c>
    </row>
    <row r="1209" spans="1:25" x14ac:dyDescent="0.15">
      <c r="A1209" s="51">
        <f t="shared" si="168"/>
        <v>61</v>
      </c>
      <c r="B1209" s="2">
        <f>COUNTIF(A$1:A1209,A1209)</f>
        <v>8</v>
      </c>
      <c r="C1209" s="2">
        <f t="shared" si="173"/>
        <v>102</v>
      </c>
      <c r="D1209" s="100">
        <f t="shared" si="169"/>
        <v>115</v>
      </c>
      <c r="E1209" s="51">
        <v>1</v>
      </c>
      <c r="F1209" s="43">
        <v>3</v>
      </c>
      <c r="G1209" s="82">
        <v>13009</v>
      </c>
      <c r="H1209" s="43">
        <v>24</v>
      </c>
      <c r="I1209" s="43">
        <f>VLOOKUP(C1209,[4]CharPropertyConfig!$A:$G,7,FALSE)*D1209</f>
        <v>2875</v>
      </c>
      <c r="J1209" s="51">
        <f>VLOOKUP(A1209,filiation!A:C,3,FALSE)</f>
        <v>19</v>
      </c>
      <c r="K1209" s="51">
        <f>VLOOKUP(J1209,Entourage!A:N,14,FALSE)</f>
        <v>1</v>
      </c>
      <c r="L1209" s="2" t="str">
        <f t="shared" si="174"/>
        <v>战斗</v>
      </c>
      <c r="M1209" s="51">
        <f>VLOOKUP(A1209,filiation!A:D,4,FALSE)</f>
        <v>15</v>
      </c>
      <c r="N1209" s="51">
        <f>VLOOKUP(M1209,Entourage!A:N,14,FALSE)</f>
        <v>1</v>
      </c>
      <c r="O1209" s="2" t="str">
        <f t="shared" si="175"/>
        <v>战斗</v>
      </c>
      <c r="P1209" s="2">
        <f t="shared" si="176"/>
        <v>102</v>
      </c>
      <c r="Q1209" s="51">
        <f>INT(VLOOKUP(M1209,Entourage!A:AF,28+IF(N1209=1,2,IF(N1209=3,3,1)),FALSE)*0.6*POWER(B1209,1.1))</f>
        <v>70</v>
      </c>
      <c r="R1209" s="55">
        <f>I1209/(SUM(H$2:H1209)*10)</f>
        <v>7.0718748462635901E-3</v>
      </c>
      <c r="S1209" s="95">
        <f t="shared" si="170"/>
        <v>2.2799999999999998</v>
      </c>
      <c r="T1209" s="96">
        <f>SUMIFS(H$2:H1209,A$2:A1209,A1209)*10*S1209*(1.1+INDEX(Entourage!BD:BD,MATCH(J1209,Entourage!A:A,0))/20)</f>
        <v>2893.32</v>
      </c>
      <c r="U1209" s="96">
        <f t="shared" si="171"/>
        <v>436.32000000000016</v>
      </c>
      <c r="V1209" s="96">
        <f>T1209/VLOOKUP(C1209,[4]CharPropertyConfig!$A:$G,7,FALSE)</f>
        <v>115.73280000000001</v>
      </c>
      <c r="W1209" s="96">
        <f t="shared" si="172"/>
        <v>17.820000000000391</v>
      </c>
      <c r="X1209" s="54" t="str">
        <f>VLOOKUP(J1209,Entourage!A:B,2,FALSE)</f>
        <v>c_b_0077</v>
      </c>
      <c r="Y1209" s="51" t="str">
        <f>VLOOKUP(M1209,Entourage!A:B,2,FALSE)</f>
        <v>c_b_0074</v>
      </c>
    </row>
    <row r="1210" spans="1:25" x14ac:dyDescent="0.15">
      <c r="A1210" s="51">
        <f t="shared" si="168"/>
        <v>61</v>
      </c>
      <c r="B1210" s="2">
        <f>COUNTIF(A$1:A1210,A1210)</f>
        <v>9</v>
      </c>
      <c r="C1210" s="2">
        <f t="shared" si="173"/>
        <v>102</v>
      </c>
      <c r="D1210" s="100">
        <f t="shared" si="169"/>
        <v>134</v>
      </c>
      <c r="E1210" s="51">
        <v>1</v>
      </c>
      <c r="F1210" s="43">
        <v>3</v>
      </c>
      <c r="G1210" s="82">
        <v>13009</v>
      </c>
      <c r="H1210" s="43">
        <v>26</v>
      </c>
      <c r="I1210" s="43">
        <f>VLOOKUP(C1210,[4]CharPropertyConfig!$A:$G,7,FALSE)*D1210</f>
        <v>3350</v>
      </c>
      <c r="J1210" s="51">
        <f>VLOOKUP(A1210,filiation!A:C,3,FALSE)</f>
        <v>19</v>
      </c>
      <c r="K1210" s="51">
        <f>VLOOKUP(J1210,Entourage!A:N,14,FALSE)</f>
        <v>1</v>
      </c>
      <c r="L1210" s="2" t="str">
        <f t="shared" si="174"/>
        <v>战斗</v>
      </c>
      <c r="M1210" s="51">
        <f>VLOOKUP(A1210,filiation!A:D,4,FALSE)</f>
        <v>15</v>
      </c>
      <c r="N1210" s="51">
        <f>VLOOKUP(M1210,Entourage!A:N,14,FALSE)</f>
        <v>1</v>
      </c>
      <c r="O1210" s="2" t="str">
        <f t="shared" si="175"/>
        <v>战斗</v>
      </c>
      <c r="P1210" s="2">
        <f t="shared" si="176"/>
        <v>102</v>
      </c>
      <c r="Q1210" s="51">
        <f>INT(VLOOKUP(M1210,Entourage!A:AF,28+IF(N1210=1,2,IF(N1210=3,3,1)),FALSE)*0.6*POWER(B1210,1.1))</f>
        <v>80</v>
      </c>
      <c r="R1210" s="55">
        <f>I1210/(SUM(H$2:H1210)*10)</f>
        <v>8.2350049164208461E-3</v>
      </c>
      <c r="S1210" s="95">
        <f t="shared" si="170"/>
        <v>2.0699999999999998</v>
      </c>
      <c r="T1210" s="96">
        <f>SUMIFS(H$2:H1210,A$2:A1210,A1210)*10*S1210*(1.1+INDEX(Entourage!BD:BD,MATCH(J1210,Entourage!A:A,0))/20)</f>
        <v>3353.4</v>
      </c>
      <c r="U1210" s="96">
        <f t="shared" si="171"/>
        <v>460.07999999999993</v>
      </c>
      <c r="V1210" s="96">
        <f>T1210/VLOOKUP(C1210,[4]CharPropertyConfig!$A:$G,7,FALSE)</f>
        <v>134.136</v>
      </c>
      <c r="W1210" s="96">
        <f t="shared" si="172"/>
        <v>23.759999999999764</v>
      </c>
      <c r="X1210" s="54" t="str">
        <f>VLOOKUP(J1210,Entourage!A:B,2,FALSE)</f>
        <v>c_b_0077</v>
      </c>
      <c r="Y1210" s="51" t="str">
        <f>VLOOKUP(M1210,Entourage!A:B,2,FALSE)</f>
        <v>c_b_0074</v>
      </c>
    </row>
    <row r="1211" spans="1:25" x14ac:dyDescent="0.15">
      <c r="A1211" s="51">
        <f t="shared" si="168"/>
        <v>61</v>
      </c>
      <c r="B1211" s="2">
        <f>COUNTIF(A$1:A1211,A1211)</f>
        <v>10</v>
      </c>
      <c r="C1211" s="2">
        <f t="shared" si="173"/>
        <v>102</v>
      </c>
      <c r="D1211" s="100">
        <f t="shared" si="169"/>
        <v>153</v>
      </c>
      <c r="E1211" s="51">
        <v>1</v>
      </c>
      <c r="F1211" s="43">
        <v>3</v>
      </c>
      <c r="G1211" s="82">
        <v>13009</v>
      </c>
      <c r="H1211" s="43">
        <v>30</v>
      </c>
      <c r="I1211" s="43">
        <f>VLOOKUP(C1211,[4]CharPropertyConfig!$A:$G,7,FALSE)*D1211</f>
        <v>3825</v>
      </c>
      <c r="J1211" s="51">
        <f>VLOOKUP(A1211,filiation!A:C,3,FALSE)</f>
        <v>19</v>
      </c>
      <c r="K1211" s="51">
        <f>VLOOKUP(J1211,Entourage!A:N,14,FALSE)</f>
        <v>1</v>
      </c>
      <c r="L1211" s="2" t="str">
        <f t="shared" si="174"/>
        <v>战斗</v>
      </c>
      <c r="M1211" s="51">
        <f>VLOOKUP(A1211,filiation!A:D,4,FALSE)</f>
        <v>15</v>
      </c>
      <c r="N1211" s="51">
        <f>VLOOKUP(M1211,Entourage!A:N,14,FALSE)</f>
        <v>1</v>
      </c>
      <c r="O1211" s="2" t="str">
        <f t="shared" si="175"/>
        <v>战斗</v>
      </c>
      <c r="P1211" s="2">
        <f t="shared" si="176"/>
        <v>102</v>
      </c>
      <c r="Q1211" s="51">
        <f>INT(VLOOKUP(M1211,Entourage!A:AF,28+IF(N1211=1,2,IF(N1211=3,3,1)),FALSE)*0.6*POWER(B1211,1.1))</f>
        <v>90</v>
      </c>
      <c r="R1211" s="55">
        <f>I1211/(SUM(H$2:H1211)*10)</f>
        <v>9.3957258658806195E-3</v>
      </c>
      <c r="S1211" s="95">
        <f t="shared" si="170"/>
        <v>1.89</v>
      </c>
      <c r="T1211" s="96">
        <f>SUMIFS(H$2:H1211,A$2:A1211,A1211)*10*S1211*(1.1+INDEX(Entourage!BD:BD,MATCH(J1211,Entourage!A:A,0))/20)</f>
        <v>3827.2500000000005</v>
      </c>
      <c r="U1211" s="96">
        <f t="shared" si="171"/>
        <v>473.85000000000036</v>
      </c>
      <c r="V1211" s="96">
        <f>T1211/VLOOKUP(C1211,[4]CharPropertyConfig!$A:$G,7,FALSE)</f>
        <v>153.09000000000003</v>
      </c>
      <c r="W1211" s="96">
        <f t="shared" si="172"/>
        <v>13.770000000000437</v>
      </c>
      <c r="X1211" s="54" t="str">
        <f>VLOOKUP(J1211,Entourage!A:B,2,FALSE)</f>
        <v>c_b_0077</v>
      </c>
      <c r="Y1211" s="51" t="str">
        <f>VLOOKUP(M1211,Entourage!A:B,2,FALSE)</f>
        <v>c_b_0074</v>
      </c>
    </row>
    <row r="1212" spans="1:25" x14ac:dyDescent="0.15">
      <c r="A1212" s="51">
        <f t="shared" si="168"/>
        <v>61</v>
      </c>
      <c r="B1212" s="2">
        <f>COUNTIF(A$1:A1212,A1212)</f>
        <v>11</v>
      </c>
      <c r="C1212" s="2">
        <f t="shared" si="173"/>
        <v>102</v>
      </c>
      <c r="D1212" s="100">
        <f t="shared" si="169"/>
        <v>172</v>
      </c>
      <c r="E1212" s="51">
        <v>1</v>
      </c>
      <c r="F1212" s="43">
        <v>4</v>
      </c>
      <c r="G1212" s="82">
        <v>13009</v>
      </c>
      <c r="H1212" s="43">
        <v>34</v>
      </c>
      <c r="I1212" s="43">
        <f>VLOOKUP(C1212,[4]CharPropertyConfig!$A:$G,7,FALSE)*D1212</f>
        <v>4300</v>
      </c>
      <c r="J1212" s="51">
        <f>VLOOKUP(A1212,filiation!A:C,3,FALSE)</f>
        <v>19</v>
      </c>
      <c r="K1212" s="51">
        <f>VLOOKUP(J1212,Entourage!A:N,14,FALSE)</f>
        <v>1</v>
      </c>
      <c r="L1212" s="2" t="str">
        <f t="shared" si="174"/>
        <v>战斗</v>
      </c>
      <c r="M1212" s="51">
        <f>VLOOKUP(A1212,filiation!A:D,4,FALSE)</f>
        <v>15</v>
      </c>
      <c r="N1212" s="51">
        <f>VLOOKUP(M1212,Entourage!A:N,14,FALSE)</f>
        <v>1</v>
      </c>
      <c r="O1212" s="2" t="str">
        <f t="shared" si="175"/>
        <v>战斗</v>
      </c>
      <c r="P1212" s="2">
        <f t="shared" si="176"/>
        <v>102</v>
      </c>
      <c r="Q1212" s="51">
        <f>INT(VLOOKUP(M1212,Entourage!A:AF,28+IF(N1212=1,2,IF(N1212=3,3,1)),FALSE)*0.6*POWER(B1212,1.1))</f>
        <v>100</v>
      </c>
      <c r="R1212" s="55">
        <f>I1212/(SUM(H$2:H1212)*10)</f>
        <v>1.0553701158452779E-2</v>
      </c>
      <c r="S1212" s="95">
        <f t="shared" si="170"/>
        <v>1.74</v>
      </c>
      <c r="T1212" s="96">
        <f>SUMIFS(H$2:H1212,A$2:A1212,A1212)*10*S1212*(1.1+INDEX(Entourage!BD:BD,MATCH(J1212,Entourage!A:A,0))/20)</f>
        <v>4322.16</v>
      </c>
      <c r="U1212" s="96">
        <f t="shared" si="171"/>
        <v>494.9099999999994</v>
      </c>
      <c r="V1212" s="96">
        <f>T1212/VLOOKUP(C1212,[4]CharPropertyConfig!$A:$G,7,FALSE)</f>
        <v>172.88639999999998</v>
      </c>
      <c r="W1212" s="96">
        <f t="shared" si="172"/>
        <v>21.059999999999036</v>
      </c>
      <c r="X1212" s="54" t="str">
        <f>VLOOKUP(J1212,Entourage!A:B,2,FALSE)</f>
        <v>c_b_0077</v>
      </c>
      <c r="Y1212" s="51" t="str">
        <f>VLOOKUP(M1212,Entourage!A:B,2,FALSE)</f>
        <v>c_b_0074</v>
      </c>
    </row>
    <row r="1213" spans="1:25" x14ac:dyDescent="0.15">
      <c r="A1213" s="51">
        <f t="shared" si="168"/>
        <v>61</v>
      </c>
      <c r="B1213" s="2">
        <f>COUNTIF(A$1:A1213,A1213)</f>
        <v>12</v>
      </c>
      <c r="C1213" s="2">
        <f t="shared" si="173"/>
        <v>102</v>
      </c>
      <c r="D1213" s="100">
        <f t="shared" si="169"/>
        <v>193</v>
      </c>
      <c r="E1213" s="51">
        <v>1</v>
      </c>
      <c r="F1213" s="43">
        <v>4</v>
      </c>
      <c r="G1213" s="82">
        <v>13009</v>
      </c>
      <c r="H1213" s="43">
        <v>38</v>
      </c>
      <c r="I1213" s="43">
        <f>VLOOKUP(C1213,[4]CharPropertyConfig!$A:$G,7,FALSE)*D1213</f>
        <v>4825</v>
      </c>
      <c r="J1213" s="51">
        <f>VLOOKUP(A1213,filiation!A:C,3,FALSE)</f>
        <v>19</v>
      </c>
      <c r="K1213" s="51">
        <f>VLOOKUP(J1213,Entourage!A:N,14,FALSE)</f>
        <v>1</v>
      </c>
      <c r="L1213" s="2" t="str">
        <f t="shared" si="174"/>
        <v>战斗</v>
      </c>
      <c r="M1213" s="51">
        <f>VLOOKUP(A1213,filiation!A:D,4,FALSE)</f>
        <v>15</v>
      </c>
      <c r="N1213" s="51">
        <f>VLOOKUP(M1213,Entourage!A:N,14,FALSE)</f>
        <v>1</v>
      </c>
      <c r="O1213" s="2" t="str">
        <f t="shared" si="175"/>
        <v>战斗</v>
      </c>
      <c r="P1213" s="2">
        <f t="shared" si="176"/>
        <v>102</v>
      </c>
      <c r="Q1213" s="51">
        <f>INT(VLOOKUP(M1213,Entourage!A:AF,28+IF(N1213=1,2,IF(N1213=3,3,1)),FALSE)*0.6*POWER(B1213,1.1))</f>
        <v>110</v>
      </c>
      <c r="R1213" s="55">
        <f>I1213/(SUM(H$2:H1213)*10)</f>
        <v>1.1831200039232995E-2</v>
      </c>
      <c r="S1213" s="95">
        <f t="shared" si="170"/>
        <v>1.615</v>
      </c>
      <c r="T1213" s="96">
        <f>SUMIFS(H$2:H1213,A$2:A1213,A1213)*10*S1213*(1.1+INDEX(Entourage!BD:BD,MATCH(J1213,Entourage!A:A,0))/20)</f>
        <v>4840.1550000000007</v>
      </c>
      <c r="U1213" s="96">
        <f t="shared" si="171"/>
        <v>517.9950000000008</v>
      </c>
      <c r="V1213" s="96">
        <f>T1213/VLOOKUP(C1213,[4]CharPropertyConfig!$A:$G,7,FALSE)</f>
        <v>193.60620000000003</v>
      </c>
      <c r="W1213" s="96">
        <f t="shared" si="172"/>
        <v>23.085000000001401</v>
      </c>
      <c r="X1213" s="54" t="str">
        <f>VLOOKUP(J1213,Entourage!A:B,2,FALSE)</f>
        <v>c_b_0077</v>
      </c>
      <c r="Y1213" s="51" t="str">
        <f>VLOOKUP(M1213,Entourage!A:B,2,FALSE)</f>
        <v>c_b_0074</v>
      </c>
    </row>
    <row r="1214" spans="1:25" x14ac:dyDescent="0.15">
      <c r="A1214" s="51">
        <f t="shared" si="168"/>
        <v>61</v>
      </c>
      <c r="B1214" s="2">
        <f>COUNTIF(A$1:A1214,A1214)</f>
        <v>13</v>
      </c>
      <c r="C1214" s="2">
        <f t="shared" si="173"/>
        <v>102</v>
      </c>
      <c r="D1214" s="100">
        <f t="shared" si="169"/>
        <v>215</v>
      </c>
      <c r="E1214" s="51">
        <v>1</v>
      </c>
      <c r="F1214" s="43">
        <v>4</v>
      </c>
      <c r="G1214" s="82">
        <v>13009</v>
      </c>
      <c r="H1214" s="43">
        <v>42</v>
      </c>
      <c r="I1214" s="43">
        <f>VLOOKUP(C1214,[4]CharPropertyConfig!$A:$G,7,FALSE)*D1214</f>
        <v>5375</v>
      </c>
      <c r="J1214" s="51">
        <f>VLOOKUP(A1214,filiation!A:C,3,FALSE)</f>
        <v>19</v>
      </c>
      <c r="K1214" s="51">
        <f>VLOOKUP(J1214,Entourage!A:N,14,FALSE)</f>
        <v>1</v>
      </c>
      <c r="L1214" s="2" t="str">
        <f t="shared" si="174"/>
        <v>战斗</v>
      </c>
      <c r="M1214" s="51">
        <f>VLOOKUP(A1214,filiation!A:D,4,FALSE)</f>
        <v>15</v>
      </c>
      <c r="N1214" s="51">
        <f>VLOOKUP(M1214,Entourage!A:N,14,FALSE)</f>
        <v>1</v>
      </c>
      <c r="O1214" s="2" t="str">
        <f t="shared" si="175"/>
        <v>战斗</v>
      </c>
      <c r="P1214" s="2">
        <f t="shared" si="176"/>
        <v>102</v>
      </c>
      <c r="Q1214" s="51">
        <f>INT(VLOOKUP(M1214,Entourage!A:AF,28+IF(N1214=1,2,IF(N1214=3,3,1)),FALSE)*0.6*POWER(B1214,1.1))</f>
        <v>120</v>
      </c>
      <c r="R1214" s="55">
        <f>I1214/(SUM(H$2:H1214)*10)</f>
        <v>1.3166274740348814E-2</v>
      </c>
      <c r="S1214" s="95">
        <f t="shared" si="170"/>
        <v>1.51</v>
      </c>
      <c r="T1214" s="96">
        <f>SUMIFS(H$2:H1214,A$2:A1214,A1214)*10*S1214*(1.1+INDEX(Entourage!BD:BD,MATCH(J1214,Entourage!A:A,0))/20)</f>
        <v>5381.64</v>
      </c>
      <c r="U1214" s="96">
        <f t="shared" si="171"/>
        <v>541.48499999999967</v>
      </c>
      <c r="V1214" s="96">
        <f>T1214/VLOOKUP(C1214,[4]CharPropertyConfig!$A:$G,7,FALSE)</f>
        <v>215.26560000000001</v>
      </c>
      <c r="W1214" s="96">
        <f t="shared" si="172"/>
        <v>23.489999999998872</v>
      </c>
      <c r="X1214" s="54" t="str">
        <f>VLOOKUP(J1214,Entourage!A:B,2,FALSE)</f>
        <v>c_b_0077</v>
      </c>
      <c r="Y1214" s="51" t="str">
        <f>VLOOKUP(M1214,Entourage!A:B,2,FALSE)</f>
        <v>c_b_0074</v>
      </c>
    </row>
    <row r="1215" spans="1:25" x14ac:dyDescent="0.15">
      <c r="A1215" s="51">
        <f t="shared" si="168"/>
        <v>61</v>
      </c>
      <c r="B1215" s="2">
        <f>COUNTIF(A$1:A1215,A1215)</f>
        <v>14</v>
      </c>
      <c r="C1215" s="2">
        <f t="shared" si="173"/>
        <v>102</v>
      </c>
      <c r="D1215" s="100">
        <f t="shared" si="169"/>
        <v>237</v>
      </c>
      <c r="E1215" s="51">
        <v>1</v>
      </c>
      <c r="F1215" s="43">
        <v>5</v>
      </c>
      <c r="G1215" s="82">
        <v>13009</v>
      </c>
      <c r="H1215" s="43">
        <v>46</v>
      </c>
      <c r="I1215" s="43">
        <f>VLOOKUP(C1215,[4]CharPropertyConfig!$A:$G,7,FALSE)*D1215</f>
        <v>5925</v>
      </c>
      <c r="J1215" s="51">
        <f>VLOOKUP(A1215,filiation!A:C,3,FALSE)</f>
        <v>19</v>
      </c>
      <c r="K1215" s="51">
        <f>VLOOKUP(J1215,Entourage!A:N,14,FALSE)</f>
        <v>1</v>
      </c>
      <c r="L1215" s="2" t="str">
        <f t="shared" si="174"/>
        <v>战斗</v>
      </c>
      <c r="M1215" s="51">
        <f>VLOOKUP(A1215,filiation!A:D,4,FALSE)</f>
        <v>15</v>
      </c>
      <c r="N1215" s="51">
        <f>VLOOKUP(M1215,Entourage!A:N,14,FALSE)</f>
        <v>1</v>
      </c>
      <c r="O1215" s="2" t="str">
        <f t="shared" si="175"/>
        <v>战斗</v>
      </c>
      <c r="P1215" s="2">
        <f t="shared" si="176"/>
        <v>102</v>
      </c>
      <c r="Q1215" s="51">
        <f>INT(VLOOKUP(M1215,Entourage!A:AF,28+IF(N1215=1,2,IF(N1215=3,3,1)),FALSE)*0.6*POWER(B1215,1.1))</f>
        <v>131</v>
      </c>
      <c r="R1215" s="55">
        <f>I1215/(SUM(H$2:H1215)*10)</f>
        <v>1.4497186200146808E-2</v>
      </c>
      <c r="S1215" s="95">
        <f t="shared" si="170"/>
        <v>1.42</v>
      </c>
      <c r="T1215" s="96">
        <f>SUMIFS(H$2:H1215,A$2:A1215,A1215)*10*S1215*(1.1+INDEX(Entourage!BD:BD,MATCH(J1215,Entourage!A:A,0))/20)</f>
        <v>5942.7000000000007</v>
      </c>
      <c r="U1215" s="96">
        <f t="shared" si="171"/>
        <v>561.0600000000004</v>
      </c>
      <c r="V1215" s="96">
        <f>T1215/VLOOKUP(C1215,[4]CharPropertyConfig!$A:$G,7,FALSE)</f>
        <v>237.70800000000003</v>
      </c>
      <c r="W1215" s="96">
        <f t="shared" si="172"/>
        <v>19.575000000000728</v>
      </c>
      <c r="X1215" s="54" t="str">
        <f>VLOOKUP(J1215,Entourage!A:B,2,FALSE)</f>
        <v>c_b_0077</v>
      </c>
      <c r="Y1215" s="51" t="str">
        <f>VLOOKUP(M1215,Entourage!A:B,2,FALSE)</f>
        <v>c_b_0074</v>
      </c>
    </row>
    <row r="1216" spans="1:25" x14ac:dyDescent="0.15">
      <c r="A1216" s="51">
        <f t="shared" si="168"/>
        <v>61</v>
      </c>
      <c r="B1216" s="2">
        <f>COUNTIF(A$1:A1216,A1216)</f>
        <v>15</v>
      </c>
      <c r="C1216" s="2">
        <f t="shared" si="173"/>
        <v>102</v>
      </c>
      <c r="D1216" s="100">
        <f t="shared" si="169"/>
        <v>260</v>
      </c>
      <c r="E1216" s="51">
        <v>1</v>
      </c>
      <c r="F1216" s="43">
        <v>5</v>
      </c>
      <c r="G1216" s="82">
        <v>13009</v>
      </c>
      <c r="H1216" s="43">
        <v>50</v>
      </c>
      <c r="I1216" s="43">
        <f>VLOOKUP(C1216,[4]CharPropertyConfig!$A:$G,7,FALSE)*D1216</f>
        <v>6500</v>
      </c>
      <c r="J1216" s="51">
        <f>VLOOKUP(A1216,filiation!A:C,3,FALSE)</f>
        <v>19</v>
      </c>
      <c r="K1216" s="51">
        <f>VLOOKUP(J1216,Entourage!A:N,14,FALSE)</f>
        <v>1</v>
      </c>
      <c r="L1216" s="2" t="str">
        <f t="shared" si="174"/>
        <v>战斗</v>
      </c>
      <c r="M1216" s="51">
        <f>VLOOKUP(A1216,filiation!A:D,4,FALSE)</f>
        <v>15</v>
      </c>
      <c r="N1216" s="51">
        <f>VLOOKUP(M1216,Entourage!A:N,14,FALSE)</f>
        <v>1</v>
      </c>
      <c r="O1216" s="2" t="str">
        <f t="shared" si="175"/>
        <v>战斗</v>
      </c>
      <c r="P1216" s="2">
        <f t="shared" si="176"/>
        <v>102</v>
      </c>
      <c r="Q1216" s="51">
        <f>INT(VLOOKUP(M1216,Entourage!A:AF,28+IF(N1216=1,2,IF(N1216=3,3,1)),FALSE)*0.6*POWER(B1216,1.1))</f>
        <v>141</v>
      </c>
      <c r="R1216" s="55">
        <f>I1216/(SUM(H$2:H1216)*10)</f>
        <v>1.5884652981427175E-2</v>
      </c>
      <c r="S1216" s="95">
        <f t="shared" si="170"/>
        <v>1.3418999999999999</v>
      </c>
      <c r="T1216" s="96">
        <f>SUMIFS(H$2:H1216,A$2:A1216,A1216)*10*S1216*(1.1+INDEX(Entourage!BD:BD,MATCH(J1216,Entourage!A:A,0))/20)</f>
        <v>6521.6339999999991</v>
      </c>
      <c r="U1216" s="96">
        <f t="shared" si="171"/>
        <v>578.93399999999838</v>
      </c>
      <c r="V1216" s="96">
        <f>T1216/VLOOKUP(C1216,[4]CharPropertyConfig!$A:$G,7,FALSE)</f>
        <v>260.86535999999995</v>
      </c>
      <c r="W1216" s="96">
        <f t="shared" si="172"/>
        <v>17.873999999997977</v>
      </c>
      <c r="X1216" s="54" t="str">
        <f>VLOOKUP(J1216,Entourage!A:B,2,FALSE)</f>
        <v>c_b_0077</v>
      </c>
      <c r="Y1216" s="51" t="str">
        <f>VLOOKUP(M1216,Entourage!A:B,2,FALSE)</f>
        <v>c_b_0074</v>
      </c>
    </row>
    <row r="1217" spans="1:25" x14ac:dyDescent="0.15">
      <c r="A1217" s="51">
        <f t="shared" si="168"/>
        <v>61</v>
      </c>
      <c r="B1217" s="2">
        <f>COUNTIF(A$1:A1217,A1217)</f>
        <v>16</v>
      </c>
      <c r="C1217" s="2">
        <f t="shared" si="173"/>
        <v>102</v>
      </c>
      <c r="D1217" s="100">
        <f t="shared" si="169"/>
        <v>284</v>
      </c>
      <c r="E1217" s="51">
        <v>1</v>
      </c>
      <c r="F1217" s="43">
        <v>5</v>
      </c>
      <c r="G1217" s="82">
        <v>13009</v>
      </c>
      <c r="H1217" s="43">
        <v>54</v>
      </c>
      <c r="I1217" s="43">
        <f>VLOOKUP(C1217,[4]CharPropertyConfig!$A:$G,7,FALSE)*D1217</f>
        <v>7100</v>
      </c>
      <c r="J1217" s="51">
        <f>VLOOKUP(A1217,filiation!A:C,3,FALSE)</f>
        <v>19</v>
      </c>
      <c r="K1217" s="51">
        <f>VLOOKUP(J1217,Entourage!A:N,14,FALSE)</f>
        <v>1</v>
      </c>
      <c r="L1217" s="2" t="str">
        <f t="shared" si="174"/>
        <v>战斗</v>
      </c>
      <c r="M1217" s="51">
        <f>VLOOKUP(A1217,filiation!A:D,4,FALSE)</f>
        <v>15</v>
      </c>
      <c r="N1217" s="51">
        <f>VLOOKUP(M1217,Entourage!A:N,14,FALSE)</f>
        <v>1</v>
      </c>
      <c r="O1217" s="2" t="str">
        <f t="shared" si="175"/>
        <v>战斗</v>
      </c>
      <c r="P1217" s="2">
        <f t="shared" si="176"/>
        <v>102</v>
      </c>
      <c r="Q1217" s="51">
        <f>INT(VLOOKUP(M1217,Entourage!A:AF,28+IF(N1217=1,2,IF(N1217=3,3,1)),FALSE)*0.6*POWER(B1217,1.1))</f>
        <v>152</v>
      </c>
      <c r="R1217" s="55">
        <f>I1217/(SUM(H$2:H1217)*10)</f>
        <v>1.732806169766193E-2</v>
      </c>
      <c r="S1217" s="95">
        <f t="shared" si="170"/>
        <v>1.2748049999999997</v>
      </c>
      <c r="T1217" s="96">
        <f>SUMIFS(H$2:H1217,A$2:A1217,A1217)*10*S1217*(1.1+INDEX(Entourage!BD:BD,MATCH(J1217,Entourage!A:A,0))/20)</f>
        <v>7124.8851449999984</v>
      </c>
      <c r="U1217" s="96">
        <f t="shared" si="171"/>
        <v>603.25114499999927</v>
      </c>
      <c r="V1217" s="96">
        <f>T1217/VLOOKUP(C1217,[4]CharPropertyConfig!$A:$G,7,FALSE)</f>
        <v>284.99540579999996</v>
      </c>
      <c r="W1217" s="96">
        <f t="shared" si="172"/>
        <v>24.317145000000892</v>
      </c>
      <c r="X1217" s="54" t="str">
        <f>VLOOKUP(J1217,Entourage!A:B,2,FALSE)</f>
        <v>c_b_0077</v>
      </c>
      <c r="Y1217" s="51" t="str">
        <f>VLOOKUP(M1217,Entourage!A:B,2,FALSE)</f>
        <v>c_b_0074</v>
      </c>
    </row>
    <row r="1218" spans="1:25" x14ac:dyDescent="0.15">
      <c r="A1218" s="51">
        <f t="shared" si="168"/>
        <v>61</v>
      </c>
      <c r="B1218" s="2">
        <f>COUNTIF(A$1:A1218,A1218)</f>
        <v>17</v>
      </c>
      <c r="C1218" s="2">
        <f t="shared" si="173"/>
        <v>102</v>
      </c>
      <c r="D1218" s="100">
        <f t="shared" si="169"/>
        <v>310</v>
      </c>
      <c r="E1218" s="51">
        <v>1</v>
      </c>
      <c r="F1218" s="43">
        <v>5</v>
      </c>
      <c r="G1218" s="82">
        <v>13009</v>
      </c>
      <c r="H1218" s="43">
        <v>58</v>
      </c>
      <c r="I1218" s="43">
        <f>VLOOKUP(C1218,[4]CharPropertyConfig!$A:$G,7,FALSE)*D1218</f>
        <v>7750</v>
      </c>
      <c r="J1218" s="51">
        <f>VLOOKUP(A1218,filiation!A:C,3,FALSE)</f>
        <v>19</v>
      </c>
      <c r="K1218" s="51">
        <f>VLOOKUP(J1218,Entourage!A:N,14,FALSE)</f>
        <v>1</v>
      </c>
      <c r="L1218" s="2" t="str">
        <f t="shared" si="174"/>
        <v>战斗</v>
      </c>
      <c r="M1218" s="51">
        <f>VLOOKUP(A1218,filiation!A:D,4,FALSE)</f>
        <v>15</v>
      </c>
      <c r="N1218" s="51">
        <f>VLOOKUP(M1218,Entourage!A:N,14,FALSE)</f>
        <v>1</v>
      </c>
      <c r="O1218" s="2" t="str">
        <f t="shared" si="175"/>
        <v>战斗</v>
      </c>
      <c r="P1218" s="2">
        <f t="shared" si="176"/>
        <v>102</v>
      </c>
      <c r="Q1218" s="51">
        <f>INT(VLOOKUP(M1218,Entourage!A:AF,28+IF(N1218=1,2,IF(N1218=3,3,1)),FALSE)*0.6*POWER(B1218,1.1))</f>
        <v>162</v>
      </c>
      <c r="R1218" s="55">
        <f>I1218/(SUM(H$2:H1218)*10)</f>
        <v>1.8887697406901931E-2</v>
      </c>
      <c r="S1218" s="95">
        <f t="shared" si="170"/>
        <v>1.2174387749999998</v>
      </c>
      <c r="T1218" s="96">
        <f>SUMIFS(H$2:H1218,A$2:A1218,A1218)*10*S1218*(1.1+INDEX(Entourage!BD:BD,MATCH(J1218,Entourage!A:A,0))/20)</f>
        <v>7757.5198742999983</v>
      </c>
      <c r="U1218" s="96">
        <f t="shared" si="171"/>
        <v>632.63472929999989</v>
      </c>
      <c r="V1218" s="96">
        <f>T1218/VLOOKUP(C1218,[4]CharPropertyConfig!$A:$G,7,FALSE)</f>
        <v>310.30079497199995</v>
      </c>
      <c r="W1218" s="96">
        <f t="shared" si="172"/>
        <v>29.383584300000621</v>
      </c>
      <c r="X1218" s="54" t="str">
        <f>VLOOKUP(J1218,Entourage!A:B,2,FALSE)</f>
        <v>c_b_0077</v>
      </c>
      <c r="Y1218" s="51" t="str">
        <f>VLOOKUP(M1218,Entourage!A:B,2,FALSE)</f>
        <v>c_b_0074</v>
      </c>
    </row>
    <row r="1219" spans="1:25" x14ac:dyDescent="0.15">
      <c r="A1219" s="51">
        <f t="shared" ref="A1219:A1282" si="177">INT((ROW(A1219)+18)/20)</f>
        <v>61</v>
      </c>
      <c r="B1219" s="2">
        <f>COUNTIF(A$1:A1219,A1219)</f>
        <v>18</v>
      </c>
      <c r="C1219" s="2">
        <f t="shared" si="173"/>
        <v>102</v>
      </c>
      <c r="D1219" s="100">
        <f t="shared" ref="D1219:D1282" si="178">INT(V1219)</f>
        <v>338</v>
      </c>
      <c r="E1219" s="51">
        <v>1</v>
      </c>
      <c r="F1219" s="43">
        <v>6</v>
      </c>
      <c r="G1219" s="82">
        <v>13009</v>
      </c>
      <c r="H1219" s="43">
        <v>64</v>
      </c>
      <c r="I1219" s="43">
        <f>VLOOKUP(C1219,[4]CharPropertyConfig!$A:$G,7,FALSE)*D1219</f>
        <v>8450</v>
      </c>
      <c r="J1219" s="51">
        <f>VLOOKUP(A1219,filiation!A:C,3,FALSE)</f>
        <v>19</v>
      </c>
      <c r="K1219" s="51">
        <f>VLOOKUP(J1219,Entourage!A:N,14,FALSE)</f>
        <v>1</v>
      </c>
      <c r="L1219" s="2" t="str">
        <f t="shared" si="174"/>
        <v>战斗</v>
      </c>
      <c r="M1219" s="51">
        <f>VLOOKUP(A1219,filiation!A:D,4,FALSE)</f>
        <v>15</v>
      </c>
      <c r="N1219" s="51">
        <f>VLOOKUP(M1219,Entourage!A:N,14,FALSE)</f>
        <v>1</v>
      </c>
      <c r="O1219" s="2" t="str">
        <f t="shared" si="175"/>
        <v>战斗</v>
      </c>
      <c r="P1219" s="2">
        <f t="shared" si="176"/>
        <v>102</v>
      </c>
      <c r="Q1219" s="51">
        <f>INT(VLOOKUP(M1219,Entourage!A:AF,28+IF(N1219=1,2,IF(N1219=3,3,1)),FALSE)*0.6*POWER(B1219,1.1))</f>
        <v>173</v>
      </c>
      <c r="R1219" s="55">
        <f>I1219/(SUM(H$2:H1219)*10)</f>
        <v>2.0561611835701772E-2</v>
      </c>
      <c r="S1219" s="95">
        <f t="shared" ref="S1219:S1282" si="179">VLOOKUP(B1219,AG$2:AH$22,2,FALSE)</f>
        <v>1.1687412239999997</v>
      </c>
      <c r="T1219" s="96">
        <f>SUMIFS(H$2:H1219,A$2:A1219,A1219)*10*S1219*(1.1+INDEX(Entourage!BD:BD,MATCH(J1219,Entourage!A:A,0))/20)</f>
        <v>8457.0114968639991</v>
      </c>
      <c r="U1219" s="96">
        <f t="shared" ref="U1219:U1282" si="180">IFERROR(T1219-T1218,0)</f>
        <v>699.49162256400086</v>
      </c>
      <c r="V1219" s="96">
        <f>T1219/VLOOKUP(C1219,[4]CharPropertyConfig!$A:$G,7,FALSE)</f>
        <v>338.28045987455994</v>
      </c>
      <c r="W1219" s="96">
        <f t="shared" si="172"/>
        <v>66.856893264000973</v>
      </c>
      <c r="X1219" s="54" t="str">
        <f>VLOOKUP(J1219,Entourage!A:B,2,FALSE)</f>
        <v>c_b_0077</v>
      </c>
      <c r="Y1219" s="51" t="str">
        <f>VLOOKUP(M1219,Entourage!A:B,2,FALSE)</f>
        <v>c_b_0074</v>
      </c>
    </row>
    <row r="1220" spans="1:25" x14ac:dyDescent="0.15">
      <c r="A1220" s="51">
        <f t="shared" si="177"/>
        <v>61</v>
      </c>
      <c r="B1220" s="2">
        <f>COUNTIF(A$1:A1220,A1220)</f>
        <v>19</v>
      </c>
      <c r="C1220" s="2">
        <f t="shared" si="173"/>
        <v>102</v>
      </c>
      <c r="D1220" s="100">
        <f t="shared" si="178"/>
        <v>367</v>
      </c>
      <c r="E1220" s="51">
        <v>1</v>
      </c>
      <c r="F1220" s="43">
        <v>6</v>
      </c>
      <c r="G1220" s="82">
        <v>13009</v>
      </c>
      <c r="H1220" s="43">
        <v>68</v>
      </c>
      <c r="I1220" s="43">
        <f>VLOOKUP(C1220,[4]CharPropertyConfig!$A:$G,7,FALSE)*D1220</f>
        <v>9175</v>
      </c>
      <c r="J1220" s="51">
        <f>VLOOKUP(A1220,filiation!A:C,3,FALSE)</f>
        <v>19</v>
      </c>
      <c r="K1220" s="51">
        <f>VLOOKUP(J1220,Entourage!A:N,14,FALSE)</f>
        <v>1</v>
      </c>
      <c r="L1220" s="2" t="str">
        <f t="shared" si="174"/>
        <v>战斗</v>
      </c>
      <c r="M1220" s="51">
        <f>VLOOKUP(A1220,filiation!A:D,4,FALSE)</f>
        <v>15</v>
      </c>
      <c r="N1220" s="51">
        <f>VLOOKUP(M1220,Entourage!A:N,14,FALSE)</f>
        <v>1</v>
      </c>
      <c r="O1220" s="2" t="str">
        <f t="shared" si="175"/>
        <v>战斗</v>
      </c>
      <c r="P1220" s="2">
        <f t="shared" si="176"/>
        <v>102</v>
      </c>
      <c r="Q1220" s="51">
        <f>INT(VLOOKUP(M1220,Entourage!A:AF,28+IF(N1220=1,2,IF(N1220=3,3,1)),FALSE)*0.6*POWER(B1220,1.1))</f>
        <v>183</v>
      </c>
      <c r="R1220" s="55">
        <f>I1220/(SUM(H$2:H1220)*10)</f>
        <v>2.2288893207657177E-2</v>
      </c>
      <c r="S1220" s="95">
        <f t="shared" si="179"/>
        <v>1.1278352811599996</v>
      </c>
      <c r="T1220" s="96">
        <f>SUMIFS(H$2:H1220,A$2:A1220,A1220)*10*S1220*(1.1+INDEX(Entourage!BD:BD,MATCH(J1220,Entourage!A:A,0))/20)</f>
        <v>9196.3688825786376</v>
      </c>
      <c r="U1220" s="96">
        <f t="shared" si="180"/>
        <v>739.35738571463844</v>
      </c>
      <c r="V1220" s="96">
        <f>T1220/VLOOKUP(C1220,[4]CharPropertyConfig!$A:$G,7,FALSE)</f>
        <v>367.85475530314551</v>
      </c>
      <c r="W1220" s="96">
        <f t="shared" ref="W1220:W1283" si="181">U1220-U1219</f>
        <v>39.865763150637576</v>
      </c>
      <c r="X1220" s="54" t="str">
        <f>VLOOKUP(J1220,Entourage!A:B,2,FALSE)</f>
        <v>c_b_0077</v>
      </c>
      <c r="Y1220" s="51" t="str">
        <f>VLOOKUP(M1220,Entourage!A:B,2,FALSE)</f>
        <v>c_b_0074</v>
      </c>
    </row>
    <row r="1221" spans="1:25" x14ac:dyDescent="0.15">
      <c r="A1221" s="51">
        <f t="shared" si="177"/>
        <v>61</v>
      </c>
      <c r="B1221" s="2">
        <f>COUNTIF(A$1:A1221,A1221)</f>
        <v>20</v>
      </c>
      <c r="C1221" s="2">
        <f t="shared" si="173"/>
        <v>102</v>
      </c>
      <c r="D1221" s="100">
        <f t="shared" si="178"/>
        <v>399</v>
      </c>
      <c r="E1221" s="51">
        <v>1</v>
      </c>
      <c r="F1221" s="43">
        <v>6</v>
      </c>
      <c r="G1221" s="82">
        <v>13009</v>
      </c>
      <c r="H1221" s="43">
        <v>72</v>
      </c>
      <c r="I1221" s="43">
        <f>VLOOKUP(C1221,[4]CharPropertyConfig!$A:$G,7,FALSE)*D1221</f>
        <v>9975</v>
      </c>
      <c r="J1221" s="51">
        <f>VLOOKUP(A1221,filiation!A:C,3,FALSE)</f>
        <v>19</v>
      </c>
      <c r="K1221" s="51">
        <f>VLOOKUP(J1221,Entourage!A:N,14,FALSE)</f>
        <v>1</v>
      </c>
      <c r="L1221" s="2" t="str">
        <f t="shared" si="174"/>
        <v>战斗</v>
      </c>
      <c r="M1221" s="51">
        <f>VLOOKUP(A1221,filiation!A:D,4,FALSE)</f>
        <v>15</v>
      </c>
      <c r="N1221" s="51">
        <f>VLOOKUP(M1221,Entourage!A:N,14,FALSE)</f>
        <v>1</v>
      </c>
      <c r="O1221" s="2" t="str">
        <f t="shared" si="175"/>
        <v>战斗</v>
      </c>
      <c r="P1221" s="2">
        <f t="shared" si="176"/>
        <v>102</v>
      </c>
      <c r="Q1221" s="51">
        <f>INT(VLOOKUP(M1221,Entourage!A:AF,28+IF(N1221=1,2,IF(N1221=3,3,1)),FALSE)*0.6*POWER(B1221,1.1))</f>
        <v>194</v>
      </c>
      <c r="R1221" s="55">
        <f>I1221/(SUM(H$2:H1221)*10)</f>
        <v>2.4190028130759531E-2</v>
      </c>
      <c r="S1221" s="95">
        <f t="shared" si="179"/>
        <v>1.0940002227251997</v>
      </c>
      <c r="T1221" s="96">
        <f>SUMIFS(H$2:H1221,A$2:A1221,A1221)*10*S1221*(1.1+INDEX(Entourage!BD:BD,MATCH(J1221,Entourage!A:A,0))/20)</f>
        <v>9983.8460325901724</v>
      </c>
      <c r="U1221" s="96">
        <f t="shared" si="180"/>
        <v>787.47715001153483</v>
      </c>
      <c r="V1221" s="96">
        <f>T1221/VLOOKUP(C1221,[4]CharPropertyConfig!$A:$G,7,FALSE)</f>
        <v>399.35384130360688</v>
      </c>
      <c r="W1221" s="96">
        <f t="shared" si="181"/>
        <v>48.119764296896392</v>
      </c>
      <c r="X1221" s="54" t="str">
        <f>VLOOKUP(J1221,Entourage!A:B,2,FALSE)</f>
        <v>c_b_0077</v>
      </c>
      <c r="Y1221" s="51" t="str">
        <f>VLOOKUP(M1221,Entourage!A:B,2,FALSE)</f>
        <v>c_b_0074</v>
      </c>
    </row>
    <row r="1222" spans="1:25" x14ac:dyDescent="0.15">
      <c r="A1222" s="51">
        <f t="shared" si="177"/>
        <v>62</v>
      </c>
      <c r="B1222" s="2">
        <f>COUNTIF(A$1:A1222,A1222)</f>
        <v>1</v>
      </c>
      <c r="C1222" s="2">
        <f t="shared" si="173"/>
        <v>102</v>
      </c>
      <c r="D1222" s="100">
        <f t="shared" si="178"/>
        <v>10</v>
      </c>
      <c r="E1222" s="51">
        <v>1</v>
      </c>
      <c r="F1222" s="43">
        <v>1</v>
      </c>
      <c r="G1222" s="82">
        <v>13009</v>
      </c>
      <c r="H1222" s="43">
        <v>2</v>
      </c>
      <c r="I1222" s="43">
        <f>VLOOKUP(C1222,[4]CharPropertyConfig!$A:$G,7,FALSE)*D1222</f>
        <v>250</v>
      </c>
      <c r="J1222" s="51">
        <f>VLOOKUP(A1222,filiation!A:C,3,FALSE)</f>
        <v>15</v>
      </c>
      <c r="K1222" s="51">
        <f>VLOOKUP(J1222,Entourage!A:N,14,FALSE)</f>
        <v>1</v>
      </c>
      <c r="L1222" s="2" t="str">
        <f t="shared" si="174"/>
        <v>战斗</v>
      </c>
      <c r="M1222" s="51">
        <f>VLOOKUP(A1222,filiation!A:D,4,FALSE)</f>
        <v>19</v>
      </c>
      <c r="N1222" s="51">
        <f>VLOOKUP(M1222,Entourage!A:N,14,FALSE)</f>
        <v>1</v>
      </c>
      <c r="O1222" s="2" t="str">
        <f t="shared" si="175"/>
        <v>战斗</v>
      </c>
      <c r="P1222" s="2">
        <f t="shared" si="176"/>
        <v>102</v>
      </c>
      <c r="Q1222" s="51">
        <f>INT(VLOOKUP(M1222,Entourage!A:AF,28+IF(N1222=1,2,IF(N1222=3,3,1)),FALSE)*0.6*POWER(B1222,1.1))</f>
        <v>8</v>
      </c>
      <c r="R1222" s="55">
        <f>I1222/(SUM(H$2:H1222)*10)</f>
        <v>6.0623696590523309E-4</v>
      </c>
      <c r="S1222" s="95">
        <f t="shared" si="179"/>
        <v>10</v>
      </c>
      <c r="T1222" s="96">
        <f>SUMIFS(H$2:H1222,A$2:A1222,A1222)*10*S1222*(1.1+INDEX(Entourage!BD:BD,MATCH(J1222,Entourage!A:A,0))/20)</f>
        <v>260</v>
      </c>
      <c r="U1222" s="96">
        <f t="shared" si="180"/>
        <v>-9723.8460325901724</v>
      </c>
      <c r="V1222" s="96">
        <f>T1222/VLOOKUP(C1222,[4]CharPropertyConfig!$A:$G,7,FALSE)</f>
        <v>10.4</v>
      </c>
      <c r="W1222" s="96">
        <f t="shared" si="181"/>
        <v>-10511.323182601707</v>
      </c>
      <c r="X1222" s="54" t="str">
        <f>VLOOKUP(J1222,Entourage!A:B,2,FALSE)</f>
        <v>c_b_0074</v>
      </c>
      <c r="Y1222" s="51" t="str">
        <f>VLOOKUP(M1222,Entourage!A:B,2,FALSE)</f>
        <v>c_b_0077</v>
      </c>
    </row>
    <row r="1223" spans="1:25" x14ac:dyDescent="0.15">
      <c r="A1223" s="51">
        <f t="shared" si="177"/>
        <v>62</v>
      </c>
      <c r="B1223" s="2">
        <f>COUNTIF(A$1:A1223,A1223)</f>
        <v>2</v>
      </c>
      <c r="C1223" s="2">
        <f t="shared" si="173"/>
        <v>102</v>
      </c>
      <c r="D1223" s="100">
        <f t="shared" si="178"/>
        <v>21</v>
      </c>
      <c r="E1223" s="51">
        <v>1</v>
      </c>
      <c r="F1223" s="43">
        <v>1</v>
      </c>
      <c r="G1223" s="82">
        <v>13009</v>
      </c>
      <c r="H1223" s="43">
        <v>4</v>
      </c>
      <c r="I1223" s="43">
        <f>VLOOKUP(C1223,[4]CharPropertyConfig!$A:$G,7,FALSE)*D1223</f>
        <v>525</v>
      </c>
      <c r="J1223" s="51">
        <f>VLOOKUP(A1223,filiation!A:C,3,FALSE)</f>
        <v>15</v>
      </c>
      <c r="K1223" s="51">
        <f>VLOOKUP(J1223,Entourage!A:N,14,FALSE)</f>
        <v>1</v>
      </c>
      <c r="L1223" s="2" t="str">
        <f t="shared" si="174"/>
        <v>战斗</v>
      </c>
      <c r="M1223" s="51">
        <f>VLOOKUP(A1223,filiation!A:D,4,FALSE)</f>
        <v>19</v>
      </c>
      <c r="N1223" s="51">
        <f>VLOOKUP(M1223,Entourage!A:N,14,FALSE)</f>
        <v>1</v>
      </c>
      <c r="O1223" s="2" t="str">
        <f t="shared" si="175"/>
        <v>战斗</v>
      </c>
      <c r="P1223" s="2">
        <f t="shared" si="176"/>
        <v>102</v>
      </c>
      <c r="Q1223" s="51">
        <f>INT(VLOOKUP(M1223,Entourage!A:AF,28+IF(N1223=1,2,IF(N1223=3,3,1)),FALSE)*0.6*POWER(B1223,1.1))</f>
        <v>18</v>
      </c>
      <c r="R1223" s="55">
        <f>I1223/(SUM(H$2:H1223)*10)</f>
        <v>1.2729741525629213E-3</v>
      </c>
      <c r="S1223" s="95">
        <f t="shared" si="179"/>
        <v>7</v>
      </c>
      <c r="T1223" s="96">
        <f>SUMIFS(H$2:H1223,A$2:A1223,A1223)*10*S1223*(1.1+INDEX(Entourage!BD:BD,MATCH(J1223,Entourage!A:A,0))/20)</f>
        <v>546</v>
      </c>
      <c r="U1223" s="96">
        <f t="shared" si="180"/>
        <v>286</v>
      </c>
      <c r="V1223" s="96">
        <f>T1223/VLOOKUP(C1223,[4]CharPropertyConfig!$A:$G,7,FALSE)</f>
        <v>21.84</v>
      </c>
      <c r="W1223" s="96">
        <f t="shared" si="181"/>
        <v>10009.846032590172</v>
      </c>
      <c r="X1223" s="54" t="str">
        <f>VLOOKUP(J1223,Entourage!A:B,2,FALSE)</f>
        <v>c_b_0074</v>
      </c>
      <c r="Y1223" s="51" t="str">
        <f>VLOOKUP(M1223,Entourage!A:B,2,FALSE)</f>
        <v>c_b_0077</v>
      </c>
    </row>
    <row r="1224" spans="1:25" x14ac:dyDescent="0.15">
      <c r="A1224" s="51">
        <f t="shared" si="177"/>
        <v>62</v>
      </c>
      <c r="B1224" s="2">
        <f>COUNTIF(A$1:A1224,A1224)</f>
        <v>3</v>
      </c>
      <c r="C1224" s="2">
        <f t="shared" si="173"/>
        <v>102</v>
      </c>
      <c r="D1224" s="100">
        <f t="shared" si="178"/>
        <v>34</v>
      </c>
      <c r="E1224" s="51">
        <v>1</v>
      </c>
      <c r="F1224" s="43">
        <v>1</v>
      </c>
      <c r="G1224" s="82">
        <v>13009</v>
      </c>
      <c r="H1224" s="43">
        <v>6</v>
      </c>
      <c r="I1224" s="43">
        <f>VLOOKUP(C1224,[4]CharPropertyConfig!$A:$G,7,FALSE)*D1224</f>
        <v>850</v>
      </c>
      <c r="J1224" s="51">
        <f>VLOOKUP(A1224,filiation!A:C,3,FALSE)</f>
        <v>15</v>
      </c>
      <c r="K1224" s="51">
        <f>VLOOKUP(J1224,Entourage!A:N,14,FALSE)</f>
        <v>1</v>
      </c>
      <c r="L1224" s="2" t="str">
        <f t="shared" si="174"/>
        <v>战斗</v>
      </c>
      <c r="M1224" s="51">
        <f>VLOOKUP(A1224,filiation!A:D,4,FALSE)</f>
        <v>19</v>
      </c>
      <c r="N1224" s="51">
        <f>VLOOKUP(M1224,Entourage!A:N,14,FALSE)</f>
        <v>1</v>
      </c>
      <c r="O1224" s="2" t="str">
        <f t="shared" si="175"/>
        <v>战斗</v>
      </c>
      <c r="P1224" s="2">
        <f t="shared" si="176"/>
        <v>102</v>
      </c>
      <c r="Q1224" s="51">
        <f>INT(VLOOKUP(M1224,Entourage!A:AF,28+IF(N1224=1,2,IF(N1224=3,3,1)),FALSE)*0.6*POWER(B1224,1.1))</f>
        <v>28</v>
      </c>
      <c r="R1224" s="55">
        <f>I1224/(SUM(H$2:H1224)*10)</f>
        <v>2.0607059736229634E-3</v>
      </c>
      <c r="S1224" s="95">
        <f t="shared" si="179"/>
        <v>5.5</v>
      </c>
      <c r="T1224" s="96">
        <f>SUMIFS(H$2:H1224,A$2:A1224,A1224)*10*S1224*(1.1+INDEX(Entourage!BD:BD,MATCH(J1224,Entourage!A:A,0))/20)</f>
        <v>858</v>
      </c>
      <c r="U1224" s="96">
        <f t="shared" si="180"/>
        <v>312</v>
      </c>
      <c r="V1224" s="96">
        <f>T1224/VLOOKUP(C1224,[4]CharPropertyConfig!$A:$G,7,FALSE)</f>
        <v>34.32</v>
      </c>
      <c r="W1224" s="96">
        <f t="shared" si="181"/>
        <v>26</v>
      </c>
      <c r="X1224" s="54" t="str">
        <f>VLOOKUP(J1224,Entourage!A:B,2,FALSE)</f>
        <v>c_b_0074</v>
      </c>
      <c r="Y1224" s="51" t="str">
        <f>VLOOKUP(M1224,Entourage!A:B,2,FALSE)</f>
        <v>c_b_0077</v>
      </c>
    </row>
    <row r="1225" spans="1:25" x14ac:dyDescent="0.15">
      <c r="A1225" s="51">
        <f t="shared" si="177"/>
        <v>62</v>
      </c>
      <c r="B1225" s="2">
        <f>COUNTIF(A$1:A1225,A1225)</f>
        <v>4</v>
      </c>
      <c r="C1225" s="2">
        <f t="shared" si="173"/>
        <v>102</v>
      </c>
      <c r="D1225" s="100">
        <f t="shared" si="178"/>
        <v>48</v>
      </c>
      <c r="E1225" s="51">
        <v>1</v>
      </c>
      <c r="F1225" s="43">
        <v>2</v>
      </c>
      <c r="G1225" s="82">
        <v>13009</v>
      </c>
      <c r="H1225" s="43">
        <v>10</v>
      </c>
      <c r="I1225" s="43">
        <f>VLOOKUP(C1225,[4]CharPropertyConfig!$A:$G,7,FALSE)*D1225</f>
        <v>1200</v>
      </c>
      <c r="J1225" s="51">
        <f>VLOOKUP(A1225,filiation!A:C,3,FALSE)</f>
        <v>15</v>
      </c>
      <c r="K1225" s="51">
        <f>VLOOKUP(J1225,Entourage!A:N,14,FALSE)</f>
        <v>1</v>
      </c>
      <c r="L1225" s="2" t="str">
        <f t="shared" si="174"/>
        <v>战斗</v>
      </c>
      <c r="M1225" s="51">
        <f>VLOOKUP(A1225,filiation!A:D,4,FALSE)</f>
        <v>19</v>
      </c>
      <c r="N1225" s="51">
        <f>VLOOKUP(M1225,Entourage!A:N,14,FALSE)</f>
        <v>1</v>
      </c>
      <c r="O1225" s="2" t="str">
        <f t="shared" si="175"/>
        <v>战斗</v>
      </c>
      <c r="P1225" s="2">
        <f t="shared" si="176"/>
        <v>102</v>
      </c>
      <c r="Q1225" s="51">
        <f>INT(VLOOKUP(M1225,Entourage!A:AF,28+IF(N1225=1,2,IF(N1225=3,3,1)),FALSE)*0.6*POWER(B1225,1.1))</f>
        <v>38</v>
      </c>
      <c r="R1225" s="55">
        <f>I1225/(SUM(H$2:H1225)*10)</f>
        <v>2.9085268311600174E-3</v>
      </c>
      <c r="S1225" s="95">
        <f t="shared" si="179"/>
        <v>4.2</v>
      </c>
      <c r="T1225" s="96">
        <f>SUMIFS(H$2:H1225,A$2:A1225,A1225)*10*S1225*(1.1+INDEX(Entourage!BD:BD,MATCH(J1225,Entourage!A:A,0))/20)</f>
        <v>1201.2</v>
      </c>
      <c r="U1225" s="96">
        <f t="shared" si="180"/>
        <v>343.20000000000005</v>
      </c>
      <c r="V1225" s="96">
        <f>T1225/VLOOKUP(C1225,[4]CharPropertyConfig!$A:$G,7,FALSE)</f>
        <v>48.048000000000002</v>
      </c>
      <c r="W1225" s="96">
        <f t="shared" si="181"/>
        <v>31.200000000000045</v>
      </c>
      <c r="X1225" s="54" t="str">
        <f>VLOOKUP(J1225,Entourage!A:B,2,FALSE)</f>
        <v>c_b_0074</v>
      </c>
      <c r="Y1225" s="51" t="str">
        <f>VLOOKUP(M1225,Entourage!A:B,2,FALSE)</f>
        <v>c_b_0077</v>
      </c>
    </row>
    <row r="1226" spans="1:25" x14ac:dyDescent="0.15">
      <c r="A1226" s="51">
        <f t="shared" si="177"/>
        <v>62</v>
      </c>
      <c r="B1226" s="2">
        <f>COUNTIF(A$1:A1226,A1226)</f>
        <v>5</v>
      </c>
      <c r="C1226" s="2">
        <f t="shared" si="173"/>
        <v>102</v>
      </c>
      <c r="D1226" s="100">
        <f t="shared" si="178"/>
        <v>62</v>
      </c>
      <c r="E1226" s="51">
        <v>1</v>
      </c>
      <c r="F1226" s="43">
        <v>2</v>
      </c>
      <c r="G1226" s="82">
        <v>13009</v>
      </c>
      <c r="H1226" s="43">
        <v>12</v>
      </c>
      <c r="I1226" s="43">
        <f>VLOOKUP(C1226,[4]CharPropertyConfig!$A:$G,7,FALSE)*D1226</f>
        <v>1550</v>
      </c>
      <c r="J1226" s="51">
        <f>VLOOKUP(A1226,filiation!A:C,3,FALSE)</f>
        <v>15</v>
      </c>
      <c r="K1226" s="51">
        <f>VLOOKUP(J1226,Entourage!A:N,14,FALSE)</f>
        <v>1</v>
      </c>
      <c r="L1226" s="2" t="str">
        <f t="shared" si="174"/>
        <v>战斗</v>
      </c>
      <c r="M1226" s="51">
        <f>VLOOKUP(A1226,filiation!A:D,4,FALSE)</f>
        <v>19</v>
      </c>
      <c r="N1226" s="51">
        <f>VLOOKUP(M1226,Entourage!A:N,14,FALSE)</f>
        <v>1</v>
      </c>
      <c r="O1226" s="2" t="str">
        <f t="shared" si="175"/>
        <v>战斗</v>
      </c>
      <c r="P1226" s="2">
        <f t="shared" si="176"/>
        <v>102</v>
      </c>
      <c r="Q1226" s="51">
        <f>INT(VLOOKUP(M1226,Entourage!A:AF,28+IF(N1226=1,2,IF(N1226=3,3,1)),FALSE)*0.6*POWER(B1226,1.1))</f>
        <v>49</v>
      </c>
      <c r="R1226" s="55">
        <f>I1226/(SUM(H$2:H1226)*10)</f>
        <v>3.7557547855585171E-3</v>
      </c>
      <c r="S1226" s="95">
        <f t="shared" si="179"/>
        <v>3.56</v>
      </c>
      <c r="T1226" s="96">
        <f>SUMIFS(H$2:H1226,A$2:A1226,A1226)*10*S1226*(1.1+INDEX(Entourage!BD:BD,MATCH(J1226,Entourage!A:A,0))/20)</f>
        <v>1573.5200000000002</v>
      </c>
      <c r="U1226" s="96">
        <f t="shared" si="180"/>
        <v>372.32000000000016</v>
      </c>
      <c r="V1226" s="96">
        <f>T1226/VLOOKUP(C1226,[4]CharPropertyConfig!$A:$G,7,FALSE)</f>
        <v>62.94080000000001</v>
      </c>
      <c r="W1226" s="96">
        <f t="shared" si="181"/>
        <v>29.120000000000118</v>
      </c>
      <c r="X1226" s="54" t="str">
        <f>VLOOKUP(J1226,Entourage!A:B,2,FALSE)</f>
        <v>c_b_0074</v>
      </c>
      <c r="Y1226" s="51" t="str">
        <f>VLOOKUP(M1226,Entourage!A:B,2,FALSE)</f>
        <v>c_b_0077</v>
      </c>
    </row>
    <row r="1227" spans="1:25" x14ac:dyDescent="0.15">
      <c r="A1227" s="51">
        <f t="shared" si="177"/>
        <v>62</v>
      </c>
      <c r="B1227" s="2">
        <f>COUNTIF(A$1:A1227,A1227)</f>
        <v>6</v>
      </c>
      <c r="C1227" s="2">
        <f t="shared" si="173"/>
        <v>102</v>
      </c>
      <c r="D1227" s="100">
        <f t="shared" si="178"/>
        <v>78</v>
      </c>
      <c r="E1227" s="51">
        <v>1</v>
      </c>
      <c r="F1227" s="43">
        <v>2</v>
      </c>
      <c r="G1227" s="82">
        <v>13009</v>
      </c>
      <c r="H1227" s="43">
        <v>16</v>
      </c>
      <c r="I1227" s="43">
        <f>VLOOKUP(C1227,[4]CharPropertyConfig!$A:$G,7,FALSE)*D1227</f>
        <v>1950</v>
      </c>
      <c r="J1227" s="51">
        <f>VLOOKUP(A1227,filiation!A:C,3,FALSE)</f>
        <v>15</v>
      </c>
      <c r="K1227" s="51">
        <f>VLOOKUP(J1227,Entourage!A:N,14,FALSE)</f>
        <v>1</v>
      </c>
      <c r="L1227" s="2" t="str">
        <f t="shared" si="174"/>
        <v>战斗</v>
      </c>
      <c r="M1227" s="51">
        <f>VLOOKUP(A1227,filiation!A:D,4,FALSE)</f>
        <v>19</v>
      </c>
      <c r="N1227" s="51">
        <f>VLOOKUP(M1227,Entourage!A:N,14,FALSE)</f>
        <v>1</v>
      </c>
      <c r="O1227" s="2" t="str">
        <f t="shared" si="175"/>
        <v>战斗</v>
      </c>
      <c r="P1227" s="2">
        <f t="shared" si="176"/>
        <v>102</v>
      </c>
      <c r="Q1227" s="51">
        <f>INT(VLOOKUP(M1227,Entourage!A:AF,28+IF(N1227=1,2,IF(N1227=3,3,1)),FALSE)*0.6*POWER(B1227,1.1))</f>
        <v>60</v>
      </c>
      <c r="R1227" s="55">
        <f>I1227/(SUM(H$2:H1227)*10)</f>
        <v>4.7231507048394131E-3</v>
      </c>
      <c r="S1227" s="95">
        <f t="shared" si="179"/>
        <v>3.02</v>
      </c>
      <c r="T1227" s="96">
        <f>SUMIFS(H$2:H1227,A$2:A1227,A1227)*10*S1227*(1.1+INDEX(Entourage!BD:BD,MATCH(J1227,Entourage!A:A,0))/20)</f>
        <v>1963</v>
      </c>
      <c r="U1227" s="96">
        <f t="shared" si="180"/>
        <v>389.47999999999979</v>
      </c>
      <c r="V1227" s="96">
        <f>T1227/VLOOKUP(C1227,[4]CharPropertyConfig!$A:$G,7,FALSE)</f>
        <v>78.52</v>
      </c>
      <c r="W1227" s="96">
        <f t="shared" si="181"/>
        <v>17.159999999999627</v>
      </c>
      <c r="X1227" s="54" t="str">
        <f>VLOOKUP(J1227,Entourage!A:B,2,FALSE)</f>
        <v>c_b_0074</v>
      </c>
      <c r="Y1227" s="51" t="str">
        <f>VLOOKUP(M1227,Entourage!A:B,2,FALSE)</f>
        <v>c_b_0077</v>
      </c>
    </row>
    <row r="1228" spans="1:25" x14ac:dyDescent="0.15">
      <c r="A1228" s="51">
        <f t="shared" si="177"/>
        <v>62</v>
      </c>
      <c r="B1228" s="2">
        <f>COUNTIF(A$1:A1228,A1228)</f>
        <v>7</v>
      </c>
      <c r="C1228" s="2">
        <f t="shared" si="173"/>
        <v>102</v>
      </c>
      <c r="D1228" s="100">
        <f t="shared" si="178"/>
        <v>94</v>
      </c>
      <c r="E1228" s="51">
        <v>1</v>
      </c>
      <c r="F1228" s="43">
        <v>3</v>
      </c>
      <c r="G1228" s="82">
        <v>13009</v>
      </c>
      <c r="H1228" s="43">
        <v>20</v>
      </c>
      <c r="I1228" s="43">
        <f>VLOOKUP(C1228,[4]CharPropertyConfig!$A:$G,7,FALSE)*D1228</f>
        <v>2350</v>
      </c>
      <c r="J1228" s="51">
        <f>VLOOKUP(A1228,filiation!A:C,3,FALSE)</f>
        <v>15</v>
      </c>
      <c r="K1228" s="51">
        <f>VLOOKUP(J1228,Entourage!A:N,14,FALSE)</f>
        <v>1</v>
      </c>
      <c r="L1228" s="2" t="str">
        <f t="shared" si="174"/>
        <v>战斗</v>
      </c>
      <c r="M1228" s="51">
        <f>VLOOKUP(A1228,filiation!A:D,4,FALSE)</f>
        <v>19</v>
      </c>
      <c r="N1228" s="51">
        <f>VLOOKUP(M1228,Entourage!A:N,14,FALSE)</f>
        <v>1</v>
      </c>
      <c r="O1228" s="2" t="str">
        <f t="shared" si="175"/>
        <v>战斗</v>
      </c>
      <c r="P1228" s="2">
        <f t="shared" si="176"/>
        <v>102</v>
      </c>
      <c r="Q1228" s="51">
        <f>INT(VLOOKUP(M1228,Entourage!A:AF,28+IF(N1228=1,2,IF(N1228=3,3,1)),FALSE)*0.6*POWER(B1228,1.1))</f>
        <v>71</v>
      </c>
      <c r="R1228" s="55">
        <f>I1228/(SUM(H$2:H1228)*10)</f>
        <v>5.6892461143659518E-3</v>
      </c>
      <c r="S1228" s="95">
        <f t="shared" si="179"/>
        <v>2.6</v>
      </c>
      <c r="T1228" s="96">
        <f>SUMIFS(H$2:H1228,A$2:A1228,A1228)*10*S1228*(1.1+INDEX(Entourage!BD:BD,MATCH(J1228,Entourage!A:A,0))/20)</f>
        <v>2366</v>
      </c>
      <c r="U1228" s="96">
        <f t="shared" si="180"/>
        <v>403</v>
      </c>
      <c r="V1228" s="96">
        <f>T1228/VLOOKUP(C1228,[4]CharPropertyConfig!$A:$G,7,FALSE)</f>
        <v>94.64</v>
      </c>
      <c r="W1228" s="96">
        <f t="shared" si="181"/>
        <v>13.520000000000209</v>
      </c>
      <c r="X1228" s="54" t="str">
        <f>VLOOKUP(J1228,Entourage!A:B,2,FALSE)</f>
        <v>c_b_0074</v>
      </c>
      <c r="Y1228" s="51" t="str">
        <f>VLOOKUP(M1228,Entourage!A:B,2,FALSE)</f>
        <v>c_b_0077</v>
      </c>
    </row>
    <row r="1229" spans="1:25" x14ac:dyDescent="0.15">
      <c r="A1229" s="51">
        <f t="shared" si="177"/>
        <v>62</v>
      </c>
      <c r="B1229" s="2">
        <f>COUNTIF(A$1:A1229,A1229)</f>
        <v>8</v>
      </c>
      <c r="C1229" s="2">
        <f t="shared" si="173"/>
        <v>102</v>
      </c>
      <c r="D1229" s="100">
        <f t="shared" si="178"/>
        <v>111</v>
      </c>
      <c r="E1229" s="51">
        <v>1</v>
      </c>
      <c r="F1229" s="43">
        <v>3</v>
      </c>
      <c r="G1229" s="82">
        <v>13009</v>
      </c>
      <c r="H1229" s="43">
        <v>24</v>
      </c>
      <c r="I1229" s="43">
        <f>VLOOKUP(C1229,[4]CharPropertyConfig!$A:$G,7,FALSE)*D1229</f>
        <v>2775</v>
      </c>
      <c r="J1229" s="51">
        <f>VLOOKUP(A1229,filiation!A:C,3,FALSE)</f>
        <v>15</v>
      </c>
      <c r="K1229" s="51">
        <f>VLOOKUP(J1229,Entourage!A:N,14,FALSE)</f>
        <v>1</v>
      </c>
      <c r="L1229" s="2" t="str">
        <f t="shared" si="174"/>
        <v>战斗</v>
      </c>
      <c r="M1229" s="51">
        <f>VLOOKUP(A1229,filiation!A:D,4,FALSE)</f>
        <v>19</v>
      </c>
      <c r="N1229" s="51">
        <f>VLOOKUP(M1229,Entourage!A:N,14,FALSE)</f>
        <v>1</v>
      </c>
      <c r="O1229" s="2" t="str">
        <f t="shared" si="175"/>
        <v>战斗</v>
      </c>
      <c r="P1229" s="2">
        <f t="shared" si="176"/>
        <v>102</v>
      </c>
      <c r="Q1229" s="51">
        <f>INT(VLOOKUP(M1229,Entourage!A:AF,28+IF(N1229=1,2,IF(N1229=3,3,1)),FALSE)*0.6*POWER(B1229,1.1))</f>
        <v>82</v>
      </c>
      <c r="R1229" s="55">
        <f>I1229/(SUM(H$2:H1229)*10)</f>
        <v>6.7142511492862328E-3</v>
      </c>
      <c r="S1229" s="95">
        <f t="shared" si="179"/>
        <v>2.2799999999999998</v>
      </c>
      <c r="T1229" s="96">
        <f>SUMIFS(H$2:H1229,A$2:A1229,A1229)*10*S1229*(1.1+INDEX(Entourage!BD:BD,MATCH(J1229,Entourage!A:A,0))/20)</f>
        <v>2786.16</v>
      </c>
      <c r="U1229" s="96">
        <f t="shared" si="180"/>
        <v>420.15999999999985</v>
      </c>
      <c r="V1229" s="96">
        <f>T1229/VLOOKUP(C1229,[4]CharPropertyConfig!$A:$G,7,FALSE)</f>
        <v>111.4464</v>
      </c>
      <c r="W1229" s="96">
        <f t="shared" si="181"/>
        <v>17.159999999999854</v>
      </c>
      <c r="X1229" s="54" t="str">
        <f>VLOOKUP(J1229,Entourage!A:B,2,FALSE)</f>
        <v>c_b_0074</v>
      </c>
      <c r="Y1229" s="51" t="str">
        <f>VLOOKUP(M1229,Entourage!A:B,2,FALSE)</f>
        <v>c_b_0077</v>
      </c>
    </row>
    <row r="1230" spans="1:25" x14ac:dyDescent="0.15">
      <c r="A1230" s="51">
        <f t="shared" si="177"/>
        <v>62</v>
      </c>
      <c r="B1230" s="2">
        <f>COUNTIF(A$1:A1230,A1230)</f>
        <v>9</v>
      </c>
      <c r="C1230" s="2">
        <f t="shared" si="173"/>
        <v>102</v>
      </c>
      <c r="D1230" s="100">
        <f t="shared" si="178"/>
        <v>129</v>
      </c>
      <c r="E1230" s="51">
        <v>1</v>
      </c>
      <c r="F1230" s="43">
        <v>3</v>
      </c>
      <c r="G1230" s="82">
        <v>13009</v>
      </c>
      <c r="H1230" s="43">
        <v>26</v>
      </c>
      <c r="I1230" s="43">
        <f>VLOOKUP(C1230,[4]CharPropertyConfig!$A:$G,7,FALSE)*D1230</f>
        <v>3225</v>
      </c>
      <c r="J1230" s="51">
        <f>VLOOKUP(A1230,filiation!A:C,3,FALSE)</f>
        <v>15</v>
      </c>
      <c r="K1230" s="51">
        <f>VLOOKUP(J1230,Entourage!A:N,14,FALSE)</f>
        <v>1</v>
      </c>
      <c r="L1230" s="2" t="str">
        <f t="shared" si="174"/>
        <v>战斗</v>
      </c>
      <c r="M1230" s="51">
        <f>VLOOKUP(A1230,filiation!A:D,4,FALSE)</f>
        <v>19</v>
      </c>
      <c r="N1230" s="51">
        <f>VLOOKUP(M1230,Entourage!A:N,14,FALSE)</f>
        <v>1</v>
      </c>
      <c r="O1230" s="2" t="str">
        <f t="shared" si="175"/>
        <v>战斗</v>
      </c>
      <c r="P1230" s="2">
        <f t="shared" si="176"/>
        <v>102</v>
      </c>
      <c r="Q1230" s="51">
        <f>INT(VLOOKUP(M1230,Entourage!A:AF,28+IF(N1230=1,2,IF(N1230=3,3,1)),FALSE)*0.6*POWER(B1230,1.1))</f>
        <v>94</v>
      </c>
      <c r="R1230" s="55">
        <f>I1230/(SUM(H$2:H1230)*10)</f>
        <v>7.7981429538640104E-3</v>
      </c>
      <c r="S1230" s="95">
        <f t="shared" si="179"/>
        <v>2.0699999999999998</v>
      </c>
      <c r="T1230" s="96">
        <f>SUMIFS(H$2:H1230,A$2:A1230,A1230)*10*S1230*(1.1+INDEX(Entourage!BD:BD,MATCH(J1230,Entourage!A:A,0))/20)</f>
        <v>3229.2000000000003</v>
      </c>
      <c r="U1230" s="96">
        <f t="shared" si="180"/>
        <v>443.04000000000042</v>
      </c>
      <c r="V1230" s="96">
        <f>T1230/VLOOKUP(C1230,[4]CharPropertyConfig!$A:$G,7,FALSE)</f>
        <v>129.16800000000001</v>
      </c>
      <c r="W1230" s="96">
        <f t="shared" si="181"/>
        <v>22.880000000000564</v>
      </c>
      <c r="X1230" s="54" t="str">
        <f>VLOOKUP(J1230,Entourage!A:B,2,FALSE)</f>
        <v>c_b_0074</v>
      </c>
      <c r="Y1230" s="51" t="str">
        <f>VLOOKUP(M1230,Entourage!A:B,2,FALSE)</f>
        <v>c_b_0077</v>
      </c>
    </row>
    <row r="1231" spans="1:25" x14ac:dyDescent="0.15">
      <c r="A1231" s="51">
        <f t="shared" si="177"/>
        <v>62</v>
      </c>
      <c r="B1231" s="2">
        <f>COUNTIF(A$1:A1231,A1231)</f>
        <v>10</v>
      </c>
      <c r="C1231" s="2">
        <f t="shared" si="173"/>
        <v>102</v>
      </c>
      <c r="D1231" s="100">
        <f t="shared" si="178"/>
        <v>147</v>
      </c>
      <c r="E1231" s="51">
        <v>1</v>
      </c>
      <c r="F1231" s="43">
        <v>3</v>
      </c>
      <c r="G1231" s="82">
        <v>13009</v>
      </c>
      <c r="H1231" s="43">
        <v>30</v>
      </c>
      <c r="I1231" s="43">
        <f>VLOOKUP(C1231,[4]CharPropertyConfig!$A:$G,7,FALSE)*D1231</f>
        <v>3675</v>
      </c>
      <c r="J1231" s="51">
        <f>VLOOKUP(A1231,filiation!A:C,3,FALSE)</f>
        <v>15</v>
      </c>
      <c r="K1231" s="51">
        <f>VLOOKUP(J1231,Entourage!A:N,14,FALSE)</f>
        <v>1</v>
      </c>
      <c r="L1231" s="2" t="str">
        <f t="shared" si="174"/>
        <v>战斗</v>
      </c>
      <c r="M1231" s="51">
        <f>VLOOKUP(A1231,filiation!A:D,4,FALSE)</f>
        <v>19</v>
      </c>
      <c r="N1231" s="51">
        <f>VLOOKUP(M1231,Entourage!A:N,14,FALSE)</f>
        <v>1</v>
      </c>
      <c r="O1231" s="2" t="str">
        <f t="shared" si="175"/>
        <v>战斗</v>
      </c>
      <c r="P1231" s="2">
        <f t="shared" si="176"/>
        <v>102</v>
      </c>
      <c r="Q1231" s="51">
        <f>INT(VLOOKUP(M1231,Entourage!A:AF,28+IF(N1231=1,2,IF(N1231=3,3,1)),FALSE)*0.6*POWER(B1231,1.1))</f>
        <v>105</v>
      </c>
      <c r="R1231" s="55">
        <f>I1231/(SUM(H$2:H1231)*10)</f>
        <v>8.8798144300004829E-3</v>
      </c>
      <c r="S1231" s="95">
        <f t="shared" si="179"/>
        <v>1.89</v>
      </c>
      <c r="T1231" s="96">
        <f>SUMIFS(H$2:H1231,A$2:A1231,A1231)*10*S1231*(1.1+INDEX(Entourage!BD:BD,MATCH(J1231,Entourage!A:A,0))/20)</f>
        <v>3685.5</v>
      </c>
      <c r="U1231" s="96">
        <f t="shared" si="180"/>
        <v>456.29999999999973</v>
      </c>
      <c r="V1231" s="96">
        <f>T1231/VLOOKUP(C1231,[4]CharPropertyConfig!$A:$G,7,FALSE)</f>
        <v>147.41999999999999</v>
      </c>
      <c r="W1231" s="96">
        <f t="shared" si="181"/>
        <v>13.259999999999309</v>
      </c>
      <c r="X1231" s="54" t="str">
        <f>VLOOKUP(J1231,Entourage!A:B,2,FALSE)</f>
        <v>c_b_0074</v>
      </c>
      <c r="Y1231" s="51" t="str">
        <f>VLOOKUP(M1231,Entourage!A:B,2,FALSE)</f>
        <v>c_b_0077</v>
      </c>
    </row>
    <row r="1232" spans="1:25" x14ac:dyDescent="0.15">
      <c r="A1232" s="51">
        <f t="shared" si="177"/>
        <v>62</v>
      </c>
      <c r="B1232" s="2">
        <f>COUNTIF(A$1:A1232,A1232)</f>
        <v>11</v>
      </c>
      <c r="C1232" s="2">
        <f t="shared" si="173"/>
        <v>102</v>
      </c>
      <c r="D1232" s="100">
        <f t="shared" si="178"/>
        <v>166</v>
      </c>
      <c r="E1232" s="51">
        <v>1</v>
      </c>
      <c r="F1232" s="43">
        <v>4</v>
      </c>
      <c r="G1232" s="82">
        <v>13009</v>
      </c>
      <c r="H1232" s="43">
        <v>34</v>
      </c>
      <c r="I1232" s="43">
        <f>VLOOKUP(C1232,[4]CharPropertyConfig!$A:$G,7,FALSE)*D1232</f>
        <v>4150</v>
      </c>
      <c r="J1232" s="51">
        <f>VLOOKUP(A1232,filiation!A:C,3,FALSE)</f>
        <v>15</v>
      </c>
      <c r="K1232" s="51">
        <f>VLOOKUP(J1232,Entourage!A:N,14,FALSE)</f>
        <v>1</v>
      </c>
      <c r="L1232" s="2" t="str">
        <f t="shared" si="174"/>
        <v>战斗</v>
      </c>
      <c r="M1232" s="51">
        <f>VLOOKUP(A1232,filiation!A:D,4,FALSE)</f>
        <v>19</v>
      </c>
      <c r="N1232" s="51">
        <f>VLOOKUP(M1232,Entourage!A:N,14,FALSE)</f>
        <v>1</v>
      </c>
      <c r="O1232" s="2" t="str">
        <f t="shared" si="175"/>
        <v>战斗</v>
      </c>
      <c r="P1232" s="2">
        <f t="shared" si="176"/>
        <v>102</v>
      </c>
      <c r="Q1232" s="51">
        <f>INT(VLOOKUP(M1232,Entourage!A:AF,28+IF(N1232=1,2,IF(N1232=3,3,1)),FALSE)*0.6*POWER(B1232,1.1))</f>
        <v>117</v>
      </c>
      <c r="R1232" s="55">
        <f>I1232/(SUM(H$2:H1232)*10)</f>
        <v>1.0019314340898117E-2</v>
      </c>
      <c r="S1232" s="95">
        <f t="shared" si="179"/>
        <v>1.74</v>
      </c>
      <c r="T1232" s="96">
        <f>SUMIFS(H$2:H1232,A$2:A1232,A1232)*10*S1232*(1.1+INDEX(Entourage!BD:BD,MATCH(J1232,Entourage!A:A,0))/20)</f>
        <v>4162.08</v>
      </c>
      <c r="U1232" s="96">
        <f t="shared" si="180"/>
        <v>476.57999999999993</v>
      </c>
      <c r="V1232" s="96">
        <f>T1232/VLOOKUP(C1232,[4]CharPropertyConfig!$A:$G,7,FALSE)</f>
        <v>166.48320000000001</v>
      </c>
      <c r="W1232" s="96">
        <f t="shared" si="181"/>
        <v>20.2800000000002</v>
      </c>
      <c r="X1232" s="54" t="str">
        <f>VLOOKUP(J1232,Entourage!A:B,2,FALSE)</f>
        <v>c_b_0074</v>
      </c>
      <c r="Y1232" s="51" t="str">
        <f>VLOOKUP(M1232,Entourage!A:B,2,FALSE)</f>
        <v>c_b_0077</v>
      </c>
    </row>
    <row r="1233" spans="1:25" x14ac:dyDescent="0.15">
      <c r="A1233" s="51">
        <f t="shared" si="177"/>
        <v>62</v>
      </c>
      <c r="B1233" s="2">
        <f>COUNTIF(A$1:A1233,A1233)</f>
        <v>12</v>
      </c>
      <c r="C1233" s="2">
        <f t="shared" si="173"/>
        <v>102</v>
      </c>
      <c r="D1233" s="100">
        <f t="shared" si="178"/>
        <v>186</v>
      </c>
      <c r="E1233" s="51">
        <v>1</v>
      </c>
      <c r="F1233" s="43">
        <v>4</v>
      </c>
      <c r="G1233" s="82">
        <v>13009</v>
      </c>
      <c r="H1233" s="43">
        <v>38</v>
      </c>
      <c r="I1233" s="43">
        <f>VLOOKUP(C1233,[4]CharPropertyConfig!$A:$G,7,FALSE)*D1233</f>
        <v>4650</v>
      </c>
      <c r="J1233" s="51">
        <f>VLOOKUP(A1233,filiation!A:C,3,FALSE)</f>
        <v>15</v>
      </c>
      <c r="K1233" s="51">
        <f>VLOOKUP(J1233,Entourage!A:N,14,FALSE)</f>
        <v>1</v>
      </c>
      <c r="L1233" s="2" t="str">
        <f t="shared" si="174"/>
        <v>战斗</v>
      </c>
      <c r="M1233" s="51">
        <f>VLOOKUP(A1233,filiation!A:D,4,FALSE)</f>
        <v>19</v>
      </c>
      <c r="N1233" s="51">
        <f>VLOOKUP(M1233,Entourage!A:N,14,FALSE)</f>
        <v>1</v>
      </c>
      <c r="O1233" s="2" t="str">
        <f t="shared" si="175"/>
        <v>战斗</v>
      </c>
      <c r="P1233" s="2">
        <f t="shared" si="176"/>
        <v>102</v>
      </c>
      <c r="Q1233" s="51">
        <f>INT(VLOOKUP(M1233,Entourage!A:AF,28+IF(N1233=1,2,IF(N1233=3,3,1)),FALSE)*0.6*POWER(B1233,1.1))</f>
        <v>129</v>
      </c>
      <c r="R1233" s="55">
        <f>I1233/(SUM(H$2:H1233)*10)</f>
        <v>1.1216170582276039E-2</v>
      </c>
      <c r="S1233" s="95">
        <f t="shared" si="179"/>
        <v>1.615</v>
      </c>
      <c r="T1233" s="96">
        <f>SUMIFS(H$2:H1233,A$2:A1233,A1233)*10*S1233*(1.1+INDEX(Entourage!BD:BD,MATCH(J1233,Entourage!A:A,0))/20)</f>
        <v>4660.8900000000003</v>
      </c>
      <c r="U1233" s="96">
        <f t="shared" si="180"/>
        <v>498.8100000000004</v>
      </c>
      <c r="V1233" s="96">
        <f>T1233/VLOOKUP(C1233,[4]CharPropertyConfig!$A:$G,7,FALSE)</f>
        <v>186.43560000000002</v>
      </c>
      <c r="W1233" s="96">
        <f t="shared" si="181"/>
        <v>22.230000000000473</v>
      </c>
      <c r="X1233" s="54" t="str">
        <f>VLOOKUP(J1233,Entourage!A:B,2,FALSE)</f>
        <v>c_b_0074</v>
      </c>
      <c r="Y1233" s="51" t="str">
        <f>VLOOKUP(M1233,Entourage!A:B,2,FALSE)</f>
        <v>c_b_0077</v>
      </c>
    </row>
    <row r="1234" spans="1:25" x14ac:dyDescent="0.15">
      <c r="A1234" s="51">
        <f t="shared" si="177"/>
        <v>62</v>
      </c>
      <c r="B1234" s="2">
        <f>COUNTIF(A$1:A1234,A1234)</f>
        <v>13</v>
      </c>
      <c r="C1234" s="2">
        <f t="shared" ref="C1234:C1297" si="182">P1234</f>
        <v>102</v>
      </c>
      <c r="D1234" s="100">
        <f t="shared" si="178"/>
        <v>207</v>
      </c>
      <c r="E1234" s="51">
        <v>1</v>
      </c>
      <c r="F1234" s="43">
        <v>4</v>
      </c>
      <c r="G1234" s="82">
        <v>13009</v>
      </c>
      <c r="H1234" s="43">
        <v>42</v>
      </c>
      <c r="I1234" s="43">
        <f>VLOOKUP(C1234,[4]CharPropertyConfig!$A:$G,7,FALSE)*D1234</f>
        <v>5175</v>
      </c>
      <c r="J1234" s="51">
        <f>VLOOKUP(A1234,filiation!A:C,3,FALSE)</f>
        <v>15</v>
      </c>
      <c r="K1234" s="51">
        <f>VLOOKUP(J1234,Entourage!A:N,14,FALSE)</f>
        <v>1</v>
      </c>
      <c r="L1234" s="2" t="str">
        <f t="shared" si="174"/>
        <v>战斗</v>
      </c>
      <c r="M1234" s="51">
        <f>VLOOKUP(A1234,filiation!A:D,4,FALSE)</f>
        <v>19</v>
      </c>
      <c r="N1234" s="51">
        <f>VLOOKUP(M1234,Entourage!A:N,14,FALSE)</f>
        <v>1</v>
      </c>
      <c r="O1234" s="2" t="str">
        <f t="shared" si="175"/>
        <v>战斗</v>
      </c>
      <c r="P1234" s="2">
        <f t="shared" si="176"/>
        <v>102</v>
      </c>
      <c r="Q1234" s="51">
        <f>INT(VLOOKUP(M1234,Entourage!A:AF,28+IF(N1234=1,2,IF(N1234=3,3,1)),FALSE)*0.6*POWER(B1234,1.1))</f>
        <v>141</v>
      </c>
      <c r="R1234" s="55">
        <f>I1234/(SUM(H$2:H1234)*10)</f>
        <v>1.246987951807229E-2</v>
      </c>
      <c r="S1234" s="95">
        <f t="shared" si="179"/>
        <v>1.51</v>
      </c>
      <c r="T1234" s="96">
        <f>SUMIFS(H$2:H1234,A$2:A1234,A1234)*10*S1234*(1.1+INDEX(Entourage!BD:BD,MATCH(J1234,Entourage!A:A,0))/20)</f>
        <v>5182.3200000000006</v>
      </c>
      <c r="U1234" s="96">
        <f t="shared" si="180"/>
        <v>521.43000000000029</v>
      </c>
      <c r="V1234" s="96">
        <f>T1234/VLOOKUP(C1234,[4]CharPropertyConfig!$A:$G,7,FALSE)</f>
        <v>207.29280000000003</v>
      </c>
      <c r="W1234" s="96">
        <f t="shared" si="181"/>
        <v>22.619999999999891</v>
      </c>
      <c r="X1234" s="54" t="str">
        <f>VLOOKUP(J1234,Entourage!A:B,2,FALSE)</f>
        <v>c_b_0074</v>
      </c>
      <c r="Y1234" s="51" t="str">
        <f>VLOOKUP(M1234,Entourage!A:B,2,FALSE)</f>
        <v>c_b_0077</v>
      </c>
    </row>
    <row r="1235" spans="1:25" x14ac:dyDescent="0.15">
      <c r="A1235" s="51">
        <f t="shared" si="177"/>
        <v>62</v>
      </c>
      <c r="B1235" s="2">
        <f>COUNTIF(A$1:A1235,A1235)</f>
        <v>14</v>
      </c>
      <c r="C1235" s="2">
        <f t="shared" si="182"/>
        <v>102</v>
      </c>
      <c r="D1235" s="100">
        <f t="shared" si="178"/>
        <v>228</v>
      </c>
      <c r="E1235" s="51">
        <v>1</v>
      </c>
      <c r="F1235" s="43">
        <v>5</v>
      </c>
      <c r="G1235" s="82">
        <v>13009</v>
      </c>
      <c r="H1235" s="43">
        <v>46</v>
      </c>
      <c r="I1235" s="43">
        <f>VLOOKUP(C1235,[4]CharPropertyConfig!$A:$G,7,FALSE)*D1235</f>
        <v>5700</v>
      </c>
      <c r="J1235" s="51">
        <f>VLOOKUP(A1235,filiation!A:C,3,FALSE)</f>
        <v>15</v>
      </c>
      <c r="K1235" s="51">
        <f>VLOOKUP(J1235,Entourage!A:N,14,FALSE)</f>
        <v>1</v>
      </c>
      <c r="L1235" s="2" t="str">
        <f t="shared" si="174"/>
        <v>战斗</v>
      </c>
      <c r="M1235" s="51">
        <f>VLOOKUP(A1235,filiation!A:D,4,FALSE)</f>
        <v>19</v>
      </c>
      <c r="N1235" s="51">
        <f>VLOOKUP(M1235,Entourage!A:N,14,FALSE)</f>
        <v>1</v>
      </c>
      <c r="O1235" s="2" t="str">
        <f t="shared" si="175"/>
        <v>战斗</v>
      </c>
      <c r="P1235" s="2">
        <f t="shared" si="176"/>
        <v>102</v>
      </c>
      <c r="Q1235" s="51">
        <f>INT(VLOOKUP(M1235,Entourage!A:AF,28+IF(N1235=1,2,IF(N1235=3,3,1)),FALSE)*0.6*POWER(B1235,1.1))</f>
        <v>153</v>
      </c>
      <c r="R1235" s="55">
        <f>I1235/(SUM(H$2:H1235)*10)</f>
        <v>1.3719732344870745E-2</v>
      </c>
      <c r="S1235" s="95">
        <f t="shared" si="179"/>
        <v>1.42</v>
      </c>
      <c r="T1235" s="96">
        <f>SUMIFS(H$2:H1235,A$2:A1235,A1235)*10*S1235*(1.1+INDEX(Entourage!BD:BD,MATCH(J1235,Entourage!A:A,0))/20)</f>
        <v>5722.6</v>
      </c>
      <c r="U1235" s="96">
        <f t="shared" si="180"/>
        <v>540.27999999999975</v>
      </c>
      <c r="V1235" s="96">
        <f>T1235/VLOOKUP(C1235,[4]CharPropertyConfig!$A:$G,7,FALSE)</f>
        <v>228.90400000000002</v>
      </c>
      <c r="W1235" s="96">
        <f t="shared" si="181"/>
        <v>18.849999999999454</v>
      </c>
      <c r="X1235" s="54" t="str">
        <f>VLOOKUP(J1235,Entourage!A:B,2,FALSE)</f>
        <v>c_b_0074</v>
      </c>
      <c r="Y1235" s="51" t="str">
        <f>VLOOKUP(M1235,Entourage!A:B,2,FALSE)</f>
        <v>c_b_0077</v>
      </c>
    </row>
    <row r="1236" spans="1:25" x14ac:dyDescent="0.15">
      <c r="A1236" s="51">
        <f t="shared" si="177"/>
        <v>62</v>
      </c>
      <c r="B1236" s="2">
        <f>COUNTIF(A$1:A1236,A1236)</f>
        <v>15</v>
      </c>
      <c r="C1236" s="2">
        <f t="shared" si="182"/>
        <v>102</v>
      </c>
      <c r="D1236" s="100">
        <f t="shared" si="178"/>
        <v>251</v>
      </c>
      <c r="E1236" s="51">
        <v>1</v>
      </c>
      <c r="F1236" s="43">
        <v>5</v>
      </c>
      <c r="G1236" s="82">
        <v>13009</v>
      </c>
      <c r="H1236" s="43">
        <v>50</v>
      </c>
      <c r="I1236" s="43">
        <f>VLOOKUP(C1236,[4]CharPropertyConfig!$A:$G,7,FALSE)*D1236</f>
        <v>6275</v>
      </c>
      <c r="J1236" s="51">
        <f>VLOOKUP(A1236,filiation!A:C,3,FALSE)</f>
        <v>15</v>
      </c>
      <c r="K1236" s="51">
        <f>VLOOKUP(J1236,Entourage!A:N,14,FALSE)</f>
        <v>1</v>
      </c>
      <c r="L1236" s="2" t="str">
        <f t="shared" si="174"/>
        <v>战斗</v>
      </c>
      <c r="M1236" s="51">
        <f>VLOOKUP(A1236,filiation!A:D,4,FALSE)</f>
        <v>19</v>
      </c>
      <c r="N1236" s="51">
        <f>VLOOKUP(M1236,Entourage!A:N,14,FALSE)</f>
        <v>1</v>
      </c>
      <c r="O1236" s="2" t="str">
        <f t="shared" si="175"/>
        <v>战斗</v>
      </c>
      <c r="P1236" s="2">
        <f t="shared" si="176"/>
        <v>102</v>
      </c>
      <c r="Q1236" s="51">
        <f>INT(VLOOKUP(M1236,Entourage!A:AF,28+IF(N1236=1,2,IF(N1236=3,3,1)),FALSE)*0.6*POWER(B1236,1.1))</f>
        <v>165</v>
      </c>
      <c r="R1236" s="55">
        <f>I1236/(SUM(H$2:H1236)*10)</f>
        <v>1.5085585152418502E-2</v>
      </c>
      <c r="S1236" s="95">
        <f t="shared" si="179"/>
        <v>1.3418999999999999</v>
      </c>
      <c r="T1236" s="96">
        <f>SUMIFS(H$2:H1236,A$2:A1236,A1236)*10*S1236*(1.1+INDEX(Entourage!BD:BD,MATCH(J1236,Entourage!A:A,0))/20)</f>
        <v>6280.0919999999996</v>
      </c>
      <c r="U1236" s="96">
        <f t="shared" si="180"/>
        <v>557.49199999999928</v>
      </c>
      <c r="V1236" s="96">
        <f>T1236/VLOOKUP(C1236,[4]CharPropertyConfig!$A:$G,7,FALSE)</f>
        <v>251.20367999999999</v>
      </c>
      <c r="W1236" s="96">
        <f t="shared" si="181"/>
        <v>17.211999999999534</v>
      </c>
      <c r="X1236" s="54" t="str">
        <f>VLOOKUP(J1236,Entourage!A:B,2,FALSE)</f>
        <v>c_b_0074</v>
      </c>
      <c r="Y1236" s="51" t="str">
        <f>VLOOKUP(M1236,Entourage!A:B,2,FALSE)</f>
        <v>c_b_0077</v>
      </c>
    </row>
    <row r="1237" spans="1:25" x14ac:dyDescent="0.15">
      <c r="A1237" s="51">
        <f t="shared" si="177"/>
        <v>62</v>
      </c>
      <c r="B1237" s="2">
        <f>COUNTIF(A$1:A1237,A1237)</f>
        <v>16</v>
      </c>
      <c r="C1237" s="2">
        <f t="shared" si="182"/>
        <v>102</v>
      </c>
      <c r="D1237" s="100">
        <f t="shared" si="178"/>
        <v>274</v>
      </c>
      <c r="E1237" s="51">
        <v>1</v>
      </c>
      <c r="F1237" s="43">
        <v>5</v>
      </c>
      <c r="G1237" s="82">
        <v>13009</v>
      </c>
      <c r="H1237" s="43">
        <v>54</v>
      </c>
      <c r="I1237" s="43">
        <f>VLOOKUP(C1237,[4]CharPropertyConfig!$A:$G,7,FALSE)*D1237</f>
        <v>6850</v>
      </c>
      <c r="J1237" s="51">
        <f>VLOOKUP(A1237,filiation!A:C,3,FALSE)</f>
        <v>15</v>
      </c>
      <c r="K1237" s="51">
        <f>VLOOKUP(J1237,Entourage!A:N,14,FALSE)</f>
        <v>1</v>
      </c>
      <c r="L1237" s="2" t="str">
        <f t="shared" si="174"/>
        <v>战斗</v>
      </c>
      <c r="M1237" s="51">
        <f>VLOOKUP(A1237,filiation!A:D,4,FALSE)</f>
        <v>19</v>
      </c>
      <c r="N1237" s="51">
        <f>VLOOKUP(M1237,Entourage!A:N,14,FALSE)</f>
        <v>1</v>
      </c>
      <c r="O1237" s="2" t="str">
        <f t="shared" si="175"/>
        <v>战斗</v>
      </c>
      <c r="P1237" s="2">
        <f t="shared" si="176"/>
        <v>102</v>
      </c>
      <c r="Q1237" s="51">
        <f>INT(VLOOKUP(M1237,Entourage!A:AF,28+IF(N1237=1,2,IF(N1237=3,3,1)),FALSE)*0.6*POWER(B1237,1.1))</f>
        <v>177</v>
      </c>
      <c r="R1237" s="55">
        <f>I1237/(SUM(H$2:H1237)*10)</f>
        <v>1.6446578631452581E-2</v>
      </c>
      <c r="S1237" s="95">
        <f t="shared" si="179"/>
        <v>1.2748049999999997</v>
      </c>
      <c r="T1237" s="96">
        <f>SUMIFS(H$2:H1237,A$2:A1237,A1237)*10*S1237*(1.1+INDEX(Entourage!BD:BD,MATCH(J1237,Entourage!A:A,0))/20)</f>
        <v>6861.0005099999989</v>
      </c>
      <c r="U1237" s="96">
        <f t="shared" si="180"/>
        <v>580.9085099999993</v>
      </c>
      <c r="V1237" s="96">
        <f>T1237/VLOOKUP(C1237,[4]CharPropertyConfig!$A:$G,7,FALSE)</f>
        <v>274.44002039999998</v>
      </c>
      <c r="W1237" s="96">
        <f t="shared" si="181"/>
        <v>23.416510000000017</v>
      </c>
      <c r="X1237" s="54" t="str">
        <f>VLOOKUP(J1237,Entourage!A:B,2,FALSE)</f>
        <v>c_b_0074</v>
      </c>
      <c r="Y1237" s="51" t="str">
        <f>VLOOKUP(M1237,Entourage!A:B,2,FALSE)</f>
        <v>c_b_0077</v>
      </c>
    </row>
    <row r="1238" spans="1:25" x14ac:dyDescent="0.15">
      <c r="A1238" s="51">
        <f t="shared" si="177"/>
        <v>62</v>
      </c>
      <c r="B1238" s="2">
        <f>COUNTIF(A$1:A1238,A1238)</f>
        <v>17</v>
      </c>
      <c r="C1238" s="2">
        <f t="shared" si="182"/>
        <v>102</v>
      </c>
      <c r="D1238" s="100">
        <f t="shared" si="178"/>
        <v>298</v>
      </c>
      <c r="E1238" s="51">
        <v>1</v>
      </c>
      <c r="F1238" s="43">
        <v>5</v>
      </c>
      <c r="G1238" s="82">
        <v>13009</v>
      </c>
      <c r="H1238" s="43">
        <v>58</v>
      </c>
      <c r="I1238" s="43">
        <f>VLOOKUP(C1238,[4]CharPropertyConfig!$A:$G,7,FALSE)*D1238</f>
        <v>7450</v>
      </c>
      <c r="J1238" s="51">
        <f>VLOOKUP(A1238,filiation!A:C,3,FALSE)</f>
        <v>15</v>
      </c>
      <c r="K1238" s="51">
        <f>VLOOKUP(J1238,Entourage!A:N,14,FALSE)</f>
        <v>1</v>
      </c>
      <c r="L1238" s="2" t="str">
        <f t="shared" si="174"/>
        <v>战斗</v>
      </c>
      <c r="M1238" s="51">
        <f>VLOOKUP(A1238,filiation!A:D,4,FALSE)</f>
        <v>19</v>
      </c>
      <c r="N1238" s="51">
        <f>VLOOKUP(M1238,Entourage!A:N,14,FALSE)</f>
        <v>1</v>
      </c>
      <c r="O1238" s="2" t="str">
        <f t="shared" si="175"/>
        <v>战斗</v>
      </c>
      <c r="P1238" s="2">
        <f t="shared" si="176"/>
        <v>102</v>
      </c>
      <c r="Q1238" s="51">
        <f>INT(VLOOKUP(M1238,Entourage!A:AF,28+IF(N1238=1,2,IF(N1238=3,3,1)),FALSE)*0.6*POWER(B1238,1.1))</f>
        <v>189</v>
      </c>
      <c r="R1238" s="55">
        <f>I1238/(SUM(H$2:H1238)*10)</f>
        <v>1.7862280617627315E-2</v>
      </c>
      <c r="S1238" s="95">
        <f t="shared" si="179"/>
        <v>1.2174387749999998</v>
      </c>
      <c r="T1238" s="96">
        <f>SUMIFS(H$2:H1238,A$2:A1238,A1238)*10*S1238*(1.1+INDEX(Entourage!BD:BD,MATCH(J1238,Entourage!A:A,0))/20)</f>
        <v>7470.2043233999984</v>
      </c>
      <c r="U1238" s="96">
        <f t="shared" si="180"/>
        <v>609.20381339999949</v>
      </c>
      <c r="V1238" s="96">
        <f>T1238/VLOOKUP(C1238,[4]CharPropertyConfig!$A:$G,7,FALSE)</f>
        <v>298.80817293599995</v>
      </c>
      <c r="W1238" s="96">
        <f t="shared" si="181"/>
        <v>28.295303400000194</v>
      </c>
      <c r="X1238" s="54" t="str">
        <f>VLOOKUP(J1238,Entourage!A:B,2,FALSE)</f>
        <v>c_b_0074</v>
      </c>
      <c r="Y1238" s="51" t="str">
        <f>VLOOKUP(M1238,Entourage!A:B,2,FALSE)</f>
        <v>c_b_0077</v>
      </c>
    </row>
    <row r="1239" spans="1:25" x14ac:dyDescent="0.15">
      <c r="A1239" s="51">
        <f t="shared" si="177"/>
        <v>62</v>
      </c>
      <c r="B1239" s="2">
        <f>COUNTIF(A$1:A1239,A1239)</f>
        <v>18</v>
      </c>
      <c r="C1239" s="2">
        <f t="shared" si="182"/>
        <v>102</v>
      </c>
      <c r="D1239" s="100">
        <f t="shared" si="178"/>
        <v>325</v>
      </c>
      <c r="E1239" s="51">
        <v>1</v>
      </c>
      <c r="F1239" s="43">
        <v>6</v>
      </c>
      <c r="G1239" s="82">
        <v>13009</v>
      </c>
      <c r="H1239" s="43">
        <v>64</v>
      </c>
      <c r="I1239" s="43">
        <f>VLOOKUP(C1239,[4]CharPropertyConfig!$A:$G,7,FALSE)*D1239</f>
        <v>8125</v>
      </c>
      <c r="J1239" s="51">
        <f>VLOOKUP(A1239,filiation!A:C,3,FALSE)</f>
        <v>15</v>
      </c>
      <c r="K1239" s="51">
        <f>VLOOKUP(J1239,Entourage!A:N,14,FALSE)</f>
        <v>1</v>
      </c>
      <c r="L1239" s="2" t="str">
        <f t="shared" si="174"/>
        <v>战斗</v>
      </c>
      <c r="M1239" s="51">
        <f>VLOOKUP(A1239,filiation!A:D,4,FALSE)</f>
        <v>19</v>
      </c>
      <c r="N1239" s="51">
        <f>VLOOKUP(M1239,Entourage!A:N,14,FALSE)</f>
        <v>1</v>
      </c>
      <c r="O1239" s="2" t="str">
        <f t="shared" si="175"/>
        <v>战斗</v>
      </c>
      <c r="P1239" s="2">
        <f t="shared" si="176"/>
        <v>102</v>
      </c>
      <c r="Q1239" s="51">
        <f>INT(VLOOKUP(M1239,Entourage!A:AF,28+IF(N1239=1,2,IF(N1239=3,3,1)),FALSE)*0.6*POWER(B1239,1.1))</f>
        <v>201</v>
      </c>
      <c r="R1239" s="55">
        <f>I1239/(SUM(H$2:H1239)*10)</f>
        <v>1.9450828306042323E-2</v>
      </c>
      <c r="S1239" s="95">
        <f t="shared" si="179"/>
        <v>1.1687412239999997</v>
      </c>
      <c r="T1239" s="96">
        <f>SUMIFS(H$2:H1239,A$2:A1239,A1239)*10*S1239*(1.1+INDEX(Entourage!BD:BD,MATCH(J1239,Entourage!A:A,0))/20)</f>
        <v>8143.7888488319977</v>
      </c>
      <c r="U1239" s="96">
        <f t="shared" si="180"/>
        <v>673.58452543199928</v>
      </c>
      <c r="V1239" s="96">
        <f>T1239/VLOOKUP(C1239,[4]CharPropertyConfig!$A:$G,7,FALSE)</f>
        <v>325.75155395327988</v>
      </c>
      <c r="W1239" s="96">
        <f t="shared" si="181"/>
        <v>64.380712031999792</v>
      </c>
      <c r="X1239" s="54" t="str">
        <f>VLOOKUP(J1239,Entourage!A:B,2,FALSE)</f>
        <v>c_b_0074</v>
      </c>
      <c r="Y1239" s="51" t="str">
        <f>VLOOKUP(M1239,Entourage!A:B,2,FALSE)</f>
        <v>c_b_0077</v>
      </c>
    </row>
    <row r="1240" spans="1:25" x14ac:dyDescent="0.15">
      <c r="A1240" s="51">
        <f t="shared" si="177"/>
        <v>62</v>
      </c>
      <c r="B1240" s="2">
        <f>COUNTIF(A$1:A1240,A1240)</f>
        <v>19</v>
      </c>
      <c r="C1240" s="2">
        <f t="shared" si="182"/>
        <v>102</v>
      </c>
      <c r="D1240" s="100">
        <f t="shared" si="178"/>
        <v>354</v>
      </c>
      <c r="E1240" s="51">
        <v>1</v>
      </c>
      <c r="F1240" s="43">
        <v>6</v>
      </c>
      <c r="G1240" s="82">
        <v>13009</v>
      </c>
      <c r="H1240" s="43">
        <v>68</v>
      </c>
      <c r="I1240" s="43">
        <f>VLOOKUP(C1240,[4]CharPropertyConfig!$A:$G,7,FALSE)*D1240</f>
        <v>8850</v>
      </c>
      <c r="J1240" s="51">
        <f>VLOOKUP(A1240,filiation!A:C,3,FALSE)</f>
        <v>15</v>
      </c>
      <c r="K1240" s="51">
        <f>VLOOKUP(J1240,Entourage!A:N,14,FALSE)</f>
        <v>1</v>
      </c>
      <c r="L1240" s="2" t="str">
        <f t="shared" si="174"/>
        <v>战斗</v>
      </c>
      <c r="M1240" s="51">
        <f>VLOOKUP(A1240,filiation!A:D,4,FALSE)</f>
        <v>19</v>
      </c>
      <c r="N1240" s="51">
        <f>VLOOKUP(M1240,Entourage!A:N,14,FALSE)</f>
        <v>1</v>
      </c>
      <c r="O1240" s="2" t="str">
        <f t="shared" si="175"/>
        <v>战斗</v>
      </c>
      <c r="P1240" s="2">
        <f t="shared" si="176"/>
        <v>102</v>
      </c>
      <c r="Q1240" s="51">
        <f>INT(VLOOKUP(M1240,Entourage!A:AF,28+IF(N1240=1,2,IF(N1240=3,3,1)),FALSE)*0.6*POWER(B1240,1.1))</f>
        <v>214</v>
      </c>
      <c r="R1240" s="55">
        <f>I1240/(SUM(H$2:H1240)*10)</f>
        <v>2.1152007648183556E-2</v>
      </c>
      <c r="S1240" s="95">
        <f t="shared" si="179"/>
        <v>1.1278352811599996</v>
      </c>
      <c r="T1240" s="96">
        <f>SUMIFS(H$2:H1240,A$2:A1240,A1240)*10*S1240*(1.1+INDEX(Entourage!BD:BD,MATCH(J1240,Entourage!A:A,0))/20)</f>
        <v>8855.7626276683168</v>
      </c>
      <c r="U1240" s="96">
        <f t="shared" si="180"/>
        <v>711.97377883631907</v>
      </c>
      <c r="V1240" s="96">
        <f>T1240/VLOOKUP(C1240,[4]CharPropertyConfig!$A:$G,7,FALSE)</f>
        <v>354.23050510673266</v>
      </c>
      <c r="W1240" s="96">
        <f t="shared" si="181"/>
        <v>38.389253404319788</v>
      </c>
      <c r="X1240" s="54" t="str">
        <f>VLOOKUP(J1240,Entourage!A:B,2,FALSE)</f>
        <v>c_b_0074</v>
      </c>
      <c r="Y1240" s="51" t="str">
        <f>VLOOKUP(M1240,Entourage!A:B,2,FALSE)</f>
        <v>c_b_0077</v>
      </c>
    </row>
    <row r="1241" spans="1:25" x14ac:dyDescent="0.15">
      <c r="A1241" s="51">
        <f t="shared" si="177"/>
        <v>62</v>
      </c>
      <c r="B1241" s="2">
        <f>COUNTIF(A$1:A1241,A1241)</f>
        <v>20</v>
      </c>
      <c r="C1241" s="2">
        <f t="shared" si="182"/>
        <v>102</v>
      </c>
      <c r="D1241" s="100">
        <f t="shared" si="178"/>
        <v>384</v>
      </c>
      <c r="E1241" s="51">
        <v>1</v>
      </c>
      <c r="F1241" s="43">
        <v>6</v>
      </c>
      <c r="G1241" s="82">
        <v>13009</v>
      </c>
      <c r="H1241" s="43">
        <v>72</v>
      </c>
      <c r="I1241" s="43">
        <f>VLOOKUP(C1241,[4]CharPropertyConfig!$A:$G,7,FALSE)*D1241</f>
        <v>9600</v>
      </c>
      <c r="J1241" s="51">
        <f>VLOOKUP(A1241,filiation!A:C,3,FALSE)</f>
        <v>15</v>
      </c>
      <c r="K1241" s="51">
        <f>VLOOKUP(J1241,Entourage!A:N,14,FALSE)</f>
        <v>1</v>
      </c>
      <c r="L1241" s="2" t="str">
        <f t="shared" si="174"/>
        <v>战斗</v>
      </c>
      <c r="M1241" s="51">
        <f>VLOOKUP(A1241,filiation!A:D,4,FALSE)</f>
        <v>19</v>
      </c>
      <c r="N1241" s="51">
        <f>VLOOKUP(M1241,Entourage!A:N,14,FALSE)</f>
        <v>1</v>
      </c>
      <c r="O1241" s="2" t="str">
        <f t="shared" si="175"/>
        <v>战斗</v>
      </c>
      <c r="P1241" s="2">
        <f t="shared" si="176"/>
        <v>102</v>
      </c>
      <c r="Q1241" s="51">
        <f>INT(VLOOKUP(M1241,Entourage!A:AF,28+IF(N1241=1,2,IF(N1241=3,3,1)),FALSE)*0.6*POWER(B1241,1.1))</f>
        <v>226</v>
      </c>
      <c r="R1241" s="55">
        <f>I1241/(SUM(H$2:H1241)*10)</f>
        <v>2.2905134567665585E-2</v>
      </c>
      <c r="S1241" s="95">
        <f t="shared" si="179"/>
        <v>1.0940002227251997</v>
      </c>
      <c r="T1241" s="96">
        <f>SUMIFS(H$2:H1241,A$2:A1241,A1241)*10*S1241*(1.1+INDEX(Entourage!BD:BD,MATCH(J1241,Entourage!A:A,0))/20)</f>
        <v>9614.0739573090541</v>
      </c>
      <c r="U1241" s="96">
        <f t="shared" si="180"/>
        <v>758.31132964073731</v>
      </c>
      <c r="V1241" s="96">
        <f>T1241/VLOOKUP(C1241,[4]CharPropertyConfig!$A:$G,7,FALSE)</f>
        <v>384.56295829236217</v>
      </c>
      <c r="W1241" s="96">
        <f t="shared" si="181"/>
        <v>46.337550804418242</v>
      </c>
      <c r="X1241" s="54" t="str">
        <f>VLOOKUP(J1241,Entourage!A:B,2,FALSE)</f>
        <v>c_b_0074</v>
      </c>
      <c r="Y1241" s="51" t="str">
        <f>VLOOKUP(M1241,Entourage!A:B,2,FALSE)</f>
        <v>c_b_0077</v>
      </c>
    </row>
    <row r="1242" spans="1:25" x14ac:dyDescent="0.15">
      <c r="A1242" s="51">
        <f t="shared" si="177"/>
        <v>63</v>
      </c>
      <c r="B1242" s="2">
        <f>COUNTIF(A$1:A1242,A1242)</f>
        <v>1</v>
      </c>
      <c r="C1242" s="2">
        <f t="shared" si="182"/>
        <v>102</v>
      </c>
      <c r="D1242" s="100">
        <f t="shared" si="178"/>
        <v>10</v>
      </c>
      <c r="E1242" s="51">
        <v>1</v>
      </c>
      <c r="F1242" s="43">
        <v>1</v>
      </c>
      <c r="G1242" s="82">
        <v>13009</v>
      </c>
      <c r="H1242" s="43">
        <v>2</v>
      </c>
      <c r="I1242" s="43">
        <f>VLOOKUP(C1242,[4]CharPropertyConfig!$A:$G,7,FALSE)*D1242</f>
        <v>250</v>
      </c>
      <c r="J1242" s="51">
        <f>VLOOKUP(A1242,filiation!A:C,3,FALSE)</f>
        <v>20</v>
      </c>
      <c r="K1242" s="51">
        <f>VLOOKUP(J1242,Entourage!A:N,14,FALSE)</f>
        <v>2</v>
      </c>
      <c r="L1242" s="2" t="str">
        <f t="shared" si="174"/>
        <v>刺杀</v>
      </c>
      <c r="M1242" s="51">
        <f>VLOOKUP(A1242,filiation!A:D,4,FALSE)</f>
        <v>10</v>
      </c>
      <c r="N1242" s="51">
        <f>VLOOKUP(M1242,Entourage!A:N,14,FALSE)</f>
        <v>1</v>
      </c>
      <c r="O1242" s="2" t="str">
        <f t="shared" si="175"/>
        <v>战斗</v>
      </c>
      <c r="P1242" s="2">
        <f t="shared" si="176"/>
        <v>102</v>
      </c>
      <c r="Q1242" s="51">
        <f>INT(VLOOKUP(M1242,Entourage!A:AF,28+IF(N1242=1,2,IF(N1242=3,3,1)),FALSE)*0.6*POWER(B1242,1.1))</f>
        <v>9</v>
      </c>
      <c r="R1242" s="55">
        <f>I1242/(SUM(H$2:H1242)*10)</f>
        <v>5.9645941690127406E-4</v>
      </c>
      <c r="S1242" s="95">
        <f t="shared" si="179"/>
        <v>10</v>
      </c>
      <c r="T1242" s="96">
        <f>SUMIFS(H$2:H1242,A$2:A1242,A1242)*10*S1242*(1.1+INDEX(Entourage!BD:BD,MATCH(J1242,Entourage!A:A,0))/20)</f>
        <v>270</v>
      </c>
      <c r="U1242" s="96">
        <f t="shared" si="180"/>
        <v>-9344.0739573090541</v>
      </c>
      <c r="V1242" s="96">
        <f>T1242/VLOOKUP(C1242,[4]CharPropertyConfig!$A:$G,7,FALSE)</f>
        <v>10.8</v>
      </c>
      <c r="W1242" s="96">
        <f t="shared" si="181"/>
        <v>-10102.385286949791</v>
      </c>
      <c r="X1242" s="54" t="str">
        <f>VLOOKUP(J1242,Entourage!A:B,2,FALSE)</f>
        <v>c_b_0073</v>
      </c>
      <c r="Y1242" s="51" t="str">
        <f>VLOOKUP(M1242,Entourage!A:B,2,FALSE)</f>
        <v>c_b_0019</v>
      </c>
    </row>
    <row r="1243" spans="1:25" x14ac:dyDescent="0.15">
      <c r="A1243" s="51">
        <f t="shared" si="177"/>
        <v>63</v>
      </c>
      <c r="B1243" s="2">
        <f>COUNTIF(A$1:A1243,A1243)</f>
        <v>2</v>
      </c>
      <c r="C1243" s="2">
        <f t="shared" si="182"/>
        <v>102</v>
      </c>
      <c r="D1243" s="100">
        <f t="shared" si="178"/>
        <v>22</v>
      </c>
      <c r="E1243" s="51">
        <v>1</v>
      </c>
      <c r="F1243" s="43">
        <v>1</v>
      </c>
      <c r="G1243" s="82">
        <v>13009</v>
      </c>
      <c r="H1243" s="43">
        <v>4</v>
      </c>
      <c r="I1243" s="43">
        <f>VLOOKUP(C1243,[4]CharPropertyConfig!$A:$G,7,FALSE)*D1243</f>
        <v>550</v>
      </c>
      <c r="J1243" s="51">
        <f>VLOOKUP(A1243,filiation!A:C,3,FALSE)</f>
        <v>20</v>
      </c>
      <c r="K1243" s="51">
        <f>VLOOKUP(J1243,Entourage!A:N,14,FALSE)</f>
        <v>2</v>
      </c>
      <c r="L1243" s="2" t="str">
        <f t="shared" si="174"/>
        <v>刺杀</v>
      </c>
      <c r="M1243" s="51">
        <f>VLOOKUP(A1243,filiation!A:D,4,FALSE)</f>
        <v>10</v>
      </c>
      <c r="N1243" s="51">
        <f>VLOOKUP(M1243,Entourage!A:N,14,FALSE)</f>
        <v>1</v>
      </c>
      <c r="O1243" s="2" t="str">
        <f t="shared" si="175"/>
        <v>战斗</v>
      </c>
      <c r="P1243" s="2">
        <f t="shared" si="176"/>
        <v>102</v>
      </c>
      <c r="Q1243" s="51">
        <f>INT(VLOOKUP(M1243,Entourage!A:AF,28+IF(N1243=1,2,IF(N1243=3,3,1)),FALSE)*0.6*POWER(B1243,1.1))</f>
        <v>20</v>
      </c>
      <c r="R1243" s="55">
        <f>I1243/(SUM(H$2:H1243)*10)</f>
        <v>1.3120855002624172E-3</v>
      </c>
      <c r="S1243" s="95">
        <f t="shared" si="179"/>
        <v>7</v>
      </c>
      <c r="T1243" s="96">
        <f>SUMIFS(H$2:H1243,A$2:A1243,A1243)*10*S1243*(1.1+INDEX(Entourage!BD:BD,MATCH(J1243,Entourage!A:A,0))/20)</f>
        <v>567</v>
      </c>
      <c r="U1243" s="96">
        <f t="shared" si="180"/>
        <v>297</v>
      </c>
      <c r="V1243" s="96">
        <f>T1243/VLOOKUP(C1243,[4]CharPropertyConfig!$A:$G,7,FALSE)</f>
        <v>22.68</v>
      </c>
      <c r="W1243" s="96">
        <f t="shared" si="181"/>
        <v>9641.0739573090541</v>
      </c>
      <c r="X1243" s="54" t="str">
        <f>VLOOKUP(J1243,Entourage!A:B,2,FALSE)</f>
        <v>c_b_0073</v>
      </c>
      <c r="Y1243" s="51" t="str">
        <f>VLOOKUP(M1243,Entourage!A:B,2,FALSE)</f>
        <v>c_b_0019</v>
      </c>
    </row>
    <row r="1244" spans="1:25" x14ac:dyDescent="0.15">
      <c r="A1244" s="51">
        <f t="shared" si="177"/>
        <v>63</v>
      </c>
      <c r="B1244" s="2">
        <f>COUNTIF(A$1:A1244,A1244)</f>
        <v>3</v>
      </c>
      <c r="C1244" s="2">
        <f t="shared" si="182"/>
        <v>102</v>
      </c>
      <c r="D1244" s="100">
        <f t="shared" si="178"/>
        <v>35</v>
      </c>
      <c r="E1244" s="51">
        <v>1</v>
      </c>
      <c r="F1244" s="43">
        <v>1</v>
      </c>
      <c r="G1244" s="82">
        <v>13009</v>
      </c>
      <c r="H1244" s="43">
        <v>6</v>
      </c>
      <c r="I1244" s="43">
        <f>VLOOKUP(C1244,[4]CharPropertyConfig!$A:$G,7,FALSE)*D1244</f>
        <v>875</v>
      </c>
      <c r="J1244" s="51">
        <f>VLOOKUP(A1244,filiation!A:C,3,FALSE)</f>
        <v>20</v>
      </c>
      <c r="K1244" s="51">
        <f>VLOOKUP(J1244,Entourage!A:N,14,FALSE)</f>
        <v>2</v>
      </c>
      <c r="L1244" s="2" t="str">
        <f t="shared" si="174"/>
        <v>刺杀</v>
      </c>
      <c r="M1244" s="51">
        <f>VLOOKUP(A1244,filiation!A:D,4,FALSE)</f>
        <v>10</v>
      </c>
      <c r="N1244" s="51">
        <f>VLOOKUP(M1244,Entourage!A:N,14,FALSE)</f>
        <v>1</v>
      </c>
      <c r="O1244" s="2" t="str">
        <f t="shared" si="175"/>
        <v>战斗</v>
      </c>
      <c r="P1244" s="2">
        <f t="shared" si="176"/>
        <v>102</v>
      </c>
      <c r="Q1244" s="51">
        <f>INT(VLOOKUP(M1244,Entourage!A:AF,28+IF(N1244=1,2,IF(N1244=3,3,1)),FALSE)*0.6*POWER(B1244,1.1))</f>
        <v>32</v>
      </c>
      <c r="R1244" s="55">
        <f>I1244/(SUM(H$2:H1244)*10)</f>
        <v>2.0871100085869667E-3</v>
      </c>
      <c r="S1244" s="95">
        <f t="shared" si="179"/>
        <v>5.5</v>
      </c>
      <c r="T1244" s="96">
        <f>SUMIFS(H$2:H1244,A$2:A1244,A1244)*10*S1244*(1.1+INDEX(Entourage!BD:BD,MATCH(J1244,Entourage!A:A,0))/20)</f>
        <v>891.00000000000011</v>
      </c>
      <c r="U1244" s="96">
        <f t="shared" si="180"/>
        <v>324.00000000000011</v>
      </c>
      <c r="V1244" s="96">
        <f>T1244/VLOOKUP(C1244,[4]CharPropertyConfig!$A:$G,7,FALSE)</f>
        <v>35.640000000000008</v>
      </c>
      <c r="W1244" s="96">
        <f t="shared" si="181"/>
        <v>27.000000000000114</v>
      </c>
      <c r="X1244" s="54" t="str">
        <f>VLOOKUP(J1244,Entourage!A:B,2,FALSE)</f>
        <v>c_b_0073</v>
      </c>
      <c r="Y1244" s="51" t="str">
        <f>VLOOKUP(M1244,Entourage!A:B,2,FALSE)</f>
        <v>c_b_0019</v>
      </c>
    </row>
    <row r="1245" spans="1:25" x14ac:dyDescent="0.15">
      <c r="A1245" s="51">
        <f t="shared" si="177"/>
        <v>63</v>
      </c>
      <c r="B1245" s="2">
        <f>COUNTIF(A$1:A1245,A1245)</f>
        <v>4</v>
      </c>
      <c r="C1245" s="2">
        <f t="shared" si="182"/>
        <v>102</v>
      </c>
      <c r="D1245" s="100">
        <f t="shared" si="178"/>
        <v>49</v>
      </c>
      <c r="E1245" s="51">
        <v>1</v>
      </c>
      <c r="F1245" s="43">
        <v>2</v>
      </c>
      <c r="G1245" s="82">
        <v>13009</v>
      </c>
      <c r="H1245" s="43">
        <v>10</v>
      </c>
      <c r="I1245" s="43">
        <f>VLOOKUP(C1245,[4]CharPropertyConfig!$A:$G,7,FALSE)*D1245</f>
        <v>1225</v>
      </c>
      <c r="J1245" s="51">
        <f>VLOOKUP(A1245,filiation!A:C,3,FALSE)</f>
        <v>20</v>
      </c>
      <c r="K1245" s="51">
        <f>VLOOKUP(J1245,Entourage!A:N,14,FALSE)</f>
        <v>2</v>
      </c>
      <c r="L1245" s="2" t="str">
        <f t="shared" si="174"/>
        <v>刺杀</v>
      </c>
      <c r="M1245" s="51">
        <f>VLOOKUP(A1245,filiation!A:D,4,FALSE)</f>
        <v>10</v>
      </c>
      <c r="N1245" s="51">
        <f>VLOOKUP(M1245,Entourage!A:N,14,FALSE)</f>
        <v>1</v>
      </c>
      <c r="O1245" s="2" t="str">
        <f t="shared" si="175"/>
        <v>战斗</v>
      </c>
      <c r="P1245" s="2">
        <f t="shared" si="176"/>
        <v>102</v>
      </c>
      <c r="Q1245" s="51">
        <f>INT(VLOOKUP(M1245,Entourage!A:AF,28+IF(N1245=1,2,IF(N1245=3,3,1)),FALSE)*0.6*POWER(B1245,1.1))</f>
        <v>44</v>
      </c>
      <c r="R1245" s="55">
        <f>I1245/(SUM(H$2:H1245)*10)</f>
        <v>2.921257213716793E-3</v>
      </c>
      <c r="S1245" s="95">
        <f t="shared" si="179"/>
        <v>4.2</v>
      </c>
      <c r="T1245" s="96">
        <f>SUMIFS(H$2:H1245,A$2:A1245,A1245)*10*S1245*(1.1+INDEX(Entourage!BD:BD,MATCH(J1245,Entourage!A:A,0))/20)</f>
        <v>1247.4000000000001</v>
      </c>
      <c r="U1245" s="96">
        <f t="shared" si="180"/>
        <v>356.4</v>
      </c>
      <c r="V1245" s="96">
        <f>T1245/VLOOKUP(C1245,[4]CharPropertyConfig!$A:$G,7,FALSE)</f>
        <v>49.896000000000001</v>
      </c>
      <c r="W1245" s="96">
        <f t="shared" si="181"/>
        <v>32.399999999999864</v>
      </c>
      <c r="X1245" s="54" t="str">
        <f>VLOOKUP(J1245,Entourage!A:B,2,FALSE)</f>
        <v>c_b_0073</v>
      </c>
      <c r="Y1245" s="51" t="str">
        <f>VLOOKUP(M1245,Entourage!A:B,2,FALSE)</f>
        <v>c_b_0019</v>
      </c>
    </row>
    <row r="1246" spans="1:25" x14ac:dyDescent="0.15">
      <c r="A1246" s="51">
        <f t="shared" si="177"/>
        <v>63</v>
      </c>
      <c r="B1246" s="2">
        <f>COUNTIF(A$1:A1246,A1246)</f>
        <v>5</v>
      </c>
      <c r="C1246" s="2">
        <f t="shared" si="182"/>
        <v>102</v>
      </c>
      <c r="D1246" s="100">
        <f t="shared" si="178"/>
        <v>65</v>
      </c>
      <c r="E1246" s="51">
        <v>1</v>
      </c>
      <c r="F1246" s="43">
        <v>2</v>
      </c>
      <c r="G1246" s="82">
        <v>13009</v>
      </c>
      <c r="H1246" s="43">
        <v>12</v>
      </c>
      <c r="I1246" s="43">
        <f>VLOOKUP(C1246,[4]CharPropertyConfig!$A:$G,7,FALSE)*D1246</f>
        <v>1625</v>
      </c>
      <c r="J1246" s="51">
        <f>VLOOKUP(A1246,filiation!A:C,3,FALSE)</f>
        <v>20</v>
      </c>
      <c r="K1246" s="51">
        <f>VLOOKUP(J1246,Entourage!A:N,14,FALSE)</f>
        <v>2</v>
      </c>
      <c r="L1246" s="2" t="str">
        <f t="shared" si="174"/>
        <v>刺杀</v>
      </c>
      <c r="M1246" s="51">
        <f>VLOOKUP(A1246,filiation!A:D,4,FALSE)</f>
        <v>10</v>
      </c>
      <c r="N1246" s="51">
        <f>VLOOKUP(M1246,Entourage!A:N,14,FALSE)</f>
        <v>1</v>
      </c>
      <c r="O1246" s="2" t="str">
        <f t="shared" si="175"/>
        <v>战斗</v>
      </c>
      <c r="P1246" s="2">
        <f t="shared" si="176"/>
        <v>102</v>
      </c>
      <c r="Q1246" s="51">
        <f>INT(VLOOKUP(M1246,Entourage!A:AF,28+IF(N1246=1,2,IF(N1246=3,3,1)),FALSE)*0.6*POWER(B1246,1.1))</f>
        <v>56</v>
      </c>
      <c r="R1246" s="55">
        <f>I1246/(SUM(H$2:H1246)*10)</f>
        <v>3.8740285128498544E-3</v>
      </c>
      <c r="S1246" s="95">
        <f t="shared" si="179"/>
        <v>3.56</v>
      </c>
      <c r="T1246" s="96">
        <f>SUMIFS(H$2:H1246,A$2:A1246,A1246)*10*S1246*(1.1+INDEX(Entourage!BD:BD,MATCH(J1246,Entourage!A:A,0))/20)</f>
        <v>1634.0400000000002</v>
      </c>
      <c r="U1246" s="96">
        <f t="shared" si="180"/>
        <v>386.6400000000001</v>
      </c>
      <c r="V1246" s="96">
        <f>T1246/VLOOKUP(C1246,[4]CharPropertyConfig!$A:$G,7,FALSE)</f>
        <v>65.36160000000001</v>
      </c>
      <c r="W1246" s="96">
        <f t="shared" si="181"/>
        <v>30.240000000000123</v>
      </c>
      <c r="X1246" s="54" t="str">
        <f>VLOOKUP(J1246,Entourage!A:B,2,FALSE)</f>
        <v>c_b_0073</v>
      </c>
      <c r="Y1246" s="51" t="str">
        <f>VLOOKUP(M1246,Entourage!A:B,2,FALSE)</f>
        <v>c_b_0019</v>
      </c>
    </row>
    <row r="1247" spans="1:25" x14ac:dyDescent="0.15">
      <c r="A1247" s="51">
        <f t="shared" si="177"/>
        <v>63</v>
      </c>
      <c r="B1247" s="2">
        <f>COUNTIF(A$1:A1247,A1247)</f>
        <v>6</v>
      </c>
      <c r="C1247" s="2">
        <f t="shared" si="182"/>
        <v>102</v>
      </c>
      <c r="D1247" s="100">
        <f t="shared" si="178"/>
        <v>81</v>
      </c>
      <c r="E1247" s="51">
        <v>1</v>
      </c>
      <c r="F1247" s="43">
        <v>2</v>
      </c>
      <c r="G1247" s="82">
        <v>13009</v>
      </c>
      <c r="H1247" s="43">
        <v>16</v>
      </c>
      <c r="I1247" s="43">
        <f>VLOOKUP(C1247,[4]CharPropertyConfig!$A:$G,7,FALSE)*D1247</f>
        <v>2025</v>
      </c>
      <c r="J1247" s="51">
        <f>VLOOKUP(A1247,filiation!A:C,3,FALSE)</f>
        <v>20</v>
      </c>
      <c r="K1247" s="51">
        <f>VLOOKUP(J1247,Entourage!A:N,14,FALSE)</f>
        <v>2</v>
      </c>
      <c r="L1247" s="2" t="str">
        <f t="shared" si="174"/>
        <v>刺杀</v>
      </c>
      <c r="M1247" s="51">
        <f>VLOOKUP(A1247,filiation!A:D,4,FALSE)</f>
        <v>10</v>
      </c>
      <c r="N1247" s="51">
        <f>VLOOKUP(M1247,Entourage!A:N,14,FALSE)</f>
        <v>1</v>
      </c>
      <c r="O1247" s="2" t="str">
        <f t="shared" si="175"/>
        <v>战斗</v>
      </c>
      <c r="P1247" s="2">
        <f t="shared" si="176"/>
        <v>102</v>
      </c>
      <c r="Q1247" s="51">
        <f>INT(VLOOKUP(M1247,Entourage!A:AF,28+IF(N1247=1,2,IF(N1247=3,3,1)),FALSE)*0.6*POWER(B1247,1.1))</f>
        <v>68</v>
      </c>
      <c r="R1247" s="55">
        <f>I1247/(SUM(H$2:H1247)*10)</f>
        <v>4.8257947666936751E-3</v>
      </c>
      <c r="S1247" s="95">
        <f t="shared" si="179"/>
        <v>3.02</v>
      </c>
      <c r="T1247" s="96">
        <f>SUMIFS(H$2:H1247,A$2:A1247,A1247)*10*S1247*(1.1+INDEX(Entourage!BD:BD,MATCH(J1247,Entourage!A:A,0))/20)</f>
        <v>2038.5000000000002</v>
      </c>
      <c r="U1247" s="96">
        <f t="shared" si="180"/>
        <v>404.46000000000004</v>
      </c>
      <c r="V1247" s="96">
        <f>T1247/VLOOKUP(C1247,[4]CharPropertyConfig!$A:$G,7,FALSE)</f>
        <v>81.540000000000006</v>
      </c>
      <c r="W1247" s="96">
        <f t="shared" si="181"/>
        <v>17.819999999999936</v>
      </c>
      <c r="X1247" s="54" t="str">
        <f>VLOOKUP(J1247,Entourage!A:B,2,FALSE)</f>
        <v>c_b_0073</v>
      </c>
      <c r="Y1247" s="51" t="str">
        <f>VLOOKUP(M1247,Entourage!A:B,2,FALSE)</f>
        <v>c_b_0019</v>
      </c>
    </row>
    <row r="1248" spans="1:25" x14ac:dyDescent="0.15">
      <c r="A1248" s="51">
        <f t="shared" si="177"/>
        <v>63</v>
      </c>
      <c r="B1248" s="2">
        <f>COUNTIF(A$1:A1248,A1248)</f>
        <v>7</v>
      </c>
      <c r="C1248" s="2">
        <f t="shared" si="182"/>
        <v>102</v>
      </c>
      <c r="D1248" s="100">
        <f t="shared" si="178"/>
        <v>98</v>
      </c>
      <c r="E1248" s="51">
        <v>1</v>
      </c>
      <c r="F1248" s="43">
        <v>3</v>
      </c>
      <c r="G1248" s="82">
        <v>13009</v>
      </c>
      <c r="H1248" s="43">
        <v>20</v>
      </c>
      <c r="I1248" s="43">
        <f>VLOOKUP(C1248,[4]CharPropertyConfig!$A:$G,7,FALSE)*D1248</f>
        <v>2450</v>
      </c>
      <c r="J1248" s="51">
        <f>VLOOKUP(A1248,filiation!A:C,3,FALSE)</f>
        <v>20</v>
      </c>
      <c r="K1248" s="51">
        <f>VLOOKUP(J1248,Entourage!A:N,14,FALSE)</f>
        <v>2</v>
      </c>
      <c r="L1248" s="2" t="str">
        <f t="shared" si="174"/>
        <v>刺杀</v>
      </c>
      <c r="M1248" s="51">
        <f>VLOOKUP(A1248,filiation!A:D,4,FALSE)</f>
        <v>10</v>
      </c>
      <c r="N1248" s="51">
        <f>VLOOKUP(M1248,Entourage!A:N,14,FALSE)</f>
        <v>1</v>
      </c>
      <c r="O1248" s="2" t="str">
        <f t="shared" si="175"/>
        <v>战斗</v>
      </c>
      <c r="P1248" s="2">
        <f t="shared" si="176"/>
        <v>102</v>
      </c>
      <c r="Q1248" s="51">
        <f>INT(VLOOKUP(M1248,Entourage!A:AF,28+IF(N1248=1,2,IF(N1248=3,3,1)),FALSE)*0.6*POWER(B1248,1.1))</f>
        <v>81</v>
      </c>
      <c r="R1248" s="55">
        <f>I1248/(SUM(H$2:H1248)*10)</f>
        <v>5.8358344052212852E-3</v>
      </c>
      <c r="S1248" s="95">
        <f t="shared" si="179"/>
        <v>2.6</v>
      </c>
      <c r="T1248" s="96">
        <f>SUMIFS(H$2:H1248,A$2:A1248,A1248)*10*S1248*(1.1+INDEX(Entourage!BD:BD,MATCH(J1248,Entourage!A:A,0))/20)</f>
        <v>2457</v>
      </c>
      <c r="U1248" s="96">
        <f t="shared" si="180"/>
        <v>418.49999999999977</v>
      </c>
      <c r="V1248" s="96">
        <f>T1248/VLOOKUP(C1248,[4]CharPropertyConfig!$A:$G,7,FALSE)</f>
        <v>98.28</v>
      </c>
      <c r="W1248" s="96">
        <f t="shared" si="181"/>
        <v>14.039999999999736</v>
      </c>
      <c r="X1248" s="54" t="str">
        <f>VLOOKUP(J1248,Entourage!A:B,2,FALSE)</f>
        <v>c_b_0073</v>
      </c>
      <c r="Y1248" s="51" t="str">
        <f>VLOOKUP(M1248,Entourage!A:B,2,FALSE)</f>
        <v>c_b_0019</v>
      </c>
    </row>
    <row r="1249" spans="1:25" x14ac:dyDescent="0.15">
      <c r="A1249" s="51">
        <f t="shared" si="177"/>
        <v>63</v>
      </c>
      <c r="B1249" s="2">
        <f>COUNTIF(A$1:A1249,A1249)</f>
        <v>8</v>
      </c>
      <c r="C1249" s="2">
        <f t="shared" si="182"/>
        <v>102</v>
      </c>
      <c r="D1249" s="100">
        <f t="shared" si="178"/>
        <v>115</v>
      </c>
      <c r="E1249" s="51">
        <v>1</v>
      </c>
      <c r="F1249" s="43">
        <v>3</v>
      </c>
      <c r="G1249" s="82">
        <v>13009</v>
      </c>
      <c r="H1249" s="43">
        <v>24</v>
      </c>
      <c r="I1249" s="43">
        <f>VLOOKUP(C1249,[4]CharPropertyConfig!$A:$G,7,FALSE)*D1249</f>
        <v>2875</v>
      </c>
      <c r="J1249" s="51">
        <f>VLOOKUP(A1249,filiation!A:C,3,FALSE)</f>
        <v>20</v>
      </c>
      <c r="K1249" s="51">
        <f>VLOOKUP(J1249,Entourage!A:N,14,FALSE)</f>
        <v>2</v>
      </c>
      <c r="L1249" s="2" t="str">
        <f t="shared" si="174"/>
        <v>刺杀</v>
      </c>
      <c r="M1249" s="51">
        <f>VLOOKUP(A1249,filiation!A:D,4,FALSE)</f>
        <v>10</v>
      </c>
      <c r="N1249" s="51">
        <f>VLOOKUP(M1249,Entourage!A:N,14,FALSE)</f>
        <v>1</v>
      </c>
      <c r="O1249" s="2" t="str">
        <f t="shared" si="175"/>
        <v>战斗</v>
      </c>
      <c r="P1249" s="2">
        <f t="shared" si="176"/>
        <v>102</v>
      </c>
      <c r="Q1249" s="51">
        <f>INT(VLOOKUP(M1249,Entourage!A:AF,28+IF(N1249=1,2,IF(N1249=3,3,1)),FALSE)*0.6*POWER(B1249,1.1))</f>
        <v>94</v>
      </c>
      <c r="R1249" s="55">
        <f>I1249/(SUM(H$2:H1249)*10)</f>
        <v>6.8442603437604155E-3</v>
      </c>
      <c r="S1249" s="95">
        <f t="shared" si="179"/>
        <v>2.2799999999999998</v>
      </c>
      <c r="T1249" s="96">
        <f>SUMIFS(H$2:H1249,A$2:A1249,A1249)*10*S1249*(1.1+INDEX(Entourage!BD:BD,MATCH(J1249,Entourage!A:A,0))/20)</f>
        <v>2893.32</v>
      </c>
      <c r="U1249" s="96">
        <f t="shared" si="180"/>
        <v>436.32000000000016</v>
      </c>
      <c r="V1249" s="96">
        <f>T1249/VLOOKUP(C1249,[4]CharPropertyConfig!$A:$G,7,FALSE)</f>
        <v>115.73280000000001</v>
      </c>
      <c r="W1249" s="96">
        <f t="shared" si="181"/>
        <v>17.820000000000391</v>
      </c>
      <c r="X1249" s="54" t="str">
        <f>VLOOKUP(J1249,Entourage!A:B,2,FALSE)</f>
        <v>c_b_0073</v>
      </c>
      <c r="Y1249" s="51" t="str">
        <f>VLOOKUP(M1249,Entourage!A:B,2,FALSE)</f>
        <v>c_b_0019</v>
      </c>
    </row>
    <row r="1250" spans="1:25" x14ac:dyDescent="0.15">
      <c r="A1250" s="51">
        <f t="shared" si="177"/>
        <v>63</v>
      </c>
      <c r="B1250" s="2">
        <f>COUNTIF(A$1:A1250,A1250)</f>
        <v>9</v>
      </c>
      <c r="C1250" s="2">
        <f t="shared" si="182"/>
        <v>102</v>
      </c>
      <c r="D1250" s="100">
        <f t="shared" si="178"/>
        <v>134</v>
      </c>
      <c r="E1250" s="51">
        <v>1</v>
      </c>
      <c r="F1250" s="43">
        <v>3</v>
      </c>
      <c r="G1250" s="82">
        <v>13009</v>
      </c>
      <c r="H1250" s="43">
        <v>26</v>
      </c>
      <c r="I1250" s="43">
        <f>VLOOKUP(C1250,[4]CharPropertyConfig!$A:$G,7,FALSE)*D1250</f>
        <v>3350</v>
      </c>
      <c r="J1250" s="51">
        <f>VLOOKUP(A1250,filiation!A:C,3,FALSE)</f>
        <v>20</v>
      </c>
      <c r="K1250" s="51">
        <f>VLOOKUP(J1250,Entourage!A:N,14,FALSE)</f>
        <v>2</v>
      </c>
      <c r="L1250" s="2" t="str">
        <f t="shared" ref="L1250:L1313" si="183">VLOOKUP(K1250,$AC$2:$AD$4,2,FALSE)</f>
        <v>刺杀</v>
      </c>
      <c r="M1250" s="51">
        <f>VLOOKUP(A1250,filiation!A:D,4,FALSE)</f>
        <v>10</v>
      </c>
      <c r="N1250" s="51">
        <f>VLOOKUP(M1250,Entourage!A:N,14,FALSE)</f>
        <v>1</v>
      </c>
      <c r="O1250" s="2" t="str">
        <f t="shared" ref="O1250:O1313" si="184">VLOOKUP(N1250,$AC$2:$AD$4,2,FALSE)</f>
        <v>战斗</v>
      </c>
      <c r="P1250" s="2">
        <f t="shared" ref="P1250:P1313" si="185">VLOOKUP(N1250,$AC$2:$AE$4,3,FALSE)</f>
        <v>102</v>
      </c>
      <c r="Q1250" s="51">
        <f>INT(VLOOKUP(M1250,Entourage!A:AF,28+IF(N1250=1,2,IF(N1250=3,3,1)),FALSE)*0.6*POWER(B1250,1.1))</f>
        <v>107</v>
      </c>
      <c r="R1250" s="55">
        <f>I1250/(SUM(H$2:H1250)*10)</f>
        <v>7.9701180053292735E-3</v>
      </c>
      <c r="S1250" s="95">
        <f t="shared" si="179"/>
        <v>2.0699999999999998</v>
      </c>
      <c r="T1250" s="96">
        <f>SUMIFS(H$2:H1250,A$2:A1250,A1250)*10*S1250*(1.1+INDEX(Entourage!BD:BD,MATCH(J1250,Entourage!A:A,0))/20)</f>
        <v>3353.4</v>
      </c>
      <c r="U1250" s="96">
        <f t="shared" si="180"/>
        <v>460.07999999999993</v>
      </c>
      <c r="V1250" s="96">
        <f>T1250/VLOOKUP(C1250,[4]CharPropertyConfig!$A:$G,7,FALSE)</f>
        <v>134.136</v>
      </c>
      <c r="W1250" s="96">
        <f t="shared" si="181"/>
        <v>23.759999999999764</v>
      </c>
      <c r="X1250" s="54" t="str">
        <f>VLOOKUP(J1250,Entourage!A:B,2,FALSE)</f>
        <v>c_b_0073</v>
      </c>
      <c r="Y1250" s="51" t="str">
        <f>VLOOKUP(M1250,Entourage!A:B,2,FALSE)</f>
        <v>c_b_0019</v>
      </c>
    </row>
    <row r="1251" spans="1:25" x14ac:dyDescent="0.15">
      <c r="A1251" s="51">
        <f t="shared" si="177"/>
        <v>63</v>
      </c>
      <c r="B1251" s="2">
        <f>COUNTIF(A$1:A1251,A1251)</f>
        <v>10</v>
      </c>
      <c r="C1251" s="2">
        <f t="shared" si="182"/>
        <v>102</v>
      </c>
      <c r="D1251" s="100">
        <f t="shared" si="178"/>
        <v>153</v>
      </c>
      <c r="E1251" s="51">
        <v>1</v>
      </c>
      <c r="F1251" s="43">
        <v>3</v>
      </c>
      <c r="G1251" s="82">
        <v>13009</v>
      </c>
      <c r="H1251" s="43">
        <v>30</v>
      </c>
      <c r="I1251" s="43">
        <f>VLOOKUP(C1251,[4]CharPropertyConfig!$A:$G,7,FALSE)*D1251</f>
        <v>3825</v>
      </c>
      <c r="J1251" s="51">
        <f>VLOOKUP(A1251,filiation!A:C,3,FALSE)</f>
        <v>20</v>
      </c>
      <c r="K1251" s="51">
        <f>VLOOKUP(J1251,Entourage!A:N,14,FALSE)</f>
        <v>2</v>
      </c>
      <c r="L1251" s="2" t="str">
        <f t="shared" si="183"/>
        <v>刺杀</v>
      </c>
      <c r="M1251" s="51">
        <f>VLOOKUP(A1251,filiation!A:D,4,FALSE)</f>
        <v>10</v>
      </c>
      <c r="N1251" s="51">
        <f>VLOOKUP(M1251,Entourage!A:N,14,FALSE)</f>
        <v>1</v>
      </c>
      <c r="O1251" s="2" t="str">
        <f t="shared" si="184"/>
        <v>战斗</v>
      </c>
      <c r="P1251" s="2">
        <f t="shared" si="185"/>
        <v>102</v>
      </c>
      <c r="Q1251" s="51">
        <f>INT(VLOOKUP(M1251,Entourage!A:AF,28+IF(N1251=1,2,IF(N1251=3,3,1)),FALSE)*0.6*POWER(B1251,1.1))</f>
        <v>120</v>
      </c>
      <c r="R1251" s="55">
        <f>I1251/(SUM(H$2:H1251)*10)</f>
        <v>9.093718796062954E-3</v>
      </c>
      <c r="S1251" s="95">
        <f t="shared" si="179"/>
        <v>1.89</v>
      </c>
      <c r="T1251" s="96">
        <f>SUMIFS(H$2:H1251,A$2:A1251,A1251)*10*S1251*(1.1+INDEX(Entourage!BD:BD,MATCH(J1251,Entourage!A:A,0))/20)</f>
        <v>3827.2500000000005</v>
      </c>
      <c r="U1251" s="96">
        <f t="shared" si="180"/>
        <v>473.85000000000036</v>
      </c>
      <c r="V1251" s="96">
        <f>T1251/VLOOKUP(C1251,[4]CharPropertyConfig!$A:$G,7,FALSE)</f>
        <v>153.09000000000003</v>
      </c>
      <c r="W1251" s="96">
        <f t="shared" si="181"/>
        <v>13.770000000000437</v>
      </c>
      <c r="X1251" s="54" t="str">
        <f>VLOOKUP(J1251,Entourage!A:B,2,FALSE)</f>
        <v>c_b_0073</v>
      </c>
      <c r="Y1251" s="51" t="str">
        <f>VLOOKUP(M1251,Entourage!A:B,2,FALSE)</f>
        <v>c_b_0019</v>
      </c>
    </row>
    <row r="1252" spans="1:25" x14ac:dyDescent="0.15">
      <c r="A1252" s="51">
        <f t="shared" si="177"/>
        <v>63</v>
      </c>
      <c r="B1252" s="2">
        <f>COUNTIF(A$1:A1252,A1252)</f>
        <v>11</v>
      </c>
      <c r="C1252" s="2">
        <f t="shared" si="182"/>
        <v>102</v>
      </c>
      <c r="D1252" s="100">
        <f t="shared" si="178"/>
        <v>172</v>
      </c>
      <c r="E1252" s="51">
        <v>1</v>
      </c>
      <c r="F1252" s="43">
        <v>4</v>
      </c>
      <c r="G1252" s="82">
        <v>13009</v>
      </c>
      <c r="H1252" s="43">
        <v>34</v>
      </c>
      <c r="I1252" s="43">
        <f>VLOOKUP(C1252,[4]CharPropertyConfig!$A:$G,7,FALSE)*D1252</f>
        <v>4300</v>
      </c>
      <c r="J1252" s="51">
        <f>VLOOKUP(A1252,filiation!A:C,3,FALSE)</f>
        <v>20</v>
      </c>
      <c r="K1252" s="51">
        <f>VLOOKUP(J1252,Entourage!A:N,14,FALSE)</f>
        <v>2</v>
      </c>
      <c r="L1252" s="2" t="str">
        <f t="shared" si="183"/>
        <v>刺杀</v>
      </c>
      <c r="M1252" s="51">
        <f>VLOOKUP(A1252,filiation!A:D,4,FALSE)</f>
        <v>10</v>
      </c>
      <c r="N1252" s="51">
        <f>VLOOKUP(M1252,Entourage!A:N,14,FALSE)</f>
        <v>1</v>
      </c>
      <c r="O1252" s="2" t="str">
        <f t="shared" si="184"/>
        <v>战斗</v>
      </c>
      <c r="P1252" s="2">
        <f t="shared" si="185"/>
        <v>102</v>
      </c>
      <c r="Q1252" s="51">
        <f>INT(VLOOKUP(M1252,Entourage!A:AF,28+IF(N1252=1,2,IF(N1252=3,3,1)),FALSE)*0.6*POWER(B1252,1.1))</f>
        <v>134</v>
      </c>
      <c r="R1252" s="55">
        <f>I1252/(SUM(H$2:H1252)*10)</f>
        <v>1.0214747244393767E-2</v>
      </c>
      <c r="S1252" s="95">
        <f t="shared" si="179"/>
        <v>1.74</v>
      </c>
      <c r="T1252" s="96">
        <f>SUMIFS(H$2:H1252,A$2:A1252,A1252)*10*S1252*(1.1+INDEX(Entourage!BD:BD,MATCH(J1252,Entourage!A:A,0))/20)</f>
        <v>4322.16</v>
      </c>
      <c r="U1252" s="96">
        <f t="shared" si="180"/>
        <v>494.9099999999994</v>
      </c>
      <c r="V1252" s="96">
        <f>T1252/VLOOKUP(C1252,[4]CharPropertyConfig!$A:$G,7,FALSE)</f>
        <v>172.88639999999998</v>
      </c>
      <c r="W1252" s="96">
        <f t="shared" si="181"/>
        <v>21.059999999999036</v>
      </c>
      <c r="X1252" s="54" t="str">
        <f>VLOOKUP(J1252,Entourage!A:B,2,FALSE)</f>
        <v>c_b_0073</v>
      </c>
      <c r="Y1252" s="51" t="str">
        <f>VLOOKUP(M1252,Entourage!A:B,2,FALSE)</f>
        <v>c_b_0019</v>
      </c>
    </row>
    <row r="1253" spans="1:25" x14ac:dyDescent="0.15">
      <c r="A1253" s="51">
        <f t="shared" si="177"/>
        <v>63</v>
      </c>
      <c r="B1253" s="2">
        <f>COUNTIF(A$1:A1253,A1253)</f>
        <v>12</v>
      </c>
      <c r="C1253" s="2">
        <f t="shared" si="182"/>
        <v>102</v>
      </c>
      <c r="D1253" s="100">
        <f t="shared" si="178"/>
        <v>193</v>
      </c>
      <c r="E1253" s="51">
        <v>1</v>
      </c>
      <c r="F1253" s="43">
        <v>4</v>
      </c>
      <c r="G1253" s="82">
        <v>13009</v>
      </c>
      <c r="H1253" s="43">
        <v>38</v>
      </c>
      <c r="I1253" s="43">
        <f>VLOOKUP(C1253,[4]CharPropertyConfig!$A:$G,7,FALSE)*D1253</f>
        <v>4825</v>
      </c>
      <c r="J1253" s="51">
        <f>VLOOKUP(A1253,filiation!A:C,3,FALSE)</f>
        <v>20</v>
      </c>
      <c r="K1253" s="51">
        <f>VLOOKUP(J1253,Entourage!A:N,14,FALSE)</f>
        <v>2</v>
      </c>
      <c r="L1253" s="2" t="str">
        <f t="shared" si="183"/>
        <v>刺杀</v>
      </c>
      <c r="M1253" s="51">
        <f>VLOOKUP(A1253,filiation!A:D,4,FALSE)</f>
        <v>10</v>
      </c>
      <c r="N1253" s="51">
        <f>VLOOKUP(M1253,Entourage!A:N,14,FALSE)</f>
        <v>1</v>
      </c>
      <c r="O1253" s="2" t="str">
        <f t="shared" si="184"/>
        <v>战斗</v>
      </c>
      <c r="P1253" s="2">
        <f t="shared" si="185"/>
        <v>102</v>
      </c>
      <c r="Q1253" s="51">
        <f>INT(VLOOKUP(M1253,Entourage!A:AF,28+IF(N1253=1,2,IF(N1253=3,3,1)),FALSE)*0.6*POWER(B1253,1.1))</f>
        <v>147</v>
      </c>
      <c r="R1253" s="55">
        <f>I1253/(SUM(H$2:H1253)*10)</f>
        <v>1.1451559310770399E-2</v>
      </c>
      <c r="S1253" s="95">
        <f t="shared" si="179"/>
        <v>1.615</v>
      </c>
      <c r="T1253" s="96">
        <f>SUMIFS(H$2:H1253,A$2:A1253,A1253)*10*S1253*(1.1+INDEX(Entourage!BD:BD,MATCH(J1253,Entourage!A:A,0))/20)</f>
        <v>4840.1550000000007</v>
      </c>
      <c r="U1253" s="96">
        <f t="shared" si="180"/>
        <v>517.9950000000008</v>
      </c>
      <c r="V1253" s="96">
        <f>T1253/VLOOKUP(C1253,[4]CharPropertyConfig!$A:$G,7,FALSE)</f>
        <v>193.60620000000003</v>
      </c>
      <c r="W1253" s="96">
        <f t="shared" si="181"/>
        <v>23.085000000001401</v>
      </c>
      <c r="X1253" s="54" t="str">
        <f>VLOOKUP(J1253,Entourage!A:B,2,FALSE)</f>
        <v>c_b_0073</v>
      </c>
      <c r="Y1253" s="51" t="str">
        <f>VLOOKUP(M1253,Entourage!A:B,2,FALSE)</f>
        <v>c_b_0019</v>
      </c>
    </row>
    <row r="1254" spans="1:25" x14ac:dyDescent="0.15">
      <c r="A1254" s="51">
        <f t="shared" si="177"/>
        <v>63</v>
      </c>
      <c r="B1254" s="2">
        <f>COUNTIF(A$1:A1254,A1254)</f>
        <v>13</v>
      </c>
      <c r="C1254" s="2">
        <f t="shared" si="182"/>
        <v>102</v>
      </c>
      <c r="D1254" s="100">
        <f t="shared" si="178"/>
        <v>215</v>
      </c>
      <c r="E1254" s="51">
        <v>1</v>
      </c>
      <c r="F1254" s="43">
        <v>4</v>
      </c>
      <c r="G1254" s="82">
        <v>13009</v>
      </c>
      <c r="H1254" s="43">
        <v>42</v>
      </c>
      <c r="I1254" s="43">
        <f>VLOOKUP(C1254,[4]CharPropertyConfig!$A:$G,7,FALSE)*D1254</f>
        <v>5375</v>
      </c>
      <c r="J1254" s="51">
        <f>VLOOKUP(A1254,filiation!A:C,3,FALSE)</f>
        <v>20</v>
      </c>
      <c r="K1254" s="51">
        <f>VLOOKUP(J1254,Entourage!A:N,14,FALSE)</f>
        <v>2</v>
      </c>
      <c r="L1254" s="2" t="str">
        <f t="shared" si="183"/>
        <v>刺杀</v>
      </c>
      <c r="M1254" s="51">
        <f>VLOOKUP(A1254,filiation!A:D,4,FALSE)</f>
        <v>10</v>
      </c>
      <c r="N1254" s="51">
        <f>VLOOKUP(M1254,Entourage!A:N,14,FALSE)</f>
        <v>1</v>
      </c>
      <c r="O1254" s="2" t="str">
        <f t="shared" si="184"/>
        <v>战斗</v>
      </c>
      <c r="P1254" s="2">
        <f t="shared" si="185"/>
        <v>102</v>
      </c>
      <c r="Q1254" s="51">
        <f>INT(VLOOKUP(M1254,Entourage!A:AF,28+IF(N1254=1,2,IF(N1254=3,3,1)),FALSE)*0.6*POWER(B1254,1.1))</f>
        <v>161</v>
      </c>
      <c r="R1254" s="55">
        <f>I1254/(SUM(H$2:H1254)*10)</f>
        <v>1.2744214719271623E-2</v>
      </c>
      <c r="S1254" s="95">
        <f t="shared" si="179"/>
        <v>1.51</v>
      </c>
      <c r="T1254" s="96">
        <f>SUMIFS(H$2:H1254,A$2:A1254,A1254)*10*S1254*(1.1+INDEX(Entourage!BD:BD,MATCH(J1254,Entourage!A:A,0))/20)</f>
        <v>5381.64</v>
      </c>
      <c r="U1254" s="96">
        <f t="shared" si="180"/>
        <v>541.48499999999967</v>
      </c>
      <c r="V1254" s="96">
        <f>T1254/VLOOKUP(C1254,[4]CharPropertyConfig!$A:$G,7,FALSE)</f>
        <v>215.26560000000001</v>
      </c>
      <c r="W1254" s="96">
        <f t="shared" si="181"/>
        <v>23.489999999998872</v>
      </c>
      <c r="X1254" s="54" t="str">
        <f>VLOOKUP(J1254,Entourage!A:B,2,FALSE)</f>
        <v>c_b_0073</v>
      </c>
      <c r="Y1254" s="51" t="str">
        <f>VLOOKUP(M1254,Entourage!A:B,2,FALSE)</f>
        <v>c_b_0019</v>
      </c>
    </row>
    <row r="1255" spans="1:25" x14ac:dyDescent="0.15">
      <c r="A1255" s="51">
        <f t="shared" si="177"/>
        <v>63</v>
      </c>
      <c r="B1255" s="2">
        <f>COUNTIF(A$1:A1255,A1255)</f>
        <v>14</v>
      </c>
      <c r="C1255" s="2">
        <f t="shared" si="182"/>
        <v>102</v>
      </c>
      <c r="D1255" s="100">
        <f t="shared" si="178"/>
        <v>237</v>
      </c>
      <c r="E1255" s="51">
        <v>1</v>
      </c>
      <c r="F1255" s="43">
        <v>5</v>
      </c>
      <c r="G1255" s="82">
        <v>13009</v>
      </c>
      <c r="H1255" s="43">
        <v>46</v>
      </c>
      <c r="I1255" s="43">
        <f>VLOOKUP(C1255,[4]CharPropertyConfig!$A:$G,7,FALSE)*D1255</f>
        <v>5925</v>
      </c>
      <c r="J1255" s="51">
        <f>VLOOKUP(A1255,filiation!A:C,3,FALSE)</f>
        <v>20</v>
      </c>
      <c r="K1255" s="51">
        <f>VLOOKUP(J1255,Entourage!A:N,14,FALSE)</f>
        <v>2</v>
      </c>
      <c r="L1255" s="2" t="str">
        <f t="shared" si="183"/>
        <v>刺杀</v>
      </c>
      <c r="M1255" s="51">
        <f>VLOOKUP(A1255,filiation!A:D,4,FALSE)</f>
        <v>10</v>
      </c>
      <c r="N1255" s="51">
        <f>VLOOKUP(M1255,Entourage!A:N,14,FALSE)</f>
        <v>1</v>
      </c>
      <c r="O1255" s="2" t="str">
        <f t="shared" si="184"/>
        <v>战斗</v>
      </c>
      <c r="P1255" s="2">
        <f t="shared" si="185"/>
        <v>102</v>
      </c>
      <c r="Q1255" s="51">
        <f>INT(VLOOKUP(M1255,Entourage!A:AF,28+IF(N1255=1,2,IF(N1255=3,3,1)),FALSE)*0.6*POWER(B1255,1.1))</f>
        <v>174</v>
      </c>
      <c r="R1255" s="55">
        <f>I1255/(SUM(H$2:H1255)*10)</f>
        <v>1.403296859457155E-2</v>
      </c>
      <c r="S1255" s="95">
        <f t="shared" si="179"/>
        <v>1.42</v>
      </c>
      <c r="T1255" s="96">
        <f>SUMIFS(H$2:H1255,A$2:A1255,A1255)*10*S1255*(1.1+INDEX(Entourage!BD:BD,MATCH(J1255,Entourage!A:A,0))/20)</f>
        <v>5942.7000000000007</v>
      </c>
      <c r="U1255" s="96">
        <f t="shared" si="180"/>
        <v>561.0600000000004</v>
      </c>
      <c r="V1255" s="96">
        <f>T1255/VLOOKUP(C1255,[4]CharPropertyConfig!$A:$G,7,FALSE)</f>
        <v>237.70800000000003</v>
      </c>
      <c r="W1255" s="96">
        <f t="shared" si="181"/>
        <v>19.575000000000728</v>
      </c>
      <c r="X1255" s="54" t="str">
        <f>VLOOKUP(J1255,Entourage!A:B,2,FALSE)</f>
        <v>c_b_0073</v>
      </c>
      <c r="Y1255" s="51" t="str">
        <f>VLOOKUP(M1255,Entourage!A:B,2,FALSE)</f>
        <v>c_b_0019</v>
      </c>
    </row>
    <row r="1256" spans="1:25" x14ac:dyDescent="0.15">
      <c r="A1256" s="51">
        <f t="shared" si="177"/>
        <v>63</v>
      </c>
      <c r="B1256" s="2">
        <f>COUNTIF(A$1:A1256,A1256)</f>
        <v>15</v>
      </c>
      <c r="C1256" s="2">
        <f t="shared" si="182"/>
        <v>102</v>
      </c>
      <c r="D1256" s="100">
        <f t="shared" si="178"/>
        <v>260</v>
      </c>
      <c r="E1256" s="51">
        <v>1</v>
      </c>
      <c r="F1256" s="43">
        <v>5</v>
      </c>
      <c r="G1256" s="82">
        <v>13009</v>
      </c>
      <c r="H1256" s="43">
        <v>50</v>
      </c>
      <c r="I1256" s="43">
        <f>VLOOKUP(C1256,[4]CharPropertyConfig!$A:$G,7,FALSE)*D1256</f>
        <v>6500</v>
      </c>
      <c r="J1256" s="51">
        <f>VLOOKUP(A1256,filiation!A:C,3,FALSE)</f>
        <v>20</v>
      </c>
      <c r="K1256" s="51">
        <f>VLOOKUP(J1256,Entourage!A:N,14,FALSE)</f>
        <v>2</v>
      </c>
      <c r="L1256" s="2" t="str">
        <f t="shared" si="183"/>
        <v>刺杀</v>
      </c>
      <c r="M1256" s="51">
        <f>VLOOKUP(A1256,filiation!A:D,4,FALSE)</f>
        <v>10</v>
      </c>
      <c r="N1256" s="51">
        <f>VLOOKUP(M1256,Entourage!A:N,14,FALSE)</f>
        <v>1</v>
      </c>
      <c r="O1256" s="2" t="str">
        <f t="shared" si="184"/>
        <v>战斗</v>
      </c>
      <c r="P1256" s="2">
        <f t="shared" si="185"/>
        <v>102</v>
      </c>
      <c r="Q1256" s="51">
        <f>INT(VLOOKUP(M1256,Entourage!A:AF,28+IF(N1256=1,2,IF(N1256=3,3,1)),FALSE)*0.6*POWER(B1256,1.1))</f>
        <v>188</v>
      </c>
      <c r="R1256" s="55">
        <f>I1256/(SUM(H$2:H1256)*10)</f>
        <v>1.5376608629825889E-2</v>
      </c>
      <c r="S1256" s="95">
        <f t="shared" si="179"/>
        <v>1.3418999999999999</v>
      </c>
      <c r="T1256" s="96">
        <f>SUMIFS(H$2:H1256,A$2:A1256,A1256)*10*S1256*(1.1+INDEX(Entourage!BD:BD,MATCH(J1256,Entourage!A:A,0))/20)</f>
        <v>6521.6339999999991</v>
      </c>
      <c r="U1256" s="96">
        <f t="shared" si="180"/>
        <v>578.93399999999838</v>
      </c>
      <c r="V1256" s="96">
        <f>T1256/VLOOKUP(C1256,[4]CharPropertyConfig!$A:$G,7,FALSE)</f>
        <v>260.86535999999995</v>
      </c>
      <c r="W1256" s="96">
        <f t="shared" si="181"/>
        <v>17.873999999997977</v>
      </c>
      <c r="X1256" s="54" t="str">
        <f>VLOOKUP(J1256,Entourage!A:B,2,FALSE)</f>
        <v>c_b_0073</v>
      </c>
      <c r="Y1256" s="51" t="str">
        <f>VLOOKUP(M1256,Entourage!A:B,2,FALSE)</f>
        <v>c_b_0019</v>
      </c>
    </row>
    <row r="1257" spans="1:25" x14ac:dyDescent="0.15">
      <c r="A1257" s="51">
        <f t="shared" si="177"/>
        <v>63</v>
      </c>
      <c r="B1257" s="2">
        <f>COUNTIF(A$1:A1257,A1257)</f>
        <v>16</v>
      </c>
      <c r="C1257" s="2">
        <f t="shared" si="182"/>
        <v>102</v>
      </c>
      <c r="D1257" s="100">
        <f t="shared" si="178"/>
        <v>284</v>
      </c>
      <c r="E1257" s="51">
        <v>1</v>
      </c>
      <c r="F1257" s="43">
        <v>5</v>
      </c>
      <c r="G1257" s="82">
        <v>13009</v>
      </c>
      <c r="H1257" s="43">
        <v>54</v>
      </c>
      <c r="I1257" s="43">
        <f>VLOOKUP(C1257,[4]CharPropertyConfig!$A:$G,7,FALSE)*D1257</f>
        <v>7100</v>
      </c>
      <c r="J1257" s="51">
        <f>VLOOKUP(A1257,filiation!A:C,3,FALSE)</f>
        <v>20</v>
      </c>
      <c r="K1257" s="51">
        <f>VLOOKUP(J1257,Entourage!A:N,14,FALSE)</f>
        <v>2</v>
      </c>
      <c r="L1257" s="2" t="str">
        <f t="shared" si="183"/>
        <v>刺杀</v>
      </c>
      <c r="M1257" s="51">
        <f>VLOOKUP(A1257,filiation!A:D,4,FALSE)</f>
        <v>10</v>
      </c>
      <c r="N1257" s="51">
        <f>VLOOKUP(M1257,Entourage!A:N,14,FALSE)</f>
        <v>1</v>
      </c>
      <c r="O1257" s="2" t="str">
        <f t="shared" si="184"/>
        <v>战斗</v>
      </c>
      <c r="P1257" s="2">
        <f t="shared" si="185"/>
        <v>102</v>
      </c>
      <c r="Q1257" s="51">
        <f>INT(VLOOKUP(M1257,Entourage!A:AF,28+IF(N1257=1,2,IF(N1257=3,3,1)),FALSE)*0.6*POWER(B1257,1.1))</f>
        <v>202</v>
      </c>
      <c r="R1257" s="55">
        <f>I1257/(SUM(H$2:H1257)*10)</f>
        <v>1.6774559372489721E-2</v>
      </c>
      <c r="S1257" s="95">
        <f t="shared" si="179"/>
        <v>1.2748049999999997</v>
      </c>
      <c r="T1257" s="96">
        <f>SUMIFS(H$2:H1257,A$2:A1257,A1257)*10*S1257*(1.1+INDEX(Entourage!BD:BD,MATCH(J1257,Entourage!A:A,0))/20)</f>
        <v>7124.8851449999984</v>
      </c>
      <c r="U1257" s="96">
        <f t="shared" si="180"/>
        <v>603.25114499999927</v>
      </c>
      <c r="V1257" s="96">
        <f>T1257/VLOOKUP(C1257,[4]CharPropertyConfig!$A:$G,7,FALSE)</f>
        <v>284.99540579999996</v>
      </c>
      <c r="W1257" s="96">
        <f t="shared" si="181"/>
        <v>24.317145000000892</v>
      </c>
      <c r="X1257" s="54" t="str">
        <f>VLOOKUP(J1257,Entourage!A:B,2,FALSE)</f>
        <v>c_b_0073</v>
      </c>
      <c r="Y1257" s="51" t="str">
        <f>VLOOKUP(M1257,Entourage!A:B,2,FALSE)</f>
        <v>c_b_0019</v>
      </c>
    </row>
    <row r="1258" spans="1:25" x14ac:dyDescent="0.15">
      <c r="A1258" s="51">
        <f t="shared" si="177"/>
        <v>63</v>
      </c>
      <c r="B1258" s="2">
        <f>COUNTIF(A$1:A1258,A1258)</f>
        <v>17</v>
      </c>
      <c r="C1258" s="2">
        <f t="shared" si="182"/>
        <v>102</v>
      </c>
      <c r="D1258" s="100">
        <f t="shared" si="178"/>
        <v>310</v>
      </c>
      <c r="E1258" s="51">
        <v>1</v>
      </c>
      <c r="F1258" s="43">
        <v>5</v>
      </c>
      <c r="G1258" s="82">
        <v>13009</v>
      </c>
      <c r="H1258" s="43">
        <v>58</v>
      </c>
      <c r="I1258" s="43">
        <f>VLOOKUP(C1258,[4]CharPropertyConfig!$A:$G,7,FALSE)*D1258</f>
        <v>7750</v>
      </c>
      <c r="J1258" s="51">
        <f>VLOOKUP(A1258,filiation!A:C,3,FALSE)</f>
        <v>20</v>
      </c>
      <c r="K1258" s="51">
        <f>VLOOKUP(J1258,Entourage!A:N,14,FALSE)</f>
        <v>2</v>
      </c>
      <c r="L1258" s="2" t="str">
        <f t="shared" si="183"/>
        <v>刺杀</v>
      </c>
      <c r="M1258" s="51">
        <f>VLOOKUP(A1258,filiation!A:D,4,FALSE)</f>
        <v>10</v>
      </c>
      <c r="N1258" s="51">
        <f>VLOOKUP(M1258,Entourage!A:N,14,FALSE)</f>
        <v>1</v>
      </c>
      <c r="O1258" s="2" t="str">
        <f t="shared" si="184"/>
        <v>战斗</v>
      </c>
      <c r="P1258" s="2">
        <f t="shared" si="185"/>
        <v>102</v>
      </c>
      <c r="Q1258" s="51">
        <f>INT(VLOOKUP(M1258,Entourage!A:AF,28+IF(N1258=1,2,IF(N1258=3,3,1)),FALSE)*0.6*POWER(B1258,1.1))</f>
        <v>216</v>
      </c>
      <c r="R1258" s="55">
        <f>I1258/(SUM(H$2:H1258)*10)</f>
        <v>1.8285201963004906E-2</v>
      </c>
      <c r="S1258" s="95">
        <f t="shared" si="179"/>
        <v>1.2174387749999998</v>
      </c>
      <c r="T1258" s="96">
        <f>SUMIFS(H$2:H1258,A$2:A1258,A1258)*10*S1258*(1.1+INDEX(Entourage!BD:BD,MATCH(J1258,Entourage!A:A,0))/20)</f>
        <v>7757.5198742999983</v>
      </c>
      <c r="U1258" s="96">
        <f t="shared" si="180"/>
        <v>632.63472929999989</v>
      </c>
      <c r="V1258" s="96">
        <f>T1258/VLOOKUP(C1258,[4]CharPropertyConfig!$A:$G,7,FALSE)</f>
        <v>310.30079497199995</v>
      </c>
      <c r="W1258" s="96">
        <f t="shared" si="181"/>
        <v>29.383584300000621</v>
      </c>
      <c r="X1258" s="54" t="str">
        <f>VLOOKUP(J1258,Entourage!A:B,2,FALSE)</f>
        <v>c_b_0073</v>
      </c>
      <c r="Y1258" s="51" t="str">
        <f>VLOOKUP(M1258,Entourage!A:B,2,FALSE)</f>
        <v>c_b_0019</v>
      </c>
    </row>
    <row r="1259" spans="1:25" x14ac:dyDescent="0.15">
      <c r="A1259" s="51">
        <f t="shared" si="177"/>
        <v>63</v>
      </c>
      <c r="B1259" s="2">
        <f>COUNTIF(A$1:A1259,A1259)</f>
        <v>18</v>
      </c>
      <c r="C1259" s="2">
        <f t="shared" si="182"/>
        <v>102</v>
      </c>
      <c r="D1259" s="100">
        <f t="shared" si="178"/>
        <v>338</v>
      </c>
      <c r="E1259" s="51">
        <v>1</v>
      </c>
      <c r="F1259" s="43">
        <v>6</v>
      </c>
      <c r="G1259" s="82">
        <v>13009</v>
      </c>
      <c r="H1259" s="43">
        <v>64</v>
      </c>
      <c r="I1259" s="43">
        <f>VLOOKUP(C1259,[4]CharPropertyConfig!$A:$G,7,FALSE)*D1259</f>
        <v>8450</v>
      </c>
      <c r="J1259" s="51">
        <f>VLOOKUP(A1259,filiation!A:C,3,FALSE)</f>
        <v>20</v>
      </c>
      <c r="K1259" s="51">
        <f>VLOOKUP(J1259,Entourage!A:N,14,FALSE)</f>
        <v>2</v>
      </c>
      <c r="L1259" s="2" t="str">
        <f t="shared" si="183"/>
        <v>刺杀</v>
      </c>
      <c r="M1259" s="51">
        <f>VLOOKUP(A1259,filiation!A:D,4,FALSE)</f>
        <v>10</v>
      </c>
      <c r="N1259" s="51">
        <f>VLOOKUP(M1259,Entourage!A:N,14,FALSE)</f>
        <v>1</v>
      </c>
      <c r="O1259" s="2" t="str">
        <f t="shared" si="184"/>
        <v>战斗</v>
      </c>
      <c r="P1259" s="2">
        <f t="shared" si="185"/>
        <v>102</v>
      </c>
      <c r="Q1259" s="51">
        <f>INT(VLOOKUP(M1259,Entourage!A:AF,28+IF(N1259=1,2,IF(N1259=3,3,1)),FALSE)*0.6*POWER(B1259,1.1))</f>
        <v>230</v>
      </c>
      <c r="R1259" s="55">
        <f>I1259/(SUM(H$2:H1259)*10)</f>
        <v>1.9906709385601205E-2</v>
      </c>
      <c r="S1259" s="95">
        <f t="shared" si="179"/>
        <v>1.1687412239999997</v>
      </c>
      <c r="T1259" s="96">
        <f>SUMIFS(H$2:H1259,A$2:A1259,A1259)*10*S1259*(1.1+INDEX(Entourage!BD:BD,MATCH(J1259,Entourage!A:A,0))/20)</f>
        <v>8457.0114968639991</v>
      </c>
      <c r="U1259" s="96">
        <f t="shared" si="180"/>
        <v>699.49162256400086</v>
      </c>
      <c r="V1259" s="96">
        <f>T1259/VLOOKUP(C1259,[4]CharPropertyConfig!$A:$G,7,FALSE)</f>
        <v>338.28045987455994</v>
      </c>
      <c r="W1259" s="96">
        <f t="shared" si="181"/>
        <v>66.856893264000973</v>
      </c>
      <c r="X1259" s="54" t="str">
        <f>VLOOKUP(J1259,Entourage!A:B,2,FALSE)</f>
        <v>c_b_0073</v>
      </c>
      <c r="Y1259" s="51" t="str">
        <f>VLOOKUP(M1259,Entourage!A:B,2,FALSE)</f>
        <v>c_b_0019</v>
      </c>
    </row>
    <row r="1260" spans="1:25" x14ac:dyDescent="0.15">
      <c r="A1260" s="51">
        <f t="shared" si="177"/>
        <v>63</v>
      </c>
      <c r="B1260" s="2">
        <f>COUNTIF(A$1:A1260,A1260)</f>
        <v>19</v>
      </c>
      <c r="C1260" s="2">
        <f t="shared" si="182"/>
        <v>102</v>
      </c>
      <c r="D1260" s="100">
        <f t="shared" si="178"/>
        <v>367</v>
      </c>
      <c r="E1260" s="51">
        <v>1</v>
      </c>
      <c r="F1260" s="43">
        <v>6</v>
      </c>
      <c r="G1260" s="82">
        <v>13009</v>
      </c>
      <c r="H1260" s="43">
        <v>68</v>
      </c>
      <c r="I1260" s="43">
        <f>VLOOKUP(C1260,[4]CharPropertyConfig!$A:$G,7,FALSE)*D1260</f>
        <v>9175</v>
      </c>
      <c r="J1260" s="51">
        <f>VLOOKUP(A1260,filiation!A:C,3,FALSE)</f>
        <v>20</v>
      </c>
      <c r="K1260" s="51">
        <f>VLOOKUP(J1260,Entourage!A:N,14,FALSE)</f>
        <v>2</v>
      </c>
      <c r="L1260" s="2" t="str">
        <f t="shared" si="183"/>
        <v>刺杀</v>
      </c>
      <c r="M1260" s="51">
        <f>VLOOKUP(A1260,filiation!A:D,4,FALSE)</f>
        <v>10</v>
      </c>
      <c r="N1260" s="51">
        <f>VLOOKUP(M1260,Entourage!A:N,14,FALSE)</f>
        <v>1</v>
      </c>
      <c r="O1260" s="2" t="str">
        <f t="shared" si="184"/>
        <v>战斗</v>
      </c>
      <c r="P1260" s="2">
        <f t="shared" si="185"/>
        <v>102</v>
      </c>
      <c r="Q1260" s="51">
        <f>INT(VLOOKUP(M1260,Entourage!A:AF,28+IF(N1260=1,2,IF(N1260=3,3,1)),FALSE)*0.6*POWER(B1260,1.1))</f>
        <v>244</v>
      </c>
      <c r="R1260" s="55">
        <f>I1260/(SUM(H$2:H1260)*10)</f>
        <v>2.1580111017028884E-2</v>
      </c>
      <c r="S1260" s="95">
        <f t="shared" si="179"/>
        <v>1.1278352811599996</v>
      </c>
      <c r="T1260" s="96">
        <f>SUMIFS(H$2:H1260,A$2:A1260,A1260)*10*S1260*(1.1+INDEX(Entourage!BD:BD,MATCH(J1260,Entourage!A:A,0))/20)</f>
        <v>9196.3688825786376</v>
      </c>
      <c r="U1260" s="96">
        <f t="shared" si="180"/>
        <v>739.35738571463844</v>
      </c>
      <c r="V1260" s="96">
        <f>T1260/VLOOKUP(C1260,[4]CharPropertyConfig!$A:$G,7,FALSE)</f>
        <v>367.85475530314551</v>
      </c>
      <c r="W1260" s="96">
        <f t="shared" si="181"/>
        <v>39.865763150637576</v>
      </c>
      <c r="X1260" s="54" t="str">
        <f>VLOOKUP(J1260,Entourage!A:B,2,FALSE)</f>
        <v>c_b_0073</v>
      </c>
      <c r="Y1260" s="51" t="str">
        <f>VLOOKUP(M1260,Entourage!A:B,2,FALSE)</f>
        <v>c_b_0019</v>
      </c>
    </row>
    <row r="1261" spans="1:25" x14ac:dyDescent="0.15">
      <c r="A1261" s="51">
        <f t="shared" si="177"/>
        <v>63</v>
      </c>
      <c r="B1261" s="2">
        <f>COUNTIF(A$1:A1261,A1261)</f>
        <v>20</v>
      </c>
      <c r="C1261" s="2">
        <f t="shared" si="182"/>
        <v>102</v>
      </c>
      <c r="D1261" s="100">
        <f t="shared" si="178"/>
        <v>399</v>
      </c>
      <c r="E1261" s="51">
        <v>1</v>
      </c>
      <c r="F1261" s="43">
        <v>6</v>
      </c>
      <c r="G1261" s="82">
        <v>13009</v>
      </c>
      <c r="H1261" s="43">
        <v>72</v>
      </c>
      <c r="I1261" s="43">
        <f>VLOOKUP(C1261,[4]CharPropertyConfig!$A:$G,7,FALSE)*D1261</f>
        <v>9975</v>
      </c>
      <c r="J1261" s="51">
        <f>VLOOKUP(A1261,filiation!A:C,3,FALSE)</f>
        <v>20</v>
      </c>
      <c r="K1261" s="51">
        <f>VLOOKUP(J1261,Entourage!A:N,14,FALSE)</f>
        <v>2</v>
      </c>
      <c r="L1261" s="2" t="str">
        <f t="shared" si="183"/>
        <v>刺杀</v>
      </c>
      <c r="M1261" s="51">
        <f>VLOOKUP(A1261,filiation!A:D,4,FALSE)</f>
        <v>10</v>
      </c>
      <c r="N1261" s="51">
        <f>VLOOKUP(M1261,Entourage!A:N,14,FALSE)</f>
        <v>1</v>
      </c>
      <c r="O1261" s="2" t="str">
        <f t="shared" si="184"/>
        <v>战斗</v>
      </c>
      <c r="P1261" s="2">
        <f t="shared" si="185"/>
        <v>102</v>
      </c>
      <c r="Q1261" s="51">
        <f>INT(VLOOKUP(M1261,Entourage!A:AF,28+IF(N1261=1,2,IF(N1261=3,3,1)),FALSE)*0.6*POWER(B1261,1.1))</f>
        <v>259</v>
      </c>
      <c r="R1261" s="55">
        <f>I1261/(SUM(H$2:H1261)*10)</f>
        <v>2.3422090729783039E-2</v>
      </c>
      <c r="S1261" s="95">
        <f t="shared" si="179"/>
        <v>1.0940002227251997</v>
      </c>
      <c r="T1261" s="96">
        <f>SUMIFS(H$2:H1261,A$2:A1261,A1261)*10*S1261*(1.1+INDEX(Entourage!BD:BD,MATCH(J1261,Entourage!A:A,0))/20)</f>
        <v>9983.8460325901724</v>
      </c>
      <c r="U1261" s="96">
        <f t="shared" si="180"/>
        <v>787.47715001153483</v>
      </c>
      <c r="V1261" s="96">
        <f>T1261/VLOOKUP(C1261,[4]CharPropertyConfig!$A:$G,7,FALSE)</f>
        <v>399.35384130360688</v>
      </c>
      <c r="W1261" s="96">
        <f t="shared" si="181"/>
        <v>48.119764296896392</v>
      </c>
      <c r="X1261" s="54" t="str">
        <f>VLOOKUP(J1261,Entourage!A:B,2,FALSE)</f>
        <v>c_b_0073</v>
      </c>
      <c r="Y1261" s="51" t="str">
        <f>VLOOKUP(M1261,Entourage!A:B,2,FALSE)</f>
        <v>c_b_0019</v>
      </c>
    </row>
    <row r="1262" spans="1:25" x14ac:dyDescent="0.15">
      <c r="A1262" s="51">
        <f t="shared" si="177"/>
        <v>64</v>
      </c>
      <c r="B1262" s="2">
        <f>COUNTIF(A$1:A1262,A1262)</f>
        <v>1</v>
      </c>
      <c r="C1262" s="2">
        <f t="shared" si="182"/>
        <v>101</v>
      </c>
      <c r="D1262" s="100">
        <f t="shared" si="178"/>
        <v>11</v>
      </c>
      <c r="E1262" s="51">
        <v>1</v>
      </c>
      <c r="F1262" s="43">
        <v>1</v>
      </c>
      <c r="G1262" s="82">
        <v>13009</v>
      </c>
      <c r="H1262" s="43">
        <v>2</v>
      </c>
      <c r="I1262" s="43">
        <f>VLOOKUP(C1262,[4]CharPropertyConfig!$A:$G,7,FALSE)*D1262</f>
        <v>275</v>
      </c>
      <c r="J1262" s="51">
        <f>VLOOKUP(A1262,filiation!A:C,3,FALSE)</f>
        <v>10</v>
      </c>
      <c r="K1262" s="51">
        <f>VLOOKUP(J1262,Entourage!A:N,14,FALSE)</f>
        <v>1</v>
      </c>
      <c r="L1262" s="2" t="str">
        <f t="shared" si="183"/>
        <v>战斗</v>
      </c>
      <c r="M1262" s="51">
        <f>VLOOKUP(A1262,filiation!A:D,4,FALSE)</f>
        <v>20</v>
      </c>
      <c r="N1262" s="51">
        <f>VLOOKUP(M1262,Entourage!A:N,14,FALSE)</f>
        <v>2</v>
      </c>
      <c r="O1262" s="2" t="str">
        <f t="shared" si="184"/>
        <v>刺杀</v>
      </c>
      <c r="P1262" s="2">
        <f t="shared" si="185"/>
        <v>101</v>
      </c>
      <c r="Q1262" s="51">
        <f>INT(VLOOKUP(M1262,Entourage!A:AF,28+IF(N1262=1,2,IF(N1262=3,3,1)),FALSE)*0.6*POWER(B1262,1.1))</f>
        <v>18</v>
      </c>
      <c r="R1262" s="55">
        <f>I1262/(SUM(H$2:H1262)*10)</f>
        <v>6.4569147687250524E-4</v>
      </c>
      <c r="S1262" s="95">
        <f t="shared" si="179"/>
        <v>10</v>
      </c>
      <c r="T1262" s="96">
        <f>SUMIFS(H$2:H1262,A$2:A1262,A1262)*10*S1262*(1.1+INDEX(Entourage!BD:BD,MATCH(J1262,Entourage!A:A,0))/20)</f>
        <v>280</v>
      </c>
      <c r="U1262" s="96">
        <f t="shared" si="180"/>
        <v>-9703.8460325901724</v>
      </c>
      <c r="V1262" s="96">
        <f>T1262/VLOOKUP(C1262,[4]CharPropertyConfig!$A:$G,7,FALSE)</f>
        <v>11.2</v>
      </c>
      <c r="W1262" s="96">
        <f t="shared" si="181"/>
        <v>-10491.323182601707</v>
      </c>
      <c r="X1262" s="54" t="str">
        <f>VLOOKUP(J1262,Entourage!A:B,2,FALSE)</f>
        <v>c_b_0019</v>
      </c>
      <c r="Y1262" s="51" t="str">
        <f>VLOOKUP(M1262,Entourage!A:B,2,FALSE)</f>
        <v>c_b_0073</v>
      </c>
    </row>
    <row r="1263" spans="1:25" x14ac:dyDescent="0.15">
      <c r="A1263" s="51">
        <f t="shared" si="177"/>
        <v>64</v>
      </c>
      <c r="B1263" s="2">
        <f>COUNTIF(A$1:A1263,A1263)</f>
        <v>2</v>
      </c>
      <c r="C1263" s="2">
        <f t="shared" si="182"/>
        <v>101</v>
      </c>
      <c r="D1263" s="100">
        <f t="shared" si="178"/>
        <v>23</v>
      </c>
      <c r="E1263" s="51">
        <v>1</v>
      </c>
      <c r="F1263" s="43">
        <v>1</v>
      </c>
      <c r="G1263" s="82">
        <v>13009</v>
      </c>
      <c r="H1263" s="43">
        <v>4</v>
      </c>
      <c r="I1263" s="43">
        <f>VLOOKUP(C1263,[4]CharPropertyConfig!$A:$G,7,FALSE)*D1263</f>
        <v>575</v>
      </c>
      <c r="J1263" s="51">
        <f>VLOOKUP(A1263,filiation!A:C,3,FALSE)</f>
        <v>10</v>
      </c>
      <c r="K1263" s="51">
        <f>VLOOKUP(J1263,Entourage!A:N,14,FALSE)</f>
        <v>1</v>
      </c>
      <c r="L1263" s="2" t="str">
        <f t="shared" si="183"/>
        <v>战斗</v>
      </c>
      <c r="M1263" s="51">
        <f>VLOOKUP(A1263,filiation!A:D,4,FALSE)</f>
        <v>20</v>
      </c>
      <c r="N1263" s="51">
        <f>VLOOKUP(M1263,Entourage!A:N,14,FALSE)</f>
        <v>2</v>
      </c>
      <c r="O1263" s="2" t="str">
        <f t="shared" si="184"/>
        <v>刺杀</v>
      </c>
      <c r="P1263" s="2">
        <f t="shared" si="185"/>
        <v>101</v>
      </c>
      <c r="Q1263" s="51">
        <f>INT(VLOOKUP(M1263,Entourage!A:AF,28+IF(N1263=1,2,IF(N1263=3,3,1)),FALSE)*0.6*POWER(B1263,1.1))</f>
        <v>38</v>
      </c>
      <c r="R1263" s="55">
        <f>I1263/(SUM(H$2:H1263)*10)</f>
        <v>1.3499553927783256E-3</v>
      </c>
      <c r="S1263" s="95">
        <f t="shared" si="179"/>
        <v>7</v>
      </c>
      <c r="T1263" s="96">
        <f>SUMIFS(H$2:H1263,A$2:A1263,A1263)*10*S1263*(1.1+INDEX(Entourage!BD:BD,MATCH(J1263,Entourage!A:A,0))/20)</f>
        <v>588</v>
      </c>
      <c r="U1263" s="96">
        <f t="shared" si="180"/>
        <v>308</v>
      </c>
      <c r="V1263" s="96">
        <f>T1263/VLOOKUP(C1263,[4]CharPropertyConfig!$A:$G,7,FALSE)</f>
        <v>23.52</v>
      </c>
      <c r="W1263" s="96">
        <f t="shared" si="181"/>
        <v>10011.846032590172</v>
      </c>
      <c r="X1263" s="54" t="str">
        <f>VLOOKUP(J1263,Entourage!A:B,2,FALSE)</f>
        <v>c_b_0019</v>
      </c>
      <c r="Y1263" s="51" t="str">
        <f>VLOOKUP(M1263,Entourage!A:B,2,FALSE)</f>
        <v>c_b_0073</v>
      </c>
    </row>
    <row r="1264" spans="1:25" x14ac:dyDescent="0.15">
      <c r="A1264" s="51">
        <f t="shared" si="177"/>
        <v>64</v>
      </c>
      <c r="B1264" s="2">
        <f>COUNTIF(A$1:A1264,A1264)</f>
        <v>3</v>
      </c>
      <c r="C1264" s="2">
        <f t="shared" si="182"/>
        <v>101</v>
      </c>
      <c r="D1264" s="100">
        <f t="shared" si="178"/>
        <v>36</v>
      </c>
      <c r="E1264" s="51">
        <v>1</v>
      </c>
      <c r="F1264" s="43">
        <v>1</v>
      </c>
      <c r="G1264" s="82">
        <v>13009</v>
      </c>
      <c r="H1264" s="43">
        <v>6</v>
      </c>
      <c r="I1264" s="43">
        <f>VLOOKUP(C1264,[4]CharPropertyConfig!$A:$G,7,FALSE)*D1264</f>
        <v>900</v>
      </c>
      <c r="J1264" s="51">
        <f>VLOOKUP(A1264,filiation!A:C,3,FALSE)</f>
        <v>10</v>
      </c>
      <c r="K1264" s="51">
        <f>VLOOKUP(J1264,Entourage!A:N,14,FALSE)</f>
        <v>1</v>
      </c>
      <c r="L1264" s="2" t="str">
        <f t="shared" si="183"/>
        <v>战斗</v>
      </c>
      <c r="M1264" s="51">
        <f>VLOOKUP(A1264,filiation!A:D,4,FALSE)</f>
        <v>20</v>
      </c>
      <c r="N1264" s="51">
        <f>VLOOKUP(M1264,Entourage!A:N,14,FALSE)</f>
        <v>2</v>
      </c>
      <c r="O1264" s="2" t="str">
        <f t="shared" si="184"/>
        <v>刺杀</v>
      </c>
      <c r="P1264" s="2">
        <f t="shared" si="185"/>
        <v>101</v>
      </c>
      <c r="Q1264" s="51">
        <f>INT(VLOOKUP(M1264,Entourage!A:AF,28+IF(N1264=1,2,IF(N1264=3,3,1)),FALSE)*0.6*POWER(B1264,1.1))</f>
        <v>60</v>
      </c>
      <c r="R1264" s="55">
        <f>I1264/(SUM(H$2:H1264)*10)</f>
        <v>2.112676056338028E-3</v>
      </c>
      <c r="S1264" s="95">
        <f t="shared" si="179"/>
        <v>5.5</v>
      </c>
      <c r="T1264" s="96">
        <f>SUMIFS(H$2:H1264,A$2:A1264,A1264)*10*S1264*(1.1+INDEX(Entourage!BD:BD,MATCH(J1264,Entourage!A:A,0))/20)</f>
        <v>924.00000000000011</v>
      </c>
      <c r="U1264" s="96">
        <f t="shared" si="180"/>
        <v>336.00000000000011</v>
      </c>
      <c r="V1264" s="96">
        <f>T1264/VLOOKUP(C1264,[4]CharPropertyConfig!$A:$G,7,FALSE)</f>
        <v>36.960000000000008</v>
      </c>
      <c r="W1264" s="96">
        <f t="shared" si="181"/>
        <v>28.000000000000114</v>
      </c>
      <c r="X1264" s="54" t="str">
        <f>VLOOKUP(J1264,Entourage!A:B,2,FALSE)</f>
        <v>c_b_0019</v>
      </c>
      <c r="Y1264" s="51" t="str">
        <f>VLOOKUP(M1264,Entourage!A:B,2,FALSE)</f>
        <v>c_b_0073</v>
      </c>
    </row>
    <row r="1265" spans="1:25" x14ac:dyDescent="0.15">
      <c r="A1265" s="51">
        <f t="shared" si="177"/>
        <v>64</v>
      </c>
      <c r="B1265" s="2">
        <f>COUNTIF(A$1:A1265,A1265)</f>
        <v>4</v>
      </c>
      <c r="C1265" s="2">
        <f t="shared" si="182"/>
        <v>101</v>
      </c>
      <c r="D1265" s="100">
        <f t="shared" si="178"/>
        <v>51</v>
      </c>
      <c r="E1265" s="51">
        <v>1</v>
      </c>
      <c r="F1265" s="43">
        <v>2</v>
      </c>
      <c r="G1265" s="82">
        <v>13009</v>
      </c>
      <c r="H1265" s="43">
        <v>10</v>
      </c>
      <c r="I1265" s="43">
        <f>VLOOKUP(C1265,[4]CharPropertyConfig!$A:$G,7,FALSE)*D1265</f>
        <v>1275</v>
      </c>
      <c r="J1265" s="51">
        <f>VLOOKUP(A1265,filiation!A:C,3,FALSE)</f>
        <v>10</v>
      </c>
      <c r="K1265" s="51">
        <f>VLOOKUP(J1265,Entourage!A:N,14,FALSE)</f>
        <v>1</v>
      </c>
      <c r="L1265" s="2" t="str">
        <f t="shared" si="183"/>
        <v>战斗</v>
      </c>
      <c r="M1265" s="51">
        <f>VLOOKUP(A1265,filiation!A:D,4,FALSE)</f>
        <v>20</v>
      </c>
      <c r="N1265" s="51">
        <f>VLOOKUP(M1265,Entourage!A:N,14,FALSE)</f>
        <v>2</v>
      </c>
      <c r="O1265" s="2" t="str">
        <f t="shared" si="184"/>
        <v>刺杀</v>
      </c>
      <c r="P1265" s="2">
        <f t="shared" si="185"/>
        <v>101</v>
      </c>
      <c r="Q1265" s="51">
        <f>INT(VLOOKUP(M1265,Entourage!A:AF,28+IF(N1265=1,2,IF(N1265=3,3,1)),FALSE)*0.6*POWER(B1265,1.1))</f>
        <v>82</v>
      </c>
      <c r="R1265" s="55">
        <f>I1265/(SUM(H$2:H1265)*10)</f>
        <v>2.9922553391222716E-3</v>
      </c>
      <c r="S1265" s="95">
        <f t="shared" si="179"/>
        <v>4.2</v>
      </c>
      <c r="T1265" s="96">
        <f>SUMIFS(H$2:H1265,A$2:A1265,A1265)*10*S1265*(1.1+INDEX(Entourage!BD:BD,MATCH(J1265,Entourage!A:A,0))/20)</f>
        <v>1293.6000000000001</v>
      </c>
      <c r="U1265" s="96">
        <f t="shared" si="180"/>
        <v>369.6</v>
      </c>
      <c r="V1265" s="96">
        <f>T1265/VLOOKUP(C1265,[4]CharPropertyConfig!$A:$G,7,FALSE)</f>
        <v>51.744000000000007</v>
      </c>
      <c r="W1265" s="96">
        <f t="shared" si="181"/>
        <v>33.599999999999909</v>
      </c>
      <c r="X1265" s="54" t="str">
        <f>VLOOKUP(J1265,Entourage!A:B,2,FALSE)</f>
        <v>c_b_0019</v>
      </c>
      <c r="Y1265" s="51" t="str">
        <f>VLOOKUP(M1265,Entourage!A:B,2,FALSE)</f>
        <v>c_b_0073</v>
      </c>
    </row>
    <row r="1266" spans="1:25" x14ac:dyDescent="0.15">
      <c r="A1266" s="51">
        <f t="shared" si="177"/>
        <v>64</v>
      </c>
      <c r="B1266" s="2">
        <f>COUNTIF(A$1:A1266,A1266)</f>
        <v>5</v>
      </c>
      <c r="C1266" s="2">
        <f t="shared" si="182"/>
        <v>101</v>
      </c>
      <c r="D1266" s="100">
        <f t="shared" si="178"/>
        <v>67</v>
      </c>
      <c r="E1266" s="51">
        <v>1</v>
      </c>
      <c r="F1266" s="43">
        <v>2</v>
      </c>
      <c r="G1266" s="82">
        <v>13009</v>
      </c>
      <c r="H1266" s="43">
        <v>12</v>
      </c>
      <c r="I1266" s="43">
        <f>VLOOKUP(C1266,[4]CharPropertyConfig!$A:$G,7,FALSE)*D1266</f>
        <v>1675</v>
      </c>
      <c r="J1266" s="51">
        <f>VLOOKUP(A1266,filiation!A:C,3,FALSE)</f>
        <v>10</v>
      </c>
      <c r="K1266" s="51">
        <f>VLOOKUP(J1266,Entourage!A:N,14,FALSE)</f>
        <v>1</v>
      </c>
      <c r="L1266" s="2" t="str">
        <f t="shared" si="183"/>
        <v>战斗</v>
      </c>
      <c r="M1266" s="51">
        <f>VLOOKUP(A1266,filiation!A:D,4,FALSE)</f>
        <v>20</v>
      </c>
      <c r="N1266" s="51">
        <f>VLOOKUP(M1266,Entourage!A:N,14,FALSE)</f>
        <v>2</v>
      </c>
      <c r="O1266" s="2" t="str">
        <f t="shared" si="184"/>
        <v>刺杀</v>
      </c>
      <c r="P1266" s="2">
        <f t="shared" si="185"/>
        <v>101</v>
      </c>
      <c r="Q1266" s="51">
        <f>INT(VLOOKUP(M1266,Entourage!A:AF,28+IF(N1266=1,2,IF(N1266=3,3,1)),FALSE)*0.6*POWER(B1266,1.1))</f>
        <v>105</v>
      </c>
      <c r="R1266" s="55">
        <f>I1266/(SUM(H$2:H1266)*10)</f>
        <v>3.9298953592041665E-3</v>
      </c>
      <c r="S1266" s="95">
        <f t="shared" si="179"/>
        <v>3.56</v>
      </c>
      <c r="T1266" s="96">
        <f>SUMIFS(H$2:H1266,A$2:A1266,A1266)*10*S1266*(1.1+INDEX(Entourage!BD:BD,MATCH(J1266,Entourage!A:A,0))/20)</f>
        <v>1694.5600000000004</v>
      </c>
      <c r="U1266" s="96">
        <f t="shared" si="180"/>
        <v>400.96000000000026</v>
      </c>
      <c r="V1266" s="96">
        <f>T1266/VLOOKUP(C1266,[4]CharPropertyConfig!$A:$G,7,FALSE)</f>
        <v>67.78240000000001</v>
      </c>
      <c r="W1266" s="96">
        <f t="shared" si="181"/>
        <v>31.360000000000241</v>
      </c>
      <c r="X1266" s="54" t="str">
        <f>VLOOKUP(J1266,Entourage!A:B,2,FALSE)</f>
        <v>c_b_0019</v>
      </c>
      <c r="Y1266" s="51" t="str">
        <f>VLOOKUP(M1266,Entourage!A:B,2,FALSE)</f>
        <v>c_b_0073</v>
      </c>
    </row>
    <row r="1267" spans="1:25" x14ac:dyDescent="0.15">
      <c r="A1267" s="51">
        <f t="shared" si="177"/>
        <v>64</v>
      </c>
      <c r="B1267" s="2">
        <f>COUNTIF(A$1:A1267,A1267)</f>
        <v>6</v>
      </c>
      <c r="C1267" s="2">
        <f t="shared" si="182"/>
        <v>101</v>
      </c>
      <c r="D1267" s="100">
        <f t="shared" si="178"/>
        <v>84</v>
      </c>
      <c r="E1267" s="51">
        <v>1</v>
      </c>
      <c r="F1267" s="43">
        <v>2</v>
      </c>
      <c r="G1267" s="82">
        <v>13009</v>
      </c>
      <c r="H1267" s="43">
        <v>16</v>
      </c>
      <c r="I1267" s="43">
        <f>VLOOKUP(C1267,[4]CharPropertyConfig!$A:$G,7,FALSE)*D1267</f>
        <v>2100</v>
      </c>
      <c r="J1267" s="51">
        <f>VLOOKUP(A1267,filiation!A:C,3,FALSE)</f>
        <v>10</v>
      </c>
      <c r="K1267" s="51">
        <f>VLOOKUP(J1267,Entourage!A:N,14,FALSE)</f>
        <v>1</v>
      </c>
      <c r="L1267" s="2" t="str">
        <f t="shared" si="183"/>
        <v>战斗</v>
      </c>
      <c r="M1267" s="51">
        <f>VLOOKUP(A1267,filiation!A:D,4,FALSE)</f>
        <v>20</v>
      </c>
      <c r="N1267" s="51">
        <f>VLOOKUP(M1267,Entourage!A:N,14,FALSE)</f>
        <v>2</v>
      </c>
      <c r="O1267" s="2" t="str">
        <f t="shared" si="184"/>
        <v>刺杀</v>
      </c>
      <c r="P1267" s="2">
        <f t="shared" si="185"/>
        <v>101</v>
      </c>
      <c r="Q1267" s="51">
        <f>INT(VLOOKUP(M1267,Entourage!A:AF,28+IF(N1267=1,2,IF(N1267=3,3,1)),FALSE)*0.6*POWER(B1267,1.1))</f>
        <v>129</v>
      </c>
      <c r="R1267" s="55">
        <f>I1267/(SUM(H$2:H1267)*10)</f>
        <v>4.9251841080726116E-3</v>
      </c>
      <c r="S1267" s="95">
        <f t="shared" si="179"/>
        <v>3.02</v>
      </c>
      <c r="T1267" s="96">
        <f>SUMIFS(H$2:H1267,A$2:A1267,A1267)*10*S1267*(1.1+INDEX(Entourage!BD:BD,MATCH(J1267,Entourage!A:A,0))/20)</f>
        <v>2114</v>
      </c>
      <c r="U1267" s="96">
        <f t="shared" si="180"/>
        <v>419.4399999999996</v>
      </c>
      <c r="V1267" s="96">
        <f>T1267/VLOOKUP(C1267,[4]CharPropertyConfig!$A:$G,7,FALSE)</f>
        <v>84.56</v>
      </c>
      <c r="W1267" s="96">
        <f t="shared" si="181"/>
        <v>18.479999999999336</v>
      </c>
      <c r="X1267" s="54" t="str">
        <f>VLOOKUP(J1267,Entourage!A:B,2,FALSE)</f>
        <v>c_b_0019</v>
      </c>
      <c r="Y1267" s="51" t="str">
        <f>VLOOKUP(M1267,Entourage!A:B,2,FALSE)</f>
        <v>c_b_0073</v>
      </c>
    </row>
    <row r="1268" spans="1:25" x14ac:dyDescent="0.15">
      <c r="A1268" s="51">
        <f t="shared" si="177"/>
        <v>64</v>
      </c>
      <c r="B1268" s="2">
        <f>COUNTIF(A$1:A1268,A1268)</f>
        <v>7</v>
      </c>
      <c r="C1268" s="2">
        <f t="shared" si="182"/>
        <v>101</v>
      </c>
      <c r="D1268" s="100">
        <f t="shared" si="178"/>
        <v>101</v>
      </c>
      <c r="E1268" s="51">
        <v>1</v>
      </c>
      <c r="F1268" s="43">
        <v>3</v>
      </c>
      <c r="G1268" s="82">
        <v>13009</v>
      </c>
      <c r="H1268" s="43">
        <v>20</v>
      </c>
      <c r="I1268" s="43">
        <f>VLOOKUP(C1268,[4]CharPropertyConfig!$A:$G,7,FALSE)*D1268</f>
        <v>2525</v>
      </c>
      <c r="J1268" s="51">
        <f>VLOOKUP(A1268,filiation!A:C,3,FALSE)</f>
        <v>10</v>
      </c>
      <c r="K1268" s="51">
        <f>VLOOKUP(J1268,Entourage!A:N,14,FALSE)</f>
        <v>1</v>
      </c>
      <c r="L1268" s="2" t="str">
        <f t="shared" si="183"/>
        <v>战斗</v>
      </c>
      <c r="M1268" s="51">
        <f>VLOOKUP(A1268,filiation!A:D,4,FALSE)</f>
        <v>20</v>
      </c>
      <c r="N1268" s="51">
        <f>VLOOKUP(M1268,Entourage!A:N,14,FALSE)</f>
        <v>2</v>
      </c>
      <c r="O1268" s="2" t="str">
        <f t="shared" si="184"/>
        <v>刺杀</v>
      </c>
      <c r="P1268" s="2">
        <f t="shared" si="185"/>
        <v>101</v>
      </c>
      <c r="Q1268" s="51">
        <f>INT(VLOOKUP(M1268,Entourage!A:AF,28+IF(N1268=1,2,IF(N1268=3,3,1)),FALSE)*0.6*POWER(B1268,1.1))</f>
        <v>153</v>
      </c>
      <c r="R1268" s="55">
        <f>I1268/(SUM(H$2:H1268)*10)</f>
        <v>5.9191710816259551E-3</v>
      </c>
      <c r="S1268" s="95">
        <f t="shared" si="179"/>
        <v>2.6</v>
      </c>
      <c r="T1268" s="96">
        <f>SUMIFS(H$2:H1268,A$2:A1268,A1268)*10*S1268*(1.1+INDEX(Entourage!BD:BD,MATCH(J1268,Entourage!A:A,0))/20)</f>
        <v>2548.0000000000005</v>
      </c>
      <c r="U1268" s="96">
        <f t="shared" si="180"/>
        <v>434.00000000000045</v>
      </c>
      <c r="V1268" s="96">
        <f>T1268/VLOOKUP(C1268,[4]CharPropertyConfig!$A:$G,7,FALSE)</f>
        <v>101.92000000000002</v>
      </c>
      <c r="W1268" s="96">
        <f t="shared" si="181"/>
        <v>14.560000000000855</v>
      </c>
      <c r="X1268" s="54" t="str">
        <f>VLOOKUP(J1268,Entourage!A:B,2,FALSE)</f>
        <v>c_b_0019</v>
      </c>
      <c r="Y1268" s="51" t="str">
        <f>VLOOKUP(M1268,Entourage!A:B,2,FALSE)</f>
        <v>c_b_0073</v>
      </c>
    </row>
    <row r="1269" spans="1:25" x14ac:dyDescent="0.15">
      <c r="A1269" s="51">
        <f t="shared" si="177"/>
        <v>64</v>
      </c>
      <c r="B1269" s="2">
        <f>COUNTIF(A$1:A1269,A1269)</f>
        <v>8</v>
      </c>
      <c r="C1269" s="2">
        <f t="shared" si="182"/>
        <v>101</v>
      </c>
      <c r="D1269" s="100">
        <f t="shared" si="178"/>
        <v>120</v>
      </c>
      <c r="E1269" s="51">
        <v>1</v>
      </c>
      <c r="F1269" s="43">
        <v>3</v>
      </c>
      <c r="G1269" s="82">
        <v>13009</v>
      </c>
      <c r="H1269" s="43">
        <v>24</v>
      </c>
      <c r="I1269" s="43">
        <f>VLOOKUP(C1269,[4]CharPropertyConfig!$A:$G,7,FALSE)*D1269</f>
        <v>3000</v>
      </c>
      <c r="J1269" s="51">
        <f>VLOOKUP(A1269,filiation!A:C,3,FALSE)</f>
        <v>10</v>
      </c>
      <c r="K1269" s="51">
        <f>VLOOKUP(J1269,Entourage!A:N,14,FALSE)</f>
        <v>1</v>
      </c>
      <c r="L1269" s="2" t="str">
        <f t="shared" si="183"/>
        <v>战斗</v>
      </c>
      <c r="M1269" s="51">
        <f>VLOOKUP(A1269,filiation!A:D,4,FALSE)</f>
        <v>20</v>
      </c>
      <c r="N1269" s="51">
        <f>VLOOKUP(M1269,Entourage!A:N,14,FALSE)</f>
        <v>2</v>
      </c>
      <c r="O1269" s="2" t="str">
        <f t="shared" si="184"/>
        <v>刺杀</v>
      </c>
      <c r="P1269" s="2">
        <f t="shared" si="185"/>
        <v>101</v>
      </c>
      <c r="Q1269" s="51">
        <f>INT(VLOOKUP(M1269,Entourage!A:AF,28+IF(N1269=1,2,IF(N1269=3,3,1)),FALSE)*0.6*POWER(B1269,1.1))</f>
        <v>177</v>
      </c>
      <c r="R1269" s="55">
        <f>I1269/(SUM(H$2:H1269)*10)</f>
        <v>7.0287240522937068E-3</v>
      </c>
      <c r="S1269" s="95">
        <f t="shared" si="179"/>
        <v>2.2799999999999998</v>
      </c>
      <c r="T1269" s="96">
        <f>SUMIFS(H$2:H1269,A$2:A1269,A1269)*10*S1269*(1.1+INDEX(Entourage!BD:BD,MATCH(J1269,Entourage!A:A,0))/20)</f>
        <v>3000.48</v>
      </c>
      <c r="U1269" s="96">
        <f t="shared" si="180"/>
        <v>452.47999999999956</v>
      </c>
      <c r="V1269" s="96">
        <f>T1269/VLOOKUP(C1269,[4]CharPropertyConfig!$A:$G,7,FALSE)</f>
        <v>120.0192</v>
      </c>
      <c r="W1269" s="96">
        <f t="shared" si="181"/>
        <v>18.479999999999109</v>
      </c>
      <c r="X1269" s="54" t="str">
        <f>VLOOKUP(J1269,Entourage!A:B,2,FALSE)</f>
        <v>c_b_0019</v>
      </c>
      <c r="Y1269" s="51" t="str">
        <f>VLOOKUP(M1269,Entourage!A:B,2,FALSE)</f>
        <v>c_b_0073</v>
      </c>
    </row>
    <row r="1270" spans="1:25" x14ac:dyDescent="0.15">
      <c r="A1270" s="51">
        <f t="shared" si="177"/>
        <v>64</v>
      </c>
      <c r="B1270" s="2">
        <f>COUNTIF(A$1:A1270,A1270)</f>
        <v>9</v>
      </c>
      <c r="C1270" s="2">
        <f t="shared" si="182"/>
        <v>101</v>
      </c>
      <c r="D1270" s="100">
        <f t="shared" si="178"/>
        <v>139</v>
      </c>
      <c r="E1270" s="51">
        <v>1</v>
      </c>
      <c r="F1270" s="43">
        <v>3</v>
      </c>
      <c r="G1270" s="82">
        <v>13009</v>
      </c>
      <c r="H1270" s="43">
        <v>26</v>
      </c>
      <c r="I1270" s="43">
        <f>VLOOKUP(C1270,[4]CharPropertyConfig!$A:$G,7,FALSE)*D1270</f>
        <v>3475</v>
      </c>
      <c r="J1270" s="51">
        <f>VLOOKUP(A1270,filiation!A:C,3,FALSE)</f>
        <v>10</v>
      </c>
      <c r="K1270" s="51">
        <f>VLOOKUP(J1270,Entourage!A:N,14,FALSE)</f>
        <v>1</v>
      </c>
      <c r="L1270" s="2" t="str">
        <f t="shared" si="183"/>
        <v>战斗</v>
      </c>
      <c r="M1270" s="51">
        <f>VLOOKUP(A1270,filiation!A:D,4,FALSE)</f>
        <v>20</v>
      </c>
      <c r="N1270" s="51">
        <f>VLOOKUP(M1270,Entourage!A:N,14,FALSE)</f>
        <v>2</v>
      </c>
      <c r="O1270" s="2" t="str">
        <f t="shared" si="184"/>
        <v>刺杀</v>
      </c>
      <c r="P1270" s="2">
        <f t="shared" si="185"/>
        <v>101</v>
      </c>
      <c r="Q1270" s="51">
        <f>INT(VLOOKUP(M1270,Entourage!A:AF,28+IF(N1270=1,2,IF(N1270=3,3,1)),FALSE)*0.6*POWER(B1270,1.1))</f>
        <v>201</v>
      </c>
      <c r="R1270" s="55">
        <f>I1270/(SUM(H$2:H1270)*10)</f>
        <v>8.1366488714058258E-3</v>
      </c>
      <c r="S1270" s="95">
        <f t="shared" si="179"/>
        <v>2.0699999999999998</v>
      </c>
      <c r="T1270" s="96">
        <f>SUMIFS(H$2:H1270,A$2:A1270,A1270)*10*S1270*(1.1+INDEX(Entourage!BD:BD,MATCH(J1270,Entourage!A:A,0))/20)</f>
        <v>3477.6000000000004</v>
      </c>
      <c r="U1270" s="96">
        <f t="shared" si="180"/>
        <v>477.12000000000035</v>
      </c>
      <c r="V1270" s="96">
        <f>T1270/VLOOKUP(C1270,[4]CharPropertyConfig!$A:$G,7,FALSE)</f>
        <v>139.10400000000001</v>
      </c>
      <c r="W1270" s="96">
        <f t="shared" si="181"/>
        <v>24.640000000000782</v>
      </c>
      <c r="X1270" s="54" t="str">
        <f>VLOOKUP(J1270,Entourage!A:B,2,FALSE)</f>
        <v>c_b_0019</v>
      </c>
      <c r="Y1270" s="51" t="str">
        <f>VLOOKUP(M1270,Entourage!A:B,2,FALSE)</f>
        <v>c_b_0073</v>
      </c>
    </row>
    <row r="1271" spans="1:25" x14ac:dyDescent="0.15">
      <c r="A1271" s="51">
        <f t="shared" si="177"/>
        <v>64</v>
      </c>
      <c r="B1271" s="2">
        <f>COUNTIF(A$1:A1271,A1271)</f>
        <v>10</v>
      </c>
      <c r="C1271" s="2">
        <f t="shared" si="182"/>
        <v>101</v>
      </c>
      <c r="D1271" s="100">
        <f t="shared" si="178"/>
        <v>158</v>
      </c>
      <c r="E1271" s="51">
        <v>1</v>
      </c>
      <c r="F1271" s="43">
        <v>3</v>
      </c>
      <c r="G1271" s="82">
        <v>13009</v>
      </c>
      <c r="H1271" s="43">
        <v>30</v>
      </c>
      <c r="I1271" s="43">
        <f>VLOOKUP(C1271,[4]CharPropertyConfig!$A:$G,7,FALSE)*D1271</f>
        <v>3950</v>
      </c>
      <c r="J1271" s="51">
        <f>VLOOKUP(A1271,filiation!A:C,3,FALSE)</f>
        <v>10</v>
      </c>
      <c r="K1271" s="51">
        <f>VLOOKUP(J1271,Entourage!A:N,14,FALSE)</f>
        <v>1</v>
      </c>
      <c r="L1271" s="2" t="str">
        <f t="shared" si="183"/>
        <v>战斗</v>
      </c>
      <c r="M1271" s="51">
        <f>VLOOKUP(A1271,filiation!A:D,4,FALSE)</f>
        <v>20</v>
      </c>
      <c r="N1271" s="51">
        <f>VLOOKUP(M1271,Entourage!A:N,14,FALSE)</f>
        <v>2</v>
      </c>
      <c r="O1271" s="2" t="str">
        <f t="shared" si="184"/>
        <v>刺杀</v>
      </c>
      <c r="P1271" s="2">
        <f t="shared" si="185"/>
        <v>101</v>
      </c>
      <c r="Q1271" s="51">
        <f>INT(VLOOKUP(M1271,Entourage!A:AF,28+IF(N1271=1,2,IF(N1271=3,3,1)),FALSE)*0.6*POWER(B1271,1.1))</f>
        <v>226</v>
      </c>
      <c r="R1271" s="55">
        <f>I1271/(SUM(H$2:H1271)*10)</f>
        <v>9.2423604286583361E-3</v>
      </c>
      <c r="S1271" s="95">
        <f t="shared" si="179"/>
        <v>1.89</v>
      </c>
      <c r="T1271" s="96">
        <f>SUMIFS(H$2:H1271,A$2:A1271,A1271)*10*S1271*(1.1+INDEX(Entourage!BD:BD,MATCH(J1271,Entourage!A:A,0))/20)</f>
        <v>3969.0000000000005</v>
      </c>
      <c r="U1271" s="96">
        <f t="shared" si="180"/>
        <v>491.40000000000009</v>
      </c>
      <c r="V1271" s="96">
        <f>T1271/VLOOKUP(C1271,[4]CharPropertyConfig!$A:$G,7,FALSE)</f>
        <v>158.76000000000002</v>
      </c>
      <c r="W1271" s="96">
        <f t="shared" si="181"/>
        <v>14.279999999999745</v>
      </c>
      <c r="X1271" s="54" t="str">
        <f>VLOOKUP(J1271,Entourage!A:B,2,FALSE)</f>
        <v>c_b_0019</v>
      </c>
      <c r="Y1271" s="51" t="str">
        <f>VLOOKUP(M1271,Entourage!A:B,2,FALSE)</f>
        <v>c_b_0073</v>
      </c>
    </row>
    <row r="1272" spans="1:25" x14ac:dyDescent="0.15">
      <c r="A1272" s="51">
        <f t="shared" si="177"/>
        <v>64</v>
      </c>
      <c r="B1272" s="2">
        <f>COUNTIF(A$1:A1272,A1272)</f>
        <v>11</v>
      </c>
      <c r="C1272" s="2">
        <f t="shared" si="182"/>
        <v>101</v>
      </c>
      <c r="D1272" s="100">
        <f t="shared" si="178"/>
        <v>179</v>
      </c>
      <c r="E1272" s="51">
        <v>1</v>
      </c>
      <c r="F1272" s="43">
        <v>4</v>
      </c>
      <c r="G1272" s="82">
        <v>13009</v>
      </c>
      <c r="H1272" s="43">
        <v>34</v>
      </c>
      <c r="I1272" s="43">
        <f>VLOOKUP(C1272,[4]CharPropertyConfig!$A:$G,7,FALSE)*D1272</f>
        <v>4475</v>
      </c>
      <c r="J1272" s="51">
        <f>VLOOKUP(A1272,filiation!A:C,3,FALSE)</f>
        <v>10</v>
      </c>
      <c r="K1272" s="51">
        <f>VLOOKUP(J1272,Entourage!A:N,14,FALSE)</f>
        <v>1</v>
      </c>
      <c r="L1272" s="2" t="str">
        <f t="shared" si="183"/>
        <v>战斗</v>
      </c>
      <c r="M1272" s="51">
        <f>VLOOKUP(A1272,filiation!A:D,4,FALSE)</f>
        <v>20</v>
      </c>
      <c r="N1272" s="51">
        <f>VLOOKUP(M1272,Entourage!A:N,14,FALSE)</f>
        <v>2</v>
      </c>
      <c r="O1272" s="2" t="str">
        <f t="shared" si="184"/>
        <v>刺杀</v>
      </c>
      <c r="P1272" s="2">
        <f t="shared" si="185"/>
        <v>101</v>
      </c>
      <c r="Q1272" s="51">
        <f>INT(VLOOKUP(M1272,Entourage!A:AF,28+IF(N1272=1,2,IF(N1272=3,3,1)),FALSE)*0.6*POWER(B1272,1.1))</f>
        <v>251</v>
      </c>
      <c r="R1272" s="55">
        <f>I1272/(SUM(H$2:H1272)*10)</f>
        <v>1.0462452071448611E-2</v>
      </c>
      <c r="S1272" s="95">
        <f t="shared" si="179"/>
        <v>1.74</v>
      </c>
      <c r="T1272" s="96">
        <f>SUMIFS(H$2:H1272,A$2:A1272,A1272)*10*S1272*(1.1+INDEX(Entourage!BD:BD,MATCH(J1272,Entourage!A:A,0))/20)</f>
        <v>4482.2400000000007</v>
      </c>
      <c r="U1272" s="96">
        <f t="shared" si="180"/>
        <v>513.24000000000024</v>
      </c>
      <c r="V1272" s="96">
        <f>T1272/VLOOKUP(C1272,[4]CharPropertyConfig!$A:$G,7,FALSE)</f>
        <v>179.28960000000004</v>
      </c>
      <c r="W1272" s="96">
        <f t="shared" si="181"/>
        <v>21.840000000000146</v>
      </c>
      <c r="X1272" s="54" t="str">
        <f>VLOOKUP(J1272,Entourage!A:B,2,FALSE)</f>
        <v>c_b_0019</v>
      </c>
      <c r="Y1272" s="51" t="str">
        <f>VLOOKUP(M1272,Entourage!A:B,2,FALSE)</f>
        <v>c_b_0073</v>
      </c>
    </row>
    <row r="1273" spans="1:25" x14ac:dyDescent="0.15">
      <c r="A1273" s="51">
        <f t="shared" si="177"/>
        <v>64</v>
      </c>
      <c r="B1273" s="2">
        <f>COUNTIF(A$1:A1273,A1273)</f>
        <v>12</v>
      </c>
      <c r="C1273" s="2">
        <f t="shared" si="182"/>
        <v>101</v>
      </c>
      <c r="D1273" s="100">
        <f t="shared" si="178"/>
        <v>200</v>
      </c>
      <c r="E1273" s="51">
        <v>1</v>
      </c>
      <c r="F1273" s="43">
        <v>4</v>
      </c>
      <c r="G1273" s="82">
        <v>13009</v>
      </c>
      <c r="H1273" s="43">
        <v>38</v>
      </c>
      <c r="I1273" s="43">
        <f>VLOOKUP(C1273,[4]CharPropertyConfig!$A:$G,7,FALSE)*D1273</f>
        <v>5000</v>
      </c>
      <c r="J1273" s="51">
        <f>VLOOKUP(A1273,filiation!A:C,3,FALSE)</f>
        <v>10</v>
      </c>
      <c r="K1273" s="51">
        <f>VLOOKUP(J1273,Entourage!A:N,14,FALSE)</f>
        <v>1</v>
      </c>
      <c r="L1273" s="2" t="str">
        <f t="shared" si="183"/>
        <v>战斗</v>
      </c>
      <c r="M1273" s="51">
        <f>VLOOKUP(A1273,filiation!A:D,4,FALSE)</f>
        <v>20</v>
      </c>
      <c r="N1273" s="51">
        <f>VLOOKUP(M1273,Entourage!A:N,14,FALSE)</f>
        <v>2</v>
      </c>
      <c r="O1273" s="2" t="str">
        <f t="shared" si="184"/>
        <v>刺杀</v>
      </c>
      <c r="P1273" s="2">
        <f t="shared" si="185"/>
        <v>101</v>
      </c>
      <c r="Q1273" s="51">
        <f>INT(VLOOKUP(M1273,Entourage!A:AF,28+IF(N1273=1,2,IF(N1273=3,3,1)),FALSE)*0.6*POWER(B1273,1.1))</f>
        <v>276</v>
      </c>
      <c r="R1273" s="55">
        <f>I1273/(SUM(H$2:H1273)*10)</f>
        <v>1.1679514132212099E-2</v>
      </c>
      <c r="S1273" s="95">
        <f t="shared" si="179"/>
        <v>1.615</v>
      </c>
      <c r="T1273" s="96">
        <f>SUMIFS(H$2:H1273,A$2:A1273,A1273)*10*S1273*(1.1+INDEX(Entourage!BD:BD,MATCH(J1273,Entourage!A:A,0))/20)</f>
        <v>5019.420000000001</v>
      </c>
      <c r="U1273" s="96">
        <f t="shared" si="180"/>
        <v>537.18000000000029</v>
      </c>
      <c r="V1273" s="96">
        <f>T1273/VLOOKUP(C1273,[4]CharPropertyConfig!$A:$G,7,FALSE)</f>
        <v>200.77680000000004</v>
      </c>
      <c r="W1273" s="96">
        <f t="shared" si="181"/>
        <v>23.940000000000055</v>
      </c>
      <c r="X1273" s="54" t="str">
        <f>VLOOKUP(J1273,Entourage!A:B,2,FALSE)</f>
        <v>c_b_0019</v>
      </c>
      <c r="Y1273" s="51" t="str">
        <f>VLOOKUP(M1273,Entourage!A:B,2,FALSE)</f>
        <v>c_b_0073</v>
      </c>
    </row>
    <row r="1274" spans="1:25" x14ac:dyDescent="0.15">
      <c r="A1274" s="51">
        <f t="shared" si="177"/>
        <v>64</v>
      </c>
      <c r="B1274" s="2">
        <f>COUNTIF(A$1:A1274,A1274)</f>
        <v>13</v>
      </c>
      <c r="C1274" s="2">
        <f t="shared" si="182"/>
        <v>101</v>
      </c>
      <c r="D1274" s="100">
        <f t="shared" si="178"/>
        <v>223</v>
      </c>
      <c r="E1274" s="51">
        <v>1</v>
      </c>
      <c r="F1274" s="43">
        <v>4</v>
      </c>
      <c r="G1274" s="82">
        <v>13009</v>
      </c>
      <c r="H1274" s="43">
        <v>42</v>
      </c>
      <c r="I1274" s="43">
        <f>VLOOKUP(C1274,[4]CharPropertyConfig!$A:$G,7,FALSE)*D1274</f>
        <v>5575</v>
      </c>
      <c r="J1274" s="51">
        <f>VLOOKUP(A1274,filiation!A:C,3,FALSE)</f>
        <v>10</v>
      </c>
      <c r="K1274" s="51">
        <f>VLOOKUP(J1274,Entourage!A:N,14,FALSE)</f>
        <v>1</v>
      </c>
      <c r="L1274" s="2" t="str">
        <f t="shared" si="183"/>
        <v>战斗</v>
      </c>
      <c r="M1274" s="51">
        <f>VLOOKUP(A1274,filiation!A:D,4,FALSE)</f>
        <v>20</v>
      </c>
      <c r="N1274" s="51">
        <f>VLOOKUP(M1274,Entourage!A:N,14,FALSE)</f>
        <v>2</v>
      </c>
      <c r="O1274" s="2" t="str">
        <f t="shared" si="184"/>
        <v>刺杀</v>
      </c>
      <c r="P1274" s="2">
        <f t="shared" si="185"/>
        <v>101</v>
      </c>
      <c r="Q1274" s="51">
        <f>INT(VLOOKUP(M1274,Entourage!A:AF,28+IF(N1274=1,2,IF(N1274=3,3,1)),FALSE)*0.6*POWER(B1274,1.1))</f>
        <v>302</v>
      </c>
      <c r="R1274" s="55">
        <f>I1274/(SUM(H$2:H1274)*10)</f>
        <v>1.3009894520675814E-2</v>
      </c>
      <c r="S1274" s="95">
        <f t="shared" si="179"/>
        <v>1.51</v>
      </c>
      <c r="T1274" s="96">
        <f>SUMIFS(H$2:H1274,A$2:A1274,A1274)*10*S1274*(1.1+INDEX(Entourage!BD:BD,MATCH(J1274,Entourage!A:A,0))/20)</f>
        <v>5580.9600000000009</v>
      </c>
      <c r="U1274" s="96">
        <f t="shared" si="180"/>
        <v>561.54</v>
      </c>
      <c r="V1274" s="96">
        <f>T1274/VLOOKUP(C1274,[4]CharPropertyConfig!$A:$G,7,FALSE)</f>
        <v>223.23840000000004</v>
      </c>
      <c r="W1274" s="96">
        <f t="shared" si="181"/>
        <v>24.359999999999673</v>
      </c>
      <c r="X1274" s="54" t="str">
        <f>VLOOKUP(J1274,Entourage!A:B,2,FALSE)</f>
        <v>c_b_0019</v>
      </c>
      <c r="Y1274" s="51" t="str">
        <f>VLOOKUP(M1274,Entourage!A:B,2,FALSE)</f>
        <v>c_b_0073</v>
      </c>
    </row>
    <row r="1275" spans="1:25" x14ac:dyDescent="0.15">
      <c r="A1275" s="51">
        <f t="shared" si="177"/>
        <v>64</v>
      </c>
      <c r="B1275" s="2">
        <f>COUNTIF(A$1:A1275,A1275)</f>
        <v>14</v>
      </c>
      <c r="C1275" s="2">
        <f t="shared" si="182"/>
        <v>101</v>
      </c>
      <c r="D1275" s="100">
        <f t="shared" si="178"/>
        <v>246</v>
      </c>
      <c r="E1275" s="51">
        <v>1</v>
      </c>
      <c r="F1275" s="43">
        <v>5</v>
      </c>
      <c r="G1275" s="82">
        <v>13009</v>
      </c>
      <c r="H1275" s="43">
        <v>46</v>
      </c>
      <c r="I1275" s="43">
        <f>VLOOKUP(C1275,[4]CharPropertyConfig!$A:$G,7,FALSE)*D1275</f>
        <v>6150</v>
      </c>
      <c r="J1275" s="51">
        <f>VLOOKUP(A1275,filiation!A:C,3,FALSE)</f>
        <v>10</v>
      </c>
      <c r="K1275" s="51">
        <f>VLOOKUP(J1275,Entourage!A:N,14,FALSE)</f>
        <v>1</v>
      </c>
      <c r="L1275" s="2" t="str">
        <f t="shared" si="183"/>
        <v>战斗</v>
      </c>
      <c r="M1275" s="51">
        <f>VLOOKUP(A1275,filiation!A:D,4,FALSE)</f>
        <v>20</v>
      </c>
      <c r="N1275" s="51">
        <f>VLOOKUP(M1275,Entourage!A:N,14,FALSE)</f>
        <v>2</v>
      </c>
      <c r="O1275" s="2" t="str">
        <f t="shared" si="184"/>
        <v>刺杀</v>
      </c>
      <c r="P1275" s="2">
        <f t="shared" si="185"/>
        <v>101</v>
      </c>
      <c r="Q1275" s="51">
        <f>INT(VLOOKUP(M1275,Entourage!A:AF,28+IF(N1275=1,2,IF(N1275=3,3,1)),FALSE)*0.6*POWER(B1275,1.1))</f>
        <v>328</v>
      </c>
      <c r="R1275" s="55">
        <f>I1275/(SUM(H$2:H1275)*10)</f>
        <v>1.4336332696162992E-2</v>
      </c>
      <c r="S1275" s="95">
        <f t="shared" si="179"/>
        <v>1.42</v>
      </c>
      <c r="T1275" s="96">
        <f>SUMIFS(H$2:H1275,A$2:A1275,A1275)*10*S1275*(1.1+INDEX(Entourage!BD:BD,MATCH(J1275,Entourage!A:A,0))/20)</f>
        <v>6162.8</v>
      </c>
      <c r="U1275" s="96">
        <f t="shared" si="180"/>
        <v>581.83999999999924</v>
      </c>
      <c r="V1275" s="96">
        <f>T1275/VLOOKUP(C1275,[4]CharPropertyConfig!$A:$G,7,FALSE)</f>
        <v>246.512</v>
      </c>
      <c r="W1275" s="96">
        <f t="shared" si="181"/>
        <v>20.299999999999272</v>
      </c>
      <c r="X1275" s="54" t="str">
        <f>VLOOKUP(J1275,Entourage!A:B,2,FALSE)</f>
        <v>c_b_0019</v>
      </c>
      <c r="Y1275" s="51" t="str">
        <f>VLOOKUP(M1275,Entourage!A:B,2,FALSE)</f>
        <v>c_b_0073</v>
      </c>
    </row>
    <row r="1276" spans="1:25" x14ac:dyDescent="0.15">
      <c r="A1276" s="51">
        <f t="shared" si="177"/>
        <v>64</v>
      </c>
      <c r="B1276" s="2">
        <f>COUNTIF(A$1:A1276,A1276)</f>
        <v>15</v>
      </c>
      <c r="C1276" s="2">
        <f t="shared" si="182"/>
        <v>101</v>
      </c>
      <c r="D1276" s="100">
        <f t="shared" si="178"/>
        <v>270</v>
      </c>
      <c r="E1276" s="51">
        <v>1</v>
      </c>
      <c r="F1276" s="43">
        <v>5</v>
      </c>
      <c r="G1276" s="82">
        <v>13009</v>
      </c>
      <c r="H1276" s="43">
        <v>50</v>
      </c>
      <c r="I1276" s="43">
        <f>VLOOKUP(C1276,[4]CharPropertyConfig!$A:$G,7,FALSE)*D1276</f>
        <v>6750</v>
      </c>
      <c r="J1276" s="51">
        <f>VLOOKUP(A1276,filiation!A:C,3,FALSE)</f>
        <v>10</v>
      </c>
      <c r="K1276" s="51">
        <f>VLOOKUP(J1276,Entourage!A:N,14,FALSE)</f>
        <v>1</v>
      </c>
      <c r="L1276" s="2" t="str">
        <f t="shared" si="183"/>
        <v>战斗</v>
      </c>
      <c r="M1276" s="51">
        <f>VLOOKUP(A1276,filiation!A:D,4,FALSE)</f>
        <v>20</v>
      </c>
      <c r="N1276" s="51">
        <f>VLOOKUP(M1276,Entourage!A:N,14,FALSE)</f>
        <v>2</v>
      </c>
      <c r="O1276" s="2" t="str">
        <f t="shared" si="184"/>
        <v>刺杀</v>
      </c>
      <c r="P1276" s="2">
        <f t="shared" si="185"/>
        <v>101</v>
      </c>
      <c r="Q1276" s="51">
        <f>INT(VLOOKUP(M1276,Entourage!A:AF,28+IF(N1276=1,2,IF(N1276=3,3,1)),FALSE)*0.6*POWER(B1276,1.1))</f>
        <v>353</v>
      </c>
      <c r="R1276" s="55">
        <f>I1276/(SUM(H$2:H1276)*10)</f>
        <v>1.5716680637049455E-2</v>
      </c>
      <c r="S1276" s="95">
        <f t="shared" si="179"/>
        <v>1.3418999999999999</v>
      </c>
      <c r="T1276" s="96">
        <f>SUMIFS(H$2:H1276,A$2:A1276,A1276)*10*S1276*(1.1+INDEX(Entourage!BD:BD,MATCH(J1276,Entourage!A:A,0))/20)</f>
        <v>6763.1759999999995</v>
      </c>
      <c r="U1276" s="96">
        <f t="shared" si="180"/>
        <v>600.37599999999929</v>
      </c>
      <c r="V1276" s="96">
        <f>T1276/VLOOKUP(C1276,[4]CharPropertyConfig!$A:$G,7,FALSE)</f>
        <v>270.52704</v>
      </c>
      <c r="W1276" s="96">
        <f t="shared" si="181"/>
        <v>18.536000000000058</v>
      </c>
      <c r="X1276" s="54" t="str">
        <f>VLOOKUP(J1276,Entourage!A:B,2,FALSE)</f>
        <v>c_b_0019</v>
      </c>
      <c r="Y1276" s="51" t="str">
        <f>VLOOKUP(M1276,Entourage!A:B,2,FALSE)</f>
        <v>c_b_0073</v>
      </c>
    </row>
    <row r="1277" spans="1:25" x14ac:dyDescent="0.15">
      <c r="A1277" s="51">
        <f t="shared" si="177"/>
        <v>64</v>
      </c>
      <c r="B1277" s="2">
        <f>COUNTIF(A$1:A1277,A1277)</f>
        <v>16</v>
      </c>
      <c r="C1277" s="2">
        <f t="shared" si="182"/>
        <v>101</v>
      </c>
      <c r="D1277" s="100">
        <f t="shared" si="178"/>
        <v>295</v>
      </c>
      <c r="E1277" s="51">
        <v>1</v>
      </c>
      <c r="F1277" s="43">
        <v>5</v>
      </c>
      <c r="G1277" s="82">
        <v>13009</v>
      </c>
      <c r="H1277" s="43">
        <v>54</v>
      </c>
      <c r="I1277" s="43">
        <f>VLOOKUP(C1277,[4]CharPropertyConfig!$A:$G,7,FALSE)*D1277</f>
        <v>7375</v>
      </c>
      <c r="J1277" s="51">
        <f>VLOOKUP(A1277,filiation!A:C,3,FALSE)</f>
        <v>10</v>
      </c>
      <c r="K1277" s="51">
        <f>VLOOKUP(J1277,Entourage!A:N,14,FALSE)</f>
        <v>1</v>
      </c>
      <c r="L1277" s="2" t="str">
        <f t="shared" si="183"/>
        <v>战斗</v>
      </c>
      <c r="M1277" s="51">
        <f>VLOOKUP(A1277,filiation!A:D,4,FALSE)</f>
        <v>20</v>
      </c>
      <c r="N1277" s="51">
        <f>VLOOKUP(M1277,Entourage!A:N,14,FALSE)</f>
        <v>2</v>
      </c>
      <c r="O1277" s="2" t="str">
        <f t="shared" si="184"/>
        <v>刺杀</v>
      </c>
      <c r="P1277" s="2">
        <f t="shared" si="185"/>
        <v>101</v>
      </c>
      <c r="Q1277" s="51">
        <f>INT(VLOOKUP(M1277,Entourage!A:AF,28+IF(N1277=1,2,IF(N1277=3,3,1)),FALSE)*0.6*POWER(B1277,1.1))</f>
        <v>380</v>
      </c>
      <c r="R1277" s="55">
        <f>I1277/(SUM(H$2:H1277)*10)</f>
        <v>1.7150365099297706E-2</v>
      </c>
      <c r="S1277" s="95">
        <f t="shared" si="179"/>
        <v>1.2748049999999997</v>
      </c>
      <c r="T1277" s="96">
        <f>SUMIFS(H$2:H1277,A$2:A1277,A1277)*10*S1277*(1.1+INDEX(Entourage!BD:BD,MATCH(J1277,Entourage!A:A,0))/20)</f>
        <v>7388.7697799999987</v>
      </c>
      <c r="U1277" s="96">
        <f t="shared" si="180"/>
        <v>625.59377999999924</v>
      </c>
      <c r="V1277" s="96">
        <f>T1277/VLOOKUP(C1277,[4]CharPropertyConfig!$A:$G,7,FALSE)</f>
        <v>295.55079119999994</v>
      </c>
      <c r="W1277" s="96">
        <f t="shared" si="181"/>
        <v>25.217779999999948</v>
      </c>
      <c r="X1277" s="54" t="str">
        <f>VLOOKUP(J1277,Entourage!A:B,2,FALSE)</f>
        <v>c_b_0019</v>
      </c>
      <c r="Y1277" s="51" t="str">
        <f>VLOOKUP(M1277,Entourage!A:B,2,FALSE)</f>
        <v>c_b_0073</v>
      </c>
    </row>
    <row r="1278" spans="1:25" x14ac:dyDescent="0.15">
      <c r="A1278" s="51">
        <f t="shared" si="177"/>
        <v>64</v>
      </c>
      <c r="B1278" s="2">
        <f>COUNTIF(A$1:A1278,A1278)</f>
        <v>17</v>
      </c>
      <c r="C1278" s="2">
        <f t="shared" si="182"/>
        <v>101</v>
      </c>
      <c r="D1278" s="100">
        <f t="shared" si="178"/>
        <v>321</v>
      </c>
      <c r="E1278" s="51">
        <v>1</v>
      </c>
      <c r="F1278" s="43">
        <v>5</v>
      </c>
      <c r="G1278" s="82">
        <v>13009</v>
      </c>
      <c r="H1278" s="43">
        <v>58</v>
      </c>
      <c r="I1278" s="43">
        <f>VLOOKUP(C1278,[4]CharPropertyConfig!$A:$G,7,FALSE)*D1278</f>
        <v>8025</v>
      </c>
      <c r="J1278" s="51">
        <f>VLOOKUP(A1278,filiation!A:C,3,FALSE)</f>
        <v>10</v>
      </c>
      <c r="K1278" s="51">
        <f>VLOOKUP(J1278,Entourage!A:N,14,FALSE)</f>
        <v>1</v>
      </c>
      <c r="L1278" s="2" t="str">
        <f t="shared" si="183"/>
        <v>战斗</v>
      </c>
      <c r="M1278" s="51">
        <f>VLOOKUP(A1278,filiation!A:D,4,FALSE)</f>
        <v>20</v>
      </c>
      <c r="N1278" s="51">
        <f>VLOOKUP(M1278,Entourage!A:N,14,FALSE)</f>
        <v>2</v>
      </c>
      <c r="O1278" s="2" t="str">
        <f t="shared" si="184"/>
        <v>刺杀</v>
      </c>
      <c r="P1278" s="2">
        <f t="shared" si="185"/>
        <v>101</v>
      </c>
      <c r="Q1278" s="51">
        <f>INT(VLOOKUP(M1278,Entourage!A:AF,28+IF(N1278=1,2,IF(N1278=3,3,1)),FALSE)*0.6*POWER(B1278,1.1))</f>
        <v>406</v>
      </c>
      <c r="R1278" s="55">
        <f>I1278/(SUM(H$2:H1278)*10)</f>
        <v>1.8636785880167209E-2</v>
      </c>
      <c r="S1278" s="95">
        <f t="shared" si="179"/>
        <v>1.2174387749999998</v>
      </c>
      <c r="T1278" s="96">
        <f>SUMIFS(H$2:H1278,A$2:A1278,A1278)*10*S1278*(1.1+INDEX(Entourage!BD:BD,MATCH(J1278,Entourage!A:A,0))/20)</f>
        <v>8044.835425199999</v>
      </c>
      <c r="U1278" s="96">
        <f t="shared" si="180"/>
        <v>656.06564520000029</v>
      </c>
      <c r="V1278" s="96">
        <f>T1278/VLOOKUP(C1278,[4]CharPropertyConfig!$A:$G,7,FALSE)</f>
        <v>321.79341700799995</v>
      </c>
      <c r="W1278" s="96">
        <f t="shared" si="181"/>
        <v>30.471865200001048</v>
      </c>
      <c r="X1278" s="54" t="str">
        <f>VLOOKUP(J1278,Entourage!A:B,2,FALSE)</f>
        <v>c_b_0019</v>
      </c>
      <c r="Y1278" s="51" t="str">
        <f>VLOOKUP(M1278,Entourage!A:B,2,FALSE)</f>
        <v>c_b_0073</v>
      </c>
    </row>
    <row r="1279" spans="1:25" x14ac:dyDescent="0.15">
      <c r="A1279" s="51">
        <f t="shared" si="177"/>
        <v>64</v>
      </c>
      <c r="B1279" s="2">
        <f>COUNTIF(A$1:A1279,A1279)</f>
        <v>18</v>
      </c>
      <c r="C1279" s="2">
        <f t="shared" si="182"/>
        <v>101</v>
      </c>
      <c r="D1279" s="100">
        <f t="shared" si="178"/>
        <v>350</v>
      </c>
      <c r="E1279" s="51">
        <v>1</v>
      </c>
      <c r="F1279" s="43">
        <v>6</v>
      </c>
      <c r="G1279" s="82">
        <v>13009</v>
      </c>
      <c r="H1279" s="43">
        <v>64</v>
      </c>
      <c r="I1279" s="43">
        <f>VLOOKUP(C1279,[4]CharPropertyConfig!$A:$G,7,FALSE)*D1279</f>
        <v>8750</v>
      </c>
      <c r="J1279" s="51">
        <f>VLOOKUP(A1279,filiation!A:C,3,FALSE)</f>
        <v>10</v>
      </c>
      <c r="K1279" s="51">
        <f>VLOOKUP(J1279,Entourage!A:N,14,FALSE)</f>
        <v>1</v>
      </c>
      <c r="L1279" s="2" t="str">
        <f t="shared" si="183"/>
        <v>战斗</v>
      </c>
      <c r="M1279" s="51">
        <f>VLOOKUP(A1279,filiation!A:D,4,FALSE)</f>
        <v>20</v>
      </c>
      <c r="N1279" s="51">
        <f>VLOOKUP(M1279,Entourage!A:N,14,FALSE)</f>
        <v>2</v>
      </c>
      <c r="O1279" s="2" t="str">
        <f t="shared" si="184"/>
        <v>刺杀</v>
      </c>
      <c r="P1279" s="2">
        <f t="shared" si="185"/>
        <v>101</v>
      </c>
      <c r="Q1279" s="51">
        <f>INT(VLOOKUP(M1279,Entourage!A:AF,28+IF(N1279=1,2,IF(N1279=3,3,1)),FALSE)*0.6*POWER(B1279,1.1))</f>
        <v>432</v>
      </c>
      <c r="R1279" s="55">
        <f>I1279/(SUM(H$2:H1279)*10)</f>
        <v>2.0290325572766905E-2</v>
      </c>
      <c r="S1279" s="95">
        <f t="shared" si="179"/>
        <v>1.1687412239999997</v>
      </c>
      <c r="T1279" s="96">
        <f>SUMIFS(H$2:H1279,A$2:A1279,A1279)*10*S1279*(1.1+INDEX(Entourage!BD:BD,MATCH(J1279,Entourage!A:A,0))/20)</f>
        <v>8770.2341448959978</v>
      </c>
      <c r="U1279" s="96">
        <f t="shared" si="180"/>
        <v>725.39871969599881</v>
      </c>
      <c r="V1279" s="96">
        <f>T1279/VLOOKUP(C1279,[4]CharPropertyConfig!$A:$G,7,FALSE)</f>
        <v>350.80936579583994</v>
      </c>
      <c r="W1279" s="96">
        <f t="shared" si="181"/>
        <v>69.333074495998517</v>
      </c>
      <c r="X1279" s="54" t="str">
        <f>VLOOKUP(J1279,Entourage!A:B,2,FALSE)</f>
        <v>c_b_0019</v>
      </c>
      <c r="Y1279" s="51" t="str">
        <f>VLOOKUP(M1279,Entourage!A:B,2,FALSE)</f>
        <v>c_b_0073</v>
      </c>
    </row>
    <row r="1280" spans="1:25" x14ac:dyDescent="0.15">
      <c r="A1280" s="51">
        <f t="shared" si="177"/>
        <v>64</v>
      </c>
      <c r="B1280" s="2">
        <f>COUNTIF(A$1:A1280,A1280)</f>
        <v>19</v>
      </c>
      <c r="C1280" s="2">
        <f t="shared" si="182"/>
        <v>101</v>
      </c>
      <c r="D1280" s="100">
        <f t="shared" si="178"/>
        <v>381</v>
      </c>
      <c r="E1280" s="51">
        <v>1</v>
      </c>
      <c r="F1280" s="43">
        <v>6</v>
      </c>
      <c r="G1280" s="82">
        <v>13009</v>
      </c>
      <c r="H1280" s="43">
        <v>68</v>
      </c>
      <c r="I1280" s="43">
        <f>VLOOKUP(C1280,[4]CharPropertyConfig!$A:$G,7,FALSE)*D1280</f>
        <v>9525</v>
      </c>
      <c r="J1280" s="51">
        <f>VLOOKUP(A1280,filiation!A:C,3,FALSE)</f>
        <v>10</v>
      </c>
      <c r="K1280" s="51">
        <f>VLOOKUP(J1280,Entourage!A:N,14,FALSE)</f>
        <v>1</v>
      </c>
      <c r="L1280" s="2" t="str">
        <f t="shared" si="183"/>
        <v>战斗</v>
      </c>
      <c r="M1280" s="51">
        <f>VLOOKUP(A1280,filiation!A:D,4,FALSE)</f>
        <v>20</v>
      </c>
      <c r="N1280" s="51">
        <f>VLOOKUP(M1280,Entourage!A:N,14,FALSE)</f>
        <v>2</v>
      </c>
      <c r="O1280" s="2" t="str">
        <f t="shared" si="184"/>
        <v>刺杀</v>
      </c>
      <c r="P1280" s="2">
        <f t="shared" si="185"/>
        <v>101</v>
      </c>
      <c r="Q1280" s="51">
        <f>INT(VLOOKUP(M1280,Entourage!A:AF,28+IF(N1280=1,2,IF(N1280=3,3,1)),FALSE)*0.6*POWER(B1280,1.1))</f>
        <v>459</v>
      </c>
      <c r="R1280" s="55">
        <f>I1280/(SUM(H$2:H1280)*10)</f>
        <v>2.2052694943508058E-2</v>
      </c>
      <c r="S1280" s="95">
        <f t="shared" si="179"/>
        <v>1.1278352811599996</v>
      </c>
      <c r="T1280" s="96">
        <f>SUMIFS(H$2:H1280,A$2:A1280,A1280)*10*S1280*(1.1+INDEX(Entourage!BD:BD,MATCH(J1280,Entourage!A:A,0))/20)</f>
        <v>9536.9751374889565</v>
      </c>
      <c r="U1280" s="96">
        <f t="shared" si="180"/>
        <v>766.74099259295872</v>
      </c>
      <c r="V1280" s="96">
        <f>T1280/VLOOKUP(C1280,[4]CharPropertyConfig!$A:$G,7,FALSE)</f>
        <v>381.47900549955824</v>
      </c>
      <c r="W1280" s="96">
        <f t="shared" si="181"/>
        <v>41.342272896959912</v>
      </c>
      <c r="X1280" s="54" t="str">
        <f>VLOOKUP(J1280,Entourage!A:B,2,FALSE)</f>
        <v>c_b_0019</v>
      </c>
      <c r="Y1280" s="51" t="str">
        <f>VLOOKUP(M1280,Entourage!A:B,2,FALSE)</f>
        <v>c_b_0073</v>
      </c>
    </row>
    <row r="1281" spans="1:25" x14ac:dyDescent="0.15">
      <c r="A1281" s="51">
        <f t="shared" si="177"/>
        <v>64</v>
      </c>
      <c r="B1281" s="2">
        <f>COUNTIF(A$1:A1281,A1281)</f>
        <v>20</v>
      </c>
      <c r="C1281" s="2">
        <f t="shared" si="182"/>
        <v>101</v>
      </c>
      <c r="D1281" s="100">
        <f t="shared" si="178"/>
        <v>414</v>
      </c>
      <c r="E1281" s="51">
        <v>1</v>
      </c>
      <c r="F1281" s="43">
        <v>6</v>
      </c>
      <c r="G1281" s="82">
        <v>13009</v>
      </c>
      <c r="H1281" s="43">
        <v>72</v>
      </c>
      <c r="I1281" s="43">
        <f>VLOOKUP(C1281,[4]CharPropertyConfig!$A:$G,7,FALSE)*D1281</f>
        <v>10350</v>
      </c>
      <c r="J1281" s="51">
        <f>VLOOKUP(A1281,filiation!A:C,3,FALSE)</f>
        <v>10</v>
      </c>
      <c r="K1281" s="51">
        <f>VLOOKUP(J1281,Entourage!A:N,14,FALSE)</f>
        <v>1</v>
      </c>
      <c r="L1281" s="2" t="str">
        <f t="shared" si="183"/>
        <v>战斗</v>
      </c>
      <c r="M1281" s="51">
        <f>VLOOKUP(A1281,filiation!A:D,4,FALSE)</f>
        <v>20</v>
      </c>
      <c r="N1281" s="51">
        <f>VLOOKUP(M1281,Entourage!A:N,14,FALSE)</f>
        <v>2</v>
      </c>
      <c r="O1281" s="2" t="str">
        <f t="shared" si="184"/>
        <v>刺杀</v>
      </c>
      <c r="P1281" s="2">
        <f t="shared" si="185"/>
        <v>101</v>
      </c>
      <c r="Q1281" s="51">
        <f>INT(VLOOKUP(M1281,Entourage!A:AF,28+IF(N1281=1,2,IF(N1281=3,3,1)),FALSE)*0.6*POWER(B1281,1.1))</f>
        <v>485</v>
      </c>
      <c r="R1281" s="55">
        <f>I1281/(SUM(H$2:H1281)*10)</f>
        <v>2.3922892011834319E-2</v>
      </c>
      <c r="S1281" s="95">
        <f t="shared" si="179"/>
        <v>1.0940002227251997</v>
      </c>
      <c r="T1281" s="96">
        <f>SUMIFS(H$2:H1281,A$2:A1281,A1281)*10*S1281*(1.1+INDEX(Entourage!BD:BD,MATCH(J1281,Entourage!A:A,0))/20)</f>
        <v>10353.618107871291</v>
      </c>
      <c r="U1281" s="96">
        <f t="shared" si="180"/>
        <v>816.64297038233417</v>
      </c>
      <c r="V1281" s="96">
        <f>T1281/VLOOKUP(C1281,[4]CharPropertyConfig!$A:$G,7,FALSE)</f>
        <v>414.1447243148516</v>
      </c>
      <c r="W1281" s="96">
        <f t="shared" si="181"/>
        <v>49.901977789375451</v>
      </c>
      <c r="X1281" s="54" t="str">
        <f>VLOOKUP(J1281,Entourage!A:B,2,FALSE)</f>
        <v>c_b_0019</v>
      </c>
      <c r="Y1281" s="51" t="str">
        <f>VLOOKUP(M1281,Entourage!A:B,2,FALSE)</f>
        <v>c_b_0073</v>
      </c>
    </row>
    <row r="1282" spans="1:25" x14ac:dyDescent="0.15">
      <c r="A1282" s="51">
        <f t="shared" si="177"/>
        <v>65</v>
      </c>
      <c r="B1282" s="2">
        <f>COUNTIF(A$1:A1282,A1282)</f>
        <v>1</v>
      </c>
      <c r="C1282" s="2">
        <f t="shared" si="182"/>
        <v>102</v>
      </c>
      <c r="D1282" s="100">
        <f t="shared" si="178"/>
        <v>10</v>
      </c>
      <c r="E1282" s="51">
        <v>1</v>
      </c>
      <c r="F1282" s="43">
        <v>1</v>
      </c>
      <c r="G1282" s="82">
        <v>13009</v>
      </c>
      <c r="H1282" s="43">
        <v>2</v>
      </c>
      <c r="I1282" s="43">
        <f>VLOOKUP(C1282,[4]CharPropertyConfig!$A:$G,7,FALSE)*D1282</f>
        <v>250</v>
      </c>
      <c r="J1282" s="51">
        <f>VLOOKUP(A1282,filiation!A:C,3,FALSE)</f>
        <v>20</v>
      </c>
      <c r="K1282" s="51">
        <f>VLOOKUP(J1282,Entourage!A:N,14,FALSE)</f>
        <v>2</v>
      </c>
      <c r="L1282" s="2" t="str">
        <f t="shared" si="183"/>
        <v>刺杀</v>
      </c>
      <c r="M1282" s="51">
        <f>VLOOKUP(A1282,filiation!A:D,4,FALSE)</f>
        <v>22</v>
      </c>
      <c r="N1282" s="51">
        <f>VLOOKUP(M1282,Entourage!A:N,14,FALSE)</f>
        <v>1</v>
      </c>
      <c r="O1282" s="2" t="str">
        <f t="shared" si="184"/>
        <v>战斗</v>
      </c>
      <c r="P1282" s="2">
        <f t="shared" si="185"/>
        <v>102</v>
      </c>
      <c r="Q1282" s="51">
        <f>INT(VLOOKUP(M1282,Entourage!A:AF,28+IF(N1282=1,2,IF(N1282=3,3,1)),FALSE)*0.6*POWER(B1282,1.1))</f>
        <v>8</v>
      </c>
      <c r="R1282" s="55">
        <f>I1282/(SUM(H$2:H1282)*10)</f>
        <v>5.7782092173993432E-4</v>
      </c>
      <c r="S1282" s="95">
        <f t="shared" si="179"/>
        <v>10</v>
      </c>
      <c r="T1282" s="96">
        <f>SUMIFS(H$2:H1282,A$2:A1282,A1282)*10*S1282*(1.1+INDEX(Entourage!BD:BD,MATCH(J1282,Entourage!A:A,0))/20)</f>
        <v>270</v>
      </c>
      <c r="U1282" s="96">
        <f t="shared" si="180"/>
        <v>-10083.618107871291</v>
      </c>
      <c r="V1282" s="96">
        <f>T1282/VLOOKUP(C1282,[4]CharPropertyConfig!$A:$G,7,FALSE)</f>
        <v>10.8</v>
      </c>
      <c r="W1282" s="96">
        <f t="shared" si="181"/>
        <v>-10900.261078253625</v>
      </c>
      <c r="X1282" s="54" t="str">
        <f>VLOOKUP(J1282,Entourage!A:B,2,FALSE)</f>
        <v>c_b_0073</v>
      </c>
      <c r="Y1282" s="51" t="str">
        <f>VLOOKUP(M1282,Entourage!A:B,2,FALSE)</f>
        <v>c_b_0068</v>
      </c>
    </row>
    <row r="1283" spans="1:25" x14ac:dyDescent="0.15">
      <c r="A1283" s="51">
        <f t="shared" ref="A1283:A1346" si="186">INT((ROW(A1283)+18)/20)</f>
        <v>65</v>
      </c>
      <c r="B1283" s="2">
        <f>COUNTIF(A$1:A1283,A1283)</f>
        <v>2</v>
      </c>
      <c r="C1283" s="2">
        <f t="shared" si="182"/>
        <v>102</v>
      </c>
      <c r="D1283" s="100">
        <f t="shared" ref="D1283:D1346" si="187">INT(V1283)</f>
        <v>22</v>
      </c>
      <c r="E1283" s="51">
        <v>1</v>
      </c>
      <c r="F1283" s="43">
        <v>1</v>
      </c>
      <c r="G1283" s="82">
        <v>13009</v>
      </c>
      <c r="H1283" s="43">
        <v>4</v>
      </c>
      <c r="I1283" s="43">
        <f>VLOOKUP(C1283,[4]CharPropertyConfig!$A:$G,7,FALSE)*D1283</f>
        <v>550</v>
      </c>
      <c r="J1283" s="51">
        <f>VLOOKUP(A1283,filiation!A:C,3,FALSE)</f>
        <v>20</v>
      </c>
      <c r="K1283" s="51">
        <f>VLOOKUP(J1283,Entourage!A:N,14,FALSE)</f>
        <v>2</v>
      </c>
      <c r="L1283" s="2" t="str">
        <f t="shared" si="183"/>
        <v>刺杀</v>
      </c>
      <c r="M1283" s="51">
        <f>VLOOKUP(A1283,filiation!A:D,4,FALSE)</f>
        <v>22</v>
      </c>
      <c r="N1283" s="51">
        <f>VLOOKUP(M1283,Entourage!A:N,14,FALSE)</f>
        <v>1</v>
      </c>
      <c r="O1283" s="2" t="str">
        <f t="shared" si="184"/>
        <v>战斗</v>
      </c>
      <c r="P1283" s="2">
        <f t="shared" si="185"/>
        <v>102</v>
      </c>
      <c r="Q1283" s="51">
        <f>INT(VLOOKUP(M1283,Entourage!A:AF,28+IF(N1283=1,2,IF(N1283=3,3,1)),FALSE)*0.6*POWER(B1283,1.1))</f>
        <v>18</v>
      </c>
      <c r="R1283" s="55">
        <f>I1283/(SUM(H$2:H1283)*10)</f>
        <v>1.2710885139819736E-3</v>
      </c>
      <c r="S1283" s="95">
        <f t="shared" ref="S1283:S1346" si="188">VLOOKUP(B1283,AG$2:AH$22,2,FALSE)</f>
        <v>7</v>
      </c>
      <c r="T1283" s="96">
        <f>SUMIFS(H$2:H1283,A$2:A1283,A1283)*10*S1283*(1.1+INDEX(Entourage!BD:BD,MATCH(J1283,Entourage!A:A,0))/20)</f>
        <v>567</v>
      </c>
      <c r="U1283" s="96">
        <f t="shared" ref="U1283:U1346" si="189">IFERROR(T1283-T1282,0)</f>
        <v>297</v>
      </c>
      <c r="V1283" s="96">
        <f>T1283/VLOOKUP(C1283,[4]CharPropertyConfig!$A:$G,7,FALSE)</f>
        <v>22.68</v>
      </c>
      <c r="W1283" s="96">
        <f t="shared" si="181"/>
        <v>10380.618107871291</v>
      </c>
      <c r="X1283" s="54" t="str">
        <f>VLOOKUP(J1283,Entourage!A:B,2,FALSE)</f>
        <v>c_b_0073</v>
      </c>
      <c r="Y1283" s="51" t="str">
        <f>VLOOKUP(M1283,Entourage!A:B,2,FALSE)</f>
        <v>c_b_0068</v>
      </c>
    </row>
    <row r="1284" spans="1:25" x14ac:dyDescent="0.15">
      <c r="A1284" s="51">
        <f t="shared" si="186"/>
        <v>65</v>
      </c>
      <c r="B1284" s="2">
        <f>COUNTIF(A$1:A1284,A1284)</f>
        <v>3</v>
      </c>
      <c r="C1284" s="2">
        <f t="shared" si="182"/>
        <v>102</v>
      </c>
      <c r="D1284" s="100">
        <f t="shared" si="187"/>
        <v>35</v>
      </c>
      <c r="E1284" s="51">
        <v>1</v>
      </c>
      <c r="F1284" s="43">
        <v>1</v>
      </c>
      <c r="G1284" s="82">
        <v>13009</v>
      </c>
      <c r="H1284" s="43">
        <v>6</v>
      </c>
      <c r="I1284" s="43">
        <f>VLOOKUP(C1284,[4]CharPropertyConfig!$A:$G,7,FALSE)*D1284</f>
        <v>875</v>
      </c>
      <c r="J1284" s="51">
        <f>VLOOKUP(A1284,filiation!A:C,3,FALSE)</f>
        <v>20</v>
      </c>
      <c r="K1284" s="51">
        <f>VLOOKUP(J1284,Entourage!A:N,14,FALSE)</f>
        <v>2</v>
      </c>
      <c r="L1284" s="2" t="str">
        <f t="shared" si="183"/>
        <v>刺杀</v>
      </c>
      <c r="M1284" s="51">
        <f>VLOOKUP(A1284,filiation!A:D,4,FALSE)</f>
        <v>22</v>
      </c>
      <c r="N1284" s="51">
        <f>VLOOKUP(M1284,Entourage!A:N,14,FALSE)</f>
        <v>1</v>
      </c>
      <c r="O1284" s="2" t="str">
        <f t="shared" si="184"/>
        <v>战斗</v>
      </c>
      <c r="P1284" s="2">
        <f t="shared" si="185"/>
        <v>102</v>
      </c>
      <c r="Q1284" s="51">
        <f>INT(VLOOKUP(M1284,Entourage!A:AF,28+IF(N1284=1,2,IF(N1284=3,3,1)),FALSE)*0.6*POWER(B1284,1.1))</f>
        <v>28</v>
      </c>
      <c r="R1284" s="55">
        <f>I1284/(SUM(H$2:H1284)*10)</f>
        <v>2.0219059062759961E-3</v>
      </c>
      <c r="S1284" s="95">
        <f t="shared" si="188"/>
        <v>5.5</v>
      </c>
      <c r="T1284" s="96">
        <f>SUMIFS(H$2:H1284,A$2:A1284,A1284)*10*S1284*(1.1+INDEX(Entourage!BD:BD,MATCH(J1284,Entourage!A:A,0))/20)</f>
        <v>891.00000000000011</v>
      </c>
      <c r="U1284" s="96">
        <f t="shared" si="189"/>
        <v>324.00000000000011</v>
      </c>
      <c r="V1284" s="96">
        <f>T1284/VLOOKUP(C1284,[4]CharPropertyConfig!$A:$G,7,FALSE)</f>
        <v>35.640000000000008</v>
      </c>
      <c r="W1284" s="96">
        <f t="shared" ref="W1284:W1347" si="190">U1284-U1283</f>
        <v>27.000000000000114</v>
      </c>
      <c r="X1284" s="54" t="str">
        <f>VLOOKUP(J1284,Entourage!A:B,2,FALSE)</f>
        <v>c_b_0073</v>
      </c>
      <c r="Y1284" s="51" t="str">
        <f>VLOOKUP(M1284,Entourage!A:B,2,FALSE)</f>
        <v>c_b_0068</v>
      </c>
    </row>
    <row r="1285" spans="1:25" x14ac:dyDescent="0.15">
      <c r="A1285" s="51">
        <f t="shared" si="186"/>
        <v>65</v>
      </c>
      <c r="B1285" s="2">
        <f>COUNTIF(A$1:A1285,A1285)</f>
        <v>4</v>
      </c>
      <c r="C1285" s="2">
        <f t="shared" si="182"/>
        <v>102</v>
      </c>
      <c r="D1285" s="100">
        <f t="shared" si="187"/>
        <v>49</v>
      </c>
      <c r="E1285" s="51">
        <v>1</v>
      </c>
      <c r="F1285" s="43">
        <v>2</v>
      </c>
      <c r="G1285" s="82">
        <v>13009</v>
      </c>
      <c r="H1285" s="43">
        <v>10</v>
      </c>
      <c r="I1285" s="43">
        <f>VLOOKUP(C1285,[4]CharPropertyConfig!$A:$G,7,FALSE)*D1285</f>
        <v>1225</v>
      </c>
      <c r="J1285" s="51">
        <f>VLOOKUP(A1285,filiation!A:C,3,FALSE)</f>
        <v>20</v>
      </c>
      <c r="K1285" s="51">
        <f>VLOOKUP(J1285,Entourage!A:N,14,FALSE)</f>
        <v>2</v>
      </c>
      <c r="L1285" s="2" t="str">
        <f t="shared" si="183"/>
        <v>刺杀</v>
      </c>
      <c r="M1285" s="51">
        <f>VLOOKUP(A1285,filiation!A:D,4,FALSE)</f>
        <v>22</v>
      </c>
      <c r="N1285" s="51">
        <f>VLOOKUP(M1285,Entourage!A:N,14,FALSE)</f>
        <v>1</v>
      </c>
      <c r="O1285" s="2" t="str">
        <f t="shared" si="184"/>
        <v>战斗</v>
      </c>
      <c r="P1285" s="2">
        <f t="shared" si="185"/>
        <v>102</v>
      </c>
      <c r="Q1285" s="51">
        <f>INT(VLOOKUP(M1285,Entourage!A:AF,28+IF(N1285=1,2,IF(N1285=3,3,1)),FALSE)*0.6*POWER(B1285,1.1))</f>
        <v>38</v>
      </c>
      <c r="R1285" s="55">
        <f>I1285/(SUM(H$2:H1285)*10)</f>
        <v>2.8300143233377997E-3</v>
      </c>
      <c r="S1285" s="95">
        <f t="shared" si="188"/>
        <v>4.2</v>
      </c>
      <c r="T1285" s="96">
        <f>SUMIFS(H$2:H1285,A$2:A1285,A1285)*10*S1285*(1.1+INDEX(Entourage!BD:BD,MATCH(J1285,Entourage!A:A,0))/20)</f>
        <v>1247.4000000000001</v>
      </c>
      <c r="U1285" s="96">
        <f t="shared" si="189"/>
        <v>356.4</v>
      </c>
      <c r="V1285" s="96">
        <f>T1285/VLOOKUP(C1285,[4]CharPropertyConfig!$A:$G,7,FALSE)</f>
        <v>49.896000000000001</v>
      </c>
      <c r="W1285" s="96">
        <f t="shared" si="190"/>
        <v>32.399999999999864</v>
      </c>
      <c r="X1285" s="54" t="str">
        <f>VLOOKUP(J1285,Entourage!A:B,2,FALSE)</f>
        <v>c_b_0073</v>
      </c>
      <c r="Y1285" s="51" t="str">
        <f>VLOOKUP(M1285,Entourage!A:B,2,FALSE)</f>
        <v>c_b_0068</v>
      </c>
    </row>
    <row r="1286" spans="1:25" x14ac:dyDescent="0.15">
      <c r="A1286" s="51">
        <f t="shared" si="186"/>
        <v>65</v>
      </c>
      <c r="B1286" s="2">
        <f>COUNTIF(A$1:A1286,A1286)</f>
        <v>5</v>
      </c>
      <c r="C1286" s="2">
        <f t="shared" si="182"/>
        <v>102</v>
      </c>
      <c r="D1286" s="100">
        <f t="shared" si="187"/>
        <v>65</v>
      </c>
      <c r="E1286" s="51">
        <v>1</v>
      </c>
      <c r="F1286" s="43">
        <v>2</v>
      </c>
      <c r="G1286" s="82">
        <v>13009</v>
      </c>
      <c r="H1286" s="43">
        <v>12</v>
      </c>
      <c r="I1286" s="43">
        <f>VLOOKUP(C1286,[4]CharPropertyConfig!$A:$G,7,FALSE)*D1286</f>
        <v>1625</v>
      </c>
      <c r="J1286" s="51">
        <f>VLOOKUP(A1286,filiation!A:C,3,FALSE)</f>
        <v>20</v>
      </c>
      <c r="K1286" s="51">
        <f>VLOOKUP(J1286,Entourage!A:N,14,FALSE)</f>
        <v>2</v>
      </c>
      <c r="L1286" s="2" t="str">
        <f t="shared" si="183"/>
        <v>刺杀</v>
      </c>
      <c r="M1286" s="51">
        <f>VLOOKUP(A1286,filiation!A:D,4,FALSE)</f>
        <v>22</v>
      </c>
      <c r="N1286" s="51">
        <f>VLOOKUP(M1286,Entourage!A:N,14,FALSE)</f>
        <v>1</v>
      </c>
      <c r="O1286" s="2" t="str">
        <f t="shared" si="184"/>
        <v>战斗</v>
      </c>
      <c r="P1286" s="2">
        <f t="shared" si="185"/>
        <v>102</v>
      </c>
      <c r="Q1286" s="51">
        <f>INT(VLOOKUP(M1286,Entourage!A:AF,28+IF(N1286=1,2,IF(N1286=3,3,1)),FALSE)*0.6*POWER(B1286,1.1))</f>
        <v>49</v>
      </c>
      <c r="R1286" s="55">
        <f>I1286/(SUM(H$2:H1286)*10)</f>
        <v>3.7530601875375305E-3</v>
      </c>
      <c r="S1286" s="95">
        <f t="shared" si="188"/>
        <v>3.56</v>
      </c>
      <c r="T1286" s="96">
        <f>SUMIFS(H$2:H1286,A$2:A1286,A1286)*10*S1286*(1.1+INDEX(Entourage!BD:BD,MATCH(J1286,Entourage!A:A,0))/20)</f>
        <v>1634.0400000000002</v>
      </c>
      <c r="U1286" s="96">
        <f t="shared" si="189"/>
        <v>386.6400000000001</v>
      </c>
      <c r="V1286" s="96">
        <f>T1286/VLOOKUP(C1286,[4]CharPropertyConfig!$A:$G,7,FALSE)</f>
        <v>65.36160000000001</v>
      </c>
      <c r="W1286" s="96">
        <f t="shared" si="190"/>
        <v>30.240000000000123</v>
      </c>
      <c r="X1286" s="54" t="str">
        <f>VLOOKUP(J1286,Entourage!A:B,2,FALSE)</f>
        <v>c_b_0073</v>
      </c>
      <c r="Y1286" s="51" t="str">
        <f>VLOOKUP(M1286,Entourage!A:B,2,FALSE)</f>
        <v>c_b_0068</v>
      </c>
    </row>
    <row r="1287" spans="1:25" x14ac:dyDescent="0.15">
      <c r="A1287" s="51">
        <f t="shared" si="186"/>
        <v>65</v>
      </c>
      <c r="B1287" s="2">
        <f>COUNTIF(A$1:A1287,A1287)</f>
        <v>6</v>
      </c>
      <c r="C1287" s="2">
        <f t="shared" si="182"/>
        <v>102</v>
      </c>
      <c r="D1287" s="100">
        <f t="shared" si="187"/>
        <v>81</v>
      </c>
      <c r="E1287" s="51">
        <v>1</v>
      </c>
      <c r="F1287" s="43">
        <v>2</v>
      </c>
      <c r="G1287" s="82">
        <v>13009</v>
      </c>
      <c r="H1287" s="43">
        <v>16</v>
      </c>
      <c r="I1287" s="43">
        <f>VLOOKUP(C1287,[4]CharPropertyConfig!$A:$G,7,FALSE)*D1287</f>
        <v>2025</v>
      </c>
      <c r="J1287" s="51">
        <f>VLOOKUP(A1287,filiation!A:C,3,FALSE)</f>
        <v>20</v>
      </c>
      <c r="K1287" s="51">
        <f>VLOOKUP(J1287,Entourage!A:N,14,FALSE)</f>
        <v>2</v>
      </c>
      <c r="L1287" s="2" t="str">
        <f t="shared" si="183"/>
        <v>刺杀</v>
      </c>
      <c r="M1287" s="51">
        <f>VLOOKUP(A1287,filiation!A:D,4,FALSE)</f>
        <v>22</v>
      </c>
      <c r="N1287" s="51">
        <f>VLOOKUP(M1287,Entourage!A:N,14,FALSE)</f>
        <v>1</v>
      </c>
      <c r="O1287" s="2" t="str">
        <f t="shared" si="184"/>
        <v>战斗</v>
      </c>
      <c r="P1287" s="2">
        <f t="shared" si="185"/>
        <v>102</v>
      </c>
      <c r="Q1287" s="51">
        <f>INT(VLOOKUP(M1287,Entourage!A:AF,28+IF(N1287=1,2,IF(N1287=3,3,1)),FALSE)*0.6*POWER(B1287,1.1))</f>
        <v>60</v>
      </c>
      <c r="R1287" s="55">
        <f>I1287/(SUM(H$2:H1287)*10)</f>
        <v>4.6751627649258901E-3</v>
      </c>
      <c r="S1287" s="95">
        <f t="shared" si="188"/>
        <v>3.02</v>
      </c>
      <c r="T1287" s="96">
        <f>SUMIFS(H$2:H1287,A$2:A1287,A1287)*10*S1287*(1.1+INDEX(Entourage!BD:BD,MATCH(J1287,Entourage!A:A,0))/20)</f>
        <v>2038.5000000000002</v>
      </c>
      <c r="U1287" s="96">
        <f t="shared" si="189"/>
        <v>404.46000000000004</v>
      </c>
      <c r="V1287" s="96">
        <f>T1287/VLOOKUP(C1287,[4]CharPropertyConfig!$A:$G,7,FALSE)</f>
        <v>81.540000000000006</v>
      </c>
      <c r="W1287" s="96">
        <f t="shared" si="190"/>
        <v>17.819999999999936</v>
      </c>
      <c r="X1287" s="54" t="str">
        <f>VLOOKUP(J1287,Entourage!A:B,2,FALSE)</f>
        <v>c_b_0073</v>
      </c>
      <c r="Y1287" s="51" t="str">
        <f>VLOOKUP(M1287,Entourage!A:B,2,FALSE)</f>
        <v>c_b_0068</v>
      </c>
    </row>
    <row r="1288" spans="1:25" x14ac:dyDescent="0.15">
      <c r="A1288" s="51">
        <f t="shared" si="186"/>
        <v>65</v>
      </c>
      <c r="B1288" s="2">
        <f>COUNTIF(A$1:A1288,A1288)</f>
        <v>7</v>
      </c>
      <c r="C1288" s="2">
        <f t="shared" si="182"/>
        <v>102</v>
      </c>
      <c r="D1288" s="100">
        <f t="shared" si="187"/>
        <v>98</v>
      </c>
      <c r="E1288" s="51">
        <v>1</v>
      </c>
      <c r="F1288" s="43">
        <v>3</v>
      </c>
      <c r="G1288" s="82">
        <v>13009</v>
      </c>
      <c r="H1288" s="43">
        <v>20</v>
      </c>
      <c r="I1288" s="43">
        <f>VLOOKUP(C1288,[4]CharPropertyConfig!$A:$G,7,FALSE)*D1288</f>
        <v>2450</v>
      </c>
      <c r="J1288" s="51">
        <f>VLOOKUP(A1288,filiation!A:C,3,FALSE)</f>
        <v>20</v>
      </c>
      <c r="K1288" s="51">
        <f>VLOOKUP(J1288,Entourage!A:N,14,FALSE)</f>
        <v>2</v>
      </c>
      <c r="L1288" s="2" t="str">
        <f t="shared" si="183"/>
        <v>刺杀</v>
      </c>
      <c r="M1288" s="51">
        <f>VLOOKUP(A1288,filiation!A:D,4,FALSE)</f>
        <v>22</v>
      </c>
      <c r="N1288" s="51">
        <f>VLOOKUP(M1288,Entourage!A:N,14,FALSE)</f>
        <v>1</v>
      </c>
      <c r="O1288" s="2" t="str">
        <f t="shared" si="184"/>
        <v>战斗</v>
      </c>
      <c r="P1288" s="2">
        <f t="shared" si="185"/>
        <v>102</v>
      </c>
      <c r="Q1288" s="51">
        <f>INT(VLOOKUP(M1288,Entourage!A:AF,28+IF(N1288=1,2,IF(N1288=3,3,1)),FALSE)*0.6*POWER(B1288,1.1))</f>
        <v>71</v>
      </c>
      <c r="R1288" s="55">
        <f>I1288/(SUM(H$2:H1288)*10)</f>
        <v>5.6537591729358006E-3</v>
      </c>
      <c r="S1288" s="95">
        <f t="shared" si="188"/>
        <v>2.6</v>
      </c>
      <c r="T1288" s="96">
        <f>SUMIFS(H$2:H1288,A$2:A1288,A1288)*10*S1288*(1.1+INDEX(Entourage!BD:BD,MATCH(J1288,Entourage!A:A,0))/20)</f>
        <v>2457</v>
      </c>
      <c r="U1288" s="96">
        <f t="shared" si="189"/>
        <v>418.49999999999977</v>
      </c>
      <c r="V1288" s="96">
        <f>T1288/VLOOKUP(C1288,[4]CharPropertyConfig!$A:$G,7,FALSE)</f>
        <v>98.28</v>
      </c>
      <c r="W1288" s="96">
        <f t="shared" si="190"/>
        <v>14.039999999999736</v>
      </c>
      <c r="X1288" s="54" t="str">
        <f>VLOOKUP(J1288,Entourage!A:B,2,FALSE)</f>
        <v>c_b_0073</v>
      </c>
      <c r="Y1288" s="51" t="str">
        <f>VLOOKUP(M1288,Entourage!A:B,2,FALSE)</f>
        <v>c_b_0068</v>
      </c>
    </row>
    <row r="1289" spans="1:25" x14ac:dyDescent="0.15">
      <c r="A1289" s="51">
        <f t="shared" si="186"/>
        <v>65</v>
      </c>
      <c r="B1289" s="2">
        <f>COUNTIF(A$1:A1289,A1289)</f>
        <v>8</v>
      </c>
      <c r="C1289" s="2">
        <f t="shared" si="182"/>
        <v>102</v>
      </c>
      <c r="D1289" s="100">
        <f t="shared" si="187"/>
        <v>115</v>
      </c>
      <c r="E1289" s="51">
        <v>1</v>
      </c>
      <c r="F1289" s="43">
        <v>3</v>
      </c>
      <c r="G1289" s="82">
        <v>13009</v>
      </c>
      <c r="H1289" s="43">
        <v>24</v>
      </c>
      <c r="I1289" s="43">
        <f>VLOOKUP(C1289,[4]CharPropertyConfig!$A:$G,7,FALSE)*D1289</f>
        <v>2875</v>
      </c>
      <c r="J1289" s="51">
        <f>VLOOKUP(A1289,filiation!A:C,3,FALSE)</f>
        <v>20</v>
      </c>
      <c r="K1289" s="51">
        <f>VLOOKUP(J1289,Entourage!A:N,14,FALSE)</f>
        <v>2</v>
      </c>
      <c r="L1289" s="2" t="str">
        <f t="shared" si="183"/>
        <v>刺杀</v>
      </c>
      <c r="M1289" s="51">
        <f>VLOOKUP(A1289,filiation!A:D,4,FALSE)</f>
        <v>22</v>
      </c>
      <c r="N1289" s="51">
        <f>VLOOKUP(M1289,Entourage!A:N,14,FALSE)</f>
        <v>1</v>
      </c>
      <c r="O1289" s="2" t="str">
        <f t="shared" si="184"/>
        <v>战斗</v>
      </c>
      <c r="P1289" s="2">
        <f t="shared" si="185"/>
        <v>102</v>
      </c>
      <c r="Q1289" s="51">
        <f>INT(VLOOKUP(M1289,Entourage!A:AF,28+IF(N1289=1,2,IF(N1289=3,3,1)),FALSE)*0.6*POWER(B1289,1.1))</f>
        <v>82</v>
      </c>
      <c r="R1289" s="55">
        <f>I1289/(SUM(H$2:H1289)*10)</f>
        <v>6.6308409059458459E-3</v>
      </c>
      <c r="S1289" s="95">
        <f t="shared" si="188"/>
        <v>2.2799999999999998</v>
      </c>
      <c r="T1289" s="96">
        <f>SUMIFS(H$2:H1289,A$2:A1289,A1289)*10*S1289*(1.1+INDEX(Entourage!BD:BD,MATCH(J1289,Entourage!A:A,0))/20)</f>
        <v>2893.32</v>
      </c>
      <c r="U1289" s="96">
        <f t="shared" si="189"/>
        <v>436.32000000000016</v>
      </c>
      <c r="V1289" s="96">
        <f>T1289/VLOOKUP(C1289,[4]CharPropertyConfig!$A:$G,7,FALSE)</f>
        <v>115.73280000000001</v>
      </c>
      <c r="W1289" s="96">
        <f t="shared" si="190"/>
        <v>17.820000000000391</v>
      </c>
      <c r="X1289" s="54" t="str">
        <f>VLOOKUP(J1289,Entourage!A:B,2,FALSE)</f>
        <v>c_b_0073</v>
      </c>
      <c r="Y1289" s="51" t="str">
        <f>VLOOKUP(M1289,Entourage!A:B,2,FALSE)</f>
        <v>c_b_0068</v>
      </c>
    </row>
    <row r="1290" spans="1:25" x14ac:dyDescent="0.15">
      <c r="A1290" s="51">
        <f t="shared" si="186"/>
        <v>65</v>
      </c>
      <c r="B1290" s="2">
        <f>COUNTIF(A$1:A1290,A1290)</f>
        <v>9</v>
      </c>
      <c r="C1290" s="2">
        <f t="shared" si="182"/>
        <v>102</v>
      </c>
      <c r="D1290" s="100">
        <f t="shared" si="187"/>
        <v>134</v>
      </c>
      <c r="E1290" s="51">
        <v>1</v>
      </c>
      <c r="F1290" s="43">
        <v>3</v>
      </c>
      <c r="G1290" s="82">
        <v>13009</v>
      </c>
      <c r="H1290" s="43">
        <v>26</v>
      </c>
      <c r="I1290" s="43">
        <f>VLOOKUP(C1290,[4]CharPropertyConfig!$A:$G,7,FALSE)*D1290</f>
        <v>3350</v>
      </c>
      <c r="J1290" s="51">
        <f>VLOOKUP(A1290,filiation!A:C,3,FALSE)</f>
        <v>20</v>
      </c>
      <c r="K1290" s="51">
        <f>VLOOKUP(J1290,Entourage!A:N,14,FALSE)</f>
        <v>2</v>
      </c>
      <c r="L1290" s="2" t="str">
        <f t="shared" si="183"/>
        <v>刺杀</v>
      </c>
      <c r="M1290" s="51">
        <f>VLOOKUP(A1290,filiation!A:D,4,FALSE)</f>
        <v>22</v>
      </c>
      <c r="N1290" s="51">
        <f>VLOOKUP(M1290,Entourage!A:N,14,FALSE)</f>
        <v>1</v>
      </c>
      <c r="O1290" s="2" t="str">
        <f t="shared" si="184"/>
        <v>战斗</v>
      </c>
      <c r="P1290" s="2">
        <f t="shared" si="185"/>
        <v>102</v>
      </c>
      <c r="Q1290" s="51">
        <f>INT(VLOOKUP(M1290,Entourage!A:AF,28+IF(N1290=1,2,IF(N1290=3,3,1)),FALSE)*0.6*POWER(B1290,1.1))</f>
        <v>94</v>
      </c>
      <c r="R1290" s="55">
        <f>I1290/(SUM(H$2:H1290)*10)</f>
        <v>7.7217407339111189E-3</v>
      </c>
      <c r="S1290" s="95">
        <f t="shared" si="188"/>
        <v>2.0699999999999998</v>
      </c>
      <c r="T1290" s="96">
        <f>SUMIFS(H$2:H1290,A$2:A1290,A1290)*10*S1290*(1.1+INDEX(Entourage!BD:BD,MATCH(J1290,Entourage!A:A,0))/20)</f>
        <v>3353.4</v>
      </c>
      <c r="U1290" s="96">
        <f t="shared" si="189"/>
        <v>460.07999999999993</v>
      </c>
      <c r="V1290" s="96">
        <f>T1290/VLOOKUP(C1290,[4]CharPropertyConfig!$A:$G,7,FALSE)</f>
        <v>134.136</v>
      </c>
      <c r="W1290" s="96">
        <f t="shared" si="190"/>
        <v>23.759999999999764</v>
      </c>
      <c r="X1290" s="54" t="str">
        <f>VLOOKUP(J1290,Entourage!A:B,2,FALSE)</f>
        <v>c_b_0073</v>
      </c>
      <c r="Y1290" s="51" t="str">
        <f>VLOOKUP(M1290,Entourage!A:B,2,FALSE)</f>
        <v>c_b_0068</v>
      </c>
    </row>
    <row r="1291" spans="1:25" x14ac:dyDescent="0.15">
      <c r="A1291" s="51">
        <f t="shared" si="186"/>
        <v>65</v>
      </c>
      <c r="B1291" s="2">
        <f>COUNTIF(A$1:A1291,A1291)</f>
        <v>10</v>
      </c>
      <c r="C1291" s="2">
        <f t="shared" si="182"/>
        <v>102</v>
      </c>
      <c r="D1291" s="100">
        <f t="shared" si="187"/>
        <v>153</v>
      </c>
      <c r="E1291" s="51">
        <v>1</v>
      </c>
      <c r="F1291" s="43">
        <v>3</v>
      </c>
      <c r="G1291" s="82">
        <v>13009</v>
      </c>
      <c r="H1291" s="43">
        <v>30</v>
      </c>
      <c r="I1291" s="43">
        <f>VLOOKUP(C1291,[4]CharPropertyConfig!$A:$G,7,FALSE)*D1291</f>
        <v>3825</v>
      </c>
      <c r="J1291" s="51">
        <f>VLOOKUP(A1291,filiation!A:C,3,FALSE)</f>
        <v>20</v>
      </c>
      <c r="K1291" s="51">
        <f>VLOOKUP(J1291,Entourage!A:N,14,FALSE)</f>
        <v>2</v>
      </c>
      <c r="L1291" s="2" t="str">
        <f t="shared" si="183"/>
        <v>刺杀</v>
      </c>
      <c r="M1291" s="51">
        <f>VLOOKUP(A1291,filiation!A:D,4,FALSE)</f>
        <v>22</v>
      </c>
      <c r="N1291" s="51">
        <f>VLOOKUP(M1291,Entourage!A:N,14,FALSE)</f>
        <v>1</v>
      </c>
      <c r="O1291" s="2" t="str">
        <f t="shared" si="184"/>
        <v>战斗</v>
      </c>
      <c r="P1291" s="2">
        <f t="shared" si="185"/>
        <v>102</v>
      </c>
      <c r="Q1291" s="51">
        <f>INT(VLOOKUP(M1291,Entourage!A:AF,28+IF(N1291=1,2,IF(N1291=3,3,1)),FALSE)*0.6*POWER(B1291,1.1))</f>
        <v>105</v>
      </c>
      <c r="R1291" s="55">
        <f>I1291/(SUM(H$2:H1291)*10)</f>
        <v>8.8105219514442341E-3</v>
      </c>
      <c r="S1291" s="95">
        <f t="shared" si="188"/>
        <v>1.89</v>
      </c>
      <c r="T1291" s="96">
        <f>SUMIFS(H$2:H1291,A$2:A1291,A1291)*10*S1291*(1.1+INDEX(Entourage!BD:BD,MATCH(J1291,Entourage!A:A,0))/20)</f>
        <v>3827.2500000000005</v>
      </c>
      <c r="U1291" s="96">
        <f t="shared" si="189"/>
        <v>473.85000000000036</v>
      </c>
      <c r="V1291" s="96">
        <f>T1291/VLOOKUP(C1291,[4]CharPropertyConfig!$A:$G,7,FALSE)</f>
        <v>153.09000000000003</v>
      </c>
      <c r="W1291" s="96">
        <f t="shared" si="190"/>
        <v>13.770000000000437</v>
      </c>
      <c r="X1291" s="54" t="str">
        <f>VLOOKUP(J1291,Entourage!A:B,2,FALSE)</f>
        <v>c_b_0073</v>
      </c>
      <c r="Y1291" s="51" t="str">
        <f>VLOOKUP(M1291,Entourage!A:B,2,FALSE)</f>
        <v>c_b_0068</v>
      </c>
    </row>
    <row r="1292" spans="1:25" x14ac:dyDescent="0.15">
      <c r="A1292" s="51">
        <f t="shared" si="186"/>
        <v>65</v>
      </c>
      <c r="B1292" s="2">
        <f>COUNTIF(A$1:A1292,A1292)</f>
        <v>11</v>
      </c>
      <c r="C1292" s="2">
        <f t="shared" si="182"/>
        <v>102</v>
      </c>
      <c r="D1292" s="100">
        <f t="shared" si="187"/>
        <v>172</v>
      </c>
      <c r="E1292" s="51">
        <v>1</v>
      </c>
      <c r="F1292" s="43">
        <v>4</v>
      </c>
      <c r="G1292" s="82">
        <v>13009</v>
      </c>
      <c r="H1292" s="43">
        <v>34</v>
      </c>
      <c r="I1292" s="43">
        <f>VLOOKUP(C1292,[4]CharPropertyConfig!$A:$G,7,FALSE)*D1292</f>
        <v>4300</v>
      </c>
      <c r="J1292" s="51">
        <f>VLOOKUP(A1292,filiation!A:C,3,FALSE)</f>
        <v>20</v>
      </c>
      <c r="K1292" s="51">
        <f>VLOOKUP(J1292,Entourage!A:N,14,FALSE)</f>
        <v>2</v>
      </c>
      <c r="L1292" s="2" t="str">
        <f t="shared" si="183"/>
        <v>刺杀</v>
      </c>
      <c r="M1292" s="51">
        <f>VLOOKUP(A1292,filiation!A:D,4,FALSE)</f>
        <v>22</v>
      </c>
      <c r="N1292" s="51">
        <f>VLOOKUP(M1292,Entourage!A:N,14,FALSE)</f>
        <v>1</v>
      </c>
      <c r="O1292" s="2" t="str">
        <f t="shared" si="184"/>
        <v>战斗</v>
      </c>
      <c r="P1292" s="2">
        <f t="shared" si="185"/>
        <v>102</v>
      </c>
      <c r="Q1292" s="51">
        <f>INT(VLOOKUP(M1292,Entourage!A:AF,28+IF(N1292=1,2,IF(N1292=3,3,1)),FALSE)*0.6*POWER(B1292,1.1))</f>
        <v>117</v>
      </c>
      <c r="R1292" s="55">
        <f>I1292/(SUM(H$2:H1292)*10)</f>
        <v>9.8968882342110112E-3</v>
      </c>
      <c r="S1292" s="95">
        <f t="shared" si="188"/>
        <v>1.74</v>
      </c>
      <c r="T1292" s="96">
        <f>SUMIFS(H$2:H1292,A$2:A1292,A1292)*10*S1292*(1.1+INDEX(Entourage!BD:BD,MATCH(J1292,Entourage!A:A,0))/20)</f>
        <v>4322.16</v>
      </c>
      <c r="U1292" s="96">
        <f t="shared" si="189"/>
        <v>494.9099999999994</v>
      </c>
      <c r="V1292" s="96">
        <f>T1292/VLOOKUP(C1292,[4]CharPropertyConfig!$A:$G,7,FALSE)</f>
        <v>172.88639999999998</v>
      </c>
      <c r="W1292" s="96">
        <f t="shared" si="190"/>
        <v>21.059999999999036</v>
      </c>
      <c r="X1292" s="54" t="str">
        <f>VLOOKUP(J1292,Entourage!A:B,2,FALSE)</f>
        <v>c_b_0073</v>
      </c>
      <c r="Y1292" s="51" t="str">
        <f>VLOOKUP(M1292,Entourage!A:B,2,FALSE)</f>
        <v>c_b_0068</v>
      </c>
    </row>
    <row r="1293" spans="1:25" x14ac:dyDescent="0.15">
      <c r="A1293" s="51">
        <f t="shared" si="186"/>
        <v>65</v>
      </c>
      <c r="B1293" s="2">
        <f>COUNTIF(A$1:A1293,A1293)</f>
        <v>12</v>
      </c>
      <c r="C1293" s="2">
        <f t="shared" si="182"/>
        <v>102</v>
      </c>
      <c r="D1293" s="100">
        <f t="shared" si="187"/>
        <v>193</v>
      </c>
      <c r="E1293" s="51">
        <v>1</v>
      </c>
      <c r="F1293" s="43">
        <v>4</v>
      </c>
      <c r="G1293" s="82">
        <v>13009</v>
      </c>
      <c r="H1293" s="43">
        <v>38</v>
      </c>
      <c r="I1293" s="43">
        <f>VLOOKUP(C1293,[4]CharPropertyConfig!$A:$G,7,FALSE)*D1293</f>
        <v>4825</v>
      </c>
      <c r="J1293" s="51">
        <f>VLOOKUP(A1293,filiation!A:C,3,FALSE)</f>
        <v>20</v>
      </c>
      <c r="K1293" s="51">
        <f>VLOOKUP(J1293,Entourage!A:N,14,FALSE)</f>
        <v>2</v>
      </c>
      <c r="L1293" s="2" t="str">
        <f t="shared" si="183"/>
        <v>刺杀</v>
      </c>
      <c r="M1293" s="51">
        <f>VLOOKUP(A1293,filiation!A:D,4,FALSE)</f>
        <v>22</v>
      </c>
      <c r="N1293" s="51">
        <f>VLOOKUP(M1293,Entourage!A:N,14,FALSE)</f>
        <v>1</v>
      </c>
      <c r="O1293" s="2" t="str">
        <f t="shared" si="184"/>
        <v>战斗</v>
      </c>
      <c r="P1293" s="2">
        <f t="shared" si="185"/>
        <v>102</v>
      </c>
      <c r="Q1293" s="51">
        <f>INT(VLOOKUP(M1293,Entourage!A:AF,28+IF(N1293=1,2,IF(N1293=3,3,1)),FALSE)*0.6*POWER(B1293,1.1))</f>
        <v>129</v>
      </c>
      <c r="R1293" s="55">
        <f>I1293/(SUM(H$2:H1293)*10)</f>
        <v>1.1095524996550614E-2</v>
      </c>
      <c r="S1293" s="95">
        <f t="shared" si="188"/>
        <v>1.615</v>
      </c>
      <c r="T1293" s="96">
        <f>SUMIFS(H$2:H1293,A$2:A1293,A1293)*10*S1293*(1.1+INDEX(Entourage!BD:BD,MATCH(J1293,Entourage!A:A,0))/20)</f>
        <v>4840.1550000000007</v>
      </c>
      <c r="U1293" s="96">
        <f t="shared" si="189"/>
        <v>517.9950000000008</v>
      </c>
      <c r="V1293" s="96">
        <f>T1293/VLOOKUP(C1293,[4]CharPropertyConfig!$A:$G,7,FALSE)</f>
        <v>193.60620000000003</v>
      </c>
      <c r="W1293" s="96">
        <f t="shared" si="190"/>
        <v>23.085000000001401</v>
      </c>
      <c r="X1293" s="54" t="str">
        <f>VLOOKUP(J1293,Entourage!A:B,2,FALSE)</f>
        <v>c_b_0073</v>
      </c>
      <c r="Y1293" s="51" t="str">
        <f>VLOOKUP(M1293,Entourage!A:B,2,FALSE)</f>
        <v>c_b_0068</v>
      </c>
    </row>
    <row r="1294" spans="1:25" x14ac:dyDescent="0.15">
      <c r="A1294" s="51">
        <f t="shared" si="186"/>
        <v>65</v>
      </c>
      <c r="B1294" s="2">
        <f>COUNTIF(A$1:A1294,A1294)</f>
        <v>13</v>
      </c>
      <c r="C1294" s="2">
        <f t="shared" si="182"/>
        <v>102</v>
      </c>
      <c r="D1294" s="100">
        <f t="shared" si="187"/>
        <v>215</v>
      </c>
      <c r="E1294" s="51">
        <v>1</v>
      </c>
      <c r="F1294" s="43">
        <v>4</v>
      </c>
      <c r="G1294" s="82">
        <v>13009</v>
      </c>
      <c r="H1294" s="43">
        <v>42</v>
      </c>
      <c r="I1294" s="43">
        <f>VLOOKUP(C1294,[4]CharPropertyConfig!$A:$G,7,FALSE)*D1294</f>
        <v>5375</v>
      </c>
      <c r="J1294" s="51">
        <f>VLOOKUP(A1294,filiation!A:C,3,FALSE)</f>
        <v>20</v>
      </c>
      <c r="K1294" s="51">
        <f>VLOOKUP(J1294,Entourage!A:N,14,FALSE)</f>
        <v>2</v>
      </c>
      <c r="L1294" s="2" t="str">
        <f t="shared" si="183"/>
        <v>刺杀</v>
      </c>
      <c r="M1294" s="51">
        <f>VLOOKUP(A1294,filiation!A:D,4,FALSE)</f>
        <v>22</v>
      </c>
      <c r="N1294" s="51">
        <f>VLOOKUP(M1294,Entourage!A:N,14,FALSE)</f>
        <v>1</v>
      </c>
      <c r="O1294" s="2" t="str">
        <f t="shared" si="184"/>
        <v>战斗</v>
      </c>
      <c r="P1294" s="2">
        <f t="shared" si="185"/>
        <v>102</v>
      </c>
      <c r="Q1294" s="51">
        <f>INT(VLOOKUP(M1294,Entourage!A:AF,28+IF(N1294=1,2,IF(N1294=3,3,1)),FALSE)*0.6*POWER(B1294,1.1))</f>
        <v>141</v>
      </c>
      <c r="R1294" s="55">
        <f>I1294/(SUM(H$2:H1294)*10)</f>
        <v>1.2348373460760889E-2</v>
      </c>
      <c r="S1294" s="95">
        <f t="shared" si="188"/>
        <v>1.51</v>
      </c>
      <c r="T1294" s="96">
        <f>SUMIFS(H$2:H1294,A$2:A1294,A1294)*10*S1294*(1.1+INDEX(Entourage!BD:BD,MATCH(J1294,Entourage!A:A,0))/20)</f>
        <v>5381.64</v>
      </c>
      <c r="U1294" s="96">
        <f t="shared" si="189"/>
        <v>541.48499999999967</v>
      </c>
      <c r="V1294" s="96">
        <f>T1294/VLOOKUP(C1294,[4]CharPropertyConfig!$A:$G,7,FALSE)</f>
        <v>215.26560000000001</v>
      </c>
      <c r="W1294" s="96">
        <f t="shared" si="190"/>
        <v>23.489999999998872</v>
      </c>
      <c r="X1294" s="54" t="str">
        <f>VLOOKUP(J1294,Entourage!A:B,2,FALSE)</f>
        <v>c_b_0073</v>
      </c>
      <c r="Y1294" s="51" t="str">
        <f>VLOOKUP(M1294,Entourage!A:B,2,FALSE)</f>
        <v>c_b_0068</v>
      </c>
    </row>
    <row r="1295" spans="1:25" x14ac:dyDescent="0.15">
      <c r="A1295" s="51">
        <f t="shared" si="186"/>
        <v>65</v>
      </c>
      <c r="B1295" s="2">
        <f>COUNTIF(A$1:A1295,A1295)</f>
        <v>14</v>
      </c>
      <c r="C1295" s="2">
        <f t="shared" si="182"/>
        <v>102</v>
      </c>
      <c r="D1295" s="100">
        <f t="shared" si="187"/>
        <v>237</v>
      </c>
      <c r="E1295" s="51">
        <v>1</v>
      </c>
      <c r="F1295" s="43">
        <v>5</v>
      </c>
      <c r="G1295" s="82">
        <v>13009</v>
      </c>
      <c r="H1295" s="43">
        <v>46</v>
      </c>
      <c r="I1295" s="43">
        <f>VLOOKUP(C1295,[4]CharPropertyConfig!$A:$G,7,FALSE)*D1295</f>
        <v>5925</v>
      </c>
      <c r="J1295" s="51">
        <f>VLOOKUP(A1295,filiation!A:C,3,FALSE)</f>
        <v>20</v>
      </c>
      <c r="K1295" s="51">
        <f>VLOOKUP(J1295,Entourage!A:N,14,FALSE)</f>
        <v>2</v>
      </c>
      <c r="L1295" s="2" t="str">
        <f t="shared" si="183"/>
        <v>刺杀</v>
      </c>
      <c r="M1295" s="51">
        <f>VLOOKUP(A1295,filiation!A:D,4,FALSE)</f>
        <v>22</v>
      </c>
      <c r="N1295" s="51">
        <f>VLOOKUP(M1295,Entourage!A:N,14,FALSE)</f>
        <v>1</v>
      </c>
      <c r="O1295" s="2" t="str">
        <f t="shared" si="184"/>
        <v>战斗</v>
      </c>
      <c r="P1295" s="2">
        <f t="shared" si="185"/>
        <v>102</v>
      </c>
      <c r="Q1295" s="51">
        <f>INT(VLOOKUP(M1295,Entourage!A:AF,28+IF(N1295=1,2,IF(N1295=3,3,1)),FALSE)*0.6*POWER(B1295,1.1))</f>
        <v>153</v>
      </c>
      <c r="R1295" s="55">
        <f>I1295/(SUM(H$2:H1295)*10)</f>
        <v>1.3597558176894479E-2</v>
      </c>
      <c r="S1295" s="95">
        <f t="shared" si="188"/>
        <v>1.42</v>
      </c>
      <c r="T1295" s="96">
        <f>SUMIFS(H$2:H1295,A$2:A1295,A1295)*10*S1295*(1.1+INDEX(Entourage!BD:BD,MATCH(J1295,Entourage!A:A,0))/20)</f>
        <v>5942.7000000000007</v>
      </c>
      <c r="U1295" s="96">
        <f t="shared" si="189"/>
        <v>561.0600000000004</v>
      </c>
      <c r="V1295" s="96">
        <f>T1295/VLOOKUP(C1295,[4]CharPropertyConfig!$A:$G,7,FALSE)</f>
        <v>237.70800000000003</v>
      </c>
      <c r="W1295" s="96">
        <f t="shared" si="190"/>
        <v>19.575000000000728</v>
      </c>
      <c r="X1295" s="54" t="str">
        <f>VLOOKUP(J1295,Entourage!A:B,2,FALSE)</f>
        <v>c_b_0073</v>
      </c>
      <c r="Y1295" s="51" t="str">
        <f>VLOOKUP(M1295,Entourage!A:B,2,FALSE)</f>
        <v>c_b_0068</v>
      </c>
    </row>
    <row r="1296" spans="1:25" x14ac:dyDescent="0.15">
      <c r="A1296" s="51">
        <f t="shared" si="186"/>
        <v>65</v>
      </c>
      <c r="B1296" s="2">
        <f>COUNTIF(A$1:A1296,A1296)</f>
        <v>15</v>
      </c>
      <c r="C1296" s="2">
        <f t="shared" si="182"/>
        <v>102</v>
      </c>
      <c r="D1296" s="100">
        <f t="shared" si="187"/>
        <v>260</v>
      </c>
      <c r="E1296" s="51">
        <v>1</v>
      </c>
      <c r="F1296" s="43">
        <v>5</v>
      </c>
      <c r="G1296" s="82">
        <v>13009</v>
      </c>
      <c r="H1296" s="43">
        <v>50</v>
      </c>
      <c r="I1296" s="43">
        <f>VLOOKUP(C1296,[4]CharPropertyConfig!$A:$G,7,FALSE)*D1296</f>
        <v>6500</v>
      </c>
      <c r="J1296" s="51">
        <f>VLOOKUP(A1296,filiation!A:C,3,FALSE)</f>
        <v>20</v>
      </c>
      <c r="K1296" s="51">
        <f>VLOOKUP(J1296,Entourage!A:N,14,FALSE)</f>
        <v>2</v>
      </c>
      <c r="L1296" s="2" t="str">
        <f t="shared" si="183"/>
        <v>刺杀</v>
      </c>
      <c r="M1296" s="51">
        <f>VLOOKUP(A1296,filiation!A:D,4,FALSE)</f>
        <v>22</v>
      </c>
      <c r="N1296" s="51">
        <f>VLOOKUP(M1296,Entourage!A:N,14,FALSE)</f>
        <v>1</v>
      </c>
      <c r="O1296" s="2" t="str">
        <f t="shared" si="184"/>
        <v>战斗</v>
      </c>
      <c r="P1296" s="2">
        <f t="shared" si="185"/>
        <v>102</v>
      </c>
      <c r="Q1296" s="51">
        <f>INT(VLOOKUP(M1296,Entourage!A:AF,28+IF(N1296=1,2,IF(N1296=3,3,1)),FALSE)*0.6*POWER(B1296,1.1))</f>
        <v>165</v>
      </c>
      <c r="R1296" s="55">
        <f>I1296/(SUM(H$2:H1296)*10)</f>
        <v>1.490005501558775E-2</v>
      </c>
      <c r="S1296" s="95">
        <f t="shared" si="188"/>
        <v>1.3418999999999999</v>
      </c>
      <c r="T1296" s="96">
        <f>SUMIFS(H$2:H1296,A$2:A1296,A1296)*10*S1296*(1.1+INDEX(Entourage!BD:BD,MATCH(J1296,Entourage!A:A,0))/20)</f>
        <v>6521.6339999999991</v>
      </c>
      <c r="U1296" s="96">
        <f t="shared" si="189"/>
        <v>578.93399999999838</v>
      </c>
      <c r="V1296" s="96">
        <f>T1296/VLOOKUP(C1296,[4]CharPropertyConfig!$A:$G,7,FALSE)</f>
        <v>260.86535999999995</v>
      </c>
      <c r="W1296" s="96">
        <f t="shared" si="190"/>
        <v>17.873999999997977</v>
      </c>
      <c r="X1296" s="54" t="str">
        <f>VLOOKUP(J1296,Entourage!A:B,2,FALSE)</f>
        <v>c_b_0073</v>
      </c>
      <c r="Y1296" s="51" t="str">
        <f>VLOOKUP(M1296,Entourage!A:B,2,FALSE)</f>
        <v>c_b_0068</v>
      </c>
    </row>
    <row r="1297" spans="1:25" x14ac:dyDescent="0.15">
      <c r="A1297" s="51">
        <f t="shared" si="186"/>
        <v>65</v>
      </c>
      <c r="B1297" s="2">
        <f>COUNTIF(A$1:A1297,A1297)</f>
        <v>16</v>
      </c>
      <c r="C1297" s="2">
        <f t="shared" si="182"/>
        <v>102</v>
      </c>
      <c r="D1297" s="100">
        <f t="shared" si="187"/>
        <v>284</v>
      </c>
      <c r="E1297" s="51">
        <v>1</v>
      </c>
      <c r="F1297" s="43">
        <v>5</v>
      </c>
      <c r="G1297" s="82">
        <v>13009</v>
      </c>
      <c r="H1297" s="43">
        <v>54</v>
      </c>
      <c r="I1297" s="43">
        <f>VLOOKUP(C1297,[4]CharPropertyConfig!$A:$G,7,FALSE)*D1297</f>
        <v>7100</v>
      </c>
      <c r="J1297" s="51">
        <f>VLOOKUP(A1297,filiation!A:C,3,FALSE)</f>
        <v>20</v>
      </c>
      <c r="K1297" s="51">
        <f>VLOOKUP(J1297,Entourage!A:N,14,FALSE)</f>
        <v>2</v>
      </c>
      <c r="L1297" s="2" t="str">
        <f t="shared" si="183"/>
        <v>刺杀</v>
      </c>
      <c r="M1297" s="51">
        <f>VLOOKUP(A1297,filiation!A:D,4,FALSE)</f>
        <v>22</v>
      </c>
      <c r="N1297" s="51">
        <f>VLOOKUP(M1297,Entourage!A:N,14,FALSE)</f>
        <v>1</v>
      </c>
      <c r="O1297" s="2" t="str">
        <f t="shared" si="184"/>
        <v>战斗</v>
      </c>
      <c r="P1297" s="2">
        <f t="shared" si="185"/>
        <v>102</v>
      </c>
      <c r="Q1297" s="51">
        <f>INT(VLOOKUP(M1297,Entourage!A:AF,28+IF(N1297=1,2,IF(N1297=3,3,1)),FALSE)*0.6*POWER(B1297,1.1))</f>
        <v>177</v>
      </c>
      <c r="R1297" s="55">
        <f>I1297/(SUM(H$2:H1297)*10)</f>
        <v>1.6255323045927011E-2</v>
      </c>
      <c r="S1297" s="95">
        <f t="shared" si="188"/>
        <v>1.2748049999999997</v>
      </c>
      <c r="T1297" s="96">
        <f>SUMIFS(H$2:H1297,A$2:A1297,A1297)*10*S1297*(1.1+INDEX(Entourage!BD:BD,MATCH(J1297,Entourage!A:A,0))/20)</f>
        <v>7124.8851449999984</v>
      </c>
      <c r="U1297" s="96">
        <f t="shared" si="189"/>
        <v>603.25114499999927</v>
      </c>
      <c r="V1297" s="96">
        <f>T1297/VLOOKUP(C1297,[4]CharPropertyConfig!$A:$G,7,FALSE)</f>
        <v>284.99540579999996</v>
      </c>
      <c r="W1297" s="96">
        <f t="shared" si="190"/>
        <v>24.317145000000892</v>
      </c>
      <c r="X1297" s="54" t="str">
        <f>VLOOKUP(J1297,Entourage!A:B,2,FALSE)</f>
        <v>c_b_0073</v>
      </c>
      <c r="Y1297" s="51" t="str">
        <f>VLOOKUP(M1297,Entourage!A:B,2,FALSE)</f>
        <v>c_b_0068</v>
      </c>
    </row>
    <row r="1298" spans="1:25" x14ac:dyDescent="0.15">
      <c r="A1298" s="51">
        <f t="shared" si="186"/>
        <v>65</v>
      </c>
      <c r="B1298" s="2">
        <f>COUNTIF(A$1:A1298,A1298)</f>
        <v>17</v>
      </c>
      <c r="C1298" s="2">
        <f t="shared" ref="C1298:C1361" si="191">P1298</f>
        <v>102</v>
      </c>
      <c r="D1298" s="100">
        <f t="shared" si="187"/>
        <v>310</v>
      </c>
      <c r="E1298" s="51">
        <v>1</v>
      </c>
      <c r="F1298" s="43">
        <v>5</v>
      </c>
      <c r="G1298" s="82">
        <v>13009</v>
      </c>
      <c r="H1298" s="43">
        <v>58</v>
      </c>
      <c r="I1298" s="43">
        <f>VLOOKUP(C1298,[4]CharPropertyConfig!$A:$G,7,FALSE)*D1298</f>
        <v>7750</v>
      </c>
      <c r="J1298" s="51">
        <f>VLOOKUP(A1298,filiation!A:C,3,FALSE)</f>
        <v>20</v>
      </c>
      <c r="K1298" s="51">
        <f>VLOOKUP(J1298,Entourage!A:N,14,FALSE)</f>
        <v>2</v>
      </c>
      <c r="L1298" s="2" t="str">
        <f t="shared" si="183"/>
        <v>刺杀</v>
      </c>
      <c r="M1298" s="51">
        <f>VLOOKUP(A1298,filiation!A:D,4,FALSE)</f>
        <v>22</v>
      </c>
      <c r="N1298" s="51">
        <f>VLOOKUP(M1298,Entourage!A:N,14,FALSE)</f>
        <v>1</v>
      </c>
      <c r="O1298" s="2" t="str">
        <f t="shared" si="184"/>
        <v>战斗</v>
      </c>
      <c r="P1298" s="2">
        <f t="shared" si="185"/>
        <v>102</v>
      </c>
      <c r="Q1298" s="51">
        <f>INT(VLOOKUP(M1298,Entourage!A:AF,28+IF(N1298=1,2,IF(N1298=3,3,1)),FALSE)*0.6*POWER(B1298,1.1))</f>
        <v>189</v>
      </c>
      <c r="R1298" s="55">
        <f>I1298/(SUM(H$2:H1298)*10)</f>
        <v>1.7719956100237789E-2</v>
      </c>
      <c r="S1298" s="95">
        <f t="shared" si="188"/>
        <v>1.2174387749999998</v>
      </c>
      <c r="T1298" s="96">
        <f>SUMIFS(H$2:H1298,A$2:A1298,A1298)*10*S1298*(1.1+INDEX(Entourage!BD:BD,MATCH(J1298,Entourage!A:A,0))/20)</f>
        <v>7757.5198742999983</v>
      </c>
      <c r="U1298" s="96">
        <f t="shared" si="189"/>
        <v>632.63472929999989</v>
      </c>
      <c r="V1298" s="96">
        <f>T1298/VLOOKUP(C1298,[4]CharPropertyConfig!$A:$G,7,FALSE)</f>
        <v>310.30079497199995</v>
      </c>
      <c r="W1298" s="96">
        <f t="shared" si="190"/>
        <v>29.383584300000621</v>
      </c>
      <c r="X1298" s="54" t="str">
        <f>VLOOKUP(J1298,Entourage!A:B,2,FALSE)</f>
        <v>c_b_0073</v>
      </c>
      <c r="Y1298" s="51" t="str">
        <f>VLOOKUP(M1298,Entourage!A:B,2,FALSE)</f>
        <v>c_b_0068</v>
      </c>
    </row>
    <row r="1299" spans="1:25" x14ac:dyDescent="0.15">
      <c r="A1299" s="51">
        <f t="shared" si="186"/>
        <v>65</v>
      </c>
      <c r="B1299" s="2">
        <f>COUNTIF(A$1:A1299,A1299)</f>
        <v>18</v>
      </c>
      <c r="C1299" s="2">
        <f t="shared" si="191"/>
        <v>102</v>
      </c>
      <c r="D1299" s="100">
        <f t="shared" si="187"/>
        <v>338</v>
      </c>
      <c r="E1299" s="51">
        <v>1</v>
      </c>
      <c r="F1299" s="43">
        <v>6</v>
      </c>
      <c r="G1299" s="82">
        <v>13009</v>
      </c>
      <c r="H1299" s="43">
        <v>64</v>
      </c>
      <c r="I1299" s="43">
        <f>VLOOKUP(C1299,[4]CharPropertyConfig!$A:$G,7,FALSE)*D1299</f>
        <v>8450</v>
      </c>
      <c r="J1299" s="51">
        <f>VLOOKUP(A1299,filiation!A:C,3,FALSE)</f>
        <v>20</v>
      </c>
      <c r="K1299" s="51">
        <f>VLOOKUP(J1299,Entourage!A:N,14,FALSE)</f>
        <v>2</v>
      </c>
      <c r="L1299" s="2" t="str">
        <f t="shared" si="183"/>
        <v>刺杀</v>
      </c>
      <c r="M1299" s="51">
        <f>VLOOKUP(A1299,filiation!A:D,4,FALSE)</f>
        <v>22</v>
      </c>
      <c r="N1299" s="51">
        <f>VLOOKUP(M1299,Entourage!A:N,14,FALSE)</f>
        <v>1</v>
      </c>
      <c r="O1299" s="2" t="str">
        <f t="shared" si="184"/>
        <v>战斗</v>
      </c>
      <c r="P1299" s="2">
        <f t="shared" si="185"/>
        <v>102</v>
      </c>
      <c r="Q1299" s="51">
        <f>INT(VLOOKUP(M1299,Entourage!A:AF,28+IF(N1299=1,2,IF(N1299=3,3,1)),FALSE)*0.6*POWER(B1299,1.1))</f>
        <v>201</v>
      </c>
      <c r="R1299" s="55">
        <f>I1299/(SUM(H$2:H1299)*10)</f>
        <v>1.9292237442922376E-2</v>
      </c>
      <c r="S1299" s="95">
        <f t="shared" si="188"/>
        <v>1.1687412239999997</v>
      </c>
      <c r="T1299" s="96">
        <f>SUMIFS(H$2:H1299,A$2:A1299,A1299)*10*S1299*(1.1+INDEX(Entourage!BD:BD,MATCH(J1299,Entourage!A:A,0))/20)</f>
        <v>8457.0114968639991</v>
      </c>
      <c r="U1299" s="96">
        <f t="shared" si="189"/>
        <v>699.49162256400086</v>
      </c>
      <c r="V1299" s="96">
        <f>T1299/VLOOKUP(C1299,[4]CharPropertyConfig!$A:$G,7,FALSE)</f>
        <v>338.28045987455994</v>
      </c>
      <c r="W1299" s="96">
        <f t="shared" si="190"/>
        <v>66.856893264000973</v>
      </c>
      <c r="X1299" s="54" t="str">
        <f>VLOOKUP(J1299,Entourage!A:B,2,FALSE)</f>
        <v>c_b_0073</v>
      </c>
      <c r="Y1299" s="51" t="str">
        <f>VLOOKUP(M1299,Entourage!A:B,2,FALSE)</f>
        <v>c_b_0068</v>
      </c>
    </row>
    <row r="1300" spans="1:25" x14ac:dyDescent="0.15">
      <c r="A1300" s="51">
        <f t="shared" si="186"/>
        <v>65</v>
      </c>
      <c r="B1300" s="2">
        <f>COUNTIF(A$1:A1300,A1300)</f>
        <v>19</v>
      </c>
      <c r="C1300" s="2">
        <f t="shared" si="191"/>
        <v>102</v>
      </c>
      <c r="D1300" s="100">
        <f t="shared" si="187"/>
        <v>367</v>
      </c>
      <c r="E1300" s="51">
        <v>1</v>
      </c>
      <c r="F1300" s="43">
        <v>6</v>
      </c>
      <c r="G1300" s="82">
        <v>13009</v>
      </c>
      <c r="H1300" s="43">
        <v>68</v>
      </c>
      <c r="I1300" s="43">
        <f>VLOOKUP(C1300,[4]CharPropertyConfig!$A:$G,7,FALSE)*D1300</f>
        <v>9175</v>
      </c>
      <c r="J1300" s="51">
        <f>VLOOKUP(A1300,filiation!A:C,3,FALSE)</f>
        <v>20</v>
      </c>
      <c r="K1300" s="51">
        <f>VLOOKUP(J1300,Entourage!A:N,14,FALSE)</f>
        <v>2</v>
      </c>
      <c r="L1300" s="2" t="str">
        <f t="shared" si="183"/>
        <v>刺杀</v>
      </c>
      <c r="M1300" s="51">
        <f>VLOOKUP(A1300,filiation!A:D,4,FALSE)</f>
        <v>22</v>
      </c>
      <c r="N1300" s="51">
        <f>VLOOKUP(M1300,Entourage!A:N,14,FALSE)</f>
        <v>1</v>
      </c>
      <c r="O1300" s="2" t="str">
        <f t="shared" si="184"/>
        <v>战斗</v>
      </c>
      <c r="P1300" s="2">
        <f t="shared" si="185"/>
        <v>102</v>
      </c>
      <c r="Q1300" s="51">
        <f>INT(VLOOKUP(M1300,Entourage!A:AF,28+IF(N1300=1,2,IF(N1300=3,3,1)),FALSE)*0.6*POWER(B1300,1.1))</f>
        <v>214</v>
      </c>
      <c r="R1300" s="55">
        <f>I1300/(SUM(H$2:H1300)*10)</f>
        <v>2.0915017780614571E-2</v>
      </c>
      <c r="S1300" s="95">
        <f t="shared" si="188"/>
        <v>1.1278352811599996</v>
      </c>
      <c r="T1300" s="96">
        <f>SUMIFS(H$2:H1300,A$2:A1300,A1300)*10*S1300*(1.1+INDEX(Entourage!BD:BD,MATCH(J1300,Entourage!A:A,0))/20)</f>
        <v>9196.3688825786376</v>
      </c>
      <c r="U1300" s="96">
        <f t="shared" si="189"/>
        <v>739.35738571463844</v>
      </c>
      <c r="V1300" s="96">
        <f>T1300/VLOOKUP(C1300,[4]CharPropertyConfig!$A:$G,7,FALSE)</f>
        <v>367.85475530314551</v>
      </c>
      <c r="W1300" s="96">
        <f t="shared" si="190"/>
        <v>39.865763150637576</v>
      </c>
      <c r="X1300" s="54" t="str">
        <f>VLOOKUP(J1300,Entourage!A:B,2,FALSE)</f>
        <v>c_b_0073</v>
      </c>
      <c r="Y1300" s="51" t="str">
        <f>VLOOKUP(M1300,Entourage!A:B,2,FALSE)</f>
        <v>c_b_0068</v>
      </c>
    </row>
    <row r="1301" spans="1:25" x14ac:dyDescent="0.15">
      <c r="A1301" s="51">
        <f t="shared" si="186"/>
        <v>65</v>
      </c>
      <c r="B1301" s="2">
        <f>COUNTIF(A$1:A1301,A1301)</f>
        <v>20</v>
      </c>
      <c r="C1301" s="2">
        <f t="shared" si="191"/>
        <v>102</v>
      </c>
      <c r="D1301" s="100">
        <f t="shared" si="187"/>
        <v>399</v>
      </c>
      <c r="E1301" s="51">
        <v>1</v>
      </c>
      <c r="F1301" s="43">
        <v>6</v>
      </c>
      <c r="G1301" s="82">
        <v>13009</v>
      </c>
      <c r="H1301" s="43">
        <v>72</v>
      </c>
      <c r="I1301" s="43">
        <f>VLOOKUP(C1301,[4]CharPropertyConfig!$A:$G,7,FALSE)*D1301</f>
        <v>9975</v>
      </c>
      <c r="J1301" s="51">
        <f>VLOOKUP(A1301,filiation!A:C,3,FALSE)</f>
        <v>20</v>
      </c>
      <c r="K1301" s="51">
        <f>VLOOKUP(J1301,Entourage!A:N,14,FALSE)</f>
        <v>2</v>
      </c>
      <c r="L1301" s="2" t="str">
        <f t="shared" si="183"/>
        <v>刺杀</v>
      </c>
      <c r="M1301" s="51">
        <f>VLOOKUP(A1301,filiation!A:D,4,FALSE)</f>
        <v>22</v>
      </c>
      <c r="N1301" s="51">
        <f>VLOOKUP(M1301,Entourage!A:N,14,FALSE)</f>
        <v>1</v>
      </c>
      <c r="O1301" s="2" t="str">
        <f t="shared" si="184"/>
        <v>战斗</v>
      </c>
      <c r="P1301" s="2">
        <f t="shared" si="185"/>
        <v>102</v>
      </c>
      <c r="Q1301" s="51">
        <f>INT(VLOOKUP(M1301,Entourage!A:AF,28+IF(N1301=1,2,IF(N1301=3,3,1)),FALSE)*0.6*POWER(B1301,1.1))</f>
        <v>226</v>
      </c>
      <c r="R1301" s="55">
        <f>I1301/(SUM(H$2:H1301)*10)</f>
        <v>2.2701411015020483E-2</v>
      </c>
      <c r="S1301" s="95">
        <f t="shared" si="188"/>
        <v>1.0940002227251997</v>
      </c>
      <c r="T1301" s="96">
        <f>SUMIFS(H$2:H1301,A$2:A1301,A1301)*10*S1301*(1.1+INDEX(Entourage!BD:BD,MATCH(J1301,Entourage!A:A,0))/20)</f>
        <v>9983.8460325901724</v>
      </c>
      <c r="U1301" s="96">
        <f t="shared" si="189"/>
        <v>787.47715001153483</v>
      </c>
      <c r="V1301" s="96">
        <f>T1301/VLOOKUP(C1301,[4]CharPropertyConfig!$A:$G,7,FALSE)</f>
        <v>399.35384130360688</v>
      </c>
      <c r="W1301" s="96">
        <f t="shared" si="190"/>
        <v>48.119764296896392</v>
      </c>
      <c r="X1301" s="54" t="str">
        <f>VLOOKUP(J1301,Entourage!A:B,2,FALSE)</f>
        <v>c_b_0073</v>
      </c>
      <c r="Y1301" s="51" t="str">
        <f>VLOOKUP(M1301,Entourage!A:B,2,FALSE)</f>
        <v>c_b_0068</v>
      </c>
    </row>
    <row r="1302" spans="1:25" x14ac:dyDescent="0.15">
      <c r="A1302" s="51">
        <f t="shared" si="186"/>
        <v>66</v>
      </c>
      <c r="B1302" s="2">
        <f>COUNTIF(A$1:A1302,A1302)</f>
        <v>1</v>
      </c>
      <c r="C1302" s="2">
        <f t="shared" si="191"/>
        <v>101</v>
      </c>
      <c r="D1302" s="100">
        <f t="shared" si="187"/>
        <v>10</v>
      </c>
      <c r="E1302" s="51">
        <v>1</v>
      </c>
      <c r="F1302" s="43">
        <v>1</v>
      </c>
      <c r="G1302" s="82">
        <v>13009</v>
      </c>
      <c r="H1302" s="43">
        <v>2</v>
      </c>
      <c r="I1302" s="43">
        <f>VLOOKUP(C1302,[4]CharPropertyConfig!$A:$G,7,FALSE)*D1302</f>
        <v>250</v>
      </c>
      <c r="J1302" s="51">
        <f>VLOOKUP(A1302,filiation!A:C,3,FALSE)</f>
        <v>22</v>
      </c>
      <c r="K1302" s="51">
        <f>VLOOKUP(J1302,Entourage!A:N,14,FALSE)</f>
        <v>1</v>
      </c>
      <c r="L1302" s="2" t="str">
        <f t="shared" si="183"/>
        <v>战斗</v>
      </c>
      <c r="M1302" s="51">
        <f>VLOOKUP(A1302,filiation!A:D,4,FALSE)</f>
        <v>20</v>
      </c>
      <c r="N1302" s="51">
        <f>VLOOKUP(M1302,Entourage!A:N,14,FALSE)</f>
        <v>2</v>
      </c>
      <c r="O1302" s="2" t="str">
        <f t="shared" si="184"/>
        <v>刺杀</v>
      </c>
      <c r="P1302" s="2">
        <f t="shared" si="185"/>
        <v>101</v>
      </c>
      <c r="Q1302" s="51">
        <f>INT(VLOOKUP(M1302,Entourage!A:AF,28+IF(N1302=1,2,IF(N1302=3,3,1)),FALSE)*0.6*POWER(B1302,1.1))</f>
        <v>18</v>
      </c>
      <c r="R1302" s="55">
        <f>I1302/(SUM(H$2:H1302)*10)</f>
        <v>5.6893177370169771E-4</v>
      </c>
      <c r="S1302" s="95">
        <f t="shared" si="188"/>
        <v>10</v>
      </c>
      <c r="T1302" s="96">
        <f>SUMIFS(H$2:H1302,A$2:A1302,A1302)*10*S1302*(1.1+INDEX(Entourage!BD:BD,MATCH(J1302,Entourage!A:A,0))/20)</f>
        <v>270</v>
      </c>
      <c r="U1302" s="96">
        <f t="shared" si="189"/>
        <v>-9713.8460325901724</v>
      </c>
      <c r="V1302" s="96">
        <f>T1302/VLOOKUP(C1302,[4]CharPropertyConfig!$A:$G,7,FALSE)</f>
        <v>10.8</v>
      </c>
      <c r="W1302" s="96">
        <f t="shared" si="190"/>
        <v>-10501.323182601707</v>
      </c>
      <c r="X1302" s="54" t="str">
        <f>VLOOKUP(J1302,Entourage!A:B,2,FALSE)</f>
        <v>c_b_0068</v>
      </c>
      <c r="Y1302" s="51" t="str">
        <f>VLOOKUP(M1302,Entourage!A:B,2,FALSE)</f>
        <v>c_b_0073</v>
      </c>
    </row>
    <row r="1303" spans="1:25" x14ac:dyDescent="0.15">
      <c r="A1303" s="51">
        <f t="shared" si="186"/>
        <v>66</v>
      </c>
      <c r="B1303" s="2">
        <f>COUNTIF(A$1:A1303,A1303)</f>
        <v>2</v>
      </c>
      <c r="C1303" s="2">
        <f t="shared" si="191"/>
        <v>101</v>
      </c>
      <c r="D1303" s="100">
        <f t="shared" si="187"/>
        <v>22</v>
      </c>
      <c r="E1303" s="51">
        <v>1</v>
      </c>
      <c r="F1303" s="43">
        <v>1</v>
      </c>
      <c r="G1303" s="82">
        <v>13009</v>
      </c>
      <c r="H1303" s="43">
        <v>4</v>
      </c>
      <c r="I1303" s="43">
        <f>VLOOKUP(C1303,[4]CharPropertyConfig!$A:$G,7,FALSE)*D1303</f>
        <v>550</v>
      </c>
      <c r="J1303" s="51">
        <f>VLOOKUP(A1303,filiation!A:C,3,FALSE)</f>
        <v>22</v>
      </c>
      <c r="K1303" s="51">
        <f>VLOOKUP(J1303,Entourage!A:N,14,FALSE)</f>
        <v>1</v>
      </c>
      <c r="L1303" s="2" t="str">
        <f t="shared" si="183"/>
        <v>战斗</v>
      </c>
      <c r="M1303" s="51">
        <f>VLOOKUP(A1303,filiation!A:D,4,FALSE)</f>
        <v>20</v>
      </c>
      <c r="N1303" s="51">
        <f>VLOOKUP(M1303,Entourage!A:N,14,FALSE)</f>
        <v>2</v>
      </c>
      <c r="O1303" s="2" t="str">
        <f t="shared" si="184"/>
        <v>刺杀</v>
      </c>
      <c r="P1303" s="2">
        <f t="shared" si="185"/>
        <v>101</v>
      </c>
      <c r="Q1303" s="51">
        <f>INT(VLOOKUP(M1303,Entourage!A:AF,28+IF(N1303=1,2,IF(N1303=3,3,1)),FALSE)*0.6*POWER(B1303,1.1))</f>
        <v>38</v>
      </c>
      <c r="R1303" s="55">
        <f>I1303/(SUM(H$2:H1303)*10)</f>
        <v>1.2515359759705093E-3</v>
      </c>
      <c r="S1303" s="95">
        <f t="shared" si="188"/>
        <v>7</v>
      </c>
      <c r="T1303" s="96">
        <f>SUMIFS(H$2:H1303,A$2:A1303,A1303)*10*S1303*(1.1+INDEX(Entourage!BD:BD,MATCH(J1303,Entourage!A:A,0))/20)</f>
        <v>567</v>
      </c>
      <c r="U1303" s="96">
        <f t="shared" si="189"/>
        <v>297</v>
      </c>
      <c r="V1303" s="96">
        <f>T1303/VLOOKUP(C1303,[4]CharPropertyConfig!$A:$G,7,FALSE)</f>
        <v>22.68</v>
      </c>
      <c r="W1303" s="96">
        <f t="shared" si="190"/>
        <v>10010.846032590172</v>
      </c>
      <c r="X1303" s="54" t="str">
        <f>VLOOKUP(J1303,Entourage!A:B,2,FALSE)</f>
        <v>c_b_0068</v>
      </c>
      <c r="Y1303" s="51" t="str">
        <f>VLOOKUP(M1303,Entourage!A:B,2,FALSE)</f>
        <v>c_b_0073</v>
      </c>
    </row>
    <row r="1304" spans="1:25" x14ac:dyDescent="0.15">
      <c r="A1304" s="51">
        <f t="shared" si="186"/>
        <v>66</v>
      </c>
      <c r="B1304" s="2">
        <f>COUNTIF(A$1:A1304,A1304)</f>
        <v>3</v>
      </c>
      <c r="C1304" s="2">
        <f t="shared" si="191"/>
        <v>101</v>
      </c>
      <c r="D1304" s="100">
        <f t="shared" si="187"/>
        <v>35</v>
      </c>
      <c r="E1304" s="51">
        <v>1</v>
      </c>
      <c r="F1304" s="43">
        <v>1</v>
      </c>
      <c r="G1304" s="82">
        <v>13009</v>
      </c>
      <c r="H1304" s="43">
        <v>6</v>
      </c>
      <c r="I1304" s="43">
        <f>VLOOKUP(C1304,[4]CharPropertyConfig!$A:$G,7,FALSE)*D1304</f>
        <v>875</v>
      </c>
      <c r="J1304" s="51">
        <f>VLOOKUP(A1304,filiation!A:C,3,FALSE)</f>
        <v>22</v>
      </c>
      <c r="K1304" s="51">
        <f>VLOOKUP(J1304,Entourage!A:N,14,FALSE)</f>
        <v>1</v>
      </c>
      <c r="L1304" s="2" t="str">
        <f t="shared" si="183"/>
        <v>战斗</v>
      </c>
      <c r="M1304" s="51">
        <f>VLOOKUP(A1304,filiation!A:D,4,FALSE)</f>
        <v>20</v>
      </c>
      <c r="N1304" s="51">
        <f>VLOOKUP(M1304,Entourage!A:N,14,FALSE)</f>
        <v>2</v>
      </c>
      <c r="O1304" s="2" t="str">
        <f t="shared" si="184"/>
        <v>刺杀</v>
      </c>
      <c r="P1304" s="2">
        <f t="shared" si="185"/>
        <v>101</v>
      </c>
      <c r="Q1304" s="51">
        <f>INT(VLOOKUP(M1304,Entourage!A:AF,28+IF(N1304=1,2,IF(N1304=3,3,1)),FALSE)*0.6*POWER(B1304,1.1))</f>
        <v>60</v>
      </c>
      <c r="R1304" s="55">
        <f>I1304/(SUM(H$2:H1304)*10)</f>
        <v>1.9908081543502003E-3</v>
      </c>
      <c r="S1304" s="95">
        <f t="shared" si="188"/>
        <v>5.5</v>
      </c>
      <c r="T1304" s="96">
        <f>SUMIFS(H$2:H1304,A$2:A1304,A1304)*10*S1304*(1.1+INDEX(Entourage!BD:BD,MATCH(J1304,Entourage!A:A,0))/20)</f>
        <v>891.00000000000011</v>
      </c>
      <c r="U1304" s="96">
        <f t="shared" si="189"/>
        <v>324.00000000000011</v>
      </c>
      <c r="V1304" s="96">
        <f>T1304/VLOOKUP(C1304,[4]CharPropertyConfig!$A:$G,7,FALSE)</f>
        <v>35.640000000000008</v>
      </c>
      <c r="W1304" s="96">
        <f t="shared" si="190"/>
        <v>27.000000000000114</v>
      </c>
      <c r="X1304" s="54" t="str">
        <f>VLOOKUP(J1304,Entourage!A:B,2,FALSE)</f>
        <v>c_b_0068</v>
      </c>
      <c r="Y1304" s="51" t="str">
        <f>VLOOKUP(M1304,Entourage!A:B,2,FALSE)</f>
        <v>c_b_0073</v>
      </c>
    </row>
    <row r="1305" spans="1:25" x14ac:dyDescent="0.15">
      <c r="A1305" s="51">
        <f t="shared" si="186"/>
        <v>66</v>
      </c>
      <c r="B1305" s="2">
        <f>COUNTIF(A$1:A1305,A1305)</f>
        <v>4</v>
      </c>
      <c r="C1305" s="2">
        <f t="shared" si="191"/>
        <v>101</v>
      </c>
      <c r="D1305" s="100">
        <f t="shared" si="187"/>
        <v>49</v>
      </c>
      <c r="E1305" s="51">
        <v>1</v>
      </c>
      <c r="F1305" s="43">
        <v>2</v>
      </c>
      <c r="G1305" s="82">
        <v>13009</v>
      </c>
      <c r="H1305" s="43">
        <v>10</v>
      </c>
      <c r="I1305" s="43">
        <f>VLOOKUP(C1305,[4]CharPropertyConfig!$A:$G,7,FALSE)*D1305</f>
        <v>1225</v>
      </c>
      <c r="J1305" s="51">
        <f>VLOOKUP(A1305,filiation!A:C,3,FALSE)</f>
        <v>22</v>
      </c>
      <c r="K1305" s="51">
        <f>VLOOKUP(J1305,Entourage!A:N,14,FALSE)</f>
        <v>1</v>
      </c>
      <c r="L1305" s="2" t="str">
        <f t="shared" si="183"/>
        <v>战斗</v>
      </c>
      <c r="M1305" s="51">
        <f>VLOOKUP(A1305,filiation!A:D,4,FALSE)</f>
        <v>20</v>
      </c>
      <c r="N1305" s="51">
        <f>VLOOKUP(M1305,Entourage!A:N,14,FALSE)</f>
        <v>2</v>
      </c>
      <c r="O1305" s="2" t="str">
        <f t="shared" si="184"/>
        <v>刺杀</v>
      </c>
      <c r="P1305" s="2">
        <f t="shared" si="185"/>
        <v>101</v>
      </c>
      <c r="Q1305" s="51">
        <f>INT(VLOOKUP(M1305,Entourage!A:AF,28+IF(N1305=1,2,IF(N1305=3,3,1)),FALSE)*0.6*POWER(B1305,1.1))</f>
        <v>82</v>
      </c>
      <c r="R1305" s="55">
        <f>I1305/(SUM(H$2:H1305)*10)</f>
        <v>2.7864974295982894E-3</v>
      </c>
      <c r="S1305" s="95">
        <f t="shared" si="188"/>
        <v>4.2</v>
      </c>
      <c r="T1305" s="96">
        <f>SUMIFS(H$2:H1305,A$2:A1305,A1305)*10*S1305*(1.1+INDEX(Entourage!BD:BD,MATCH(J1305,Entourage!A:A,0))/20)</f>
        <v>1247.4000000000001</v>
      </c>
      <c r="U1305" s="96">
        <f t="shared" si="189"/>
        <v>356.4</v>
      </c>
      <c r="V1305" s="96">
        <f>T1305/VLOOKUP(C1305,[4]CharPropertyConfig!$A:$G,7,FALSE)</f>
        <v>49.896000000000001</v>
      </c>
      <c r="W1305" s="96">
        <f t="shared" si="190"/>
        <v>32.399999999999864</v>
      </c>
      <c r="X1305" s="54" t="str">
        <f>VLOOKUP(J1305,Entourage!A:B,2,FALSE)</f>
        <v>c_b_0068</v>
      </c>
      <c r="Y1305" s="51" t="str">
        <f>VLOOKUP(M1305,Entourage!A:B,2,FALSE)</f>
        <v>c_b_0073</v>
      </c>
    </row>
    <row r="1306" spans="1:25" x14ac:dyDescent="0.15">
      <c r="A1306" s="51">
        <f t="shared" si="186"/>
        <v>66</v>
      </c>
      <c r="B1306" s="2">
        <f>COUNTIF(A$1:A1306,A1306)</f>
        <v>5</v>
      </c>
      <c r="C1306" s="2">
        <f t="shared" si="191"/>
        <v>101</v>
      </c>
      <c r="D1306" s="100">
        <f t="shared" si="187"/>
        <v>65</v>
      </c>
      <c r="E1306" s="51">
        <v>1</v>
      </c>
      <c r="F1306" s="43">
        <v>2</v>
      </c>
      <c r="G1306" s="82">
        <v>13009</v>
      </c>
      <c r="H1306" s="43">
        <v>12</v>
      </c>
      <c r="I1306" s="43">
        <f>VLOOKUP(C1306,[4]CharPropertyConfig!$A:$G,7,FALSE)*D1306</f>
        <v>1625</v>
      </c>
      <c r="J1306" s="51">
        <f>VLOOKUP(A1306,filiation!A:C,3,FALSE)</f>
        <v>22</v>
      </c>
      <c r="K1306" s="51">
        <f>VLOOKUP(J1306,Entourage!A:N,14,FALSE)</f>
        <v>1</v>
      </c>
      <c r="L1306" s="2" t="str">
        <f t="shared" si="183"/>
        <v>战斗</v>
      </c>
      <c r="M1306" s="51">
        <f>VLOOKUP(A1306,filiation!A:D,4,FALSE)</f>
        <v>20</v>
      </c>
      <c r="N1306" s="51">
        <f>VLOOKUP(M1306,Entourage!A:N,14,FALSE)</f>
        <v>2</v>
      </c>
      <c r="O1306" s="2" t="str">
        <f t="shared" si="184"/>
        <v>刺杀</v>
      </c>
      <c r="P1306" s="2">
        <f t="shared" si="185"/>
        <v>101</v>
      </c>
      <c r="Q1306" s="51">
        <f>INT(VLOOKUP(M1306,Entourage!A:AF,28+IF(N1306=1,2,IF(N1306=3,3,1)),FALSE)*0.6*POWER(B1306,1.1))</f>
        <v>105</v>
      </c>
      <c r="R1306" s="55">
        <f>I1306/(SUM(H$2:H1306)*10)</f>
        <v>3.6953654432164461E-3</v>
      </c>
      <c r="S1306" s="95">
        <f t="shared" si="188"/>
        <v>3.56</v>
      </c>
      <c r="T1306" s="96">
        <f>SUMIFS(H$2:H1306,A$2:A1306,A1306)*10*S1306*(1.1+INDEX(Entourage!BD:BD,MATCH(J1306,Entourage!A:A,0))/20)</f>
        <v>1634.0400000000002</v>
      </c>
      <c r="U1306" s="96">
        <f t="shared" si="189"/>
        <v>386.6400000000001</v>
      </c>
      <c r="V1306" s="96">
        <f>T1306/VLOOKUP(C1306,[4]CharPropertyConfig!$A:$G,7,FALSE)</f>
        <v>65.36160000000001</v>
      </c>
      <c r="W1306" s="96">
        <f t="shared" si="190"/>
        <v>30.240000000000123</v>
      </c>
      <c r="X1306" s="54" t="str">
        <f>VLOOKUP(J1306,Entourage!A:B,2,FALSE)</f>
        <v>c_b_0068</v>
      </c>
      <c r="Y1306" s="51" t="str">
        <f>VLOOKUP(M1306,Entourage!A:B,2,FALSE)</f>
        <v>c_b_0073</v>
      </c>
    </row>
    <row r="1307" spans="1:25" x14ac:dyDescent="0.15">
      <c r="A1307" s="51">
        <f t="shared" si="186"/>
        <v>66</v>
      </c>
      <c r="B1307" s="2">
        <f>COUNTIF(A$1:A1307,A1307)</f>
        <v>6</v>
      </c>
      <c r="C1307" s="2">
        <f t="shared" si="191"/>
        <v>101</v>
      </c>
      <c r="D1307" s="100">
        <f t="shared" si="187"/>
        <v>81</v>
      </c>
      <c r="E1307" s="51">
        <v>1</v>
      </c>
      <c r="F1307" s="43">
        <v>2</v>
      </c>
      <c r="G1307" s="82">
        <v>13009</v>
      </c>
      <c r="H1307" s="43">
        <v>16</v>
      </c>
      <c r="I1307" s="43">
        <f>VLOOKUP(C1307,[4]CharPropertyConfig!$A:$G,7,FALSE)*D1307</f>
        <v>2025</v>
      </c>
      <c r="J1307" s="51">
        <f>VLOOKUP(A1307,filiation!A:C,3,FALSE)</f>
        <v>22</v>
      </c>
      <c r="K1307" s="51">
        <f>VLOOKUP(J1307,Entourage!A:N,14,FALSE)</f>
        <v>1</v>
      </c>
      <c r="L1307" s="2" t="str">
        <f t="shared" si="183"/>
        <v>战斗</v>
      </c>
      <c r="M1307" s="51">
        <f>VLOOKUP(A1307,filiation!A:D,4,FALSE)</f>
        <v>20</v>
      </c>
      <c r="N1307" s="51">
        <f>VLOOKUP(M1307,Entourage!A:N,14,FALSE)</f>
        <v>2</v>
      </c>
      <c r="O1307" s="2" t="str">
        <f t="shared" si="184"/>
        <v>刺杀</v>
      </c>
      <c r="P1307" s="2">
        <f t="shared" si="185"/>
        <v>101</v>
      </c>
      <c r="Q1307" s="51">
        <f>INT(VLOOKUP(M1307,Entourage!A:AF,28+IF(N1307=1,2,IF(N1307=3,3,1)),FALSE)*0.6*POWER(B1307,1.1))</f>
        <v>129</v>
      </c>
      <c r="R1307" s="55">
        <f>I1307/(SUM(H$2:H1307)*10)</f>
        <v>4.6033189361218462E-3</v>
      </c>
      <c r="S1307" s="95">
        <f t="shared" si="188"/>
        <v>3.02</v>
      </c>
      <c r="T1307" s="96">
        <f>SUMIFS(H$2:H1307,A$2:A1307,A1307)*10*S1307*(1.1+INDEX(Entourage!BD:BD,MATCH(J1307,Entourage!A:A,0))/20)</f>
        <v>2038.5000000000002</v>
      </c>
      <c r="U1307" s="96">
        <f t="shared" si="189"/>
        <v>404.46000000000004</v>
      </c>
      <c r="V1307" s="96">
        <f>T1307/VLOOKUP(C1307,[4]CharPropertyConfig!$A:$G,7,FALSE)</f>
        <v>81.540000000000006</v>
      </c>
      <c r="W1307" s="96">
        <f t="shared" si="190"/>
        <v>17.819999999999936</v>
      </c>
      <c r="X1307" s="54" t="str">
        <f>VLOOKUP(J1307,Entourage!A:B,2,FALSE)</f>
        <v>c_b_0068</v>
      </c>
      <c r="Y1307" s="51" t="str">
        <f>VLOOKUP(M1307,Entourage!A:B,2,FALSE)</f>
        <v>c_b_0073</v>
      </c>
    </row>
    <row r="1308" spans="1:25" x14ac:dyDescent="0.15">
      <c r="A1308" s="51">
        <f t="shared" si="186"/>
        <v>66</v>
      </c>
      <c r="B1308" s="2">
        <f>COUNTIF(A$1:A1308,A1308)</f>
        <v>7</v>
      </c>
      <c r="C1308" s="2">
        <f t="shared" si="191"/>
        <v>101</v>
      </c>
      <c r="D1308" s="100">
        <f t="shared" si="187"/>
        <v>98</v>
      </c>
      <c r="E1308" s="51">
        <v>1</v>
      </c>
      <c r="F1308" s="43">
        <v>3</v>
      </c>
      <c r="G1308" s="82">
        <v>13009</v>
      </c>
      <c r="H1308" s="43">
        <v>20</v>
      </c>
      <c r="I1308" s="43">
        <f>VLOOKUP(C1308,[4]CharPropertyConfig!$A:$G,7,FALSE)*D1308</f>
        <v>2450</v>
      </c>
      <c r="J1308" s="51">
        <f>VLOOKUP(A1308,filiation!A:C,3,FALSE)</f>
        <v>22</v>
      </c>
      <c r="K1308" s="51">
        <f>VLOOKUP(J1308,Entourage!A:N,14,FALSE)</f>
        <v>1</v>
      </c>
      <c r="L1308" s="2" t="str">
        <f t="shared" si="183"/>
        <v>战斗</v>
      </c>
      <c r="M1308" s="51">
        <f>VLOOKUP(A1308,filiation!A:D,4,FALSE)</f>
        <v>20</v>
      </c>
      <c r="N1308" s="51">
        <f>VLOOKUP(M1308,Entourage!A:N,14,FALSE)</f>
        <v>2</v>
      </c>
      <c r="O1308" s="2" t="str">
        <f t="shared" si="184"/>
        <v>刺杀</v>
      </c>
      <c r="P1308" s="2">
        <f t="shared" si="185"/>
        <v>101</v>
      </c>
      <c r="Q1308" s="51">
        <f>INT(VLOOKUP(M1308,Entourage!A:AF,28+IF(N1308=1,2,IF(N1308=3,3,1)),FALSE)*0.6*POWER(B1308,1.1))</f>
        <v>153</v>
      </c>
      <c r="R1308" s="55">
        <f>I1308/(SUM(H$2:H1308)*10)</f>
        <v>5.5669166098613948E-3</v>
      </c>
      <c r="S1308" s="95">
        <f t="shared" si="188"/>
        <v>2.6</v>
      </c>
      <c r="T1308" s="96">
        <f>SUMIFS(H$2:H1308,A$2:A1308,A1308)*10*S1308*(1.1+INDEX(Entourage!BD:BD,MATCH(J1308,Entourage!A:A,0))/20)</f>
        <v>2457</v>
      </c>
      <c r="U1308" s="96">
        <f t="shared" si="189"/>
        <v>418.49999999999977</v>
      </c>
      <c r="V1308" s="96">
        <f>T1308/VLOOKUP(C1308,[4]CharPropertyConfig!$A:$G,7,FALSE)</f>
        <v>98.28</v>
      </c>
      <c r="W1308" s="96">
        <f t="shared" si="190"/>
        <v>14.039999999999736</v>
      </c>
      <c r="X1308" s="54" t="str">
        <f>VLOOKUP(J1308,Entourage!A:B,2,FALSE)</f>
        <v>c_b_0068</v>
      </c>
      <c r="Y1308" s="51" t="str">
        <f>VLOOKUP(M1308,Entourage!A:B,2,FALSE)</f>
        <v>c_b_0073</v>
      </c>
    </row>
    <row r="1309" spans="1:25" x14ac:dyDescent="0.15">
      <c r="A1309" s="51">
        <f t="shared" si="186"/>
        <v>66</v>
      </c>
      <c r="B1309" s="2">
        <f>COUNTIF(A$1:A1309,A1309)</f>
        <v>8</v>
      </c>
      <c r="C1309" s="2">
        <f t="shared" si="191"/>
        <v>101</v>
      </c>
      <c r="D1309" s="100">
        <f t="shared" si="187"/>
        <v>115</v>
      </c>
      <c r="E1309" s="51">
        <v>1</v>
      </c>
      <c r="F1309" s="43">
        <v>3</v>
      </c>
      <c r="G1309" s="82">
        <v>13009</v>
      </c>
      <c r="H1309" s="43">
        <v>24</v>
      </c>
      <c r="I1309" s="43">
        <f>VLOOKUP(C1309,[4]CharPropertyConfig!$A:$G,7,FALSE)*D1309</f>
        <v>2875</v>
      </c>
      <c r="J1309" s="51">
        <f>VLOOKUP(A1309,filiation!A:C,3,FALSE)</f>
        <v>22</v>
      </c>
      <c r="K1309" s="51">
        <f>VLOOKUP(J1309,Entourage!A:N,14,FALSE)</f>
        <v>1</v>
      </c>
      <c r="L1309" s="2" t="str">
        <f t="shared" si="183"/>
        <v>战斗</v>
      </c>
      <c r="M1309" s="51">
        <f>VLOOKUP(A1309,filiation!A:D,4,FALSE)</f>
        <v>20</v>
      </c>
      <c r="N1309" s="51">
        <f>VLOOKUP(M1309,Entourage!A:N,14,FALSE)</f>
        <v>2</v>
      </c>
      <c r="O1309" s="2" t="str">
        <f t="shared" si="184"/>
        <v>刺杀</v>
      </c>
      <c r="P1309" s="2">
        <f t="shared" si="185"/>
        <v>101</v>
      </c>
      <c r="Q1309" s="51">
        <f>INT(VLOOKUP(M1309,Entourage!A:AF,28+IF(N1309=1,2,IF(N1309=3,3,1)),FALSE)*0.6*POWER(B1309,1.1))</f>
        <v>177</v>
      </c>
      <c r="R1309" s="55">
        <f>I1309/(SUM(H$2:H1309)*10)</f>
        <v>6.5290457373847486E-3</v>
      </c>
      <c r="S1309" s="95">
        <f t="shared" si="188"/>
        <v>2.2799999999999998</v>
      </c>
      <c r="T1309" s="96">
        <f>SUMIFS(H$2:H1309,A$2:A1309,A1309)*10*S1309*(1.1+INDEX(Entourage!BD:BD,MATCH(J1309,Entourage!A:A,0))/20)</f>
        <v>2893.32</v>
      </c>
      <c r="U1309" s="96">
        <f t="shared" si="189"/>
        <v>436.32000000000016</v>
      </c>
      <c r="V1309" s="96">
        <f>T1309/VLOOKUP(C1309,[4]CharPropertyConfig!$A:$G,7,FALSE)</f>
        <v>115.73280000000001</v>
      </c>
      <c r="W1309" s="96">
        <f t="shared" si="190"/>
        <v>17.820000000000391</v>
      </c>
      <c r="X1309" s="54" t="str">
        <f>VLOOKUP(J1309,Entourage!A:B,2,FALSE)</f>
        <v>c_b_0068</v>
      </c>
      <c r="Y1309" s="51" t="str">
        <f>VLOOKUP(M1309,Entourage!A:B,2,FALSE)</f>
        <v>c_b_0073</v>
      </c>
    </row>
    <row r="1310" spans="1:25" x14ac:dyDescent="0.15">
      <c r="A1310" s="51">
        <f t="shared" si="186"/>
        <v>66</v>
      </c>
      <c r="B1310" s="2">
        <f>COUNTIF(A$1:A1310,A1310)</f>
        <v>9</v>
      </c>
      <c r="C1310" s="2">
        <f t="shared" si="191"/>
        <v>101</v>
      </c>
      <c r="D1310" s="100">
        <f t="shared" si="187"/>
        <v>134</v>
      </c>
      <c r="E1310" s="51">
        <v>1</v>
      </c>
      <c r="F1310" s="43">
        <v>3</v>
      </c>
      <c r="G1310" s="82">
        <v>13009</v>
      </c>
      <c r="H1310" s="43">
        <v>26</v>
      </c>
      <c r="I1310" s="43">
        <f>VLOOKUP(C1310,[4]CharPropertyConfig!$A:$G,7,FALSE)*D1310</f>
        <v>3350</v>
      </c>
      <c r="J1310" s="51">
        <f>VLOOKUP(A1310,filiation!A:C,3,FALSE)</f>
        <v>22</v>
      </c>
      <c r="K1310" s="51">
        <f>VLOOKUP(J1310,Entourage!A:N,14,FALSE)</f>
        <v>1</v>
      </c>
      <c r="L1310" s="2" t="str">
        <f t="shared" si="183"/>
        <v>战斗</v>
      </c>
      <c r="M1310" s="51">
        <f>VLOOKUP(A1310,filiation!A:D,4,FALSE)</f>
        <v>20</v>
      </c>
      <c r="N1310" s="51">
        <f>VLOOKUP(M1310,Entourage!A:N,14,FALSE)</f>
        <v>2</v>
      </c>
      <c r="O1310" s="2" t="str">
        <f t="shared" si="184"/>
        <v>刺杀</v>
      </c>
      <c r="P1310" s="2">
        <f t="shared" si="185"/>
        <v>101</v>
      </c>
      <c r="Q1310" s="51">
        <f>INT(VLOOKUP(M1310,Entourage!A:AF,28+IF(N1310=1,2,IF(N1310=3,3,1)),FALSE)*0.6*POWER(B1310,1.1))</f>
        <v>201</v>
      </c>
      <c r="R1310" s="55">
        <f>I1310/(SUM(H$2:H1310)*10)</f>
        <v>7.6032682705401726E-3</v>
      </c>
      <c r="S1310" s="95">
        <f t="shared" si="188"/>
        <v>2.0699999999999998</v>
      </c>
      <c r="T1310" s="96">
        <f>SUMIFS(H$2:H1310,A$2:A1310,A1310)*10*S1310*(1.1+INDEX(Entourage!BD:BD,MATCH(J1310,Entourage!A:A,0))/20)</f>
        <v>3353.4</v>
      </c>
      <c r="U1310" s="96">
        <f t="shared" si="189"/>
        <v>460.07999999999993</v>
      </c>
      <c r="V1310" s="96">
        <f>T1310/VLOOKUP(C1310,[4]CharPropertyConfig!$A:$G,7,FALSE)</f>
        <v>134.136</v>
      </c>
      <c r="W1310" s="96">
        <f t="shared" si="190"/>
        <v>23.759999999999764</v>
      </c>
      <c r="X1310" s="54" t="str">
        <f>VLOOKUP(J1310,Entourage!A:B,2,FALSE)</f>
        <v>c_b_0068</v>
      </c>
      <c r="Y1310" s="51" t="str">
        <f>VLOOKUP(M1310,Entourage!A:B,2,FALSE)</f>
        <v>c_b_0073</v>
      </c>
    </row>
    <row r="1311" spans="1:25" x14ac:dyDescent="0.15">
      <c r="A1311" s="51">
        <f t="shared" si="186"/>
        <v>66</v>
      </c>
      <c r="B1311" s="2">
        <f>COUNTIF(A$1:A1311,A1311)</f>
        <v>10</v>
      </c>
      <c r="C1311" s="2">
        <f t="shared" si="191"/>
        <v>101</v>
      </c>
      <c r="D1311" s="100">
        <f t="shared" si="187"/>
        <v>153</v>
      </c>
      <c r="E1311" s="51">
        <v>1</v>
      </c>
      <c r="F1311" s="43">
        <v>3</v>
      </c>
      <c r="G1311" s="82">
        <v>13009</v>
      </c>
      <c r="H1311" s="43">
        <v>30</v>
      </c>
      <c r="I1311" s="43">
        <f>VLOOKUP(C1311,[4]CharPropertyConfig!$A:$G,7,FALSE)*D1311</f>
        <v>3825</v>
      </c>
      <c r="J1311" s="51">
        <f>VLOOKUP(A1311,filiation!A:C,3,FALSE)</f>
        <v>22</v>
      </c>
      <c r="K1311" s="51">
        <f>VLOOKUP(J1311,Entourage!A:N,14,FALSE)</f>
        <v>1</v>
      </c>
      <c r="L1311" s="2" t="str">
        <f t="shared" si="183"/>
        <v>战斗</v>
      </c>
      <c r="M1311" s="51">
        <f>VLOOKUP(A1311,filiation!A:D,4,FALSE)</f>
        <v>20</v>
      </c>
      <c r="N1311" s="51">
        <f>VLOOKUP(M1311,Entourage!A:N,14,FALSE)</f>
        <v>2</v>
      </c>
      <c r="O1311" s="2" t="str">
        <f t="shared" si="184"/>
        <v>刺杀</v>
      </c>
      <c r="P1311" s="2">
        <f t="shared" si="185"/>
        <v>101</v>
      </c>
      <c r="Q1311" s="51">
        <f>INT(VLOOKUP(M1311,Entourage!A:AF,28+IF(N1311=1,2,IF(N1311=3,3,1)),FALSE)*0.6*POWER(B1311,1.1))</f>
        <v>226</v>
      </c>
      <c r="R1311" s="55">
        <f>I1311/(SUM(H$2:H1311)*10)</f>
        <v>8.6754366069403486E-3</v>
      </c>
      <c r="S1311" s="95">
        <f t="shared" si="188"/>
        <v>1.89</v>
      </c>
      <c r="T1311" s="96">
        <f>SUMIFS(H$2:H1311,A$2:A1311,A1311)*10*S1311*(1.1+INDEX(Entourage!BD:BD,MATCH(J1311,Entourage!A:A,0))/20)</f>
        <v>3827.2500000000005</v>
      </c>
      <c r="U1311" s="96">
        <f t="shared" si="189"/>
        <v>473.85000000000036</v>
      </c>
      <c r="V1311" s="96">
        <f>T1311/VLOOKUP(C1311,[4]CharPropertyConfig!$A:$G,7,FALSE)</f>
        <v>153.09000000000003</v>
      </c>
      <c r="W1311" s="96">
        <f t="shared" si="190"/>
        <v>13.770000000000437</v>
      </c>
      <c r="X1311" s="54" t="str">
        <f>VLOOKUP(J1311,Entourage!A:B,2,FALSE)</f>
        <v>c_b_0068</v>
      </c>
      <c r="Y1311" s="51" t="str">
        <f>VLOOKUP(M1311,Entourage!A:B,2,FALSE)</f>
        <v>c_b_0073</v>
      </c>
    </row>
    <row r="1312" spans="1:25" x14ac:dyDescent="0.15">
      <c r="A1312" s="51">
        <f t="shared" si="186"/>
        <v>66</v>
      </c>
      <c r="B1312" s="2">
        <f>COUNTIF(A$1:A1312,A1312)</f>
        <v>11</v>
      </c>
      <c r="C1312" s="2">
        <f t="shared" si="191"/>
        <v>101</v>
      </c>
      <c r="D1312" s="100">
        <f t="shared" si="187"/>
        <v>172</v>
      </c>
      <c r="E1312" s="51">
        <v>1</v>
      </c>
      <c r="F1312" s="43">
        <v>4</v>
      </c>
      <c r="G1312" s="82">
        <v>13009</v>
      </c>
      <c r="H1312" s="43">
        <v>34</v>
      </c>
      <c r="I1312" s="43">
        <f>VLOOKUP(C1312,[4]CharPropertyConfig!$A:$G,7,FALSE)*D1312</f>
        <v>4300</v>
      </c>
      <c r="J1312" s="51">
        <f>VLOOKUP(A1312,filiation!A:C,3,FALSE)</f>
        <v>22</v>
      </c>
      <c r="K1312" s="51">
        <f>VLOOKUP(J1312,Entourage!A:N,14,FALSE)</f>
        <v>1</v>
      </c>
      <c r="L1312" s="2" t="str">
        <f t="shared" si="183"/>
        <v>战斗</v>
      </c>
      <c r="M1312" s="51">
        <f>VLOOKUP(A1312,filiation!A:D,4,FALSE)</f>
        <v>20</v>
      </c>
      <c r="N1312" s="51">
        <f>VLOOKUP(M1312,Entourage!A:N,14,FALSE)</f>
        <v>2</v>
      </c>
      <c r="O1312" s="2" t="str">
        <f t="shared" si="184"/>
        <v>刺杀</v>
      </c>
      <c r="P1312" s="2">
        <f t="shared" si="185"/>
        <v>101</v>
      </c>
      <c r="Q1312" s="51">
        <f>INT(VLOOKUP(M1312,Entourage!A:AF,28+IF(N1312=1,2,IF(N1312=3,3,1)),FALSE)*0.6*POWER(B1312,1.1))</f>
        <v>251</v>
      </c>
      <c r="R1312" s="55">
        <f>I1312/(SUM(H$2:H1312)*10)</f>
        <v>9.7452633487444471E-3</v>
      </c>
      <c r="S1312" s="95">
        <f t="shared" si="188"/>
        <v>1.74</v>
      </c>
      <c r="T1312" s="96">
        <f>SUMIFS(H$2:H1312,A$2:A1312,A1312)*10*S1312*(1.1+INDEX(Entourage!BD:BD,MATCH(J1312,Entourage!A:A,0))/20)</f>
        <v>4322.16</v>
      </c>
      <c r="U1312" s="96">
        <f t="shared" si="189"/>
        <v>494.9099999999994</v>
      </c>
      <c r="V1312" s="96">
        <f>T1312/VLOOKUP(C1312,[4]CharPropertyConfig!$A:$G,7,FALSE)</f>
        <v>172.88639999999998</v>
      </c>
      <c r="W1312" s="96">
        <f t="shared" si="190"/>
        <v>21.059999999999036</v>
      </c>
      <c r="X1312" s="54" t="str">
        <f>VLOOKUP(J1312,Entourage!A:B,2,FALSE)</f>
        <v>c_b_0068</v>
      </c>
      <c r="Y1312" s="51" t="str">
        <f>VLOOKUP(M1312,Entourage!A:B,2,FALSE)</f>
        <v>c_b_0073</v>
      </c>
    </row>
    <row r="1313" spans="1:25" x14ac:dyDescent="0.15">
      <c r="A1313" s="51">
        <f t="shared" si="186"/>
        <v>66</v>
      </c>
      <c r="B1313" s="2">
        <f>COUNTIF(A$1:A1313,A1313)</f>
        <v>12</v>
      </c>
      <c r="C1313" s="2">
        <f t="shared" si="191"/>
        <v>101</v>
      </c>
      <c r="D1313" s="100">
        <f t="shared" si="187"/>
        <v>193</v>
      </c>
      <c r="E1313" s="51">
        <v>1</v>
      </c>
      <c r="F1313" s="43">
        <v>4</v>
      </c>
      <c r="G1313" s="82">
        <v>13009</v>
      </c>
      <c r="H1313" s="43">
        <v>38</v>
      </c>
      <c r="I1313" s="43">
        <f>VLOOKUP(C1313,[4]CharPropertyConfig!$A:$G,7,FALSE)*D1313</f>
        <v>4825</v>
      </c>
      <c r="J1313" s="51">
        <f>VLOOKUP(A1313,filiation!A:C,3,FALSE)</f>
        <v>22</v>
      </c>
      <c r="K1313" s="51">
        <f>VLOOKUP(J1313,Entourage!A:N,14,FALSE)</f>
        <v>1</v>
      </c>
      <c r="L1313" s="2" t="str">
        <f t="shared" si="183"/>
        <v>战斗</v>
      </c>
      <c r="M1313" s="51">
        <f>VLOOKUP(A1313,filiation!A:D,4,FALSE)</f>
        <v>20</v>
      </c>
      <c r="N1313" s="51">
        <f>VLOOKUP(M1313,Entourage!A:N,14,FALSE)</f>
        <v>2</v>
      </c>
      <c r="O1313" s="2" t="str">
        <f t="shared" si="184"/>
        <v>刺杀</v>
      </c>
      <c r="P1313" s="2">
        <f t="shared" si="185"/>
        <v>101</v>
      </c>
      <c r="Q1313" s="51">
        <f>INT(VLOOKUP(M1313,Entourage!A:AF,28+IF(N1313=1,2,IF(N1313=3,3,1)),FALSE)*0.6*POWER(B1313,1.1))</f>
        <v>276</v>
      </c>
      <c r="R1313" s="55">
        <f>I1313/(SUM(H$2:H1313)*10)</f>
        <v>1.0925682713645215E-2</v>
      </c>
      <c r="S1313" s="95">
        <f t="shared" si="188"/>
        <v>1.615</v>
      </c>
      <c r="T1313" s="96">
        <f>SUMIFS(H$2:H1313,A$2:A1313,A1313)*10*S1313*(1.1+INDEX(Entourage!BD:BD,MATCH(J1313,Entourage!A:A,0))/20)</f>
        <v>4840.1550000000007</v>
      </c>
      <c r="U1313" s="96">
        <f t="shared" si="189"/>
        <v>517.9950000000008</v>
      </c>
      <c r="V1313" s="96">
        <f>T1313/VLOOKUP(C1313,[4]CharPropertyConfig!$A:$G,7,FALSE)</f>
        <v>193.60620000000003</v>
      </c>
      <c r="W1313" s="96">
        <f t="shared" si="190"/>
        <v>23.085000000001401</v>
      </c>
      <c r="X1313" s="54" t="str">
        <f>VLOOKUP(J1313,Entourage!A:B,2,FALSE)</f>
        <v>c_b_0068</v>
      </c>
      <c r="Y1313" s="51" t="str">
        <f>VLOOKUP(M1313,Entourage!A:B,2,FALSE)</f>
        <v>c_b_0073</v>
      </c>
    </row>
    <row r="1314" spans="1:25" x14ac:dyDescent="0.15">
      <c r="A1314" s="51">
        <f t="shared" si="186"/>
        <v>66</v>
      </c>
      <c r="B1314" s="2">
        <f>COUNTIF(A$1:A1314,A1314)</f>
        <v>13</v>
      </c>
      <c r="C1314" s="2">
        <f t="shared" si="191"/>
        <v>101</v>
      </c>
      <c r="D1314" s="100">
        <f t="shared" si="187"/>
        <v>215</v>
      </c>
      <c r="E1314" s="51">
        <v>1</v>
      </c>
      <c r="F1314" s="43">
        <v>4</v>
      </c>
      <c r="G1314" s="82">
        <v>13009</v>
      </c>
      <c r="H1314" s="43">
        <v>42</v>
      </c>
      <c r="I1314" s="43">
        <f>VLOOKUP(C1314,[4]CharPropertyConfig!$A:$G,7,FALSE)*D1314</f>
        <v>5375</v>
      </c>
      <c r="J1314" s="51">
        <f>VLOOKUP(A1314,filiation!A:C,3,FALSE)</f>
        <v>22</v>
      </c>
      <c r="K1314" s="51">
        <f>VLOOKUP(J1314,Entourage!A:N,14,FALSE)</f>
        <v>1</v>
      </c>
      <c r="L1314" s="2" t="str">
        <f t="shared" ref="L1314:L1377" si="192">VLOOKUP(K1314,$AC$2:$AD$4,2,FALSE)</f>
        <v>战斗</v>
      </c>
      <c r="M1314" s="51">
        <f>VLOOKUP(A1314,filiation!A:D,4,FALSE)</f>
        <v>20</v>
      </c>
      <c r="N1314" s="51">
        <f>VLOOKUP(M1314,Entourage!A:N,14,FALSE)</f>
        <v>2</v>
      </c>
      <c r="O1314" s="2" t="str">
        <f t="shared" ref="O1314:O1377" si="193">VLOOKUP(N1314,$AC$2:$AD$4,2,FALSE)</f>
        <v>刺杀</v>
      </c>
      <c r="P1314" s="2">
        <f t="shared" ref="P1314:P1377" si="194">VLOOKUP(N1314,$AC$2:$AE$4,3,FALSE)</f>
        <v>101</v>
      </c>
      <c r="Q1314" s="51">
        <f>INT(VLOOKUP(M1314,Entourage!A:AF,28+IF(N1314=1,2,IF(N1314=3,3,1)),FALSE)*0.6*POWER(B1314,1.1))</f>
        <v>302</v>
      </c>
      <c r="R1314" s="55">
        <f>I1314/(SUM(H$2:H1314)*10)</f>
        <v>1.2159533073929961E-2</v>
      </c>
      <c r="S1314" s="95">
        <f t="shared" si="188"/>
        <v>1.51</v>
      </c>
      <c r="T1314" s="96">
        <f>SUMIFS(H$2:H1314,A$2:A1314,A1314)*10*S1314*(1.1+INDEX(Entourage!BD:BD,MATCH(J1314,Entourage!A:A,0))/20)</f>
        <v>5381.64</v>
      </c>
      <c r="U1314" s="96">
        <f t="shared" si="189"/>
        <v>541.48499999999967</v>
      </c>
      <c r="V1314" s="96">
        <f>T1314/VLOOKUP(C1314,[4]CharPropertyConfig!$A:$G,7,FALSE)</f>
        <v>215.26560000000001</v>
      </c>
      <c r="W1314" s="96">
        <f t="shared" si="190"/>
        <v>23.489999999998872</v>
      </c>
      <c r="X1314" s="54" t="str">
        <f>VLOOKUP(J1314,Entourage!A:B,2,FALSE)</f>
        <v>c_b_0068</v>
      </c>
      <c r="Y1314" s="51" t="str">
        <f>VLOOKUP(M1314,Entourage!A:B,2,FALSE)</f>
        <v>c_b_0073</v>
      </c>
    </row>
    <row r="1315" spans="1:25" x14ac:dyDescent="0.15">
      <c r="A1315" s="51">
        <f t="shared" si="186"/>
        <v>66</v>
      </c>
      <c r="B1315" s="2">
        <f>COUNTIF(A$1:A1315,A1315)</f>
        <v>14</v>
      </c>
      <c r="C1315" s="2">
        <f t="shared" si="191"/>
        <v>101</v>
      </c>
      <c r="D1315" s="100">
        <f t="shared" si="187"/>
        <v>237</v>
      </c>
      <c r="E1315" s="51">
        <v>1</v>
      </c>
      <c r="F1315" s="43">
        <v>5</v>
      </c>
      <c r="G1315" s="82">
        <v>13009</v>
      </c>
      <c r="H1315" s="43">
        <v>46</v>
      </c>
      <c r="I1315" s="43">
        <f>VLOOKUP(C1315,[4]CharPropertyConfig!$A:$G,7,FALSE)*D1315</f>
        <v>5925</v>
      </c>
      <c r="J1315" s="51">
        <f>VLOOKUP(A1315,filiation!A:C,3,FALSE)</f>
        <v>22</v>
      </c>
      <c r="K1315" s="51">
        <f>VLOOKUP(J1315,Entourage!A:N,14,FALSE)</f>
        <v>1</v>
      </c>
      <c r="L1315" s="2" t="str">
        <f t="shared" si="192"/>
        <v>战斗</v>
      </c>
      <c r="M1315" s="51">
        <f>VLOOKUP(A1315,filiation!A:D,4,FALSE)</f>
        <v>20</v>
      </c>
      <c r="N1315" s="51">
        <f>VLOOKUP(M1315,Entourage!A:N,14,FALSE)</f>
        <v>2</v>
      </c>
      <c r="O1315" s="2" t="str">
        <f t="shared" si="193"/>
        <v>刺杀</v>
      </c>
      <c r="P1315" s="2">
        <f t="shared" si="194"/>
        <v>101</v>
      </c>
      <c r="Q1315" s="51">
        <f>INT(VLOOKUP(M1315,Entourage!A:AF,28+IF(N1315=1,2,IF(N1315=3,3,1)),FALSE)*0.6*POWER(B1315,1.1))</f>
        <v>328</v>
      </c>
      <c r="R1315" s="55">
        <f>I1315/(SUM(H$2:H1315)*10)</f>
        <v>1.3389830508474577E-2</v>
      </c>
      <c r="S1315" s="95">
        <f t="shared" si="188"/>
        <v>1.42</v>
      </c>
      <c r="T1315" s="96">
        <f>SUMIFS(H$2:H1315,A$2:A1315,A1315)*10*S1315*(1.1+INDEX(Entourage!BD:BD,MATCH(J1315,Entourage!A:A,0))/20)</f>
        <v>5942.7000000000007</v>
      </c>
      <c r="U1315" s="96">
        <f t="shared" si="189"/>
        <v>561.0600000000004</v>
      </c>
      <c r="V1315" s="96">
        <f>T1315/VLOOKUP(C1315,[4]CharPropertyConfig!$A:$G,7,FALSE)</f>
        <v>237.70800000000003</v>
      </c>
      <c r="W1315" s="96">
        <f t="shared" si="190"/>
        <v>19.575000000000728</v>
      </c>
      <c r="X1315" s="54" t="str">
        <f>VLOOKUP(J1315,Entourage!A:B,2,FALSE)</f>
        <v>c_b_0068</v>
      </c>
      <c r="Y1315" s="51" t="str">
        <f>VLOOKUP(M1315,Entourage!A:B,2,FALSE)</f>
        <v>c_b_0073</v>
      </c>
    </row>
    <row r="1316" spans="1:25" x14ac:dyDescent="0.15">
      <c r="A1316" s="51">
        <f t="shared" si="186"/>
        <v>66</v>
      </c>
      <c r="B1316" s="2">
        <f>COUNTIF(A$1:A1316,A1316)</f>
        <v>15</v>
      </c>
      <c r="C1316" s="2">
        <f t="shared" si="191"/>
        <v>101</v>
      </c>
      <c r="D1316" s="100">
        <f t="shared" si="187"/>
        <v>260</v>
      </c>
      <c r="E1316" s="51">
        <v>1</v>
      </c>
      <c r="F1316" s="43">
        <v>5</v>
      </c>
      <c r="G1316" s="82">
        <v>13009</v>
      </c>
      <c r="H1316" s="43">
        <v>50</v>
      </c>
      <c r="I1316" s="43">
        <f>VLOOKUP(C1316,[4]CharPropertyConfig!$A:$G,7,FALSE)*D1316</f>
        <v>6500</v>
      </c>
      <c r="J1316" s="51">
        <f>VLOOKUP(A1316,filiation!A:C,3,FALSE)</f>
        <v>22</v>
      </c>
      <c r="K1316" s="51">
        <f>VLOOKUP(J1316,Entourage!A:N,14,FALSE)</f>
        <v>1</v>
      </c>
      <c r="L1316" s="2" t="str">
        <f t="shared" si="192"/>
        <v>战斗</v>
      </c>
      <c r="M1316" s="51">
        <f>VLOOKUP(A1316,filiation!A:D,4,FALSE)</f>
        <v>20</v>
      </c>
      <c r="N1316" s="51">
        <f>VLOOKUP(M1316,Entourage!A:N,14,FALSE)</f>
        <v>2</v>
      </c>
      <c r="O1316" s="2" t="str">
        <f t="shared" si="193"/>
        <v>刺杀</v>
      </c>
      <c r="P1316" s="2">
        <f t="shared" si="194"/>
        <v>101</v>
      </c>
      <c r="Q1316" s="51">
        <f>INT(VLOOKUP(M1316,Entourage!A:AF,28+IF(N1316=1,2,IF(N1316=3,3,1)),FALSE)*0.6*POWER(B1316,1.1))</f>
        <v>353</v>
      </c>
      <c r="R1316" s="55">
        <f>I1316/(SUM(H$2:H1316)*10)</f>
        <v>1.4672686230248307E-2</v>
      </c>
      <c r="S1316" s="95">
        <f t="shared" si="188"/>
        <v>1.3418999999999999</v>
      </c>
      <c r="T1316" s="96">
        <f>SUMIFS(H$2:H1316,A$2:A1316,A1316)*10*S1316*(1.1+INDEX(Entourage!BD:BD,MATCH(J1316,Entourage!A:A,0))/20)</f>
        <v>6521.6339999999991</v>
      </c>
      <c r="U1316" s="96">
        <f t="shared" si="189"/>
        <v>578.93399999999838</v>
      </c>
      <c r="V1316" s="96">
        <f>T1316/VLOOKUP(C1316,[4]CharPropertyConfig!$A:$G,7,FALSE)</f>
        <v>260.86535999999995</v>
      </c>
      <c r="W1316" s="96">
        <f t="shared" si="190"/>
        <v>17.873999999997977</v>
      </c>
      <c r="X1316" s="54" t="str">
        <f>VLOOKUP(J1316,Entourage!A:B,2,FALSE)</f>
        <v>c_b_0068</v>
      </c>
      <c r="Y1316" s="51" t="str">
        <f>VLOOKUP(M1316,Entourage!A:B,2,FALSE)</f>
        <v>c_b_0073</v>
      </c>
    </row>
    <row r="1317" spans="1:25" x14ac:dyDescent="0.15">
      <c r="A1317" s="51">
        <f t="shared" si="186"/>
        <v>66</v>
      </c>
      <c r="B1317" s="2">
        <f>COUNTIF(A$1:A1317,A1317)</f>
        <v>16</v>
      </c>
      <c r="C1317" s="2">
        <f t="shared" si="191"/>
        <v>101</v>
      </c>
      <c r="D1317" s="100">
        <f t="shared" si="187"/>
        <v>284</v>
      </c>
      <c r="E1317" s="51">
        <v>1</v>
      </c>
      <c r="F1317" s="43">
        <v>5</v>
      </c>
      <c r="G1317" s="82">
        <v>13009</v>
      </c>
      <c r="H1317" s="43">
        <v>54</v>
      </c>
      <c r="I1317" s="43">
        <f>VLOOKUP(C1317,[4]CharPropertyConfig!$A:$G,7,FALSE)*D1317</f>
        <v>7100</v>
      </c>
      <c r="J1317" s="51">
        <f>VLOOKUP(A1317,filiation!A:C,3,FALSE)</f>
        <v>22</v>
      </c>
      <c r="K1317" s="51">
        <f>VLOOKUP(J1317,Entourage!A:N,14,FALSE)</f>
        <v>1</v>
      </c>
      <c r="L1317" s="2" t="str">
        <f t="shared" si="192"/>
        <v>战斗</v>
      </c>
      <c r="M1317" s="51">
        <f>VLOOKUP(A1317,filiation!A:D,4,FALSE)</f>
        <v>20</v>
      </c>
      <c r="N1317" s="51">
        <f>VLOOKUP(M1317,Entourage!A:N,14,FALSE)</f>
        <v>2</v>
      </c>
      <c r="O1317" s="2" t="str">
        <f t="shared" si="193"/>
        <v>刺杀</v>
      </c>
      <c r="P1317" s="2">
        <f t="shared" si="194"/>
        <v>101</v>
      </c>
      <c r="Q1317" s="51">
        <f>INT(VLOOKUP(M1317,Entourage!A:AF,28+IF(N1317=1,2,IF(N1317=3,3,1)),FALSE)*0.6*POWER(B1317,1.1))</f>
        <v>380</v>
      </c>
      <c r="R1317" s="55">
        <f>I1317/(SUM(H$2:H1317)*10)</f>
        <v>1.6007575415971503E-2</v>
      </c>
      <c r="S1317" s="95">
        <f t="shared" si="188"/>
        <v>1.2748049999999997</v>
      </c>
      <c r="T1317" s="96">
        <f>SUMIFS(H$2:H1317,A$2:A1317,A1317)*10*S1317*(1.1+INDEX(Entourage!BD:BD,MATCH(J1317,Entourage!A:A,0))/20)</f>
        <v>7124.8851449999984</v>
      </c>
      <c r="U1317" s="96">
        <f t="shared" si="189"/>
        <v>603.25114499999927</v>
      </c>
      <c r="V1317" s="96">
        <f>T1317/VLOOKUP(C1317,[4]CharPropertyConfig!$A:$G,7,FALSE)</f>
        <v>284.99540579999996</v>
      </c>
      <c r="W1317" s="96">
        <f t="shared" si="190"/>
        <v>24.317145000000892</v>
      </c>
      <c r="X1317" s="54" t="str">
        <f>VLOOKUP(J1317,Entourage!A:B,2,FALSE)</f>
        <v>c_b_0068</v>
      </c>
      <c r="Y1317" s="51" t="str">
        <f>VLOOKUP(M1317,Entourage!A:B,2,FALSE)</f>
        <v>c_b_0073</v>
      </c>
    </row>
    <row r="1318" spans="1:25" x14ac:dyDescent="0.15">
      <c r="A1318" s="51">
        <f t="shared" si="186"/>
        <v>66</v>
      </c>
      <c r="B1318" s="2">
        <f>COUNTIF(A$1:A1318,A1318)</f>
        <v>17</v>
      </c>
      <c r="C1318" s="2">
        <f t="shared" si="191"/>
        <v>101</v>
      </c>
      <c r="D1318" s="100">
        <f t="shared" si="187"/>
        <v>310</v>
      </c>
      <c r="E1318" s="51">
        <v>1</v>
      </c>
      <c r="F1318" s="43">
        <v>5</v>
      </c>
      <c r="G1318" s="82">
        <v>13009</v>
      </c>
      <c r="H1318" s="43">
        <v>58</v>
      </c>
      <c r="I1318" s="43">
        <f>VLOOKUP(C1318,[4]CharPropertyConfig!$A:$G,7,FALSE)*D1318</f>
        <v>7750</v>
      </c>
      <c r="J1318" s="51">
        <f>VLOOKUP(A1318,filiation!A:C,3,FALSE)</f>
        <v>22</v>
      </c>
      <c r="K1318" s="51">
        <f>VLOOKUP(J1318,Entourage!A:N,14,FALSE)</f>
        <v>1</v>
      </c>
      <c r="L1318" s="2" t="str">
        <f t="shared" si="192"/>
        <v>战斗</v>
      </c>
      <c r="M1318" s="51">
        <f>VLOOKUP(A1318,filiation!A:D,4,FALSE)</f>
        <v>20</v>
      </c>
      <c r="N1318" s="51">
        <f>VLOOKUP(M1318,Entourage!A:N,14,FALSE)</f>
        <v>2</v>
      </c>
      <c r="O1318" s="2" t="str">
        <f t="shared" si="193"/>
        <v>刺杀</v>
      </c>
      <c r="P1318" s="2">
        <f t="shared" si="194"/>
        <v>101</v>
      </c>
      <c r="Q1318" s="51">
        <f>INT(VLOOKUP(M1318,Entourage!A:AF,28+IF(N1318=1,2,IF(N1318=3,3,1)),FALSE)*0.6*POWER(B1318,1.1))</f>
        <v>406</v>
      </c>
      <c r="R1318" s="55">
        <f>I1318/(SUM(H$2:H1318)*10)</f>
        <v>1.7450238674232191E-2</v>
      </c>
      <c r="S1318" s="95">
        <f t="shared" si="188"/>
        <v>1.2174387749999998</v>
      </c>
      <c r="T1318" s="96">
        <f>SUMIFS(H$2:H1318,A$2:A1318,A1318)*10*S1318*(1.1+INDEX(Entourage!BD:BD,MATCH(J1318,Entourage!A:A,0))/20)</f>
        <v>7757.5198742999983</v>
      </c>
      <c r="U1318" s="96">
        <f t="shared" si="189"/>
        <v>632.63472929999989</v>
      </c>
      <c r="V1318" s="96">
        <f>T1318/VLOOKUP(C1318,[4]CharPropertyConfig!$A:$G,7,FALSE)</f>
        <v>310.30079497199995</v>
      </c>
      <c r="W1318" s="96">
        <f t="shared" si="190"/>
        <v>29.383584300000621</v>
      </c>
      <c r="X1318" s="54" t="str">
        <f>VLOOKUP(J1318,Entourage!A:B,2,FALSE)</f>
        <v>c_b_0068</v>
      </c>
      <c r="Y1318" s="51" t="str">
        <f>VLOOKUP(M1318,Entourage!A:B,2,FALSE)</f>
        <v>c_b_0073</v>
      </c>
    </row>
    <row r="1319" spans="1:25" x14ac:dyDescent="0.15">
      <c r="A1319" s="51">
        <f t="shared" si="186"/>
        <v>66</v>
      </c>
      <c r="B1319" s="2">
        <f>COUNTIF(A$1:A1319,A1319)</f>
        <v>18</v>
      </c>
      <c r="C1319" s="2">
        <f t="shared" si="191"/>
        <v>101</v>
      </c>
      <c r="D1319" s="100">
        <f t="shared" si="187"/>
        <v>338</v>
      </c>
      <c r="E1319" s="51">
        <v>1</v>
      </c>
      <c r="F1319" s="43">
        <v>6</v>
      </c>
      <c r="G1319" s="82">
        <v>13009</v>
      </c>
      <c r="H1319" s="43">
        <v>64</v>
      </c>
      <c r="I1319" s="43">
        <f>VLOOKUP(C1319,[4]CharPropertyConfig!$A:$G,7,FALSE)*D1319</f>
        <v>8450</v>
      </c>
      <c r="J1319" s="51">
        <f>VLOOKUP(A1319,filiation!A:C,3,FALSE)</f>
        <v>22</v>
      </c>
      <c r="K1319" s="51">
        <f>VLOOKUP(J1319,Entourage!A:N,14,FALSE)</f>
        <v>1</v>
      </c>
      <c r="L1319" s="2" t="str">
        <f t="shared" si="192"/>
        <v>战斗</v>
      </c>
      <c r="M1319" s="51">
        <f>VLOOKUP(A1319,filiation!A:D,4,FALSE)</f>
        <v>20</v>
      </c>
      <c r="N1319" s="51">
        <f>VLOOKUP(M1319,Entourage!A:N,14,FALSE)</f>
        <v>2</v>
      </c>
      <c r="O1319" s="2" t="str">
        <f t="shared" si="193"/>
        <v>刺杀</v>
      </c>
      <c r="P1319" s="2">
        <f t="shared" si="194"/>
        <v>101</v>
      </c>
      <c r="Q1319" s="51">
        <f>INT(VLOOKUP(M1319,Entourage!A:AF,28+IF(N1319=1,2,IF(N1319=3,3,1)),FALSE)*0.6*POWER(B1319,1.1))</f>
        <v>432</v>
      </c>
      <c r="R1319" s="55">
        <f>I1319/(SUM(H$2:H1319)*10)</f>
        <v>1.8999010702401294E-2</v>
      </c>
      <c r="S1319" s="95">
        <f t="shared" si="188"/>
        <v>1.1687412239999997</v>
      </c>
      <c r="T1319" s="96">
        <f>SUMIFS(H$2:H1319,A$2:A1319,A1319)*10*S1319*(1.1+INDEX(Entourage!BD:BD,MATCH(J1319,Entourage!A:A,0))/20)</f>
        <v>8457.0114968639991</v>
      </c>
      <c r="U1319" s="96">
        <f t="shared" si="189"/>
        <v>699.49162256400086</v>
      </c>
      <c r="V1319" s="96">
        <f>T1319/VLOOKUP(C1319,[4]CharPropertyConfig!$A:$G,7,FALSE)</f>
        <v>338.28045987455994</v>
      </c>
      <c r="W1319" s="96">
        <f t="shared" si="190"/>
        <v>66.856893264000973</v>
      </c>
      <c r="X1319" s="54" t="str">
        <f>VLOOKUP(J1319,Entourage!A:B,2,FALSE)</f>
        <v>c_b_0068</v>
      </c>
      <c r="Y1319" s="51" t="str">
        <f>VLOOKUP(M1319,Entourage!A:B,2,FALSE)</f>
        <v>c_b_0073</v>
      </c>
    </row>
    <row r="1320" spans="1:25" x14ac:dyDescent="0.15">
      <c r="A1320" s="51">
        <f t="shared" si="186"/>
        <v>66</v>
      </c>
      <c r="B1320" s="2">
        <f>COUNTIF(A$1:A1320,A1320)</f>
        <v>19</v>
      </c>
      <c r="C1320" s="2">
        <f t="shared" si="191"/>
        <v>101</v>
      </c>
      <c r="D1320" s="100">
        <f t="shared" si="187"/>
        <v>367</v>
      </c>
      <c r="E1320" s="51">
        <v>1</v>
      </c>
      <c r="F1320" s="43">
        <v>6</v>
      </c>
      <c r="G1320" s="82">
        <v>13009</v>
      </c>
      <c r="H1320" s="43">
        <v>68</v>
      </c>
      <c r="I1320" s="43">
        <f>VLOOKUP(C1320,[4]CharPropertyConfig!$A:$G,7,FALSE)*D1320</f>
        <v>9175</v>
      </c>
      <c r="J1320" s="51">
        <f>VLOOKUP(A1320,filiation!A:C,3,FALSE)</f>
        <v>22</v>
      </c>
      <c r="K1320" s="51">
        <f>VLOOKUP(J1320,Entourage!A:N,14,FALSE)</f>
        <v>1</v>
      </c>
      <c r="L1320" s="2" t="str">
        <f t="shared" si="192"/>
        <v>战斗</v>
      </c>
      <c r="M1320" s="51">
        <f>VLOOKUP(A1320,filiation!A:D,4,FALSE)</f>
        <v>20</v>
      </c>
      <c r="N1320" s="51">
        <f>VLOOKUP(M1320,Entourage!A:N,14,FALSE)</f>
        <v>2</v>
      </c>
      <c r="O1320" s="2" t="str">
        <f t="shared" si="193"/>
        <v>刺杀</v>
      </c>
      <c r="P1320" s="2">
        <f t="shared" si="194"/>
        <v>101</v>
      </c>
      <c r="Q1320" s="51">
        <f>INT(VLOOKUP(M1320,Entourage!A:AF,28+IF(N1320=1,2,IF(N1320=3,3,1)),FALSE)*0.6*POWER(B1320,1.1))</f>
        <v>459</v>
      </c>
      <c r="R1320" s="55">
        <f>I1320/(SUM(H$2:H1320)*10)</f>
        <v>2.0597611350574713E-2</v>
      </c>
      <c r="S1320" s="95">
        <f t="shared" si="188"/>
        <v>1.1278352811599996</v>
      </c>
      <c r="T1320" s="96">
        <f>SUMIFS(H$2:H1320,A$2:A1320,A1320)*10*S1320*(1.1+INDEX(Entourage!BD:BD,MATCH(J1320,Entourage!A:A,0))/20)</f>
        <v>9196.3688825786376</v>
      </c>
      <c r="U1320" s="96">
        <f t="shared" si="189"/>
        <v>739.35738571463844</v>
      </c>
      <c r="V1320" s="96">
        <f>T1320/VLOOKUP(C1320,[4]CharPropertyConfig!$A:$G,7,FALSE)</f>
        <v>367.85475530314551</v>
      </c>
      <c r="W1320" s="96">
        <f t="shared" si="190"/>
        <v>39.865763150637576</v>
      </c>
      <c r="X1320" s="54" t="str">
        <f>VLOOKUP(J1320,Entourage!A:B,2,FALSE)</f>
        <v>c_b_0068</v>
      </c>
      <c r="Y1320" s="51" t="str">
        <f>VLOOKUP(M1320,Entourage!A:B,2,FALSE)</f>
        <v>c_b_0073</v>
      </c>
    </row>
    <row r="1321" spans="1:25" x14ac:dyDescent="0.15">
      <c r="A1321" s="51">
        <f t="shared" si="186"/>
        <v>66</v>
      </c>
      <c r="B1321" s="2">
        <f>COUNTIF(A$1:A1321,A1321)</f>
        <v>20</v>
      </c>
      <c r="C1321" s="2">
        <f t="shared" si="191"/>
        <v>101</v>
      </c>
      <c r="D1321" s="100">
        <f t="shared" si="187"/>
        <v>399</v>
      </c>
      <c r="E1321" s="51">
        <v>1</v>
      </c>
      <c r="F1321" s="43">
        <v>6</v>
      </c>
      <c r="G1321" s="82">
        <v>13009</v>
      </c>
      <c r="H1321" s="43">
        <v>72</v>
      </c>
      <c r="I1321" s="43">
        <f>VLOOKUP(C1321,[4]CharPropertyConfig!$A:$G,7,FALSE)*D1321</f>
        <v>9975</v>
      </c>
      <c r="J1321" s="51">
        <f>VLOOKUP(A1321,filiation!A:C,3,FALSE)</f>
        <v>22</v>
      </c>
      <c r="K1321" s="51">
        <f>VLOOKUP(J1321,Entourage!A:N,14,FALSE)</f>
        <v>1</v>
      </c>
      <c r="L1321" s="2" t="str">
        <f t="shared" si="192"/>
        <v>战斗</v>
      </c>
      <c r="M1321" s="51">
        <f>VLOOKUP(A1321,filiation!A:D,4,FALSE)</f>
        <v>20</v>
      </c>
      <c r="N1321" s="51">
        <f>VLOOKUP(M1321,Entourage!A:N,14,FALSE)</f>
        <v>2</v>
      </c>
      <c r="O1321" s="2" t="str">
        <f t="shared" si="193"/>
        <v>刺杀</v>
      </c>
      <c r="P1321" s="2">
        <f t="shared" si="194"/>
        <v>101</v>
      </c>
      <c r="Q1321" s="51">
        <f>INT(VLOOKUP(M1321,Entourage!A:AF,28+IF(N1321=1,2,IF(N1321=3,3,1)),FALSE)*0.6*POWER(B1321,1.1))</f>
        <v>485</v>
      </c>
      <c r="R1321" s="55">
        <f>I1321/(SUM(H$2:H1321)*10)</f>
        <v>2.2357450242065625E-2</v>
      </c>
      <c r="S1321" s="95">
        <f t="shared" si="188"/>
        <v>1.0940002227251997</v>
      </c>
      <c r="T1321" s="96">
        <f>SUMIFS(H$2:H1321,A$2:A1321,A1321)*10*S1321*(1.1+INDEX(Entourage!BD:BD,MATCH(J1321,Entourage!A:A,0))/20)</f>
        <v>9983.8460325901724</v>
      </c>
      <c r="U1321" s="96">
        <f t="shared" si="189"/>
        <v>787.47715001153483</v>
      </c>
      <c r="V1321" s="96">
        <f>T1321/VLOOKUP(C1321,[4]CharPropertyConfig!$A:$G,7,FALSE)</f>
        <v>399.35384130360688</v>
      </c>
      <c r="W1321" s="96">
        <f t="shared" si="190"/>
        <v>48.119764296896392</v>
      </c>
      <c r="X1321" s="54" t="str">
        <f>VLOOKUP(J1321,Entourage!A:B,2,FALSE)</f>
        <v>c_b_0068</v>
      </c>
      <c r="Y1321" s="51" t="str">
        <f>VLOOKUP(M1321,Entourage!A:B,2,FALSE)</f>
        <v>c_b_0073</v>
      </c>
    </row>
    <row r="1322" spans="1:25" x14ac:dyDescent="0.15">
      <c r="A1322" s="51">
        <f t="shared" si="186"/>
        <v>67</v>
      </c>
      <c r="B1322" s="2">
        <f>COUNTIF(A$1:A1322,A1322)</f>
        <v>1</v>
      </c>
      <c r="C1322" s="2">
        <f t="shared" si="191"/>
        <v>102</v>
      </c>
      <c r="D1322" s="100">
        <f t="shared" si="187"/>
        <v>11</v>
      </c>
      <c r="E1322" s="51">
        <v>1</v>
      </c>
      <c r="F1322" s="43">
        <v>1</v>
      </c>
      <c r="G1322" s="82">
        <v>13009</v>
      </c>
      <c r="H1322" s="43">
        <v>2</v>
      </c>
      <c r="I1322" s="43">
        <f>VLOOKUP(C1322,[4]CharPropertyConfig!$A:$G,7,FALSE)*D1322</f>
        <v>275</v>
      </c>
      <c r="J1322" s="51">
        <f>VLOOKUP(A1322,filiation!A:C,3,FALSE)</f>
        <v>24</v>
      </c>
      <c r="K1322" s="51">
        <f>VLOOKUP(J1322,Entourage!A:N,14,FALSE)</f>
        <v>2</v>
      </c>
      <c r="L1322" s="2" t="str">
        <f t="shared" si="192"/>
        <v>刺杀</v>
      </c>
      <c r="M1322" s="51">
        <f>VLOOKUP(A1322,filiation!A:D,4,FALSE)</f>
        <v>17</v>
      </c>
      <c r="N1322" s="51">
        <f>VLOOKUP(M1322,Entourage!A:N,14,FALSE)</f>
        <v>1</v>
      </c>
      <c r="O1322" s="2" t="str">
        <f t="shared" si="193"/>
        <v>战斗</v>
      </c>
      <c r="P1322" s="2">
        <f t="shared" si="194"/>
        <v>102</v>
      </c>
      <c r="Q1322" s="51">
        <f>INT(VLOOKUP(M1322,Entourage!A:AF,28+IF(N1322=1,2,IF(N1322=3,3,1)),FALSE)*0.6*POWER(B1322,1.1))</f>
        <v>9</v>
      </c>
      <c r="R1322" s="55">
        <f>I1322/(SUM(H$2:H1322)*10)</f>
        <v>6.163431798825586E-4</v>
      </c>
      <c r="S1322" s="95">
        <f t="shared" si="188"/>
        <v>10</v>
      </c>
      <c r="T1322" s="96">
        <f>SUMIFS(H$2:H1322,A$2:A1322,A1322)*10*S1322*(1.1+INDEX(Entourage!BD:BD,MATCH(J1322,Entourage!A:A,0))/20)</f>
        <v>280</v>
      </c>
      <c r="U1322" s="96">
        <f t="shared" si="189"/>
        <v>-9703.8460325901724</v>
      </c>
      <c r="V1322" s="96">
        <f>T1322/VLOOKUP(C1322,[4]CharPropertyConfig!$A:$G,7,FALSE)</f>
        <v>11.2</v>
      </c>
      <c r="W1322" s="96">
        <f t="shared" si="190"/>
        <v>-10491.323182601707</v>
      </c>
      <c r="X1322" s="54" t="str">
        <f>VLOOKUP(J1322,Entourage!A:B,2,FALSE)</f>
        <v>c_b_0062</v>
      </c>
      <c r="Y1322" s="51" t="str">
        <f>VLOOKUP(M1322,Entourage!A:B,2,FALSE)</f>
        <v>c_b_0075</v>
      </c>
    </row>
    <row r="1323" spans="1:25" x14ac:dyDescent="0.15">
      <c r="A1323" s="51">
        <f t="shared" si="186"/>
        <v>67</v>
      </c>
      <c r="B1323" s="2">
        <f>COUNTIF(A$1:A1323,A1323)</f>
        <v>2</v>
      </c>
      <c r="C1323" s="2">
        <f t="shared" si="191"/>
        <v>102</v>
      </c>
      <c r="D1323" s="100">
        <f t="shared" si="187"/>
        <v>23</v>
      </c>
      <c r="E1323" s="51">
        <v>1</v>
      </c>
      <c r="F1323" s="43">
        <v>1</v>
      </c>
      <c r="G1323" s="82">
        <v>13009</v>
      </c>
      <c r="H1323" s="43">
        <v>4</v>
      </c>
      <c r="I1323" s="43">
        <f>VLOOKUP(C1323,[4]CharPropertyConfig!$A:$G,7,FALSE)*D1323</f>
        <v>575</v>
      </c>
      <c r="J1323" s="51">
        <f>VLOOKUP(A1323,filiation!A:C,3,FALSE)</f>
        <v>24</v>
      </c>
      <c r="K1323" s="51">
        <f>VLOOKUP(J1323,Entourage!A:N,14,FALSE)</f>
        <v>2</v>
      </c>
      <c r="L1323" s="2" t="str">
        <f t="shared" si="192"/>
        <v>刺杀</v>
      </c>
      <c r="M1323" s="51">
        <f>VLOOKUP(A1323,filiation!A:D,4,FALSE)</f>
        <v>17</v>
      </c>
      <c r="N1323" s="51">
        <f>VLOOKUP(M1323,Entourage!A:N,14,FALSE)</f>
        <v>1</v>
      </c>
      <c r="O1323" s="2" t="str">
        <f t="shared" si="193"/>
        <v>战斗</v>
      </c>
      <c r="P1323" s="2">
        <f t="shared" si="194"/>
        <v>102</v>
      </c>
      <c r="Q1323" s="51">
        <f>INT(VLOOKUP(M1323,Entourage!A:AF,28+IF(N1323=1,2,IF(N1323=3,3,1)),FALSE)*0.6*POWER(B1323,1.1))</f>
        <v>20</v>
      </c>
      <c r="R1323" s="55">
        <f>I1323/(SUM(H$2:H1323)*10)</f>
        <v>1.2886020348706916E-3</v>
      </c>
      <c r="S1323" s="95">
        <f t="shared" si="188"/>
        <v>7</v>
      </c>
      <c r="T1323" s="96">
        <f>SUMIFS(H$2:H1323,A$2:A1323,A1323)*10*S1323*(1.1+INDEX(Entourage!BD:BD,MATCH(J1323,Entourage!A:A,0))/20)</f>
        <v>588</v>
      </c>
      <c r="U1323" s="96">
        <f t="shared" si="189"/>
        <v>308</v>
      </c>
      <c r="V1323" s="96">
        <f>T1323/VLOOKUP(C1323,[4]CharPropertyConfig!$A:$G,7,FALSE)</f>
        <v>23.52</v>
      </c>
      <c r="W1323" s="96">
        <f t="shared" si="190"/>
        <v>10011.846032590172</v>
      </c>
      <c r="X1323" s="54" t="str">
        <f>VLOOKUP(J1323,Entourage!A:B,2,FALSE)</f>
        <v>c_b_0062</v>
      </c>
      <c r="Y1323" s="51" t="str">
        <f>VLOOKUP(M1323,Entourage!A:B,2,FALSE)</f>
        <v>c_b_0075</v>
      </c>
    </row>
    <row r="1324" spans="1:25" x14ac:dyDescent="0.15">
      <c r="A1324" s="51">
        <f t="shared" si="186"/>
        <v>67</v>
      </c>
      <c r="B1324" s="2">
        <f>COUNTIF(A$1:A1324,A1324)</f>
        <v>3</v>
      </c>
      <c r="C1324" s="2">
        <f t="shared" si="191"/>
        <v>102</v>
      </c>
      <c r="D1324" s="100">
        <f t="shared" si="187"/>
        <v>36</v>
      </c>
      <c r="E1324" s="51">
        <v>1</v>
      </c>
      <c r="F1324" s="43">
        <v>1</v>
      </c>
      <c r="G1324" s="82">
        <v>13009</v>
      </c>
      <c r="H1324" s="43">
        <v>6</v>
      </c>
      <c r="I1324" s="43">
        <f>VLOOKUP(C1324,[4]CharPropertyConfig!$A:$G,7,FALSE)*D1324</f>
        <v>900</v>
      </c>
      <c r="J1324" s="51">
        <f>VLOOKUP(A1324,filiation!A:C,3,FALSE)</f>
        <v>24</v>
      </c>
      <c r="K1324" s="51">
        <f>VLOOKUP(J1324,Entourage!A:N,14,FALSE)</f>
        <v>2</v>
      </c>
      <c r="L1324" s="2" t="str">
        <f t="shared" si="192"/>
        <v>刺杀</v>
      </c>
      <c r="M1324" s="51">
        <f>VLOOKUP(A1324,filiation!A:D,4,FALSE)</f>
        <v>17</v>
      </c>
      <c r="N1324" s="51">
        <f>VLOOKUP(M1324,Entourage!A:N,14,FALSE)</f>
        <v>1</v>
      </c>
      <c r="O1324" s="2" t="str">
        <f t="shared" si="193"/>
        <v>战斗</v>
      </c>
      <c r="P1324" s="2">
        <f t="shared" si="194"/>
        <v>102</v>
      </c>
      <c r="Q1324" s="51">
        <f>INT(VLOOKUP(M1324,Entourage!A:AF,28+IF(N1324=1,2,IF(N1324=3,3,1)),FALSE)*0.6*POWER(B1324,1.1))</f>
        <v>32</v>
      </c>
      <c r="R1324" s="55">
        <f>I1324/(SUM(H$2:H1324)*10)</f>
        <v>2.0166711481581071E-3</v>
      </c>
      <c r="S1324" s="95">
        <f t="shared" si="188"/>
        <v>5.5</v>
      </c>
      <c r="T1324" s="96">
        <f>SUMIFS(H$2:H1324,A$2:A1324,A1324)*10*S1324*(1.1+INDEX(Entourage!BD:BD,MATCH(J1324,Entourage!A:A,0))/20)</f>
        <v>924.00000000000011</v>
      </c>
      <c r="U1324" s="96">
        <f t="shared" si="189"/>
        <v>336.00000000000011</v>
      </c>
      <c r="V1324" s="96">
        <f>T1324/VLOOKUP(C1324,[4]CharPropertyConfig!$A:$G,7,FALSE)</f>
        <v>36.960000000000008</v>
      </c>
      <c r="W1324" s="96">
        <f t="shared" si="190"/>
        <v>28.000000000000114</v>
      </c>
      <c r="X1324" s="54" t="str">
        <f>VLOOKUP(J1324,Entourage!A:B,2,FALSE)</f>
        <v>c_b_0062</v>
      </c>
      <c r="Y1324" s="51" t="str">
        <f>VLOOKUP(M1324,Entourage!A:B,2,FALSE)</f>
        <v>c_b_0075</v>
      </c>
    </row>
    <row r="1325" spans="1:25" x14ac:dyDescent="0.15">
      <c r="A1325" s="51">
        <f t="shared" si="186"/>
        <v>67</v>
      </c>
      <c r="B1325" s="2">
        <f>COUNTIF(A$1:A1325,A1325)</f>
        <v>4</v>
      </c>
      <c r="C1325" s="2">
        <f t="shared" si="191"/>
        <v>102</v>
      </c>
      <c r="D1325" s="100">
        <f t="shared" si="187"/>
        <v>51</v>
      </c>
      <c r="E1325" s="51">
        <v>1</v>
      </c>
      <c r="F1325" s="43">
        <v>2</v>
      </c>
      <c r="G1325" s="82">
        <v>13009</v>
      </c>
      <c r="H1325" s="43">
        <v>10</v>
      </c>
      <c r="I1325" s="43">
        <f>VLOOKUP(C1325,[4]CharPropertyConfig!$A:$G,7,FALSE)*D1325</f>
        <v>1275</v>
      </c>
      <c r="J1325" s="51">
        <f>VLOOKUP(A1325,filiation!A:C,3,FALSE)</f>
        <v>24</v>
      </c>
      <c r="K1325" s="51">
        <f>VLOOKUP(J1325,Entourage!A:N,14,FALSE)</f>
        <v>2</v>
      </c>
      <c r="L1325" s="2" t="str">
        <f t="shared" si="192"/>
        <v>刺杀</v>
      </c>
      <c r="M1325" s="51">
        <f>VLOOKUP(A1325,filiation!A:D,4,FALSE)</f>
        <v>17</v>
      </c>
      <c r="N1325" s="51">
        <f>VLOOKUP(M1325,Entourage!A:N,14,FALSE)</f>
        <v>1</v>
      </c>
      <c r="O1325" s="2" t="str">
        <f t="shared" si="193"/>
        <v>战斗</v>
      </c>
      <c r="P1325" s="2">
        <f t="shared" si="194"/>
        <v>102</v>
      </c>
      <c r="Q1325" s="51">
        <f>INT(VLOOKUP(M1325,Entourage!A:AF,28+IF(N1325=1,2,IF(N1325=3,3,1)),FALSE)*0.6*POWER(B1325,1.1))</f>
        <v>44</v>
      </c>
      <c r="R1325" s="55">
        <f>I1325/(SUM(H$2:H1325)*10)</f>
        <v>2.8563107666114075E-3</v>
      </c>
      <c r="S1325" s="95">
        <f t="shared" si="188"/>
        <v>4.2</v>
      </c>
      <c r="T1325" s="96">
        <f>SUMIFS(H$2:H1325,A$2:A1325,A1325)*10*S1325*(1.1+INDEX(Entourage!BD:BD,MATCH(J1325,Entourage!A:A,0))/20)</f>
        <v>1293.6000000000001</v>
      </c>
      <c r="U1325" s="96">
        <f t="shared" si="189"/>
        <v>369.6</v>
      </c>
      <c r="V1325" s="96">
        <f>T1325/VLOOKUP(C1325,[4]CharPropertyConfig!$A:$G,7,FALSE)</f>
        <v>51.744000000000007</v>
      </c>
      <c r="W1325" s="96">
        <f t="shared" si="190"/>
        <v>33.599999999999909</v>
      </c>
      <c r="X1325" s="54" t="str">
        <f>VLOOKUP(J1325,Entourage!A:B,2,FALSE)</f>
        <v>c_b_0062</v>
      </c>
      <c r="Y1325" s="51" t="str">
        <f>VLOOKUP(M1325,Entourage!A:B,2,FALSE)</f>
        <v>c_b_0075</v>
      </c>
    </row>
    <row r="1326" spans="1:25" x14ac:dyDescent="0.15">
      <c r="A1326" s="51">
        <f t="shared" si="186"/>
        <v>67</v>
      </c>
      <c r="B1326" s="2">
        <f>COUNTIF(A$1:A1326,A1326)</f>
        <v>5</v>
      </c>
      <c r="C1326" s="2">
        <f t="shared" si="191"/>
        <v>102</v>
      </c>
      <c r="D1326" s="100">
        <f t="shared" si="187"/>
        <v>67</v>
      </c>
      <c r="E1326" s="51">
        <v>1</v>
      </c>
      <c r="F1326" s="43">
        <v>2</v>
      </c>
      <c r="G1326" s="82">
        <v>13009</v>
      </c>
      <c r="H1326" s="43">
        <v>12</v>
      </c>
      <c r="I1326" s="43">
        <f>VLOOKUP(C1326,[4]CharPropertyConfig!$A:$G,7,FALSE)*D1326</f>
        <v>1675</v>
      </c>
      <c r="J1326" s="51">
        <f>VLOOKUP(A1326,filiation!A:C,3,FALSE)</f>
        <v>24</v>
      </c>
      <c r="K1326" s="51">
        <f>VLOOKUP(J1326,Entourage!A:N,14,FALSE)</f>
        <v>2</v>
      </c>
      <c r="L1326" s="2" t="str">
        <f t="shared" si="192"/>
        <v>刺杀</v>
      </c>
      <c r="M1326" s="51">
        <f>VLOOKUP(A1326,filiation!A:D,4,FALSE)</f>
        <v>17</v>
      </c>
      <c r="N1326" s="51">
        <f>VLOOKUP(M1326,Entourage!A:N,14,FALSE)</f>
        <v>1</v>
      </c>
      <c r="O1326" s="2" t="str">
        <f t="shared" si="193"/>
        <v>战斗</v>
      </c>
      <c r="P1326" s="2">
        <f t="shared" si="194"/>
        <v>102</v>
      </c>
      <c r="Q1326" s="51">
        <f>INT(VLOOKUP(M1326,Entourage!A:AF,28+IF(N1326=1,2,IF(N1326=3,3,1)),FALSE)*0.6*POWER(B1326,1.1))</f>
        <v>56</v>
      </c>
      <c r="R1326" s="55">
        <f>I1326/(SUM(H$2:H1326)*10)</f>
        <v>3.7513997760358344E-3</v>
      </c>
      <c r="S1326" s="95">
        <f t="shared" si="188"/>
        <v>3.56</v>
      </c>
      <c r="T1326" s="96">
        <f>SUMIFS(H$2:H1326,A$2:A1326,A1326)*10*S1326*(1.1+INDEX(Entourage!BD:BD,MATCH(J1326,Entourage!A:A,0))/20)</f>
        <v>1694.5600000000004</v>
      </c>
      <c r="U1326" s="96">
        <f t="shared" si="189"/>
        <v>400.96000000000026</v>
      </c>
      <c r="V1326" s="96">
        <f>T1326/VLOOKUP(C1326,[4]CharPropertyConfig!$A:$G,7,FALSE)</f>
        <v>67.78240000000001</v>
      </c>
      <c r="W1326" s="96">
        <f t="shared" si="190"/>
        <v>31.360000000000241</v>
      </c>
      <c r="X1326" s="54" t="str">
        <f>VLOOKUP(J1326,Entourage!A:B,2,FALSE)</f>
        <v>c_b_0062</v>
      </c>
      <c r="Y1326" s="51" t="str">
        <f>VLOOKUP(M1326,Entourage!A:B,2,FALSE)</f>
        <v>c_b_0075</v>
      </c>
    </row>
    <row r="1327" spans="1:25" x14ac:dyDescent="0.15">
      <c r="A1327" s="51">
        <f t="shared" si="186"/>
        <v>67</v>
      </c>
      <c r="B1327" s="2">
        <f>COUNTIF(A$1:A1327,A1327)</f>
        <v>6</v>
      </c>
      <c r="C1327" s="2">
        <f t="shared" si="191"/>
        <v>102</v>
      </c>
      <c r="D1327" s="100">
        <f t="shared" si="187"/>
        <v>84</v>
      </c>
      <c r="E1327" s="51">
        <v>1</v>
      </c>
      <c r="F1327" s="43">
        <v>2</v>
      </c>
      <c r="G1327" s="82">
        <v>13009</v>
      </c>
      <c r="H1327" s="43">
        <v>16</v>
      </c>
      <c r="I1327" s="43">
        <f>VLOOKUP(C1327,[4]CharPropertyConfig!$A:$G,7,FALSE)*D1327</f>
        <v>2100</v>
      </c>
      <c r="J1327" s="51">
        <f>VLOOKUP(A1327,filiation!A:C,3,FALSE)</f>
        <v>24</v>
      </c>
      <c r="K1327" s="51">
        <f>VLOOKUP(J1327,Entourage!A:N,14,FALSE)</f>
        <v>2</v>
      </c>
      <c r="L1327" s="2" t="str">
        <f t="shared" si="192"/>
        <v>刺杀</v>
      </c>
      <c r="M1327" s="51">
        <f>VLOOKUP(A1327,filiation!A:D,4,FALSE)</f>
        <v>17</v>
      </c>
      <c r="N1327" s="51">
        <f>VLOOKUP(M1327,Entourage!A:N,14,FALSE)</f>
        <v>1</v>
      </c>
      <c r="O1327" s="2" t="str">
        <f t="shared" si="193"/>
        <v>战斗</v>
      </c>
      <c r="P1327" s="2">
        <f t="shared" si="194"/>
        <v>102</v>
      </c>
      <c r="Q1327" s="51">
        <f>INT(VLOOKUP(M1327,Entourage!A:AF,28+IF(N1327=1,2,IF(N1327=3,3,1)),FALSE)*0.6*POWER(B1327,1.1))</f>
        <v>68</v>
      </c>
      <c r="R1327" s="55">
        <f>I1327/(SUM(H$2:H1327)*10)</f>
        <v>4.7015627098911921E-3</v>
      </c>
      <c r="S1327" s="95">
        <f t="shared" si="188"/>
        <v>3.02</v>
      </c>
      <c r="T1327" s="96">
        <f>SUMIFS(H$2:H1327,A$2:A1327,A1327)*10*S1327*(1.1+INDEX(Entourage!BD:BD,MATCH(J1327,Entourage!A:A,0))/20)</f>
        <v>2114</v>
      </c>
      <c r="U1327" s="96">
        <f t="shared" si="189"/>
        <v>419.4399999999996</v>
      </c>
      <c r="V1327" s="96">
        <f>T1327/VLOOKUP(C1327,[4]CharPropertyConfig!$A:$G,7,FALSE)</f>
        <v>84.56</v>
      </c>
      <c r="W1327" s="96">
        <f t="shared" si="190"/>
        <v>18.479999999999336</v>
      </c>
      <c r="X1327" s="54" t="str">
        <f>VLOOKUP(J1327,Entourage!A:B,2,FALSE)</f>
        <v>c_b_0062</v>
      </c>
      <c r="Y1327" s="51" t="str">
        <f>VLOOKUP(M1327,Entourage!A:B,2,FALSE)</f>
        <v>c_b_0075</v>
      </c>
    </row>
    <row r="1328" spans="1:25" x14ac:dyDescent="0.15">
      <c r="A1328" s="51">
        <f t="shared" si="186"/>
        <v>67</v>
      </c>
      <c r="B1328" s="2">
        <f>COUNTIF(A$1:A1328,A1328)</f>
        <v>7</v>
      </c>
      <c r="C1328" s="2">
        <f t="shared" si="191"/>
        <v>102</v>
      </c>
      <c r="D1328" s="100">
        <f t="shared" si="187"/>
        <v>101</v>
      </c>
      <c r="E1328" s="51">
        <v>1</v>
      </c>
      <c r="F1328" s="43">
        <v>3</v>
      </c>
      <c r="G1328" s="82">
        <v>13009</v>
      </c>
      <c r="H1328" s="43">
        <v>20</v>
      </c>
      <c r="I1328" s="43">
        <f>VLOOKUP(C1328,[4]CharPropertyConfig!$A:$G,7,FALSE)*D1328</f>
        <v>2525</v>
      </c>
      <c r="J1328" s="51">
        <f>VLOOKUP(A1328,filiation!A:C,3,FALSE)</f>
        <v>24</v>
      </c>
      <c r="K1328" s="51">
        <f>VLOOKUP(J1328,Entourage!A:N,14,FALSE)</f>
        <v>2</v>
      </c>
      <c r="L1328" s="2" t="str">
        <f t="shared" si="192"/>
        <v>刺杀</v>
      </c>
      <c r="M1328" s="51">
        <f>VLOOKUP(A1328,filiation!A:D,4,FALSE)</f>
        <v>17</v>
      </c>
      <c r="N1328" s="51">
        <f>VLOOKUP(M1328,Entourage!A:N,14,FALSE)</f>
        <v>1</v>
      </c>
      <c r="O1328" s="2" t="str">
        <f t="shared" si="193"/>
        <v>战斗</v>
      </c>
      <c r="P1328" s="2">
        <f t="shared" si="194"/>
        <v>102</v>
      </c>
      <c r="Q1328" s="51">
        <f>INT(VLOOKUP(M1328,Entourage!A:AF,28+IF(N1328=1,2,IF(N1328=3,3,1)),FALSE)*0.6*POWER(B1328,1.1))</f>
        <v>81</v>
      </c>
      <c r="R1328" s="55">
        <f>I1328/(SUM(H$2:H1328)*10)</f>
        <v>5.6505393188023096E-3</v>
      </c>
      <c r="S1328" s="95">
        <f t="shared" si="188"/>
        <v>2.6</v>
      </c>
      <c r="T1328" s="96">
        <f>SUMIFS(H$2:H1328,A$2:A1328,A1328)*10*S1328*(1.1+INDEX(Entourage!BD:BD,MATCH(J1328,Entourage!A:A,0))/20)</f>
        <v>2548.0000000000005</v>
      </c>
      <c r="U1328" s="96">
        <f t="shared" si="189"/>
        <v>434.00000000000045</v>
      </c>
      <c r="V1328" s="96">
        <f>T1328/VLOOKUP(C1328,[4]CharPropertyConfig!$A:$G,7,FALSE)</f>
        <v>101.92000000000002</v>
      </c>
      <c r="W1328" s="96">
        <f t="shared" si="190"/>
        <v>14.560000000000855</v>
      </c>
      <c r="X1328" s="54" t="str">
        <f>VLOOKUP(J1328,Entourage!A:B,2,FALSE)</f>
        <v>c_b_0062</v>
      </c>
      <c r="Y1328" s="51" t="str">
        <f>VLOOKUP(M1328,Entourage!A:B,2,FALSE)</f>
        <v>c_b_0075</v>
      </c>
    </row>
    <row r="1329" spans="1:25" x14ac:dyDescent="0.15">
      <c r="A1329" s="51">
        <f t="shared" si="186"/>
        <v>67</v>
      </c>
      <c r="B1329" s="2">
        <f>COUNTIF(A$1:A1329,A1329)</f>
        <v>8</v>
      </c>
      <c r="C1329" s="2">
        <f t="shared" si="191"/>
        <v>102</v>
      </c>
      <c r="D1329" s="100">
        <f t="shared" si="187"/>
        <v>120</v>
      </c>
      <c r="E1329" s="51">
        <v>1</v>
      </c>
      <c r="F1329" s="43">
        <v>3</v>
      </c>
      <c r="G1329" s="82">
        <v>13009</v>
      </c>
      <c r="H1329" s="43">
        <v>24</v>
      </c>
      <c r="I1329" s="43">
        <f>VLOOKUP(C1329,[4]CharPropertyConfig!$A:$G,7,FALSE)*D1329</f>
        <v>3000</v>
      </c>
      <c r="J1329" s="51">
        <f>VLOOKUP(A1329,filiation!A:C,3,FALSE)</f>
        <v>24</v>
      </c>
      <c r="K1329" s="51">
        <f>VLOOKUP(J1329,Entourage!A:N,14,FALSE)</f>
        <v>2</v>
      </c>
      <c r="L1329" s="2" t="str">
        <f t="shared" si="192"/>
        <v>刺杀</v>
      </c>
      <c r="M1329" s="51">
        <f>VLOOKUP(A1329,filiation!A:D,4,FALSE)</f>
        <v>17</v>
      </c>
      <c r="N1329" s="51">
        <f>VLOOKUP(M1329,Entourage!A:N,14,FALSE)</f>
        <v>1</v>
      </c>
      <c r="O1329" s="2" t="str">
        <f t="shared" si="193"/>
        <v>战斗</v>
      </c>
      <c r="P1329" s="2">
        <f t="shared" si="194"/>
        <v>102</v>
      </c>
      <c r="Q1329" s="51">
        <f>INT(VLOOKUP(M1329,Entourage!A:AF,28+IF(N1329=1,2,IF(N1329=3,3,1)),FALSE)*0.6*POWER(B1329,1.1))</f>
        <v>94</v>
      </c>
      <c r="R1329" s="55">
        <f>I1329/(SUM(H$2:H1329)*10)</f>
        <v>6.7099082979199288E-3</v>
      </c>
      <c r="S1329" s="95">
        <f t="shared" si="188"/>
        <v>2.2799999999999998</v>
      </c>
      <c r="T1329" s="96">
        <f>SUMIFS(H$2:H1329,A$2:A1329,A1329)*10*S1329*(1.1+INDEX(Entourage!BD:BD,MATCH(J1329,Entourage!A:A,0))/20)</f>
        <v>3000.48</v>
      </c>
      <c r="U1329" s="96">
        <f t="shared" si="189"/>
        <v>452.47999999999956</v>
      </c>
      <c r="V1329" s="96">
        <f>T1329/VLOOKUP(C1329,[4]CharPropertyConfig!$A:$G,7,FALSE)</f>
        <v>120.0192</v>
      </c>
      <c r="W1329" s="96">
        <f t="shared" si="190"/>
        <v>18.479999999999109</v>
      </c>
      <c r="X1329" s="54" t="str">
        <f>VLOOKUP(J1329,Entourage!A:B,2,FALSE)</f>
        <v>c_b_0062</v>
      </c>
      <c r="Y1329" s="51" t="str">
        <f>VLOOKUP(M1329,Entourage!A:B,2,FALSE)</f>
        <v>c_b_0075</v>
      </c>
    </row>
    <row r="1330" spans="1:25" x14ac:dyDescent="0.15">
      <c r="A1330" s="51">
        <f t="shared" si="186"/>
        <v>67</v>
      </c>
      <c r="B1330" s="2">
        <f>COUNTIF(A$1:A1330,A1330)</f>
        <v>9</v>
      </c>
      <c r="C1330" s="2">
        <f t="shared" si="191"/>
        <v>102</v>
      </c>
      <c r="D1330" s="100">
        <f t="shared" si="187"/>
        <v>139</v>
      </c>
      <c r="E1330" s="51">
        <v>1</v>
      </c>
      <c r="F1330" s="43">
        <v>3</v>
      </c>
      <c r="G1330" s="82">
        <v>13009</v>
      </c>
      <c r="H1330" s="43">
        <v>26</v>
      </c>
      <c r="I1330" s="43">
        <f>VLOOKUP(C1330,[4]CharPropertyConfig!$A:$G,7,FALSE)*D1330</f>
        <v>3475</v>
      </c>
      <c r="J1330" s="51">
        <f>VLOOKUP(A1330,filiation!A:C,3,FALSE)</f>
        <v>24</v>
      </c>
      <c r="K1330" s="51">
        <f>VLOOKUP(J1330,Entourage!A:N,14,FALSE)</f>
        <v>2</v>
      </c>
      <c r="L1330" s="2" t="str">
        <f t="shared" si="192"/>
        <v>刺杀</v>
      </c>
      <c r="M1330" s="51">
        <f>VLOOKUP(A1330,filiation!A:D,4,FALSE)</f>
        <v>17</v>
      </c>
      <c r="N1330" s="51">
        <f>VLOOKUP(M1330,Entourage!A:N,14,FALSE)</f>
        <v>1</v>
      </c>
      <c r="O1330" s="2" t="str">
        <f t="shared" si="193"/>
        <v>战斗</v>
      </c>
      <c r="P1330" s="2">
        <f t="shared" si="194"/>
        <v>102</v>
      </c>
      <c r="Q1330" s="51">
        <f>INT(VLOOKUP(M1330,Entourage!A:AF,28+IF(N1330=1,2,IF(N1330=3,3,1)),FALSE)*0.6*POWER(B1330,1.1))</f>
        <v>107</v>
      </c>
      <c r="R1330" s="55">
        <f>I1330/(SUM(H$2:H1330)*10)</f>
        <v>7.7677932761087264E-3</v>
      </c>
      <c r="S1330" s="95">
        <f t="shared" si="188"/>
        <v>2.0699999999999998</v>
      </c>
      <c r="T1330" s="96">
        <f>SUMIFS(H$2:H1330,A$2:A1330,A1330)*10*S1330*(1.1+INDEX(Entourage!BD:BD,MATCH(J1330,Entourage!A:A,0))/20)</f>
        <v>3477.6000000000004</v>
      </c>
      <c r="U1330" s="96">
        <f t="shared" si="189"/>
        <v>477.12000000000035</v>
      </c>
      <c r="V1330" s="96">
        <f>T1330/VLOOKUP(C1330,[4]CharPropertyConfig!$A:$G,7,FALSE)</f>
        <v>139.10400000000001</v>
      </c>
      <c r="W1330" s="96">
        <f t="shared" si="190"/>
        <v>24.640000000000782</v>
      </c>
      <c r="X1330" s="54" t="str">
        <f>VLOOKUP(J1330,Entourage!A:B,2,FALSE)</f>
        <v>c_b_0062</v>
      </c>
      <c r="Y1330" s="51" t="str">
        <f>VLOOKUP(M1330,Entourage!A:B,2,FALSE)</f>
        <v>c_b_0075</v>
      </c>
    </row>
    <row r="1331" spans="1:25" x14ac:dyDescent="0.15">
      <c r="A1331" s="51">
        <f t="shared" si="186"/>
        <v>67</v>
      </c>
      <c r="B1331" s="2">
        <f>COUNTIF(A$1:A1331,A1331)</f>
        <v>10</v>
      </c>
      <c r="C1331" s="2">
        <f t="shared" si="191"/>
        <v>102</v>
      </c>
      <c r="D1331" s="100">
        <f t="shared" si="187"/>
        <v>158</v>
      </c>
      <c r="E1331" s="51">
        <v>1</v>
      </c>
      <c r="F1331" s="43">
        <v>3</v>
      </c>
      <c r="G1331" s="82">
        <v>13009</v>
      </c>
      <c r="H1331" s="43">
        <v>30</v>
      </c>
      <c r="I1331" s="43">
        <f>VLOOKUP(C1331,[4]CharPropertyConfig!$A:$G,7,FALSE)*D1331</f>
        <v>3950</v>
      </c>
      <c r="J1331" s="51">
        <f>VLOOKUP(A1331,filiation!A:C,3,FALSE)</f>
        <v>24</v>
      </c>
      <c r="K1331" s="51">
        <f>VLOOKUP(J1331,Entourage!A:N,14,FALSE)</f>
        <v>2</v>
      </c>
      <c r="L1331" s="2" t="str">
        <f t="shared" si="192"/>
        <v>刺杀</v>
      </c>
      <c r="M1331" s="51">
        <f>VLOOKUP(A1331,filiation!A:D,4,FALSE)</f>
        <v>17</v>
      </c>
      <c r="N1331" s="51">
        <f>VLOOKUP(M1331,Entourage!A:N,14,FALSE)</f>
        <v>1</v>
      </c>
      <c r="O1331" s="2" t="str">
        <f t="shared" si="193"/>
        <v>战斗</v>
      </c>
      <c r="P1331" s="2">
        <f t="shared" si="194"/>
        <v>102</v>
      </c>
      <c r="Q1331" s="51">
        <f>INT(VLOOKUP(M1331,Entourage!A:AF,28+IF(N1331=1,2,IF(N1331=3,3,1)),FALSE)*0.6*POWER(B1331,1.1))</f>
        <v>120</v>
      </c>
      <c r="R1331" s="55">
        <f>I1331/(SUM(H$2:H1331)*10)</f>
        <v>8.8236608140106337E-3</v>
      </c>
      <c r="S1331" s="95">
        <f t="shared" si="188"/>
        <v>1.89</v>
      </c>
      <c r="T1331" s="96">
        <f>SUMIFS(H$2:H1331,A$2:A1331,A1331)*10*S1331*(1.1+INDEX(Entourage!BD:BD,MATCH(J1331,Entourage!A:A,0))/20)</f>
        <v>3969.0000000000005</v>
      </c>
      <c r="U1331" s="96">
        <f t="shared" si="189"/>
        <v>491.40000000000009</v>
      </c>
      <c r="V1331" s="96">
        <f>T1331/VLOOKUP(C1331,[4]CharPropertyConfig!$A:$G,7,FALSE)</f>
        <v>158.76000000000002</v>
      </c>
      <c r="W1331" s="96">
        <f t="shared" si="190"/>
        <v>14.279999999999745</v>
      </c>
      <c r="X1331" s="54" t="str">
        <f>VLOOKUP(J1331,Entourage!A:B,2,FALSE)</f>
        <v>c_b_0062</v>
      </c>
      <c r="Y1331" s="51" t="str">
        <f>VLOOKUP(M1331,Entourage!A:B,2,FALSE)</f>
        <v>c_b_0075</v>
      </c>
    </row>
    <row r="1332" spans="1:25" x14ac:dyDescent="0.15">
      <c r="A1332" s="51">
        <f t="shared" si="186"/>
        <v>67</v>
      </c>
      <c r="B1332" s="2">
        <f>COUNTIF(A$1:A1332,A1332)</f>
        <v>11</v>
      </c>
      <c r="C1332" s="2">
        <f t="shared" si="191"/>
        <v>102</v>
      </c>
      <c r="D1332" s="100">
        <f t="shared" si="187"/>
        <v>179</v>
      </c>
      <c r="E1332" s="51">
        <v>1</v>
      </c>
      <c r="F1332" s="43">
        <v>4</v>
      </c>
      <c r="G1332" s="82">
        <v>13009</v>
      </c>
      <c r="H1332" s="43">
        <v>34</v>
      </c>
      <c r="I1332" s="43">
        <f>VLOOKUP(C1332,[4]CharPropertyConfig!$A:$G,7,FALSE)*D1332</f>
        <v>4475</v>
      </c>
      <c r="J1332" s="51">
        <f>VLOOKUP(A1332,filiation!A:C,3,FALSE)</f>
        <v>24</v>
      </c>
      <c r="K1332" s="51">
        <f>VLOOKUP(J1332,Entourage!A:N,14,FALSE)</f>
        <v>2</v>
      </c>
      <c r="L1332" s="2" t="str">
        <f t="shared" si="192"/>
        <v>刺杀</v>
      </c>
      <c r="M1332" s="51">
        <f>VLOOKUP(A1332,filiation!A:D,4,FALSE)</f>
        <v>17</v>
      </c>
      <c r="N1332" s="51">
        <f>VLOOKUP(M1332,Entourage!A:N,14,FALSE)</f>
        <v>1</v>
      </c>
      <c r="O1332" s="2" t="str">
        <f t="shared" si="193"/>
        <v>战斗</v>
      </c>
      <c r="P1332" s="2">
        <f t="shared" si="194"/>
        <v>102</v>
      </c>
      <c r="Q1332" s="51">
        <f>INT(VLOOKUP(M1332,Entourage!A:AF,28+IF(N1332=1,2,IF(N1332=3,3,1)),FALSE)*0.6*POWER(B1332,1.1))</f>
        <v>134</v>
      </c>
      <c r="R1332" s="55">
        <f>I1332/(SUM(H$2:H1332)*10)</f>
        <v>9.9888392857142849E-3</v>
      </c>
      <c r="S1332" s="95">
        <f t="shared" si="188"/>
        <v>1.74</v>
      </c>
      <c r="T1332" s="96">
        <f>SUMIFS(H$2:H1332,A$2:A1332,A1332)*10*S1332*(1.1+INDEX(Entourage!BD:BD,MATCH(J1332,Entourage!A:A,0))/20)</f>
        <v>4482.2400000000007</v>
      </c>
      <c r="U1332" s="96">
        <f t="shared" si="189"/>
        <v>513.24000000000024</v>
      </c>
      <c r="V1332" s="96">
        <f>T1332/VLOOKUP(C1332,[4]CharPropertyConfig!$A:$G,7,FALSE)</f>
        <v>179.28960000000004</v>
      </c>
      <c r="W1332" s="96">
        <f t="shared" si="190"/>
        <v>21.840000000000146</v>
      </c>
      <c r="X1332" s="54" t="str">
        <f>VLOOKUP(J1332,Entourage!A:B,2,FALSE)</f>
        <v>c_b_0062</v>
      </c>
      <c r="Y1332" s="51" t="str">
        <f>VLOOKUP(M1332,Entourage!A:B,2,FALSE)</f>
        <v>c_b_0075</v>
      </c>
    </row>
    <row r="1333" spans="1:25" x14ac:dyDescent="0.15">
      <c r="A1333" s="51">
        <f t="shared" si="186"/>
        <v>67</v>
      </c>
      <c r="B1333" s="2">
        <f>COUNTIF(A$1:A1333,A1333)</f>
        <v>12</v>
      </c>
      <c r="C1333" s="2">
        <f t="shared" si="191"/>
        <v>102</v>
      </c>
      <c r="D1333" s="100">
        <f t="shared" si="187"/>
        <v>200</v>
      </c>
      <c r="E1333" s="51">
        <v>1</v>
      </c>
      <c r="F1333" s="43">
        <v>4</v>
      </c>
      <c r="G1333" s="82">
        <v>13009</v>
      </c>
      <c r="H1333" s="43">
        <v>38</v>
      </c>
      <c r="I1333" s="43">
        <f>VLOOKUP(C1333,[4]CharPropertyConfig!$A:$G,7,FALSE)*D1333</f>
        <v>5000</v>
      </c>
      <c r="J1333" s="51">
        <f>VLOOKUP(A1333,filiation!A:C,3,FALSE)</f>
        <v>24</v>
      </c>
      <c r="K1333" s="51">
        <f>VLOOKUP(J1333,Entourage!A:N,14,FALSE)</f>
        <v>2</v>
      </c>
      <c r="L1333" s="2" t="str">
        <f t="shared" si="192"/>
        <v>刺杀</v>
      </c>
      <c r="M1333" s="51">
        <f>VLOOKUP(A1333,filiation!A:D,4,FALSE)</f>
        <v>17</v>
      </c>
      <c r="N1333" s="51">
        <f>VLOOKUP(M1333,Entourage!A:N,14,FALSE)</f>
        <v>1</v>
      </c>
      <c r="O1333" s="2" t="str">
        <f t="shared" si="193"/>
        <v>战斗</v>
      </c>
      <c r="P1333" s="2">
        <f t="shared" si="194"/>
        <v>102</v>
      </c>
      <c r="Q1333" s="51">
        <f>INT(VLOOKUP(M1333,Entourage!A:AF,28+IF(N1333=1,2,IF(N1333=3,3,1)),FALSE)*0.6*POWER(B1333,1.1))</f>
        <v>147</v>
      </c>
      <c r="R1333" s="55">
        <f>I1333/(SUM(H$2:H1333)*10)</f>
        <v>1.1151255631384093E-2</v>
      </c>
      <c r="S1333" s="95">
        <f t="shared" si="188"/>
        <v>1.615</v>
      </c>
      <c r="T1333" s="96">
        <f>SUMIFS(H$2:H1333,A$2:A1333,A1333)*10*S1333*(1.1+INDEX(Entourage!BD:BD,MATCH(J1333,Entourage!A:A,0))/20)</f>
        <v>5019.420000000001</v>
      </c>
      <c r="U1333" s="96">
        <f t="shared" si="189"/>
        <v>537.18000000000029</v>
      </c>
      <c r="V1333" s="96">
        <f>T1333/VLOOKUP(C1333,[4]CharPropertyConfig!$A:$G,7,FALSE)</f>
        <v>200.77680000000004</v>
      </c>
      <c r="W1333" s="96">
        <f t="shared" si="190"/>
        <v>23.940000000000055</v>
      </c>
      <c r="X1333" s="54" t="str">
        <f>VLOOKUP(J1333,Entourage!A:B,2,FALSE)</f>
        <v>c_b_0062</v>
      </c>
      <c r="Y1333" s="51" t="str">
        <f>VLOOKUP(M1333,Entourage!A:B,2,FALSE)</f>
        <v>c_b_0075</v>
      </c>
    </row>
    <row r="1334" spans="1:25" x14ac:dyDescent="0.15">
      <c r="A1334" s="51">
        <f t="shared" si="186"/>
        <v>67</v>
      </c>
      <c r="B1334" s="2">
        <f>COUNTIF(A$1:A1334,A1334)</f>
        <v>13</v>
      </c>
      <c r="C1334" s="2">
        <f t="shared" si="191"/>
        <v>102</v>
      </c>
      <c r="D1334" s="100">
        <f t="shared" si="187"/>
        <v>223</v>
      </c>
      <c r="E1334" s="51">
        <v>1</v>
      </c>
      <c r="F1334" s="43">
        <v>4</v>
      </c>
      <c r="G1334" s="82">
        <v>13009</v>
      </c>
      <c r="H1334" s="43">
        <v>42</v>
      </c>
      <c r="I1334" s="43">
        <f>VLOOKUP(C1334,[4]CharPropertyConfig!$A:$G,7,FALSE)*D1334</f>
        <v>5575</v>
      </c>
      <c r="J1334" s="51">
        <f>VLOOKUP(A1334,filiation!A:C,3,FALSE)</f>
        <v>24</v>
      </c>
      <c r="K1334" s="51">
        <f>VLOOKUP(J1334,Entourage!A:N,14,FALSE)</f>
        <v>2</v>
      </c>
      <c r="L1334" s="2" t="str">
        <f t="shared" si="192"/>
        <v>刺杀</v>
      </c>
      <c r="M1334" s="51">
        <f>VLOOKUP(A1334,filiation!A:D,4,FALSE)</f>
        <v>17</v>
      </c>
      <c r="N1334" s="51">
        <f>VLOOKUP(M1334,Entourage!A:N,14,FALSE)</f>
        <v>1</v>
      </c>
      <c r="O1334" s="2" t="str">
        <f t="shared" si="193"/>
        <v>战斗</v>
      </c>
      <c r="P1334" s="2">
        <f t="shared" si="194"/>
        <v>102</v>
      </c>
      <c r="Q1334" s="51">
        <f>INT(VLOOKUP(M1334,Entourage!A:AF,28+IF(N1334=1,2,IF(N1334=3,3,1)),FALSE)*0.6*POWER(B1334,1.1))</f>
        <v>161</v>
      </c>
      <c r="R1334" s="55">
        <f>I1334/(SUM(H$2:H1334)*10)</f>
        <v>1.2422014260249555E-2</v>
      </c>
      <c r="S1334" s="95">
        <f t="shared" si="188"/>
        <v>1.51</v>
      </c>
      <c r="T1334" s="96">
        <f>SUMIFS(H$2:H1334,A$2:A1334,A1334)*10*S1334*(1.1+INDEX(Entourage!BD:BD,MATCH(J1334,Entourage!A:A,0))/20)</f>
        <v>5580.9600000000009</v>
      </c>
      <c r="U1334" s="96">
        <f t="shared" si="189"/>
        <v>561.54</v>
      </c>
      <c r="V1334" s="96">
        <f>T1334/VLOOKUP(C1334,[4]CharPropertyConfig!$A:$G,7,FALSE)</f>
        <v>223.23840000000004</v>
      </c>
      <c r="W1334" s="96">
        <f t="shared" si="190"/>
        <v>24.359999999999673</v>
      </c>
      <c r="X1334" s="54" t="str">
        <f>VLOOKUP(J1334,Entourage!A:B,2,FALSE)</f>
        <v>c_b_0062</v>
      </c>
      <c r="Y1334" s="51" t="str">
        <f>VLOOKUP(M1334,Entourage!A:B,2,FALSE)</f>
        <v>c_b_0075</v>
      </c>
    </row>
    <row r="1335" spans="1:25" x14ac:dyDescent="0.15">
      <c r="A1335" s="51">
        <f t="shared" si="186"/>
        <v>67</v>
      </c>
      <c r="B1335" s="2">
        <f>COUNTIF(A$1:A1335,A1335)</f>
        <v>14</v>
      </c>
      <c r="C1335" s="2">
        <f t="shared" si="191"/>
        <v>102</v>
      </c>
      <c r="D1335" s="100">
        <f t="shared" si="187"/>
        <v>246</v>
      </c>
      <c r="E1335" s="51">
        <v>1</v>
      </c>
      <c r="F1335" s="43">
        <v>5</v>
      </c>
      <c r="G1335" s="82">
        <v>13009</v>
      </c>
      <c r="H1335" s="43">
        <v>46</v>
      </c>
      <c r="I1335" s="43">
        <f>VLOOKUP(C1335,[4]CharPropertyConfig!$A:$G,7,FALSE)*D1335</f>
        <v>6150</v>
      </c>
      <c r="J1335" s="51">
        <f>VLOOKUP(A1335,filiation!A:C,3,FALSE)</f>
        <v>24</v>
      </c>
      <c r="K1335" s="51">
        <f>VLOOKUP(J1335,Entourage!A:N,14,FALSE)</f>
        <v>2</v>
      </c>
      <c r="L1335" s="2" t="str">
        <f t="shared" si="192"/>
        <v>刺杀</v>
      </c>
      <c r="M1335" s="51">
        <f>VLOOKUP(A1335,filiation!A:D,4,FALSE)</f>
        <v>17</v>
      </c>
      <c r="N1335" s="51">
        <f>VLOOKUP(M1335,Entourage!A:N,14,FALSE)</f>
        <v>1</v>
      </c>
      <c r="O1335" s="2" t="str">
        <f t="shared" si="193"/>
        <v>战斗</v>
      </c>
      <c r="P1335" s="2">
        <f t="shared" si="194"/>
        <v>102</v>
      </c>
      <c r="Q1335" s="51">
        <f>INT(VLOOKUP(M1335,Entourage!A:AF,28+IF(N1335=1,2,IF(N1335=3,3,1)),FALSE)*0.6*POWER(B1335,1.1))</f>
        <v>174</v>
      </c>
      <c r="R1335" s="55">
        <f>I1335/(SUM(H$2:H1335)*10)</f>
        <v>1.3689177758981435E-2</v>
      </c>
      <c r="S1335" s="95">
        <f t="shared" si="188"/>
        <v>1.42</v>
      </c>
      <c r="T1335" s="96">
        <f>SUMIFS(H$2:H1335,A$2:A1335,A1335)*10*S1335*(1.1+INDEX(Entourage!BD:BD,MATCH(J1335,Entourage!A:A,0))/20)</f>
        <v>6162.8</v>
      </c>
      <c r="U1335" s="96">
        <f t="shared" si="189"/>
        <v>581.83999999999924</v>
      </c>
      <c r="V1335" s="96">
        <f>T1335/VLOOKUP(C1335,[4]CharPropertyConfig!$A:$G,7,FALSE)</f>
        <v>246.512</v>
      </c>
      <c r="W1335" s="96">
        <f t="shared" si="190"/>
        <v>20.299999999999272</v>
      </c>
      <c r="X1335" s="54" t="str">
        <f>VLOOKUP(J1335,Entourage!A:B,2,FALSE)</f>
        <v>c_b_0062</v>
      </c>
      <c r="Y1335" s="51" t="str">
        <f>VLOOKUP(M1335,Entourage!A:B,2,FALSE)</f>
        <v>c_b_0075</v>
      </c>
    </row>
    <row r="1336" spans="1:25" x14ac:dyDescent="0.15">
      <c r="A1336" s="51">
        <f t="shared" si="186"/>
        <v>67</v>
      </c>
      <c r="B1336" s="2">
        <f>COUNTIF(A$1:A1336,A1336)</f>
        <v>15</v>
      </c>
      <c r="C1336" s="2">
        <f t="shared" si="191"/>
        <v>102</v>
      </c>
      <c r="D1336" s="100">
        <f t="shared" si="187"/>
        <v>270</v>
      </c>
      <c r="E1336" s="51">
        <v>1</v>
      </c>
      <c r="F1336" s="43">
        <v>5</v>
      </c>
      <c r="G1336" s="82">
        <v>13009</v>
      </c>
      <c r="H1336" s="43">
        <v>50</v>
      </c>
      <c r="I1336" s="43">
        <f>VLOOKUP(C1336,[4]CharPropertyConfig!$A:$G,7,FALSE)*D1336</f>
        <v>6750</v>
      </c>
      <c r="J1336" s="51">
        <f>VLOOKUP(A1336,filiation!A:C,3,FALSE)</f>
        <v>24</v>
      </c>
      <c r="K1336" s="51">
        <f>VLOOKUP(J1336,Entourage!A:N,14,FALSE)</f>
        <v>2</v>
      </c>
      <c r="L1336" s="2" t="str">
        <f t="shared" si="192"/>
        <v>刺杀</v>
      </c>
      <c r="M1336" s="51">
        <f>VLOOKUP(A1336,filiation!A:D,4,FALSE)</f>
        <v>17</v>
      </c>
      <c r="N1336" s="51">
        <f>VLOOKUP(M1336,Entourage!A:N,14,FALSE)</f>
        <v>1</v>
      </c>
      <c r="O1336" s="2" t="str">
        <f t="shared" si="193"/>
        <v>战斗</v>
      </c>
      <c r="P1336" s="2">
        <f t="shared" si="194"/>
        <v>102</v>
      </c>
      <c r="Q1336" s="51">
        <f>INT(VLOOKUP(M1336,Entourage!A:AF,28+IF(N1336=1,2,IF(N1336=3,3,1)),FALSE)*0.6*POWER(B1336,1.1))</f>
        <v>188</v>
      </c>
      <c r="R1336" s="55">
        <f>I1336/(SUM(H$2:H1336)*10)</f>
        <v>1.5008004268943437E-2</v>
      </c>
      <c r="S1336" s="95">
        <f t="shared" si="188"/>
        <v>1.3418999999999999</v>
      </c>
      <c r="T1336" s="96">
        <f>SUMIFS(H$2:H1336,A$2:A1336,A1336)*10*S1336*(1.1+INDEX(Entourage!BD:BD,MATCH(J1336,Entourage!A:A,0))/20)</f>
        <v>6763.1759999999995</v>
      </c>
      <c r="U1336" s="96">
        <f t="shared" si="189"/>
        <v>600.37599999999929</v>
      </c>
      <c r="V1336" s="96">
        <f>T1336/VLOOKUP(C1336,[4]CharPropertyConfig!$A:$G,7,FALSE)</f>
        <v>270.52704</v>
      </c>
      <c r="W1336" s="96">
        <f t="shared" si="190"/>
        <v>18.536000000000058</v>
      </c>
      <c r="X1336" s="54" t="str">
        <f>VLOOKUP(J1336,Entourage!A:B,2,FALSE)</f>
        <v>c_b_0062</v>
      </c>
      <c r="Y1336" s="51" t="str">
        <f>VLOOKUP(M1336,Entourage!A:B,2,FALSE)</f>
        <v>c_b_0075</v>
      </c>
    </row>
    <row r="1337" spans="1:25" x14ac:dyDescent="0.15">
      <c r="A1337" s="51">
        <f t="shared" si="186"/>
        <v>67</v>
      </c>
      <c r="B1337" s="2">
        <f>COUNTIF(A$1:A1337,A1337)</f>
        <v>16</v>
      </c>
      <c r="C1337" s="2">
        <f t="shared" si="191"/>
        <v>102</v>
      </c>
      <c r="D1337" s="100">
        <f t="shared" si="187"/>
        <v>295</v>
      </c>
      <c r="E1337" s="51">
        <v>1</v>
      </c>
      <c r="F1337" s="43">
        <v>5</v>
      </c>
      <c r="G1337" s="82">
        <v>13009</v>
      </c>
      <c r="H1337" s="43">
        <v>54</v>
      </c>
      <c r="I1337" s="43">
        <f>VLOOKUP(C1337,[4]CharPropertyConfig!$A:$G,7,FALSE)*D1337</f>
        <v>7375</v>
      </c>
      <c r="J1337" s="51">
        <f>VLOOKUP(A1337,filiation!A:C,3,FALSE)</f>
        <v>24</v>
      </c>
      <c r="K1337" s="51">
        <f>VLOOKUP(J1337,Entourage!A:N,14,FALSE)</f>
        <v>2</v>
      </c>
      <c r="L1337" s="2" t="str">
        <f t="shared" si="192"/>
        <v>刺杀</v>
      </c>
      <c r="M1337" s="51">
        <f>VLOOKUP(A1337,filiation!A:D,4,FALSE)</f>
        <v>17</v>
      </c>
      <c r="N1337" s="51">
        <f>VLOOKUP(M1337,Entourage!A:N,14,FALSE)</f>
        <v>1</v>
      </c>
      <c r="O1337" s="2" t="str">
        <f t="shared" si="193"/>
        <v>战斗</v>
      </c>
      <c r="P1337" s="2">
        <f t="shared" si="194"/>
        <v>102</v>
      </c>
      <c r="Q1337" s="51">
        <f>INT(VLOOKUP(M1337,Entourage!A:AF,28+IF(N1337=1,2,IF(N1337=3,3,1)),FALSE)*0.6*POWER(B1337,1.1))</f>
        <v>202</v>
      </c>
      <c r="R1337" s="55">
        <f>I1337/(SUM(H$2:H1337)*10)</f>
        <v>1.6377970242060849E-2</v>
      </c>
      <c r="S1337" s="95">
        <f t="shared" si="188"/>
        <v>1.2748049999999997</v>
      </c>
      <c r="T1337" s="96">
        <f>SUMIFS(H$2:H1337,A$2:A1337,A1337)*10*S1337*(1.1+INDEX(Entourage!BD:BD,MATCH(J1337,Entourage!A:A,0))/20)</f>
        <v>7388.7697799999987</v>
      </c>
      <c r="U1337" s="96">
        <f t="shared" si="189"/>
        <v>625.59377999999924</v>
      </c>
      <c r="V1337" s="96">
        <f>T1337/VLOOKUP(C1337,[4]CharPropertyConfig!$A:$G,7,FALSE)</f>
        <v>295.55079119999994</v>
      </c>
      <c r="W1337" s="96">
        <f t="shared" si="190"/>
        <v>25.217779999999948</v>
      </c>
      <c r="X1337" s="54" t="str">
        <f>VLOOKUP(J1337,Entourage!A:B,2,FALSE)</f>
        <v>c_b_0062</v>
      </c>
      <c r="Y1337" s="51" t="str">
        <f>VLOOKUP(M1337,Entourage!A:B,2,FALSE)</f>
        <v>c_b_0075</v>
      </c>
    </row>
    <row r="1338" spans="1:25" x14ac:dyDescent="0.15">
      <c r="A1338" s="51">
        <f t="shared" si="186"/>
        <v>67</v>
      </c>
      <c r="B1338" s="2">
        <f>COUNTIF(A$1:A1338,A1338)</f>
        <v>17</v>
      </c>
      <c r="C1338" s="2">
        <f t="shared" si="191"/>
        <v>102</v>
      </c>
      <c r="D1338" s="100">
        <f t="shared" si="187"/>
        <v>321</v>
      </c>
      <c r="E1338" s="51">
        <v>1</v>
      </c>
      <c r="F1338" s="43">
        <v>5</v>
      </c>
      <c r="G1338" s="82">
        <v>13009</v>
      </c>
      <c r="H1338" s="43">
        <v>58</v>
      </c>
      <c r="I1338" s="43">
        <f>VLOOKUP(C1338,[4]CharPropertyConfig!$A:$G,7,FALSE)*D1338</f>
        <v>8025</v>
      </c>
      <c r="J1338" s="51">
        <f>VLOOKUP(A1338,filiation!A:C,3,FALSE)</f>
        <v>24</v>
      </c>
      <c r="K1338" s="51">
        <f>VLOOKUP(J1338,Entourage!A:N,14,FALSE)</f>
        <v>2</v>
      </c>
      <c r="L1338" s="2" t="str">
        <f t="shared" si="192"/>
        <v>刺杀</v>
      </c>
      <c r="M1338" s="51">
        <f>VLOOKUP(A1338,filiation!A:D,4,FALSE)</f>
        <v>17</v>
      </c>
      <c r="N1338" s="51">
        <f>VLOOKUP(M1338,Entourage!A:N,14,FALSE)</f>
        <v>1</v>
      </c>
      <c r="O1338" s="2" t="str">
        <f t="shared" si="193"/>
        <v>战斗</v>
      </c>
      <c r="P1338" s="2">
        <f t="shared" si="194"/>
        <v>102</v>
      </c>
      <c r="Q1338" s="51">
        <f>INT(VLOOKUP(M1338,Entourage!A:AF,28+IF(N1338=1,2,IF(N1338=3,3,1)),FALSE)*0.6*POWER(B1338,1.1))</f>
        <v>216</v>
      </c>
      <c r="R1338" s="55">
        <f>I1338/(SUM(H$2:H1338)*10)</f>
        <v>1.7798527324343505E-2</v>
      </c>
      <c r="S1338" s="95">
        <f t="shared" si="188"/>
        <v>1.2174387749999998</v>
      </c>
      <c r="T1338" s="96">
        <f>SUMIFS(H$2:H1338,A$2:A1338,A1338)*10*S1338*(1.1+INDEX(Entourage!BD:BD,MATCH(J1338,Entourage!A:A,0))/20)</f>
        <v>8044.835425199999</v>
      </c>
      <c r="U1338" s="96">
        <f t="shared" si="189"/>
        <v>656.06564520000029</v>
      </c>
      <c r="V1338" s="96">
        <f>T1338/VLOOKUP(C1338,[4]CharPropertyConfig!$A:$G,7,FALSE)</f>
        <v>321.79341700799995</v>
      </c>
      <c r="W1338" s="96">
        <f t="shared" si="190"/>
        <v>30.471865200001048</v>
      </c>
      <c r="X1338" s="54" t="str">
        <f>VLOOKUP(J1338,Entourage!A:B,2,FALSE)</f>
        <v>c_b_0062</v>
      </c>
      <c r="Y1338" s="51" t="str">
        <f>VLOOKUP(M1338,Entourage!A:B,2,FALSE)</f>
        <v>c_b_0075</v>
      </c>
    </row>
    <row r="1339" spans="1:25" x14ac:dyDescent="0.15">
      <c r="A1339" s="51">
        <f t="shared" si="186"/>
        <v>67</v>
      </c>
      <c r="B1339" s="2">
        <f>COUNTIF(A$1:A1339,A1339)</f>
        <v>18</v>
      </c>
      <c r="C1339" s="2">
        <f t="shared" si="191"/>
        <v>102</v>
      </c>
      <c r="D1339" s="100">
        <f t="shared" si="187"/>
        <v>350</v>
      </c>
      <c r="E1339" s="51">
        <v>1</v>
      </c>
      <c r="F1339" s="43">
        <v>6</v>
      </c>
      <c r="G1339" s="82">
        <v>13009</v>
      </c>
      <c r="H1339" s="43">
        <v>64</v>
      </c>
      <c r="I1339" s="43">
        <f>VLOOKUP(C1339,[4]CharPropertyConfig!$A:$G,7,FALSE)*D1339</f>
        <v>8750</v>
      </c>
      <c r="J1339" s="51">
        <f>VLOOKUP(A1339,filiation!A:C,3,FALSE)</f>
        <v>24</v>
      </c>
      <c r="K1339" s="51">
        <f>VLOOKUP(J1339,Entourage!A:N,14,FALSE)</f>
        <v>2</v>
      </c>
      <c r="L1339" s="2" t="str">
        <f t="shared" si="192"/>
        <v>刺杀</v>
      </c>
      <c r="M1339" s="51">
        <f>VLOOKUP(A1339,filiation!A:D,4,FALSE)</f>
        <v>17</v>
      </c>
      <c r="N1339" s="51">
        <f>VLOOKUP(M1339,Entourage!A:N,14,FALSE)</f>
        <v>1</v>
      </c>
      <c r="O1339" s="2" t="str">
        <f t="shared" si="193"/>
        <v>战斗</v>
      </c>
      <c r="P1339" s="2">
        <f t="shared" si="194"/>
        <v>102</v>
      </c>
      <c r="Q1339" s="51">
        <f>INT(VLOOKUP(M1339,Entourage!A:AF,28+IF(N1339=1,2,IF(N1339=3,3,1)),FALSE)*0.6*POWER(B1339,1.1))</f>
        <v>230</v>
      </c>
      <c r="R1339" s="55">
        <f>I1339/(SUM(H$2:H1339)*10)</f>
        <v>1.9378986534372786E-2</v>
      </c>
      <c r="S1339" s="95">
        <f t="shared" si="188"/>
        <v>1.1687412239999997</v>
      </c>
      <c r="T1339" s="96">
        <f>SUMIFS(H$2:H1339,A$2:A1339,A1339)*10*S1339*(1.1+INDEX(Entourage!BD:BD,MATCH(J1339,Entourage!A:A,0))/20)</f>
        <v>8770.2341448959978</v>
      </c>
      <c r="U1339" s="96">
        <f t="shared" si="189"/>
        <v>725.39871969599881</v>
      </c>
      <c r="V1339" s="96">
        <f>T1339/VLOOKUP(C1339,[4]CharPropertyConfig!$A:$G,7,FALSE)</f>
        <v>350.80936579583994</v>
      </c>
      <c r="W1339" s="96">
        <f t="shared" si="190"/>
        <v>69.333074495998517</v>
      </c>
      <c r="X1339" s="54" t="str">
        <f>VLOOKUP(J1339,Entourage!A:B,2,FALSE)</f>
        <v>c_b_0062</v>
      </c>
      <c r="Y1339" s="51" t="str">
        <f>VLOOKUP(M1339,Entourage!A:B,2,FALSE)</f>
        <v>c_b_0075</v>
      </c>
    </row>
    <row r="1340" spans="1:25" x14ac:dyDescent="0.15">
      <c r="A1340" s="51">
        <f t="shared" si="186"/>
        <v>67</v>
      </c>
      <c r="B1340" s="2">
        <f>COUNTIF(A$1:A1340,A1340)</f>
        <v>19</v>
      </c>
      <c r="C1340" s="2">
        <f t="shared" si="191"/>
        <v>102</v>
      </c>
      <c r="D1340" s="100">
        <f t="shared" si="187"/>
        <v>381</v>
      </c>
      <c r="E1340" s="51">
        <v>1</v>
      </c>
      <c r="F1340" s="43">
        <v>6</v>
      </c>
      <c r="G1340" s="82">
        <v>13009</v>
      </c>
      <c r="H1340" s="43">
        <v>68</v>
      </c>
      <c r="I1340" s="43">
        <f>VLOOKUP(C1340,[4]CharPropertyConfig!$A:$G,7,FALSE)*D1340</f>
        <v>9525</v>
      </c>
      <c r="J1340" s="51">
        <f>VLOOKUP(A1340,filiation!A:C,3,FALSE)</f>
        <v>24</v>
      </c>
      <c r="K1340" s="51">
        <f>VLOOKUP(J1340,Entourage!A:N,14,FALSE)</f>
        <v>2</v>
      </c>
      <c r="L1340" s="2" t="str">
        <f t="shared" si="192"/>
        <v>刺杀</v>
      </c>
      <c r="M1340" s="51">
        <f>VLOOKUP(A1340,filiation!A:D,4,FALSE)</f>
        <v>17</v>
      </c>
      <c r="N1340" s="51">
        <f>VLOOKUP(M1340,Entourage!A:N,14,FALSE)</f>
        <v>1</v>
      </c>
      <c r="O1340" s="2" t="str">
        <f t="shared" si="193"/>
        <v>战斗</v>
      </c>
      <c r="P1340" s="2">
        <f t="shared" si="194"/>
        <v>102</v>
      </c>
      <c r="Q1340" s="51">
        <f>INT(VLOOKUP(M1340,Entourage!A:AF,28+IF(N1340=1,2,IF(N1340=3,3,1)),FALSE)*0.6*POWER(B1340,1.1))</f>
        <v>244</v>
      </c>
      <c r="R1340" s="55">
        <f>I1340/(SUM(H$2:H1340)*10)</f>
        <v>2.1063688633348076E-2</v>
      </c>
      <c r="S1340" s="95">
        <f t="shared" si="188"/>
        <v>1.1278352811599996</v>
      </c>
      <c r="T1340" s="96">
        <f>SUMIFS(H$2:H1340,A$2:A1340,A1340)*10*S1340*(1.1+INDEX(Entourage!BD:BD,MATCH(J1340,Entourage!A:A,0))/20)</f>
        <v>9536.9751374889565</v>
      </c>
      <c r="U1340" s="96">
        <f t="shared" si="189"/>
        <v>766.74099259295872</v>
      </c>
      <c r="V1340" s="96">
        <f>T1340/VLOOKUP(C1340,[4]CharPropertyConfig!$A:$G,7,FALSE)</f>
        <v>381.47900549955824</v>
      </c>
      <c r="W1340" s="96">
        <f t="shared" si="190"/>
        <v>41.342272896959912</v>
      </c>
      <c r="X1340" s="54" t="str">
        <f>VLOOKUP(J1340,Entourage!A:B,2,FALSE)</f>
        <v>c_b_0062</v>
      </c>
      <c r="Y1340" s="51" t="str">
        <f>VLOOKUP(M1340,Entourage!A:B,2,FALSE)</f>
        <v>c_b_0075</v>
      </c>
    </row>
    <row r="1341" spans="1:25" x14ac:dyDescent="0.15">
      <c r="A1341" s="51">
        <f t="shared" si="186"/>
        <v>67</v>
      </c>
      <c r="B1341" s="2">
        <f>COUNTIF(A$1:A1341,A1341)</f>
        <v>20</v>
      </c>
      <c r="C1341" s="2">
        <f t="shared" si="191"/>
        <v>102</v>
      </c>
      <c r="D1341" s="100">
        <f t="shared" si="187"/>
        <v>414</v>
      </c>
      <c r="E1341" s="51">
        <v>1</v>
      </c>
      <c r="F1341" s="43">
        <v>6</v>
      </c>
      <c r="G1341" s="82">
        <v>13009</v>
      </c>
      <c r="H1341" s="43">
        <v>72</v>
      </c>
      <c r="I1341" s="43">
        <f>VLOOKUP(C1341,[4]CharPropertyConfig!$A:$G,7,FALSE)*D1341</f>
        <v>10350</v>
      </c>
      <c r="J1341" s="51">
        <f>VLOOKUP(A1341,filiation!A:C,3,FALSE)</f>
        <v>24</v>
      </c>
      <c r="K1341" s="51">
        <f>VLOOKUP(J1341,Entourage!A:N,14,FALSE)</f>
        <v>2</v>
      </c>
      <c r="L1341" s="2" t="str">
        <f t="shared" si="192"/>
        <v>刺杀</v>
      </c>
      <c r="M1341" s="51">
        <f>VLOOKUP(A1341,filiation!A:D,4,FALSE)</f>
        <v>17</v>
      </c>
      <c r="N1341" s="51">
        <f>VLOOKUP(M1341,Entourage!A:N,14,FALSE)</f>
        <v>1</v>
      </c>
      <c r="O1341" s="2" t="str">
        <f t="shared" si="193"/>
        <v>战斗</v>
      </c>
      <c r="P1341" s="2">
        <f t="shared" si="194"/>
        <v>102</v>
      </c>
      <c r="Q1341" s="51">
        <f>INT(VLOOKUP(M1341,Entourage!A:AF,28+IF(N1341=1,2,IF(N1341=3,3,1)),FALSE)*0.6*POWER(B1341,1.1))</f>
        <v>259</v>
      </c>
      <c r="R1341" s="55">
        <f>I1341/(SUM(H$2:H1341)*10)</f>
        <v>2.2851717742647708E-2</v>
      </c>
      <c r="S1341" s="95">
        <f t="shared" si="188"/>
        <v>1.0940002227251997</v>
      </c>
      <c r="T1341" s="96">
        <f>SUMIFS(H$2:H1341,A$2:A1341,A1341)*10*S1341*(1.1+INDEX(Entourage!BD:BD,MATCH(J1341,Entourage!A:A,0))/20)</f>
        <v>10353.618107871291</v>
      </c>
      <c r="U1341" s="96">
        <f t="shared" si="189"/>
        <v>816.64297038233417</v>
      </c>
      <c r="V1341" s="96">
        <f>T1341/VLOOKUP(C1341,[4]CharPropertyConfig!$A:$G,7,FALSE)</f>
        <v>414.1447243148516</v>
      </c>
      <c r="W1341" s="96">
        <f t="shared" si="190"/>
        <v>49.901977789375451</v>
      </c>
      <c r="X1341" s="54" t="str">
        <f>VLOOKUP(J1341,Entourage!A:B,2,FALSE)</f>
        <v>c_b_0062</v>
      </c>
      <c r="Y1341" s="51" t="str">
        <f>VLOOKUP(M1341,Entourage!A:B,2,FALSE)</f>
        <v>c_b_0075</v>
      </c>
    </row>
    <row r="1342" spans="1:25" x14ac:dyDescent="0.15">
      <c r="A1342" s="51">
        <f t="shared" si="186"/>
        <v>68</v>
      </c>
      <c r="B1342" s="2">
        <f>COUNTIF(A$1:A1342,A1342)</f>
        <v>1</v>
      </c>
      <c r="C1342" s="2">
        <f t="shared" si="191"/>
        <v>101</v>
      </c>
      <c r="D1342" s="100">
        <f t="shared" si="187"/>
        <v>11</v>
      </c>
      <c r="E1342" s="51">
        <v>1</v>
      </c>
      <c r="F1342" s="43">
        <v>1</v>
      </c>
      <c r="G1342" s="82">
        <v>13009</v>
      </c>
      <c r="H1342" s="43">
        <v>2</v>
      </c>
      <c r="I1342" s="43">
        <f>VLOOKUP(C1342,[4]CharPropertyConfig!$A:$G,7,FALSE)*D1342</f>
        <v>275</v>
      </c>
      <c r="J1342" s="51">
        <f>VLOOKUP(A1342,filiation!A:C,3,FALSE)</f>
        <v>17</v>
      </c>
      <c r="K1342" s="51">
        <f>VLOOKUP(J1342,Entourage!A:N,14,FALSE)</f>
        <v>1</v>
      </c>
      <c r="L1342" s="2" t="str">
        <f t="shared" si="192"/>
        <v>战斗</v>
      </c>
      <c r="M1342" s="51">
        <f>VLOOKUP(A1342,filiation!A:D,4,FALSE)</f>
        <v>24</v>
      </c>
      <c r="N1342" s="51">
        <f>VLOOKUP(M1342,Entourage!A:N,14,FALSE)</f>
        <v>2</v>
      </c>
      <c r="O1342" s="2" t="str">
        <f t="shared" si="193"/>
        <v>刺杀</v>
      </c>
      <c r="P1342" s="2">
        <f t="shared" si="194"/>
        <v>101</v>
      </c>
      <c r="Q1342" s="51">
        <f>INT(VLOOKUP(M1342,Entourage!A:AF,28+IF(N1342=1,2,IF(N1342=3,3,1)),FALSE)*0.6*POWER(B1342,1.1))</f>
        <v>21</v>
      </c>
      <c r="R1342" s="55">
        <f>I1342/(SUM(H$2:H1342)*10)</f>
        <v>6.0714443414138734E-4</v>
      </c>
      <c r="S1342" s="95">
        <f t="shared" si="188"/>
        <v>10</v>
      </c>
      <c r="T1342" s="96">
        <f>SUMIFS(H$2:H1342,A$2:A1342,A1342)*10*S1342*(1.1+INDEX(Entourage!BD:BD,MATCH(J1342,Entourage!A:A,0))/20)</f>
        <v>280</v>
      </c>
      <c r="U1342" s="96">
        <f t="shared" si="189"/>
        <v>-10073.618107871291</v>
      </c>
      <c r="V1342" s="96">
        <f>T1342/VLOOKUP(C1342,[4]CharPropertyConfig!$A:$G,7,FALSE)</f>
        <v>11.2</v>
      </c>
      <c r="W1342" s="96">
        <f t="shared" si="190"/>
        <v>-10890.261078253625</v>
      </c>
      <c r="X1342" s="54" t="str">
        <f>VLOOKUP(J1342,Entourage!A:B,2,FALSE)</f>
        <v>c_b_0075</v>
      </c>
      <c r="Y1342" s="51" t="str">
        <f>VLOOKUP(M1342,Entourage!A:B,2,FALSE)</f>
        <v>c_b_0062</v>
      </c>
    </row>
    <row r="1343" spans="1:25" x14ac:dyDescent="0.15">
      <c r="A1343" s="51">
        <f t="shared" si="186"/>
        <v>68</v>
      </c>
      <c r="B1343" s="2">
        <f>COUNTIF(A$1:A1343,A1343)</f>
        <v>2</v>
      </c>
      <c r="C1343" s="2">
        <f t="shared" si="191"/>
        <v>101</v>
      </c>
      <c r="D1343" s="100">
        <f t="shared" si="187"/>
        <v>23</v>
      </c>
      <c r="E1343" s="51">
        <v>1</v>
      </c>
      <c r="F1343" s="43">
        <v>1</v>
      </c>
      <c r="G1343" s="82">
        <v>13009</v>
      </c>
      <c r="H1343" s="43">
        <v>4</v>
      </c>
      <c r="I1343" s="43">
        <f>VLOOKUP(C1343,[4]CharPropertyConfig!$A:$G,7,FALSE)*D1343</f>
        <v>575</v>
      </c>
      <c r="J1343" s="51">
        <f>VLOOKUP(A1343,filiation!A:C,3,FALSE)</f>
        <v>17</v>
      </c>
      <c r="K1343" s="51">
        <f>VLOOKUP(J1343,Entourage!A:N,14,FALSE)</f>
        <v>1</v>
      </c>
      <c r="L1343" s="2" t="str">
        <f t="shared" si="192"/>
        <v>战斗</v>
      </c>
      <c r="M1343" s="51">
        <f>VLOOKUP(A1343,filiation!A:D,4,FALSE)</f>
        <v>24</v>
      </c>
      <c r="N1343" s="51">
        <f>VLOOKUP(M1343,Entourage!A:N,14,FALSE)</f>
        <v>2</v>
      </c>
      <c r="O1343" s="2" t="str">
        <f t="shared" si="193"/>
        <v>刺杀</v>
      </c>
      <c r="P1343" s="2">
        <f t="shared" si="194"/>
        <v>101</v>
      </c>
      <c r="Q1343" s="51">
        <f>INT(VLOOKUP(M1343,Entourage!A:AF,28+IF(N1343=1,2,IF(N1343=3,3,1)),FALSE)*0.6*POWER(B1343,1.1))</f>
        <v>46</v>
      </c>
      <c r="R1343" s="55">
        <f>I1343/(SUM(H$2:H1343)*10)</f>
        <v>1.2693717161905602E-3</v>
      </c>
      <c r="S1343" s="95">
        <f t="shared" si="188"/>
        <v>7</v>
      </c>
      <c r="T1343" s="96">
        <f>SUMIFS(H$2:H1343,A$2:A1343,A1343)*10*S1343*(1.1+INDEX(Entourage!BD:BD,MATCH(J1343,Entourage!A:A,0))/20)</f>
        <v>588</v>
      </c>
      <c r="U1343" s="96">
        <f t="shared" si="189"/>
        <v>308</v>
      </c>
      <c r="V1343" s="96">
        <f>T1343/VLOOKUP(C1343,[4]CharPropertyConfig!$A:$G,7,FALSE)</f>
        <v>23.52</v>
      </c>
      <c r="W1343" s="96">
        <f t="shared" si="190"/>
        <v>10381.618107871291</v>
      </c>
      <c r="X1343" s="54" t="str">
        <f>VLOOKUP(J1343,Entourage!A:B,2,FALSE)</f>
        <v>c_b_0075</v>
      </c>
      <c r="Y1343" s="51" t="str">
        <f>VLOOKUP(M1343,Entourage!A:B,2,FALSE)</f>
        <v>c_b_0062</v>
      </c>
    </row>
    <row r="1344" spans="1:25" x14ac:dyDescent="0.15">
      <c r="A1344" s="51">
        <f t="shared" si="186"/>
        <v>68</v>
      </c>
      <c r="B1344" s="2">
        <f>COUNTIF(A$1:A1344,A1344)</f>
        <v>3</v>
      </c>
      <c r="C1344" s="2">
        <f t="shared" si="191"/>
        <v>101</v>
      </c>
      <c r="D1344" s="100">
        <f t="shared" si="187"/>
        <v>36</v>
      </c>
      <c r="E1344" s="51">
        <v>1</v>
      </c>
      <c r="F1344" s="43">
        <v>1</v>
      </c>
      <c r="G1344" s="82">
        <v>13009</v>
      </c>
      <c r="H1344" s="43">
        <v>6</v>
      </c>
      <c r="I1344" s="43">
        <f>VLOOKUP(C1344,[4]CharPropertyConfig!$A:$G,7,FALSE)*D1344</f>
        <v>900</v>
      </c>
      <c r="J1344" s="51">
        <f>VLOOKUP(A1344,filiation!A:C,3,FALSE)</f>
        <v>17</v>
      </c>
      <c r="K1344" s="51">
        <f>VLOOKUP(J1344,Entourage!A:N,14,FALSE)</f>
        <v>1</v>
      </c>
      <c r="L1344" s="2" t="str">
        <f t="shared" si="192"/>
        <v>战斗</v>
      </c>
      <c r="M1344" s="51">
        <f>VLOOKUP(A1344,filiation!A:D,4,FALSE)</f>
        <v>24</v>
      </c>
      <c r="N1344" s="51">
        <f>VLOOKUP(M1344,Entourage!A:N,14,FALSE)</f>
        <v>2</v>
      </c>
      <c r="O1344" s="2" t="str">
        <f t="shared" si="193"/>
        <v>刺杀</v>
      </c>
      <c r="P1344" s="2">
        <f t="shared" si="194"/>
        <v>101</v>
      </c>
      <c r="Q1344" s="51">
        <f>INT(VLOOKUP(M1344,Entourage!A:AF,28+IF(N1344=1,2,IF(N1344=3,3,1)),FALSE)*0.6*POWER(B1344,1.1))</f>
        <v>72</v>
      </c>
      <c r="R1344" s="55">
        <f>I1344/(SUM(H$2:H1344)*10)</f>
        <v>1.9865795514744833E-3</v>
      </c>
      <c r="S1344" s="95">
        <f t="shared" si="188"/>
        <v>5.5</v>
      </c>
      <c r="T1344" s="96">
        <f>SUMIFS(H$2:H1344,A$2:A1344,A1344)*10*S1344*(1.1+INDEX(Entourage!BD:BD,MATCH(J1344,Entourage!A:A,0))/20)</f>
        <v>924.00000000000011</v>
      </c>
      <c r="U1344" s="96">
        <f t="shared" si="189"/>
        <v>336.00000000000011</v>
      </c>
      <c r="V1344" s="96">
        <f>T1344/VLOOKUP(C1344,[4]CharPropertyConfig!$A:$G,7,FALSE)</f>
        <v>36.960000000000008</v>
      </c>
      <c r="W1344" s="96">
        <f t="shared" si="190"/>
        <v>28.000000000000114</v>
      </c>
      <c r="X1344" s="54" t="str">
        <f>VLOOKUP(J1344,Entourage!A:B,2,FALSE)</f>
        <v>c_b_0075</v>
      </c>
      <c r="Y1344" s="51" t="str">
        <f>VLOOKUP(M1344,Entourage!A:B,2,FALSE)</f>
        <v>c_b_0062</v>
      </c>
    </row>
    <row r="1345" spans="1:25" x14ac:dyDescent="0.15">
      <c r="A1345" s="51">
        <f t="shared" si="186"/>
        <v>68</v>
      </c>
      <c r="B1345" s="2">
        <f>COUNTIF(A$1:A1345,A1345)</f>
        <v>4</v>
      </c>
      <c r="C1345" s="2">
        <f t="shared" si="191"/>
        <v>101</v>
      </c>
      <c r="D1345" s="100">
        <f t="shared" si="187"/>
        <v>51</v>
      </c>
      <c r="E1345" s="51">
        <v>1</v>
      </c>
      <c r="F1345" s="43">
        <v>2</v>
      </c>
      <c r="G1345" s="82">
        <v>13009</v>
      </c>
      <c r="H1345" s="43">
        <v>10</v>
      </c>
      <c r="I1345" s="43">
        <f>VLOOKUP(C1345,[4]CharPropertyConfig!$A:$G,7,FALSE)*D1345</f>
        <v>1275</v>
      </c>
      <c r="J1345" s="51">
        <f>VLOOKUP(A1345,filiation!A:C,3,FALSE)</f>
        <v>17</v>
      </c>
      <c r="K1345" s="51">
        <f>VLOOKUP(J1345,Entourage!A:N,14,FALSE)</f>
        <v>1</v>
      </c>
      <c r="L1345" s="2" t="str">
        <f t="shared" si="192"/>
        <v>战斗</v>
      </c>
      <c r="M1345" s="51">
        <f>VLOOKUP(A1345,filiation!A:D,4,FALSE)</f>
        <v>24</v>
      </c>
      <c r="N1345" s="51">
        <f>VLOOKUP(M1345,Entourage!A:N,14,FALSE)</f>
        <v>2</v>
      </c>
      <c r="O1345" s="2" t="str">
        <f t="shared" si="193"/>
        <v>刺杀</v>
      </c>
      <c r="P1345" s="2">
        <f t="shared" si="194"/>
        <v>101</v>
      </c>
      <c r="Q1345" s="51">
        <f>INT(VLOOKUP(M1345,Entourage!A:AF,28+IF(N1345=1,2,IF(N1345=3,3,1)),FALSE)*0.6*POWER(B1345,1.1))</f>
        <v>99</v>
      </c>
      <c r="R1345" s="55">
        <f>I1345/(SUM(H$2:H1345)*10)</f>
        <v>2.813699960277177E-3</v>
      </c>
      <c r="S1345" s="95">
        <f t="shared" si="188"/>
        <v>4.2</v>
      </c>
      <c r="T1345" s="96">
        <f>SUMIFS(H$2:H1345,A$2:A1345,A1345)*10*S1345*(1.1+INDEX(Entourage!BD:BD,MATCH(J1345,Entourage!A:A,0))/20)</f>
        <v>1293.6000000000001</v>
      </c>
      <c r="U1345" s="96">
        <f t="shared" si="189"/>
        <v>369.6</v>
      </c>
      <c r="V1345" s="96">
        <f>T1345/VLOOKUP(C1345,[4]CharPropertyConfig!$A:$G,7,FALSE)</f>
        <v>51.744000000000007</v>
      </c>
      <c r="W1345" s="96">
        <f t="shared" si="190"/>
        <v>33.599999999999909</v>
      </c>
      <c r="X1345" s="54" t="str">
        <f>VLOOKUP(J1345,Entourage!A:B,2,FALSE)</f>
        <v>c_b_0075</v>
      </c>
      <c r="Y1345" s="51" t="str">
        <f>VLOOKUP(M1345,Entourage!A:B,2,FALSE)</f>
        <v>c_b_0062</v>
      </c>
    </row>
    <row r="1346" spans="1:25" x14ac:dyDescent="0.15">
      <c r="A1346" s="51">
        <f t="shared" si="186"/>
        <v>68</v>
      </c>
      <c r="B1346" s="2">
        <f>COUNTIF(A$1:A1346,A1346)</f>
        <v>5</v>
      </c>
      <c r="C1346" s="2">
        <f t="shared" si="191"/>
        <v>101</v>
      </c>
      <c r="D1346" s="100">
        <f t="shared" si="187"/>
        <v>67</v>
      </c>
      <c r="E1346" s="51">
        <v>1</v>
      </c>
      <c r="F1346" s="43">
        <v>2</v>
      </c>
      <c r="G1346" s="82">
        <v>13009</v>
      </c>
      <c r="H1346" s="43">
        <v>12</v>
      </c>
      <c r="I1346" s="43">
        <f>VLOOKUP(C1346,[4]CharPropertyConfig!$A:$G,7,FALSE)*D1346</f>
        <v>1675</v>
      </c>
      <c r="J1346" s="51">
        <f>VLOOKUP(A1346,filiation!A:C,3,FALSE)</f>
        <v>17</v>
      </c>
      <c r="K1346" s="51">
        <f>VLOOKUP(J1346,Entourage!A:N,14,FALSE)</f>
        <v>1</v>
      </c>
      <c r="L1346" s="2" t="str">
        <f t="shared" si="192"/>
        <v>战斗</v>
      </c>
      <c r="M1346" s="51">
        <f>VLOOKUP(A1346,filiation!A:D,4,FALSE)</f>
        <v>24</v>
      </c>
      <c r="N1346" s="51">
        <f>VLOOKUP(M1346,Entourage!A:N,14,FALSE)</f>
        <v>2</v>
      </c>
      <c r="O1346" s="2" t="str">
        <f t="shared" si="193"/>
        <v>刺杀</v>
      </c>
      <c r="P1346" s="2">
        <f t="shared" si="194"/>
        <v>101</v>
      </c>
      <c r="Q1346" s="51">
        <f>INT(VLOOKUP(M1346,Entourage!A:AF,28+IF(N1346=1,2,IF(N1346=3,3,1)),FALSE)*0.6*POWER(B1346,1.1))</f>
        <v>126</v>
      </c>
      <c r="R1346" s="55">
        <f>I1346/(SUM(H$2:H1346)*10)</f>
        <v>3.6954507346776684E-3</v>
      </c>
      <c r="S1346" s="95">
        <f t="shared" si="188"/>
        <v>3.56</v>
      </c>
      <c r="T1346" s="96">
        <f>SUMIFS(H$2:H1346,A$2:A1346,A1346)*10*S1346*(1.1+INDEX(Entourage!BD:BD,MATCH(J1346,Entourage!A:A,0))/20)</f>
        <v>1694.5600000000004</v>
      </c>
      <c r="U1346" s="96">
        <f t="shared" si="189"/>
        <v>400.96000000000026</v>
      </c>
      <c r="V1346" s="96">
        <f>T1346/VLOOKUP(C1346,[4]CharPropertyConfig!$A:$G,7,FALSE)</f>
        <v>67.78240000000001</v>
      </c>
      <c r="W1346" s="96">
        <f t="shared" si="190"/>
        <v>31.360000000000241</v>
      </c>
      <c r="X1346" s="54" t="str">
        <f>VLOOKUP(J1346,Entourage!A:B,2,FALSE)</f>
        <v>c_b_0075</v>
      </c>
      <c r="Y1346" s="51" t="str">
        <f>VLOOKUP(M1346,Entourage!A:B,2,FALSE)</f>
        <v>c_b_0062</v>
      </c>
    </row>
    <row r="1347" spans="1:25" x14ac:dyDescent="0.15">
      <c r="A1347" s="51">
        <f t="shared" ref="A1347:A1410" si="195">INT((ROW(A1347)+18)/20)</f>
        <v>68</v>
      </c>
      <c r="B1347" s="2">
        <f>COUNTIF(A$1:A1347,A1347)</f>
        <v>6</v>
      </c>
      <c r="C1347" s="2">
        <f t="shared" si="191"/>
        <v>101</v>
      </c>
      <c r="D1347" s="100">
        <f t="shared" ref="D1347:D1410" si="196">INT(V1347)</f>
        <v>84</v>
      </c>
      <c r="E1347" s="51">
        <v>1</v>
      </c>
      <c r="F1347" s="43">
        <v>2</v>
      </c>
      <c r="G1347" s="82">
        <v>13009</v>
      </c>
      <c r="H1347" s="43">
        <v>16</v>
      </c>
      <c r="I1347" s="43">
        <f>VLOOKUP(C1347,[4]CharPropertyConfig!$A:$G,7,FALSE)*D1347</f>
        <v>2100</v>
      </c>
      <c r="J1347" s="51">
        <f>VLOOKUP(A1347,filiation!A:C,3,FALSE)</f>
        <v>17</v>
      </c>
      <c r="K1347" s="51">
        <f>VLOOKUP(J1347,Entourage!A:N,14,FALSE)</f>
        <v>1</v>
      </c>
      <c r="L1347" s="2" t="str">
        <f t="shared" si="192"/>
        <v>战斗</v>
      </c>
      <c r="M1347" s="51">
        <f>VLOOKUP(A1347,filiation!A:D,4,FALSE)</f>
        <v>24</v>
      </c>
      <c r="N1347" s="51">
        <f>VLOOKUP(M1347,Entourage!A:N,14,FALSE)</f>
        <v>2</v>
      </c>
      <c r="O1347" s="2" t="str">
        <f t="shared" si="193"/>
        <v>刺杀</v>
      </c>
      <c r="P1347" s="2">
        <f t="shared" si="194"/>
        <v>101</v>
      </c>
      <c r="Q1347" s="51">
        <f>INT(VLOOKUP(M1347,Entourage!A:AF,28+IF(N1347=1,2,IF(N1347=3,3,1)),FALSE)*0.6*POWER(B1347,1.1))</f>
        <v>155</v>
      </c>
      <c r="R1347" s="55">
        <f>I1347/(SUM(H$2:H1347)*10)</f>
        <v>4.6314675135635834E-3</v>
      </c>
      <c r="S1347" s="95">
        <f t="shared" ref="S1347:S1410" si="197">VLOOKUP(B1347,AG$2:AH$22,2,FALSE)</f>
        <v>3.02</v>
      </c>
      <c r="T1347" s="96">
        <f>SUMIFS(H$2:H1347,A$2:A1347,A1347)*10*S1347*(1.1+INDEX(Entourage!BD:BD,MATCH(J1347,Entourage!A:A,0))/20)</f>
        <v>2114</v>
      </c>
      <c r="U1347" s="96">
        <f t="shared" ref="U1347:U1410" si="198">IFERROR(T1347-T1346,0)</f>
        <v>419.4399999999996</v>
      </c>
      <c r="V1347" s="96">
        <f>T1347/VLOOKUP(C1347,[4]CharPropertyConfig!$A:$G,7,FALSE)</f>
        <v>84.56</v>
      </c>
      <c r="W1347" s="96">
        <f t="shared" si="190"/>
        <v>18.479999999999336</v>
      </c>
      <c r="X1347" s="54" t="str">
        <f>VLOOKUP(J1347,Entourage!A:B,2,FALSE)</f>
        <v>c_b_0075</v>
      </c>
      <c r="Y1347" s="51" t="str">
        <f>VLOOKUP(M1347,Entourage!A:B,2,FALSE)</f>
        <v>c_b_0062</v>
      </c>
    </row>
    <row r="1348" spans="1:25" x14ac:dyDescent="0.15">
      <c r="A1348" s="51">
        <f t="shared" si="195"/>
        <v>68</v>
      </c>
      <c r="B1348" s="2">
        <f>COUNTIF(A$1:A1348,A1348)</f>
        <v>7</v>
      </c>
      <c r="C1348" s="2">
        <f t="shared" si="191"/>
        <v>101</v>
      </c>
      <c r="D1348" s="100">
        <f t="shared" si="196"/>
        <v>101</v>
      </c>
      <c r="E1348" s="51">
        <v>1</v>
      </c>
      <c r="F1348" s="43">
        <v>3</v>
      </c>
      <c r="G1348" s="82">
        <v>13009</v>
      </c>
      <c r="H1348" s="43">
        <v>20</v>
      </c>
      <c r="I1348" s="43">
        <f>VLOOKUP(C1348,[4]CharPropertyConfig!$A:$G,7,FALSE)*D1348</f>
        <v>2525</v>
      </c>
      <c r="J1348" s="51">
        <f>VLOOKUP(A1348,filiation!A:C,3,FALSE)</f>
        <v>17</v>
      </c>
      <c r="K1348" s="51">
        <f>VLOOKUP(J1348,Entourage!A:N,14,FALSE)</f>
        <v>1</v>
      </c>
      <c r="L1348" s="2" t="str">
        <f t="shared" si="192"/>
        <v>战斗</v>
      </c>
      <c r="M1348" s="51">
        <f>VLOOKUP(A1348,filiation!A:D,4,FALSE)</f>
        <v>24</v>
      </c>
      <c r="N1348" s="51">
        <f>VLOOKUP(M1348,Entourage!A:N,14,FALSE)</f>
        <v>2</v>
      </c>
      <c r="O1348" s="2" t="str">
        <f t="shared" si="193"/>
        <v>刺杀</v>
      </c>
      <c r="P1348" s="2">
        <f t="shared" si="194"/>
        <v>101</v>
      </c>
      <c r="Q1348" s="51">
        <f>INT(VLOOKUP(M1348,Entourage!A:AF,28+IF(N1348=1,2,IF(N1348=3,3,1)),FALSE)*0.6*POWER(B1348,1.1))</f>
        <v>183</v>
      </c>
      <c r="R1348" s="55">
        <f>I1348/(SUM(H$2:H1348)*10)</f>
        <v>5.5663330540981441E-3</v>
      </c>
      <c r="S1348" s="95">
        <f t="shared" si="197"/>
        <v>2.6</v>
      </c>
      <c r="T1348" s="96">
        <f>SUMIFS(H$2:H1348,A$2:A1348,A1348)*10*S1348*(1.1+INDEX(Entourage!BD:BD,MATCH(J1348,Entourage!A:A,0))/20)</f>
        <v>2548.0000000000005</v>
      </c>
      <c r="U1348" s="96">
        <f t="shared" si="198"/>
        <v>434.00000000000045</v>
      </c>
      <c r="V1348" s="96">
        <f>T1348/VLOOKUP(C1348,[4]CharPropertyConfig!$A:$G,7,FALSE)</f>
        <v>101.92000000000002</v>
      </c>
      <c r="W1348" s="96">
        <f t="shared" ref="W1348:W1411" si="199">U1348-U1347</f>
        <v>14.560000000000855</v>
      </c>
      <c r="X1348" s="54" t="str">
        <f>VLOOKUP(J1348,Entourage!A:B,2,FALSE)</f>
        <v>c_b_0075</v>
      </c>
      <c r="Y1348" s="51" t="str">
        <f>VLOOKUP(M1348,Entourage!A:B,2,FALSE)</f>
        <v>c_b_0062</v>
      </c>
    </row>
    <row r="1349" spans="1:25" x14ac:dyDescent="0.15">
      <c r="A1349" s="51">
        <f t="shared" si="195"/>
        <v>68</v>
      </c>
      <c r="B1349" s="2">
        <f>COUNTIF(A$1:A1349,A1349)</f>
        <v>8</v>
      </c>
      <c r="C1349" s="2">
        <f t="shared" si="191"/>
        <v>101</v>
      </c>
      <c r="D1349" s="100">
        <f t="shared" si="196"/>
        <v>120</v>
      </c>
      <c r="E1349" s="51">
        <v>1</v>
      </c>
      <c r="F1349" s="43">
        <v>3</v>
      </c>
      <c r="G1349" s="82">
        <v>13009</v>
      </c>
      <c r="H1349" s="43">
        <v>24</v>
      </c>
      <c r="I1349" s="43">
        <f>VLOOKUP(C1349,[4]CharPropertyConfig!$A:$G,7,FALSE)*D1349</f>
        <v>3000</v>
      </c>
      <c r="J1349" s="51">
        <f>VLOOKUP(A1349,filiation!A:C,3,FALSE)</f>
        <v>17</v>
      </c>
      <c r="K1349" s="51">
        <f>VLOOKUP(J1349,Entourage!A:N,14,FALSE)</f>
        <v>1</v>
      </c>
      <c r="L1349" s="2" t="str">
        <f t="shared" si="192"/>
        <v>战斗</v>
      </c>
      <c r="M1349" s="51">
        <f>VLOOKUP(A1349,filiation!A:D,4,FALSE)</f>
        <v>24</v>
      </c>
      <c r="N1349" s="51">
        <f>VLOOKUP(M1349,Entourage!A:N,14,FALSE)</f>
        <v>2</v>
      </c>
      <c r="O1349" s="2" t="str">
        <f t="shared" si="193"/>
        <v>刺杀</v>
      </c>
      <c r="P1349" s="2">
        <f t="shared" si="194"/>
        <v>101</v>
      </c>
      <c r="Q1349" s="51">
        <f>INT(VLOOKUP(M1349,Entourage!A:AF,28+IF(N1349=1,2,IF(N1349=3,3,1)),FALSE)*0.6*POWER(B1349,1.1))</f>
        <v>212</v>
      </c>
      <c r="R1349" s="55">
        <f>I1349/(SUM(H$2:H1349)*10)</f>
        <v>6.6099678314898869E-3</v>
      </c>
      <c r="S1349" s="95">
        <f t="shared" si="197"/>
        <v>2.2799999999999998</v>
      </c>
      <c r="T1349" s="96">
        <f>SUMIFS(H$2:H1349,A$2:A1349,A1349)*10*S1349*(1.1+INDEX(Entourage!BD:BD,MATCH(J1349,Entourage!A:A,0))/20)</f>
        <v>3000.48</v>
      </c>
      <c r="U1349" s="96">
        <f t="shared" si="198"/>
        <v>452.47999999999956</v>
      </c>
      <c r="V1349" s="96">
        <f>T1349/VLOOKUP(C1349,[4]CharPropertyConfig!$A:$G,7,FALSE)</f>
        <v>120.0192</v>
      </c>
      <c r="W1349" s="96">
        <f t="shared" si="199"/>
        <v>18.479999999999109</v>
      </c>
      <c r="X1349" s="54" t="str">
        <f>VLOOKUP(J1349,Entourage!A:B,2,FALSE)</f>
        <v>c_b_0075</v>
      </c>
      <c r="Y1349" s="51" t="str">
        <f>VLOOKUP(M1349,Entourage!A:B,2,FALSE)</f>
        <v>c_b_0062</v>
      </c>
    </row>
    <row r="1350" spans="1:25" x14ac:dyDescent="0.15">
      <c r="A1350" s="51">
        <f t="shared" si="195"/>
        <v>68</v>
      </c>
      <c r="B1350" s="2">
        <f>COUNTIF(A$1:A1350,A1350)</f>
        <v>9</v>
      </c>
      <c r="C1350" s="2">
        <f t="shared" si="191"/>
        <v>101</v>
      </c>
      <c r="D1350" s="100">
        <f t="shared" si="196"/>
        <v>139</v>
      </c>
      <c r="E1350" s="51">
        <v>1</v>
      </c>
      <c r="F1350" s="43">
        <v>3</v>
      </c>
      <c r="G1350" s="82">
        <v>13009</v>
      </c>
      <c r="H1350" s="43">
        <v>26</v>
      </c>
      <c r="I1350" s="43">
        <f>VLOOKUP(C1350,[4]CharPropertyConfig!$A:$G,7,FALSE)*D1350</f>
        <v>3475</v>
      </c>
      <c r="J1350" s="51">
        <f>VLOOKUP(A1350,filiation!A:C,3,FALSE)</f>
        <v>17</v>
      </c>
      <c r="K1350" s="51">
        <f>VLOOKUP(J1350,Entourage!A:N,14,FALSE)</f>
        <v>1</v>
      </c>
      <c r="L1350" s="2" t="str">
        <f t="shared" si="192"/>
        <v>战斗</v>
      </c>
      <c r="M1350" s="51">
        <f>VLOOKUP(A1350,filiation!A:D,4,FALSE)</f>
        <v>24</v>
      </c>
      <c r="N1350" s="51">
        <f>VLOOKUP(M1350,Entourage!A:N,14,FALSE)</f>
        <v>2</v>
      </c>
      <c r="O1350" s="2" t="str">
        <f t="shared" si="193"/>
        <v>刺杀</v>
      </c>
      <c r="P1350" s="2">
        <f t="shared" si="194"/>
        <v>101</v>
      </c>
      <c r="Q1350" s="51">
        <f>INT(VLOOKUP(M1350,Entourage!A:AF,28+IF(N1350=1,2,IF(N1350=3,3,1)),FALSE)*0.6*POWER(B1350,1.1))</f>
        <v>242</v>
      </c>
      <c r="R1350" s="55">
        <f>I1350/(SUM(H$2:H1350)*10)</f>
        <v>7.6521624240288907E-3</v>
      </c>
      <c r="S1350" s="95">
        <f t="shared" si="197"/>
        <v>2.0699999999999998</v>
      </c>
      <c r="T1350" s="96">
        <f>SUMIFS(H$2:H1350,A$2:A1350,A1350)*10*S1350*(1.1+INDEX(Entourage!BD:BD,MATCH(J1350,Entourage!A:A,0))/20)</f>
        <v>3477.6000000000004</v>
      </c>
      <c r="U1350" s="96">
        <f t="shared" si="198"/>
        <v>477.12000000000035</v>
      </c>
      <c r="V1350" s="96">
        <f>T1350/VLOOKUP(C1350,[4]CharPropertyConfig!$A:$G,7,FALSE)</f>
        <v>139.10400000000001</v>
      </c>
      <c r="W1350" s="96">
        <f t="shared" si="199"/>
        <v>24.640000000000782</v>
      </c>
      <c r="X1350" s="54" t="str">
        <f>VLOOKUP(J1350,Entourage!A:B,2,FALSE)</f>
        <v>c_b_0075</v>
      </c>
      <c r="Y1350" s="51" t="str">
        <f>VLOOKUP(M1350,Entourage!A:B,2,FALSE)</f>
        <v>c_b_0062</v>
      </c>
    </row>
    <row r="1351" spans="1:25" x14ac:dyDescent="0.15">
      <c r="A1351" s="51">
        <f t="shared" si="195"/>
        <v>68</v>
      </c>
      <c r="B1351" s="2">
        <f>COUNTIF(A$1:A1351,A1351)</f>
        <v>10</v>
      </c>
      <c r="C1351" s="2">
        <f t="shared" si="191"/>
        <v>101</v>
      </c>
      <c r="D1351" s="100">
        <f t="shared" si="196"/>
        <v>158</v>
      </c>
      <c r="E1351" s="51">
        <v>1</v>
      </c>
      <c r="F1351" s="43">
        <v>3</v>
      </c>
      <c r="G1351" s="82">
        <v>13009</v>
      </c>
      <c r="H1351" s="43">
        <v>30</v>
      </c>
      <c r="I1351" s="43">
        <f>VLOOKUP(C1351,[4]CharPropertyConfig!$A:$G,7,FALSE)*D1351</f>
        <v>3950</v>
      </c>
      <c r="J1351" s="51">
        <f>VLOOKUP(A1351,filiation!A:C,3,FALSE)</f>
        <v>17</v>
      </c>
      <c r="K1351" s="51">
        <f>VLOOKUP(J1351,Entourage!A:N,14,FALSE)</f>
        <v>1</v>
      </c>
      <c r="L1351" s="2" t="str">
        <f t="shared" si="192"/>
        <v>战斗</v>
      </c>
      <c r="M1351" s="51">
        <f>VLOOKUP(A1351,filiation!A:D,4,FALSE)</f>
        <v>24</v>
      </c>
      <c r="N1351" s="51">
        <f>VLOOKUP(M1351,Entourage!A:N,14,FALSE)</f>
        <v>2</v>
      </c>
      <c r="O1351" s="2" t="str">
        <f t="shared" si="193"/>
        <v>刺杀</v>
      </c>
      <c r="P1351" s="2">
        <f t="shared" si="194"/>
        <v>101</v>
      </c>
      <c r="Q1351" s="51">
        <f>INT(VLOOKUP(M1351,Entourage!A:AF,28+IF(N1351=1,2,IF(N1351=3,3,1)),FALSE)*0.6*POWER(B1351,1.1))</f>
        <v>271</v>
      </c>
      <c r="R1351" s="55">
        <f>I1351/(SUM(H$2:H1351)*10)</f>
        <v>8.6923991021521946E-3</v>
      </c>
      <c r="S1351" s="95">
        <f t="shared" si="197"/>
        <v>1.89</v>
      </c>
      <c r="T1351" s="96">
        <f>SUMIFS(H$2:H1351,A$2:A1351,A1351)*10*S1351*(1.1+INDEX(Entourage!BD:BD,MATCH(J1351,Entourage!A:A,0))/20)</f>
        <v>3969.0000000000005</v>
      </c>
      <c r="U1351" s="96">
        <f t="shared" si="198"/>
        <v>491.40000000000009</v>
      </c>
      <c r="V1351" s="96">
        <f>T1351/VLOOKUP(C1351,[4]CharPropertyConfig!$A:$G,7,FALSE)</f>
        <v>158.76000000000002</v>
      </c>
      <c r="W1351" s="96">
        <f t="shared" si="199"/>
        <v>14.279999999999745</v>
      </c>
      <c r="X1351" s="54" t="str">
        <f>VLOOKUP(J1351,Entourage!A:B,2,FALSE)</f>
        <v>c_b_0075</v>
      </c>
      <c r="Y1351" s="51" t="str">
        <f>VLOOKUP(M1351,Entourage!A:B,2,FALSE)</f>
        <v>c_b_0062</v>
      </c>
    </row>
    <row r="1352" spans="1:25" x14ac:dyDescent="0.15">
      <c r="A1352" s="51">
        <f t="shared" si="195"/>
        <v>68</v>
      </c>
      <c r="B1352" s="2">
        <f>COUNTIF(A$1:A1352,A1352)</f>
        <v>11</v>
      </c>
      <c r="C1352" s="2">
        <f t="shared" si="191"/>
        <v>101</v>
      </c>
      <c r="D1352" s="100">
        <f t="shared" si="196"/>
        <v>179</v>
      </c>
      <c r="E1352" s="51">
        <v>1</v>
      </c>
      <c r="F1352" s="43">
        <v>4</v>
      </c>
      <c r="G1352" s="82">
        <v>13009</v>
      </c>
      <c r="H1352" s="43">
        <v>34</v>
      </c>
      <c r="I1352" s="43">
        <f>VLOOKUP(C1352,[4]CharPropertyConfig!$A:$G,7,FALSE)*D1352</f>
        <v>4475</v>
      </c>
      <c r="J1352" s="51">
        <f>VLOOKUP(A1352,filiation!A:C,3,FALSE)</f>
        <v>17</v>
      </c>
      <c r="K1352" s="51">
        <f>VLOOKUP(J1352,Entourage!A:N,14,FALSE)</f>
        <v>1</v>
      </c>
      <c r="L1352" s="2" t="str">
        <f t="shared" si="192"/>
        <v>战斗</v>
      </c>
      <c r="M1352" s="51">
        <f>VLOOKUP(A1352,filiation!A:D,4,FALSE)</f>
        <v>24</v>
      </c>
      <c r="N1352" s="51">
        <f>VLOOKUP(M1352,Entourage!A:N,14,FALSE)</f>
        <v>2</v>
      </c>
      <c r="O1352" s="2" t="str">
        <f t="shared" si="193"/>
        <v>刺杀</v>
      </c>
      <c r="P1352" s="2">
        <f t="shared" si="194"/>
        <v>101</v>
      </c>
      <c r="Q1352" s="51">
        <f>INT(VLOOKUP(M1352,Entourage!A:AF,28+IF(N1352=1,2,IF(N1352=3,3,1)),FALSE)*0.6*POWER(B1352,1.1))</f>
        <v>301</v>
      </c>
      <c r="R1352" s="55">
        <f>I1352/(SUM(H$2:H1352)*10)</f>
        <v>9.8403553522737261E-3</v>
      </c>
      <c r="S1352" s="95">
        <f t="shared" si="197"/>
        <v>1.74</v>
      </c>
      <c r="T1352" s="96">
        <f>SUMIFS(H$2:H1352,A$2:A1352,A1352)*10*S1352*(1.1+INDEX(Entourage!BD:BD,MATCH(J1352,Entourage!A:A,0))/20)</f>
        <v>4482.2400000000007</v>
      </c>
      <c r="U1352" s="96">
        <f t="shared" si="198"/>
        <v>513.24000000000024</v>
      </c>
      <c r="V1352" s="96">
        <f>T1352/VLOOKUP(C1352,[4]CharPropertyConfig!$A:$G,7,FALSE)</f>
        <v>179.28960000000004</v>
      </c>
      <c r="W1352" s="96">
        <f t="shared" si="199"/>
        <v>21.840000000000146</v>
      </c>
      <c r="X1352" s="54" t="str">
        <f>VLOOKUP(J1352,Entourage!A:B,2,FALSE)</f>
        <v>c_b_0075</v>
      </c>
      <c r="Y1352" s="51" t="str">
        <f>VLOOKUP(M1352,Entourage!A:B,2,FALSE)</f>
        <v>c_b_0062</v>
      </c>
    </row>
    <row r="1353" spans="1:25" x14ac:dyDescent="0.15">
      <c r="A1353" s="51">
        <f t="shared" si="195"/>
        <v>68</v>
      </c>
      <c r="B1353" s="2">
        <f>COUNTIF(A$1:A1353,A1353)</f>
        <v>12</v>
      </c>
      <c r="C1353" s="2">
        <f t="shared" si="191"/>
        <v>101</v>
      </c>
      <c r="D1353" s="100">
        <f t="shared" si="196"/>
        <v>200</v>
      </c>
      <c r="E1353" s="51">
        <v>1</v>
      </c>
      <c r="F1353" s="43">
        <v>4</v>
      </c>
      <c r="G1353" s="82">
        <v>13009</v>
      </c>
      <c r="H1353" s="43">
        <v>38</v>
      </c>
      <c r="I1353" s="43">
        <f>VLOOKUP(C1353,[4]CharPropertyConfig!$A:$G,7,FALSE)*D1353</f>
        <v>5000</v>
      </c>
      <c r="J1353" s="51">
        <f>VLOOKUP(A1353,filiation!A:C,3,FALSE)</f>
        <v>17</v>
      </c>
      <c r="K1353" s="51">
        <f>VLOOKUP(J1353,Entourage!A:N,14,FALSE)</f>
        <v>1</v>
      </c>
      <c r="L1353" s="2" t="str">
        <f t="shared" si="192"/>
        <v>战斗</v>
      </c>
      <c r="M1353" s="51">
        <f>VLOOKUP(A1353,filiation!A:D,4,FALSE)</f>
        <v>24</v>
      </c>
      <c r="N1353" s="51">
        <f>VLOOKUP(M1353,Entourage!A:N,14,FALSE)</f>
        <v>2</v>
      </c>
      <c r="O1353" s="2" t="str">
        <f t="shared" si="193"/>
        <v>刺杀</v>
      </c>
      <c r="P1353" s="2">
        <f t="shared" si="194"/>
        <v>101</v>
      </c>
      <c r="Q1353" s="51">
        <f>INT(VLOOKUP(M1353,Entourage!A:AF,28+IF(N1353=1,2,IF(N1353=3,3,1)),FALSE)*0.6*POWER(B1353,1.1))</f>
        <v>332</v>
      </c>
      <c r="R1353" s="55">
        <f>I1353/(SUM(H$2:H1353)*10)</f>
        <v>1.0985630794920244E-2</v>
      </c>
      <c r="S1353" s="95">
        <f t="shared" si="197"/>
        <v>1.615</v>
      </c>
      <c r="T1353" s="96">
        <f>SUMIFS(H$2:H1353,A$2:A1353,A1353)*10*S1353*(1.1+INDEX(Entourage!BD:BD,MATCH(J1353,Entourage!A:A,0))/20)</f>
        <v>5019.420000000001</v>
      </c>
      <c r="U1353" s="96">
        <f t="shared" si="198"/>
        <v>537.18000000000029</v>
      </c>
      <c r="V1353" s="96">
        <f>T1353/VLOOKUP(C1353,[4]CharPropertyConfig!$A:$G,7,FALSE)</f>
        <v>200.77680000000004</v>
      </c>
      <c r="W1353" s="96">
        <f t="shared" si="199"/>
        <v>23.940000000000055</v>
      </c>
      <c r="X1353" s="54" t="str">
        <f>VLOOKUP(J1353,Entourage!A:B,2,FALSE)</f>
        <v>c_b_0075</v>
      </c>
      <c r="Y1353" s="51" t="str">
        <f>VLOOKUP(M1353,Entourage!A:B,2,FALSE)</f>
        <v>c_b_0062</v>
      </c>
    </row>
    <row r="1354" spans="1:25" x14ac:dyDescent="0.15">
      <c r="A1354" s="51">
        <f t="shared" si="195"/>
        <v>68</v>
      </c>
      <c r="B1354" s="2">
        <f>COUNTIF(A$1:A1354,A1354)</f>
        <v>13</v>
      </c>
      <c r="C1354" s="2">
        <f t="shared" si="191"/>
        <v>101</v>
      </c>
      <c r="D1354" s="100">
        <f t="shared" si="196"/>
        <v>223</v>
      </c>
      <c r="E1354" s="51">
        <v>1</v>
      </c>
      <c r="F1354" s="43">
        <v>4</v>
      </c>
      <c r="G1354" s="82">
        <v>13009</v>
      </c>
      <c r="H1354" s="43">
        <v>42</v>
      </c>
      <c r="I1354" s="43">
        <f>VLOOKUP(C1354,[4]CharPropertyConfig!$A:$G,7,FALSE)*D1354</f>
        <v>5575</v>
      </c>
      <c r="J1354" s="51">
        <f>VLOOKUP(A1354,filiation!A:C,3,FALSE)</f>
        <v>17</v>
      </c>
      <c r="K1354" s="51">
        <f>VLOOKUP(J1354,Entourage!A:N,14,FALSE)</f>
        <v>1</v>
      </c>
      <c r="L1354" s="2" t="str">
        <f t="shared" si="192"/>
        <v>战斗</v>
      </c>
      <c r="M1354" s="51">
        <f>VLOOKUP(A1354,filiation!A:D,4,FALSE)</f>
        <v>24</v>
      </c>
      <c r="N1354" s="51">
        <f>VLOOKUP(M1354,Entourage!A:N,14,FALSE)</f>
        <v>2</v>
      </c>
      <c r="O1354" s="2" t="str">
        <f t="shared" si="193"/>
        <v>刺杀</v>
      </c>
      <c r="P1354" s="2">
        <f t="shared" si="194"/>
        <v>101</v>
      </c>
      <c r="Q1354" s="51">
        <f>INT(VLOOKUP(M1354,Entourage!A:AF,28+IF(N1354=1,2,IF(N1354=3,3,1)),FALSE)*0.6*POWER(B1354,1.1))</f>
        <v>362</v>
      </c>
      <c r="R1354" s="55">
        <f>I1354/(SUM(H$2:H1354)*10)</f>
        <v>1.2237685485995258E-2</v>
      </c>
      <c r="S1354" s="95">
        <f t="shared" si="197"/>
        <v>1.51</v>
      </c>
      <c r="T1354" s="96">
        <f>SUMIFS(H$2:H1354,A$2:A1354,A1354)*10*S1354*(1.1+INDEX(Entourage!BD:BD,MATCH(J1354,Entourage!A:A,0))/20)</f>
        <v>5580.9600000000009</v>
      </c>
      <c r="U1354" s="96">
        <f t="shared" si="198"/>
        <v>561.54</v>
      </c>
      <c r="V1354" s="96">
        <f>T1354/VLOOKUP(C1354,[4]CharPropertyConfig!$A:$G,7,FALSE)</f>
        <v>223.23840000000004</v>
      </c>
      <c r="W1354" s="96">
        <f t="shared" si="199"/>
        <v>24.359999999999673</v>
      </c>
      <c r="X1354" s="54" t="str">
        <f>VLOOKUP(J1354,Entourage!A:B,2,FALSE)</f>
        <v>c_b_0075</v>
      </c>
      <c r="Y1354" s="51" t="str">
        <f>VLOOKUP(M1354,Entourage!A:B,2,FALSE)</f>
        <v>c_b_0062</v>
      </c>
    </row>
    <row r="1355" spans="1:25" x14ac:dyDescent="0.15">
      <c r="A1355" s="51">
        <f t="shared" si="195"/>
        <v>68</v>
      </c>
      <c r="B1355" s="2">
        <f>COUNTIF(A$1:A1355,A1355)</f>
        <v>14</v>
      </c>
      <c r="C1355" s="2">
        <f t="shared" si="191"/>
        <v>101</v>
      </c>
      <c r="D1355" s="100">
        <f t="shared" si="196"/>
        <v>246</v>
      </c>
      <c r="E1355" s="51">
        <v>1</v>
      </c>
      <c r="F1355" s="43">
        <v>5</v>
      </c>
      <c r="G1355" s="82">
        <v>13009</v>
      </c>
      <c r="H1355" s="43">
        <v>46</v>
      </c>
      <c r="I1355" s="43">
        <f>VLOOKUP(C1355,[4]CharPropertyConfig!$A:$G,7,FALSE)*D1355</f>
        <v>6150</v>
      </c>
      <c r="J1355" s="51">
        <f>VLOOKUP(A1355,filiation!A:C,3,FALSE)</f>
        <v>17</v>
      </c>
      <c r="K1355" s="51">
        <f>VLOOKUP(J1355,Entourage!A:N,14,FALSE)</f>
        <v>1</v>
      </c>
      <c r="L1355" s="2" t="str">
        <f t="shared" si="192"/>
        <v>战斗</v>
      </c>
      <c r="M1355" s="51">
        <f>VLOOKUP(A1355,filiation!A:D,4,FALSE)</f>
        <v>24</v>
      </c>
      <c r="N1355" s="51">
        <f>VLOOKUP(M1355,Entourage!A:N,14,FALSE)</f>
        <v>2</v>
      </c>
      <c r="O1355" s="2" t="str">
        <f t="shared" si="193"/>
        <v>刺杀</v>
      </c>
      <c r="P1355" s="2">
        <f t="shared" si="194"/>
        <v>101</v>
      </c>
      <c r="Q1355" s="51">
        <f>INT(VLOOKUP(M1355,Entourage!A:AF,28+IF(N1355=1,2,IF(N1355=3,3,1)),FALSE)*0.6*POWER(B1355,1.1))</f>
        <v>393</v>
      </c>
      <c r="R1355" s="55">
        <f>I1355/(SUM(H$2:H1355)*10)</f>
        <v>1.3486250603043726E-2</v>
      </c>
      <c r="S1355" s="95">
        <f t="shared" si="197"/>
        <v>1.42</v>
      </c>
      <c r="T1355" s="96">
        <f>SUMIFS(H$2:H1355,A$2:A1355,A1355)*10*S1355*(1.1+INDEX(Entourage!BD:BD,MATCH(J1355,Entourage!A:A,0))/20)</f>
        <v>6162.8</v>
      </c>
      <c r="U1355" s="96">
        <f t="shared" si="198"/>
        <v>581.83999999999924</v>
      </c>
      <c r="V1355" s="96">
        <f>T1355/VLOOKUP(C1355,[4]CharPropertyConfig!$A:$G,7,FALSE)</f>
        <v>246.512</v>
      </c>
      <c r="W1355" s="96">
        <f t="shared" si="199"/>
        <v>20.299999999999272</v>
      </c>
      <c r="X1355" s="54" t="str">
        <f>VLOOKUP(J1355,Entourage!A:B,2,FALSE)</f>
        <v>c_b_0075</v>
      </c>
      <c r="Y1355" s="51" t="str">
        <f>VLOOKUP(M1355,Entourage!A:B,2,FALSE)</f>
        <v>c_b_0062</v>
      </c>
    </row>
    <row r="1356" spans="1:25" x14ac:dyDescent="0.15">
      <c r="A1356" s="51">
        <f t="shared" si="195"/>
        <v>68</v>
      </c>
      <c r="B1356" s="2">
        <f>COUNTIF(A$1:A1356,A1356)</f>
        <v>15</v>
      </c>
      <c r="C1356" s="2">
        <f t="shared" si="191"/>
        <v>101</v>
      </c>
      <c r="D1356" s="100">
        <f t="shared" si="196"/>
        <v>270</v>
      </c>
      <c r="E1356" s="51">
        <v>1</v>
      </c>
      <c r="F1356" s="43">
        <v>5</v>
      </c>
      <c r="G1356" s="82">
        <v>13009</v>
      </c>
      <c r="H1356" s="43">
        <v>50</v>
      </c>
      <c r="I1356" s="43">
        <f>VLOOKUP(C1356,[4]CharPropertyConfig!$A:$G,7,FALSE)*D1356</f>
        <v>6750</v>
      </c>
      <c r="J1356" s="51">
        <f>VLOOKUP(A1356,filiation!A:C,3,FALSE)</f>
        <v>17</v>
      </c>
      <c r="K1356" s="51">
        <f>VLOOKUP(J1356,Entourage!A:N,14,FALSE)</f>
        <v>1</v>
      </c>
      <c r="L1356" s="2" t="str">
        <f t="shared" si="192"/>
        <v>战斗</v>
      </c>
      <c r="M1356" s="51">
        <f>VLOOKUP(A1356,filiation!A:D,4,FALSE)</f>
        <v>24</v>
      </c>
      <c r="N1356" s="51">
        <f>VLOOKUP(M1356,Entourage!A:N,14,FALSE)</f>
        <v>2</v>
      </c>
      <c r="O1356" s="2" t="str">
        <f t="shared" si="193"/>
        <v>刺杀</v>
      </c>
      <c r="P1356" s="2">
        <f t="shared" si="194"/>
        <v>101</v>
      </c>
      <c r="Q1356" s="51">
        <f>INT(VLOOKUP(M1356,Entourage!A:AF,28+IF(N1356=1,2,IF(N1356=3,3,1)),FALSE)*0.6*POWER(B1356,1.1))</f>
        <v>424</v>
      </c>
      <c r="R1356" s="55">
        <f>I1356/(SUM(H$2:H1356)*10)</f>
        <v>1.4785770612459476E-2</v>
      </c>
      <c r="S1356" s="95">
        <f t="shared" si="197"/>
        <v>1.3418999999999999</v>
      </c>
      <c r="T1356" s="96">
        <f>SUMIFS(H$2:H1356,A$2:A1356,A1356)*10*S1356*(1.1+INDEX(Entourage!BD:BD,MATCH(J1356,Entourage!A:A,0))/20)</f>
        <v>6763.1759999999995</v>
      </c>
      <c r="U1356" s="96">
        <f t="shared" si="198"/>
        <v>600.37599999999929</v>
      </c>
      <c r="V1356" s="96">
        <f>T1356/VLOOKUP(C1356,[4]CharPropertyConfig!$A:$G,7,FALSE)</f>
        <v>270.52704</v>
      </c>
      <c r="W1356" s="96">
        <f t="shared" si="199"/>
        <v>18.536000000000058</v>
      </c>
      <c r="X1356" s="54" t="str">
        <f>VLOOKUP(J1356,Entourage!A:B,2,FALSE)</f>
        <v>c_b_0075</v>
      </c>
      <c r="Y1356" s="51" t="str">
        <f>VLOOKUP(M1356,Entourage!A:B,2,FALSE)</f>
        <v>c_b_0062</v>
      </c>
    </row>
    <row r="1357" spans="1:25" x14ac:dyDescent="0.15">
      <c r="A1357" s="51">
        <f t="shared" si="195"/>
        <v>68</v>
      </c>
      <c r="B1357" s="2">
        <f>COUNTIF(A$1:A1357,A1357)</f>
        <v>16</v>
      </c>
      <c r="C1357" s="2">
        <f t="shared" si="191"/>
        <v>101</v>
      </c>
      <c r="D1357" s="100">
        <f t="shared" si="196"/>
        <v>295</v>
      </c>
      <c r="E1357" s="51">
        <v>1</v>
      </c>
      <c r="F1357" s="43">
        <v>5</v>
      </c>
      <c r="G1357" s="82">
        <v>13009</v>
      </c>
      <c r="H1357" s="43">
        <v>54</v>
      </c>
      <c r="I1357" s="43">
        <f>VLOOKUP(C1357,[4]CharPropertyConfig!$A:$G,7,FALSE)*D1357</f>
        <v>7375</v>
      </c>
      <c r="J1357" s="51">
        <f>VLOOKUP(A1357,filiation!A:C,3,FALSE)</f>
        <v>17</v>
      </c>
      <c r="K1357" s="51">
        <f>VLOOKUP(J1357,Entourage!A:N,14,FALSE)</f>
        <v>1</v>
      </c>
      <c r="L1357" s="2" t="str">
        <f t="shared" si="192"/>
        <v>战斗</v>
      </c>
      <c r="M1357" s="51">
        <f>VLOOKUP(A1357,filiation!A:D,4,FALSE)</f>
        <v>24</v>
      </c>
      <c r="N1357" s="51">
        <f>VLOOKUP(M1357,Entourage!A:N,14,FALSE)</f>
        <v>2</v>
      </c>
      <c r="O1357" s="2" t="str">
        <f t="shared" si="193"/>
        <v>刺杀</v>
      </c>
      <c r="P1357" s="2">
        <f t="shared" si="194"/>
        <v>101</v>
      </c>
      <c r="Q1357" s="51">
        <f>INT(VLOOKUP(M1357,Entourage!A:AF,28+IF(N1357=1,2,IF(N1357=3,3,1)),FALSE)*0.6*POWER(B1357,1.1))</f>
        <v>456</v>
      </c>
      <c r="R1357" s="55">
        <f>I1357/(SUM(H$2:H1357)*10)</f>
        <v>1.6135737102349799E-2</v>
      </c>
      <c r="S1357" s="95">
        <f t="shared" si="197"/>
        <v>1.2748049999999997</v>
      </c>
      <c r="T1357" s="96">
        <f>SUMIFS(H$2:H1357,A$2:A1357,A1357)*10*S1357*(1.1+INDEX(Entourage!BD:BD,MATCH(J1357,Entourage!A:A,0))/20)</f>
        <v>7388.7697799999987</v>
      </c>
      <c r="U1357" s="96">
        <f t="shared" si="198"/>
        <v>625.59377999999924</v>
      </c>
      <c r="V1357" s="96">
        <f>T1357/VLOOKUP(C1357,[4]CharPropertyConfig!$A:$G,7,FALSE)</f>
        <v>295.55079119999994</v>
      </c>
      <c r="W1357" s="96">
        <f t="shared" si="199"/>
        <v>25.217779999999948</v>
      </c>
      <c r="X1357" s="54" t="str">
        <f>VLOOKUP(J1357,Entourage!A:B,2,FALSE)</f>
        <v>c_b_0075</v>
      </c>
      <c r="Y1357" s="51" t="str">
        <f>VLOOKUP(M1357,Entourage!A:B,2,FALSE)</f>
        <v>c_b_0062</v>
      </c>
    </row>
    <row r="1358" spans="1:25" x14ac:dyDescent="0.15">
      <c r="A1358" s="51">
        <f t="shared" si="195"/>
        <v>68</v>
      </c>
      <c r="B1358" s="2">
        <f>COUNTIF(A$1:A1358,A1358)</f>
        <v>17</v>
      </c>
      <c r="C1358" s="2">
        <f t="shared" si="191"/>
        <v>101</v>
      </c>
      <c r="D1358" s="100">
        <f t="shared" si="196"/>
        <v>321</v>
      </c>
      <c r="E1358" s="51">
        <v>1</v>
      </c>
      <c r="F1358" s="43">
        <v>5</v>
      </c>
      <c r="G1358" s="82">
        <v>13009</v>
      </c>
      <c r="H1358" s="43">
        <v>58</v>
      </c>
      <c r="I1358" s="43">
        <f>VLOOKUP(C1358,[4]CharPropertyConfig!$A:$G,7,FALSE)*D1358</f>
        <v>8025</v>
      </c>
      <c r="J1358" s="51">
        <f>VLOOKUP(A1358,filiation!A:C,3,FALSE)</f>
        <v>17</v>
      </c>
      <c r="K1358" s="51">
        <f>VLOOKUP(J1358,Entourage!A:N,14,FALSE)</f>
        <v>1</v>
      </c>
      <c r="L1358" s="2" t="str">
        <f t="shared" si="192"/>
        <v>战斗</v>
      </c>
      <c r="M1358" s="51">
        <f>VLOOKUP(A1358,filiation!A:D,4,FALSE)</f>
        <v>24</v>
      </c>
      <c r="N1358" s="51">
        <f>VLOOKUP(M1358,Entourage!A:N,14,FALSE)</f>
        <v>2</v>
      </c>
      <c r="O1358" s="2" t="str">
        <f t="shared" si="193"/>
        <v>刺杀</v>
      </c>
      <c r="P1358" s="2">
        <f t="shared" si="194"/>
        <v>101</v>
      </c>
      <c r="Q1358" s="51">
        <f>INT(VLOOKUP(M1358,Entourage!A:AF,28+IF(N1358=1,2,IF(N1358=3,3,1)),FALSE)*0.6*POWER(B1358,1.1))</f>
        <v>487</v>
      </c>
      <c r="R1358" s="55">
        <f>I1358/(SUM(H$2:H1358)*10)</f>
        <v>1.7535617515951403E-2</v>
      </c>
      <c r="S1358" s="95">
        <f t="shared" si="197"/>
        <v>1.2174387749999998</v>
      </c>
      <c r="T1358" s="96">
        <f>SUMIFS(H$2:H1358,A$2:A1358,A1358)*10*S1358*(1.1+INDEX(Entourage!BD:BD,MATCH(J1358,Entourage!A:A,0))/20)</f>
        <v>8044.835425199999</v>
      </c>
      <c r="U1358" s="96">
        <f t="shared" si="198"/>
        <v>656.06564520000029</v>
      </c>
      <c r="V1358" s="96">
        <f>T1358/VLOOKUP(C1358,[4]CharPropertyConfig!$A:$G,7,FALSE)</f>
        <v>321.79341700799995</v>
      </c>
      <c r="W1358" s="96">
        <f t="shared" si="199"/>
        <v>30.471865200001048</v>
      </c>
      <c r="X1358" s="54" t="str">
        <f>VLOOKUP(J1358,Entourage!A:B,2,FALSE)</f>
        <v>c_b_0075</v>
      </c>
      <c r="Y1358" s="51" t="str">
        <f>VLOOKUP(M1358,Entourage!A:B,2,FALSE)</f>
        <v>c_b_0062</v>
      </c>
    </row>
    <row r="1359" spans="1:25" x14ac:dyDescent="0.15">
      <c r="A1359" s="51">
        <f t="shared" si="195"/>
        <v>68</v>
      </c>
      <c r="B1359" s="2">
        <f>COUNTIF(A$1:A1359,A1359)</f>
        <v>18</v>
      </c>
      <c r="C1359" s="2">
        <f t="shared" si="191"/>
        <v>101</v>
      </c>
      <c r="D1359" s="100">
        <f t="shared" si="196"/>
        <v>350</v>
      </c>
      <c r="E1359" s="51">
        <v>1</v>
      </c>
      <c r="F1359" s="43">
        <v>6</v>
      </c>
      <c r="G1359" s="82">
        <v>13009</v>
      </c>
      <c r="H1359" s="43">
        <v>64</v>
      </c>
      <c r="I1359" s="43">
        <f>VLOOKUP(C1359,[4]CharPropertyConfig!$A:$G,7,FALSE)*D1359</f>
        <v>8750</v>
      </c>
      <c r="J1359" s="51">
        <f>VLOOKUP(A1359,filiation!A:C,3,FALSE)</f>
        <v>17</v>
      </c>
      <c r="K1359" s="51">
        <f>VLOOKUP(J1359,Entourage!A:N,14,FALSE)</f>
        <v>1</v>
      </c>
      <c r="L1359" s="2" t="str">
        <f t="shared" si="192"/>
        <v>战斗</v>
      </c>
      <c r="M1359" s="51">
        <f>VLOOKUP(A1359,filiation!A:D,4,FALSE)</f>
        <v>24</v>
      </c>
      <c r="N1359" s="51">
        <f>VLOOKUP(M1359,Entourage!A:N,14,FALSE)</f>
        <v>2</v>
      </c>
      <c r="O1359" s="2" t="str">
        <f t="shared" si="193"/>
        <v>刺杀</v>
      </c>
      <c r="P1359" s="2">
        <f t="shared" si="194"/>
        <v>101</v>
      </c>
      <c r="Q1359" s="51">
        <f>INT(VLOOKUP(M1359,Entourage!A:AF,28+IF(N1359=1,2,IF(N1359=3,3,1)),FALSE)*0.6*POWER(B1359,1.1))</f>
        <v>519</v>
      </c>
      <c r="R1359" s="55">
        <f>I1359/(SUM(H$2:H1359)*10)</f>
        <v>1.9093130837042855E-2</v>
      </c>
      <c r="S1359" s="95">
        <f t="shared" si="197"/>
        <v>1.1687412239999997</v>
      </c>
      <c r="T1359" s="96">
        <f>SUMIFS(H$2:H1359,A$2:A1359,A1359)*10*S1359*(1.1+INDEX(Entourage!BD:BD,MATCH(J1359,Entourage!A:A,0))/20)</f>
        <v>8770.2341448959978</v>
      </c>
      <c r="U1359" s="96">
        <f t="shared" si="198"/>
        <v>725.39871969599881</v>
      </c>
      <c r="V1359" s="96">
        <f>T1359/VLOOKUP(C1359,[4]CharPropertyConfig!$A:$G,7,FALSE)</f>
        <v>350.80936579583994</v>
      </c>
      <c r="W1359" s="96">
        <f t="shared" si="199"/>
        <v>69.333074495998517</v>
      </c>
      <c r="X1359" s="54" t="str">
        <f>VLOOKUP(J1359,Entourage!A:B,2,FALSE)</f>
        <v>c_b_0075</v>
      </c>
      <c r="Y1359" s="51" t="str">
        <f>VLOOKUP(M1359,Entourage!A:B,2,FALSE)</f>
        <v>c_b_0062</v>
      </c>
    </row>
    <row r="1360" spans="1:25" x14ac:dyDescent="0.15">
      <c r="A1360" s="51">
        <f t="shared" si="195"/>
        <v>68</v>
      </c>
      <c r="B1360" s="2">
        <f>COUNTIF(A$1:A1360,A1360)</f>
        <v>19</v>
      </c>
      <c r="C1360" s="2">
        <f t="shared" si="191"/>
        <v>101</v>
      </c>
      <c r="D1360" s="100">
        <f t="shared" si="196"/>
        <v>381</v>
      </c>
      <c r="E1360" s="51">
        <v>1</v>
      </c>
      <c r="F1360" s="43">
        <v>6</v>
      </c>
      <c r="G1360" s="82">
        <v>13009</v>
      </c>
      <c r="H1360" s="43">
        <v>68</v>
      </c>
      <c r="I1360" s="43">
        <f>VLOOKUP(C1360,[4]CharPropertyConfig!$A:$G,7,FALSE)*D1360</f>
        <v>9525</v>
      </c>
      <c r="J1360" s="51">
        <f>VLOOKUP(A1360,filiation!A:C,3,FALSE)</f>
        <v>17</v>
      </c>
      <c r="K1360" s="51">
        <f>VLOOKUP(J1360,Entourage!A:N,14,FALSE)</f>
        <v>1</v>
      </c>
      <c r="L1360" s="2" t="str">
        <f t="shared" si="192"/>
        <v>战斗</v>
      </c>
      <c r="M1360" s="51">
        <f>VLOOKUP(A1360,filiation!A:D,4,FALSE)</f>
        <v>24</v>
      </c>
      <c r="N1360" s="51">
        <f>VLOOKUP(M1360,Entourage!A:N,14,FALSE)</f>
        <v>2</v>
      </c>
      <c r="O1360" s="2" t="str">
        <f t="shared" si="193"/>
        <v>刺杀</v>
      </c>
      <c r="P1360" s="2">
        <f t="shared" si="194"/>
        <v>101</v>
      </c>
      <c r="Q1360" s="51">
        <f>INT(VLOOKUP(M1360,Entourage!A:AF,28+IF(N1360=1,2,IF(N1360=3,3,1)),FALSE)*0.6*POWER(B1360,1.1))</f>
        <v>550</v>
      </c>
      <c r="R1360" s="55">
        <f>I1360/(SUM(H$2:H1360)*10)</f>
        <v>2.0753442565800941E-2</v>
      </c>
      <c r="S1360" s="95">
        <f t="shared" si="197"/>
        <v>1.1278352811599996</v>
      </c>
      <c r="T1360" s="96">
        <f>SUMIFS(H$2:H1360,A$2:A1360,A1360)*10*S1360*(1.1+INDEX(Entourage!BD:BD,MATCH(J1360,Entourage!A:A,0))/20)</f>
        <v>9536.9751374889565</v>
      </c>
      <c r="U1360" s="96">
        <f t="shared" si="198"/>
        <v>766.74099259295872</v>
      </c>
      <c r="V1360" s="96">
        <f>T1360/VLOOKUP(C1360,[4]CharPropertyConfig!$A:$G,7,FALSE)</f>
        <v>381.47900549955824</v>
      </c>
      <c r="W1360" s="96">
        <f t="shared" si="199"/>
        <v>41.342272896959912</v>
      </c>
      <c r="X1360" s="54" t="str">
        <f>VLOOKUP(J1360,Entourage!A:B,2,FALSE)</f>
        <v>c_b_0075</v>
      </c>
      <c r="Y1360" s="51" t="str">
        <f>VLOOKUP(M1360,Entourage!A:B,2,FALSE)</f>
        <v>c_b_0062</v>
      </c>
    </row>
    <row r="1361" spans="1:25" x14ac:dyDescent="0.15">
      <c r="A1361" s="51">
        <f t="shared" si="195"/>
        <v>68</v>
      </c>
      <c r="B1361" s="2">
        <f>COUNTIF(A$1:A1361,A1361)</f>
        <v>20</v>
      </c>
      <c r="C1361" s="2">
        <f t="shared" si="191"/>
        <v>101</v>
      </c>
      <c r="D1361" s="100">
        <f t="shared" si="196"/>
        <v>414</v>
      </c>
      <c r="E1361" s="51">
        <v>1</v>
      </c>
      <c r="F1361" s="43">
        <v>6</v>
      </c>
      <c r="G1361" s="82">
        <v>13009</v>
      </c>
      <c r="H1361" s="43">
        <v>72</v>
      </c>
      <c r="I1361" s="43">
        <f>VLOOKUP(C1361,[4]CharPropertyConfig!$A:$G,7,FALSE)*D1361</f>
        <v>10350</v>
      </c>
      <c r="J1361" s="51">
        <f>VLOOKUP(A1361,filiation!A:C,3,FALSE)</f>
        <v>17</v>
      </c>
      <c r="K1361" s="51">
        <f>VLOOKUP(J1361,Entourage!A:N,14,FALSE)</f>
        <v>1</v>
      </c>
      <c r="L1361" s="2" t="str">
        <f t="shared" si="192"/>
        <v>战斗</v>
      </c>
      <c r="M1361" s="51">
        <f>VLOOKUP(A1361,filiation!A:D,4,FALSE)</f>
        <v>24</v>
      </c>
      <c r="N1361" s="51">
        <f>VLOOKUP(M1361,Entourage!A:N,14,FALSE)</f>
        <v>2</v>
      </c>
      <c r="O1361" s="2" t="str">
        <f t="shared" si="193"/>
        <v>刺杀</v>
      </c>
      <c r="P1361" s="2">
        <f t="shared" si="194"/>
        <v>101</v>
      </c>
      <c r="Q1361" s="51">
        <f>INT(VLOOKUP(M1361,Entourage!A:AF,28+IF(N1361=1,2,IF(N1361=3,3,1)),FALSE)*0.6*POWER(B1361,1.1))</f>
        <v>582</v>
      </c>
      <c r="R1361" s="55">
        <f>I1361/(SUM(H$2:H1361)*10)</f>
        <v>2.2515663069961712E-2</v>
      </c>
      <c r="S1361" s="95">
        <f t="shared" si="197"/>
        <v>1.0940002227251997</v>
      </c>
      <c r="T1361" s="96">
        <f>SUMIFS(H$2:H1361,A$2:A1361,A1361)*10*S1361*(1.1+INDEX(Entourage!BD:BD,MATCH(J1361,Entourage!A:A,0))/20)</f>
        <v>10353.618107871291</v>
      </c>
      <c r="U1361" s="96">
        <f t="shared" si="198"/>
        <v>816.64297038233417</v>
      </c>
      <c r="V1361" s="96">
        <f>T1361/VLOOKUP(C1361,[4]CharPropertyConfig!$A:$G,7,FALSE)</f>
        <v>414.1447243148516</v>
      </c>
      <c r="W1361" s="96">
        <f t="shared" si="199"/>
        <v>49.901977789375451</v>
      </c>
      <c r="X1361" s="54" t="str">
        <f>VLOOKUP(J1361,Entourage!A:B,2,FALSE)</f>
        <v>c_b_0075</v>
      </c>
      <c r="Y1361" s="51" t="str">
        <f>VLOOKUP(M1361,Entourage!A:B,2,FALSE)</f>
        <v>c_b_0062</v>
      </c>
    </row>
    <row r="1362" spans="1:25" x14ac:dyDescent="0.15">
      <c r="A1362" s="51">
        <f t="shared" si="195"/>
        <v>69</v>
      </c>
      <c r="B1362" s="2">
        <f>COUNTIF(A$1:A1362,A1362)</f>
        <v>1</v>
      </c>
      <c r="C1362" s="2">
        <f t="shared" ref="C1362:C1425" si="200">P1362</f>
        <v>104</v>
      </c>
      <c r="D1362" s="100">
        <f t="shared" si="196"/>
        <v>280</v>
      </c>
      <c r="E1362" s="51">
        <v>1</v>
      </c>
      <c r="F1362" s="43">
        <v>1</v>
      </c>
      <c r="G1362" s="82">
        <v>13009</v>
      </c>
      <c r="H1362" s="43">
        <v>2</v>
      </c>
      <c r="I1362" s="43">
        <f>VLOOKUP(C1362,[4]CharPropertyConfig!$A:$G,7,FALSE)*D1362</f>
        <v>280</v>
      </c>
      <c r="J1362" s="51">
        <f>VLOOKUP(A1362,filiation!A:C,3,FALSE)</f>
        <v>24</v>
      </c>
      <c r="K1362" s="51">
        <f>VLOOKUP(J1362,Entourage!A:N,14,FALSE)</f>
        <v>2</v>
      </c>
      <c r="L1362" s="2" t="str">
        <f t="shared" si="192"/>
        <v>刺杀</v>
      </c>
      <c r="M1362" s="51">
        <f>VLOOKUP(A1362,filiation!A:D,4,FALSE)</f>
        <v>23</v>
      </c>
      <c r="N1362" s="51">
        <f>VLOOKUP(M1362,Entourage!A:N,14,FALSE)</f>
        <v>3</v>
      </c>
      <c r="O1362" s="2" t="str">
        <f t="shared" si="193"/>
        <v>辅助</v>
      </c>
      <c r="P1362" s="2">
        <f t="shared" si="194"/>
        <v>104</v>
      </c>
      <c r="Q1362" s="51">
        <f>INT(VLOOKUP(M1362,Entourage!A:AF,28+IF(N1362=1,2,IF(N1362=3,3,1)),FALSE)*0.6*POWER(B1362,1.1))</f>
        <v>245</v>
      </c>
      <c r="R1362" s="55">
        <f>I1362/(SUM(H$2:H1362)*10)</f>
        <v>6.090928866652165E-4</v>
      </c>
      <c r="S1362" s="95">
        <f t="shared" si="197"/>
        <v>10</v>
      </c>
      <c r="T1362" s="96">
        <f>SUMIFS(H$2:H1362,A$2:A1362,A1362)*10*S1362*(1.1+INDEX(Entourage!BD:BD,MATCH(J1362,Entourage!A:A,0))/20)</f>
        <v>280</v>
      </c>
      <c r="U1362" s="96">
        <f t="shared" si="198"/>
        <v>-10073.618107871291</v>
      </c>
      <c r="V1362" s="96">
        <f>T1362/VLOOKUP(C1362,[4]CharPropertyConfig!$A:$G,7,FALSE)</f>
        <v>280</v>
      </c>
      <c r="W1362" s="96">
        <f t="shared" si="199"/>
        <v>-10890.261078253625</v>
      </c>
      <c r="X1362" s="54" t="str">
        <f>VLOOKUP(J1362,Entourage!A:B,2,FALSE)</f>
        <v>c_b_0062</v>
      </c>
      <c r="Y1362" s="51" t="str">
        <f>VLOOKUP(M1362,Entourage!A:B,2,FALSE)</f>
        <v>c_b_0061</v>
      </c>
    </row>
    <row r="1363" spans="1:25" x14ac:dyDescent="0.15">
      <c r="A1363" s="51">
        <f t="shared" si="195"/>
        <v>69</v>
      </c>
      <c r="B1363" s="2">
        <f>COUNTIF(A$1:A1363,A1363)</f>
        <v>2</v>
      </c>
      <c r="C1363" s="2">
        <f t="shared" si="200"/>
        <v>104</v>
      </c>
      <c r="D1363" s="100">
        <f t="shared" si="196"/>
        <v>588</v>
      </c>
      <c r="E1363" s="51">
        <v>1</v>
      </c>
      <c r="F1363" s="43">
        <v>1</v>
      </c>
      <c r="G1363" s="82">
        <v>13009</v>
      </c>
      <c r="H1363" s="43">
        <v>4</v>
      </c>
      <c r="I1363" s="43">
        <f>VLOOKUP(C1363,[4]CharPropertyConfig!$A:$G,7,FALSE)*D1363</f>
        <v>588</v>
      </c>
      <c r="J1363" s="51">
        <f>VLOOKUP(A1363,filiation!A:C,3,FALSE)</f>
        <v>24</v>
      </c>
      <c r="K1363" s="51">
        <f>VLOOKUP(J1363,Entourage!A:N,14,FALSE)</f>
        <v>2</v>
      </c>
      <c r="L1363" s="2" t="str">
        <f t="shared" si="192"/>
        <v>刺杀</v>
      </c>
      <c r="M1363" s="51">
        <f>VLOOKUP(A1363,filiation!A:D,4,FALSE)</f>
        <v>23</v>
      </c>
      <c r="N1363" s="51">
        <f>VLOOKUP(M1363,Entourage!A:N,14,FALSE)</f>
        <v>3</v>
      </c>
      <c r="O1363" s="2" t="str">
        <f t="shared" si="193"/>
        <v>辅助</v>
      </c>
      <c r="P1363" s="2">
        <f t="shared" si="194"/>
        <v>104</v>
      </c>
      <c r="Q1363" s="51">
        <f>INT(VLOOKUP(M1363,Entourage!A:AF,28+IF(N1363=1,2,IF(N1363=3,3,1)),FALSE)*0.6*POWER(B1363,1.1))</f>
        <v>526</v>
      </c>
      <c r="R1363" s="55">
        <f>I1363/(SUM(H$2:H1363)*10)</f>
        <v>1.2789837734371601E-3</v>
      </c>
      <c r="S1363" s="95">
        <f t="shared" si="197"/>
        <v>7</v>
      </c>
      <c r="T1363" s="96">
        <f>SUMIFS(H$2:H1363,A$2:A1363,A1363)*10*S1363*(1.1+INDEX(Entourage!BD:BD,MATCH(J1363,Entourage!A:A,0))/20)</f>
        <v>588</v>
      </c>
      <c r="U1363" s="96">
        <f t="shared" si="198"/>
        <v>308</v>
      </c>
      <c r="V1363" s="96">
        <f>T1363/VLOOKUP(C1363,[4]CharPropertyConfig!$A:$G,7,FALSE)</f>
        <v>588</v>
      </c>
      <c r="W1363" s="96">
        <f t="shared" si="199"/>
        <v>10381.618107871291</v>
      </c>
      <c r="X1363" s="54" t="str">
        <f>VLOOKUP(J1363,Entourage!A:B,2,FALSE)</f>
        <v>c_b_0062</v>
      </c>
      <c r="Y1363" s="51" t="str">
        <f>VLOOKUP(M1363,Entourage!A:B,2,FALSE)</f>
        <v>c_b_0061</v>
      </c>
    </row>
    <row r="1364" spans="1:25" x14ac:dyDescent="0.15">
      <c r="A1364" s="51">
        <f t="shared" si="195"/>
        <v>69</v>
      </c>
      <c r="B1364" s="2">
        <f>COUNTIF(A$1:A1364,A1364)</f>
        <v>3</v>
      </c>
      <c r="C1364" s="2">
        <f t="shared" si="200"/>
        <v>104</v>
      </c>
      <c r="D1364" s="100">
        <f t="shared" si="196"/>
        <v>924</v>
      </c>
      <c r="E1364" s="51">
        <v>1</v>
      </c>
      <c r="F1364" s="43">
        <v>1</v>
      </c>
      <c r="G1364" s="82">
        <v>13009</v>
      </c>
      <c r="H1364" s="43">
        <v>6</v>
      </c>
      <c r="I1364" s="43">
        <f>VLOOKUP(C1364,[4]CharPropertyConfig!$A:$G,7,FALSE)*D1364</f>
        <v>924</v>
      </c>
      <c r="J1364" s="51">
        <f>VLOOKUP(A1364,filiation!A:C,3,FALSE)</f>
        <v>24</v>
      </c>
      <c r="K1364" s="51">
        <f>VLOOKUP(J1364,Entourage!A:N,14,FALSE)</f>
        <v>2</v>
      </c>
      <c r="L1364" s="2" t="str">
        <f t="shared" si="192"/>
        <v>刺杀</v>
      </c>
      <c r="M1364" s="51">
        <f>VLOOKUP(A1364,filiation!A:D,4,FALSE)</f>
        <v>23</v>
      </c>
      <c r="N1364" s="51">
        <f>VLOOKUP(M1364,Entourage!A:N,14,FALSE)</f>
        <v>3</v>
      </c>
      <c r="O1364" s="2" t="str">
        <f t="shared" si="193"/>
        <v>辅助</v>
      </c>
      <c r="P1364" s="2">
        <f t="shared" si="194"/>
        <v>104</v>
      </c>
      <c r="Q1364" s="51">
        <f>INT(VLOOKUP(M1364,Entourage!A:AF,28+IF(N1364=1,2,IF(N1364=3,3,1)),FALSE)*0.6*POWER(B1364,1.1))</f>
        <v>821</v>
      </c>
      <c r="R1364" s="55">
        <f>I1364/(SUM(H$2:H1364)*10)</f>
        <v>2.0095693779904307E-3</v>
      </c>
      <c r="S1364" s="95">
        <f t="shared" si="197"/>
        <v>5.5</v>
      </c>
      <c r="T1364" s="96">
        <f>SUMIFS(H$2:H1364,A$2:A1364,A1364)*10*S1364*(1.1+INDEX(Entourage!BD:BD,MATCH(J1364,Entourage!A:A,0))/20)</f>
        <v>924.00000000000011</v>
      </c>
      <c r="U1364" s="96">
        <f t="shared" si="198"/>
        <v>336.00000000000011</v>
      </c>
      <c r="V1364" s="96">
        <f>T1364/VLOOKUP(C1364,[4]CharPropertyConfig!$A:$G,7,FALSE)</f>
        <v>924.00000000000011</v>
      </c>
      <c r="W1364" s="96">
        <f t="shared" si="199"/>
        <v>28.000000000000114</v>
      </c>
      <c r="X1364" s="54" t="str">
        <f>VLOOKUP(J1364,Entourage!A:B,2,FALSE)</f>
        <v>c_b_0062</v>
      </c>
      <c r="Y1364" s="51" t="str">
        <f>VLOOKUP(M1364,Entourage!A:B,2,FALSE)</f>
        <v>c_b_0061</v>
      </c>
    </row>
    <row r="1365" spans="1:25" x14ac:dyDescent="0.15">
      <c r="A1365" s="51">
        <f t="shared" si="195"/>
        <v>69</v>
      </c>
      <c r="B1365" s="2">
        <f>COUNTIF(A$1:A1365,A1365)</f>
        <v>4</v>
      </c>
      <c r="C1365" s="2">
        <f t="shared" si="200"/>
        <v>104</v>
      </c>
      <c r="D1365" s="100">
        <f t="shared" si="196"/>
        <v>1293</v>
      </c>
      <c r="E1365" s="51">
        <v>1</v>
      </c>
      <c r="F1365" s="43">
        <v>2</v>
      </c>
      <c r="G1365" s="82">
        <v>13009</v>
      </c>
      <c r="H1365" s="43">
        <v>10</v>
      </c>
      <c r="I1365" s="43">
        <f>VLOOKUP(C1365,[4]CharPropertyConfig!$A:$G,7,FALSE)*D1365</f>
        <v>1293</v>
      </c>
      <c r="J1365" s="51">
        <f>VLOOKUP(A1365,filiation!A:C,3,FALSE)</f>
        <v>24</v>
      </c>
      <c r="K1365" s="51">
        <f>VLOOKUP(J1365,Entourage!A:N,14,FALSE)</f>
        <v>2</v>
      </c>
      <c r="L1365" s="2" t="str">
        <f t="shared" si="192"/>
        <v>刺杀</v>
      </c>
      <c r="M1365" s="51">
        <f>VLOOKUP(A1365,filiation!A:D,4,FALSE)</f>
        <v>23</v>
      </c>
      <c r="N1365" s="51">
        <f>VLOOKUP(M1365,Entourage!A:N,14,FALSE)</f>
        <v>3</v>
      </c>
      <c r="O1365" s="2" t="str">
        <f t="shared" si="193"/>
        <v>辅助</v>
      </c>
      <c r="P1365" s="2">
        <f t="shared" si="194"/>
        <v>104</v>
      </c>
      <c r="Q1365" s="51">
        <f>INT(VLOOKUP(M1365,Entourage!A:AF,28+IF(N1365=1,2,IF(N1365=3,3,1)),FALSE)*0.6*POWER(B1365,1.1))</f>
        <v>1127</v>
      </c>
      <c r="R1365" s="55">
        <f>I1365/(SUM(H$2:H1365)*10)</f>
        <v>2.8114807566862361E-3</v>
      </c>
      <c r="S1365" s="95">
        <f t="shared" si="197"/>
        <v>4.2</v>
      </c>
      <c r="T1365" s="96">
        <f>SUMIFS(H$2:H1365,A$2:A1365,A1365)*10*S1365*(1.1+INDEX(Entourage!BD:BD,MATCH(J1365,Entourage!A:A,0))/20)</f>
        <v>1293.6000000000001</v>
      </c>
      <c r="U1365" s="96">
        <f t="shared" si="198"/>
        <v>369.6</v>
      </c>
      <c r="V1365" s="96">
        <f>T1365/VLOOKUP(C1365,[4]CharPropertyConfig!$A:$G,7,FALSE)</f>
        <v>1293.6000000000001</v>
      </c>
      <c r="W1365" s="96">
        <f t="shared" si="199"/>
        <v>33.599999999999909</v>
      </c>
      <c r="X1365" s="54" t="str">
        <f>VLOOKUP(J1365,Entourage!A:B,2,FALSE)</f>
        <v>c_b_0062</v>
      </c>
      <c r="Y1365" s="51" t="str">
        <f>VLOOKUP(M1365,Entourage!A:B,2,FALSE)</f>
        <v>c_b_0061</v>
      </c>
    </row>
    <row r="1366" spans="1:25" x14ac:dyDescent="0.15">
      <c r="A1366" s="51">
        <f t="shared" si="195"/>
        <v>69</v>
      </c>
      <c r="B1366" s="2">
        <f>COUNTIF(A$1:A1366,A1366)</f>
        <v>5</v>
      </c>
      <c r="C1366" s="2">
        <f t="shared" si="200"/>
        <v>104</v>
      </c>
      <c r="D1366" s="100">
        <f t="shared" si="196"/>
        <v>1694</v>
      </c>
      <c r="E1366" s="51">
        <v>1</v>
      </c>
      <c r="F1366" s="43">
        <v>2</v>
      </c>
      <c r="G1366" s="82">
        <v>13009</v>
      </c>
      <c r="H1366" s="43">
        <v>12</v>
      </c>
      <c r="I1366" s="43">
        <f>VLOOKUP(C1366,[4]CharPropertyConfig!$A:$G,7,FALSE)*D1366</f>
        <v>1694</v>
      </c>
      <c r="J1366" s="51">
        <f>VLOOKUP(A1366,filiation!A:C,3,FALSE)</f>
        <v>24</v>
      </c>
      <c r="K1366" s="51">
        <f>VLOOKUP(J1366,Entourage!A:N,14,FALSE)</f>
        <v>2</v>
      </c>
      <c r="L1366" s="2" t="str">
        <f t="shared" si="192"/>
        <v>刺杀</v>
      </c>
      <c r="M1366" s="51">
        <f>VLOOKUP(A1366,filiation!A:D,4,FALSE)</f>
        <v>23</v>
      </c>
      <c r="N1366" s="51">
        <f>VLOOKUP(M1366,Entourage!A:N,14,FALSE)</f>
        <v>3</v>
      </c>
      <c r="O1366" s="2" t="str">
        <f t="shared" si="193"/>
        <v>辅助</v>
      </c>
      <c r="P1366" s="2">
        <f t="shared" si="194"/>
        <v>104</v>
      </c>
      <c r="Q1366" s="51">
        <f>INT(VLOOKUP(M1366,Entourage!A:AF,28+IF(N1366=1,2,IF(N1366=3,3,1)),FALSE)*0.6*POWER(B1366,1.1))</f>
        <v>1441</v>
      </c>
      <c r="R1366" s="55">
        <f>I1366/(SUM(H$2:H1366)*10)</f>
        <v>3.6824485891917744E-3</v>
      </c>
      <c r="S1366" s="95">
        <f t="shared" si="197"/>
        <v>3.56</v>
      </c>
      <c r="T1366" s="96">
        <f>SUMIFS(H$2:H1366,A$2:A1366,A1366)*10*S1366*(1.1+INDEX(Entourage!BD:BD,MATCH(J1366,Entourage!A:A,0))/20)</f>
        <v>1694.5600000000004</v>
      </c>
      <c r="U1366" s="96">
        <f t="shared" si="198"/>
        <v>400.96000000000026</v>
      </c>
      <c r="V1366" s="96">
        <f>T1366/VLOOKUP(C1366,[4]CharPropertyConfig!$A:$G,7,FALSE)</f>
        <v>1694.5600000000004</v>
      </c>
      <c r="W1366" s="96">
        <f t="shared" si="199"/>
        <v>31.360000000000241</v>
      </c>
      <c r="X1366" s="54" t="str">
        <f>VLOOKUP(J1366,Entourage!A:B,2,FALSE)</f>
        <v>c_b_0062</v>
      </c>
      <c r="Y1366" s="51" t="str">
        <f>VLOOKUP(M1366,Entourage!A:B,2,FALSE)</f>
        <v>c_b_0061</v>
      </c>
    </row>
    <row r="1367" spans="1:25" x14ac:dyDescent="0.15">
      <c r="A1367" s="51">
        <f t="shared" si="195"/>
        <v>69</v>
      </c>
      <c r="B1367" s="2">
        <f>COUNTIF(A$1:A1367,A1367)</f>
        <v>6</v>
      </c>
      <c r="C1367" s="2">
        <f t="shared" si="200"/>
        <v>104</v>
      </c>
      <c r="D1367" s="100">
        <f t="shared" si="196"/>
        <v>2114</v>
      </c>
      <c r="E1367" s="51">
        <v>1</v>
      </c>
      <c r="F1367" s="43">
        <v>2</v>
      </c>
      <c r="G1367" s="82">
        <v>13009</v>
      </c>
      <c r="H1367" s="43">
        <v>16</v>
      </c>
      <c r="I1367" s="43">
        <f>VLOOKUP(C1367,[4]CharPropertyConfig!$A:$G,7,FALSE)*D1367</f>
        <v>2114</v>
      </c>
      <c r="J1367" s="51">
        <f>VLOOKUP(A1367,filiation!A:C,3,FALSE)</f>
        <v>24</v>
      </c>
      <c r="K1367" s="51">
        <f>VLOOKUP(J1367,Entourage!A:N,14,FALSE)</f>
        <v>2</v>
      </c>
      <c r="L1367" s="2" t="str">
        <f t="shared" si="192"/>
        <v>刺杀</v>
      </c>
      <c r="M1367" s="51">
        <f>VLOOKUP(A1367,filiation!A:D,4,FALSE)</f>
        <v>23</v>
      </c>
      <c r="N1367" s="51">
        <f>VLOOKUP(M1367,Entourage!A:N,14,FALSE)</f>
        <v>3</v>
      </c>
      <c r="O1367" s="2" t="str">
        <f t="shared" si="193"/>
        <v>辅助</v>
      </c>
      <c r="P1367" s="2">
        <f t="shared" si="194"/>
        <v>104</v>
      </c>
      <c r="Q1367" s="51">
        <f>INT(VLOOKUP(M1367,Entourage!A:AF,28+IF(N1367=1,2,IF(N1367=3,3,1)),FALSE)*0.6*POWER(B1367,1.1))</f>
        <v>1761</v>
      </c>
      <c r="R1367" s="55">
        <f>I1367/(SUM(H$2:H1367)*10)</f>
        <v>4.59385457864314E-3</v>
      </c>
      <c r="S1367" s="95">
        <f t="shared" si="197"/>
        <v>3.02</v>
      </c>
      <c r="T1367" s="96">
        <f>SUMIFS(H$2:H1367,A$2:A1367,A1367)*10*S1367*(1.1+INDEX(Entourage!BD:BD,MATCH(J1367,Entourage!A:A,0))/20)</f>
        <v>2114</v>
      </c>
      <c r="U1367" s="96">
        <f t="shared" si="198"/>
        <v>419.4399999999996</v>
      </c>
      <c r="V1367" s="96">
        <f>T1367/VLOOKUP(C1367,[4]CharPropertyConfig!$A:$G,7,FALSE)</f>
        <v>2114</v>
      </c>
      <c r="W1367" s="96">
        <f t="shared" si="199"/>
        <v>18.479999999999336</v>
      </c>
      <c r="X1367" s="54" t="str">
        <f>VLOOKUP(J1367,Entourage!A:B,2,FALSE)</f>
        <v>c_b_0062</v>
      </c>
      <c r="Y1367" s="51" t="str">
        <f>VLOOKUP(M1367,Entourage!A:B,2,FALSE)</f>
        <v>c_b_0061</v>
      </c>
    </row>
    <row r="1368" spans="1:25" x14ac:dyDescent="0.15">
      <c r="A1368" s="51">
        <f t="shared" si="195"/>
        <v>69</v>
      </c>
      <c r="B1368" s="2">
        <f>COUNTIF(A$1:A1368,A1368)</f>
        <v>7</v>
      </c>
      <c r="C1368" s="2">
        <f t="shared" si="200"/>
        <v>104</v>
      </c>
      <c r="D1368" s="100">
        <f t="shared" si="196"/>
        <v>2548</v>
      </c>
      <c r="E1368" s="51">
        <v>1</v>
      </c>
      <c r="F1368" s="43">
        <v>3</v>
      </c>
      <c r="G1368" s="82">
        <v>13009</v>
      </c>
      <c r="H1368" s="43">
        <v>20</v>
      </c>
      <c r="I1368" s="43">
        <f>VLOOKUP(C1368,[4]CharPropertyConfig!$A:$G,7,FALSE)*D1368</f>
        <v>2548</v>
      </c>
      <c r="J1368" s="51">
        <f>VLOOKUP(A1368,filiation!A:C,3,FALSE)</f>
        <v>24</v>
      </c>
      <c r="K1368" s="51">
        <f>VLOOKUP(J1368,Entourage!A:N,14,FALSE)</f>
        <v>2</v>
      </c>
      <c r="L1368" s="2" t="str">
        <f t="shared" si="192"/>
        <v>刺杀</v>
      </c>
      <c r="M1368" s="51">
        <f>VLOOKUP(A1368,filiation!A:D,4,FALSE)</f>
        <v>23</v>
      </c>
      <c r="N1368" s="51">
        <f>VLOOKUP(M1368,Entourage!A:N,14,FALSE)</f>
        <v>3</v>
      </c>
      <c r="O1368" s="2" t="str">
        <f t="shared" si="193"/>
        <v>辅助</v>
      </c>
      <c r="P1368" s="2">
        <f t="shared" si="194"/>
        <v>104</v>
      </c>
      <c r="Q1368" s="51">
        <f>INT(VLOOKUP(M1368,Entourage!A:AF,28+IF(N1368=1,2,IF(N1368=3,3,1)),FALSE)*0.6*POWER(B1368,1.1))</f>
        <v>2086</v>
      </c>
      <c r="R1368" s="55">
        <f>I1368/(SUM(H$2:H1368)*10)</f>
        <v>5.5345584082714281E-3</v>
      </c>
      <c r="S1368" s="95">
        <f t="shared" si="197"/>
        <v>2.6</v>
      </c>
      <c r="T1368" s="96">
        <f>SUMIFS(H$2:H1368,A$2:A1368,A1368)*10*S1368*(1.1+INDEX(Entourage!BD:BD,MATCH(J1368,Entourage!A:A,0))/20)</f>
        <v>2548.0000000000005</v>
      </c>
      <c r="U1368" s="96">
        <f t="shared" si="198"/>
        <v>434.00000000000045</v>
      </c>
      <c r="V1368" s="96">
        <f>T1368/VLOOKUP(C1368,[4]CharPropertyConfig!$A:$G,7,FALSE)</f>
        <v>2548.0000000000005</v>
      </c>
      <c r="W1368" s="96">
        <f t="shared" si="199"/>
        <v>14.560000000000855</v>
      </c>
      <c r="X1368" s="54" t="str">
        <f>VLOOKUP(J1368,Entourage!A:B,2,FALSE)</f>
        <v>c_b_0062</v>
      </c>
      <c r="Y1368" s="51" t="str">
        <f>VLOOKUP(M1368,Entourage!A:B,2,FALSE)</f>
        <v>c_b_0061</v>
      </c>
    </row>
    <row r="1369" spans="1:25" x14ac:dyDescent="0.15">
      <c r="A1369" s="51">
        <f t="shared" si="195"/>
        <v>69</v>
      </c>
      <c r="B1369" s="2">
        <f>COUNTIF(A$1:A1369,A1369)</f>
        <v>8</v>
      </c>
      <c r="C1369" s="2">
        <f t="shared" si="200"/>
        <v>104</v>
      </c>
      <c r="D1369" s="100">
        <f t="shared" si="196"/>
        <v>3000</v>
      </c>
      <c r="E1369" s="51">
        <v>1</v>
      </c>
      <c r="F1369" s="43">
        <v>3</v>
      </c>
      <c r="G1369" s="82">
        <v>13009</v>
      </c>
      <c r="H1369" s="43">
        <v>24</v>
      </c>
      <c r="I1369" s="43">
        <f>VLOOKUP(C1369,[4]CharPropertyConfig!$A:$G,7,FALSE)*D1369</f>
        <v>3000</v>
      </c>
      <c r="J1369" s="51">
        <f>VLOOKUP(A1369,filiation!A:C,3,FALSE)</f>
        <v>24</v>
      </c>
      <c r="K1369" s="51">
        <f>VLOOKUP(J1369,Entourage!A:N,14,FALSE)</f>
        <v>2</v>
      </c>
      <c r="L1369" s="2" t="str">
        <f t="shared" si="192"/>
        <v>刺杀</v>
      </c>
      <c r="M1369" s="51">
        <f>VLOOKUP(A1369,filiation!A:D,4,FALSE)</f>
        <v>23</v>
      </c>
      <c r="N1369" s="51">
        <f>VLOOKUP(M1369,Entourage!A:N,14,FALSE)</f>
        <v>3</v>
      </c>
      <c r="O1369" s="2" t="str">
        <f t="shared" si="193"/>
        <v>辅助</v>
      </c>
      <c r="P1369" s="2">
        <f t="shared" si="194"/>
        <v>104</v>
      </c>
      <c r="Q1369" s="51">
        <f>INT(VLOOKUP(M1369,Entourage!A:AF,28+IF(N1369=1,2,IF(N1369=3,3,1)),FALSE)*0.6*POWER(B1369,1.1))</f>
        <v>2416</v>
      </c>
      <c r="R1369" s="55">
        <f>I1369/(SUM(H$2:H1369)*10)</f>
        <v>6.5129607919760324E-3</v>
      </c>
      <c r="S1369" s="95">
        <f t="shared" si="197"/>
        <v>2.2799999999999998</v>
      </c>
      <c r="T1369" s="96">
        <f>SUMIFS(H$2:H1369,A$2:A1369,A1369)*10*S1369*(1.1+INDEX(Entourage!BD:BD,MATCH(J1369,Entourage!A:A,0))/20)</f>
        <v>3000.48</v>
      </c>
      <c r="U1369" s="96">
        <f t="shared" si="198"/>
        <v>452.47999999999956</v>
      </c>
      <c r="V1369" s="96">
        <f>T1369/VLOOKUP(C1369,[4]CharPropertyConfig!$A:$G,7,FALSE)</f>
        <v>3000.48</v>
      </c>
      <c r="W1369" s="96">
        <f t="shared" si="199"/>
        <v>18.479999999999109</v>
      </c>
      <c r="X1369" s="54" t="str">
        <f>VLOOKUP(J1369,Entourage!A:B,2,FALSE)</f>
        <v>c_b_0062</v>
      </c>
      <c r="Y1369" s="51" t="str">
        <f>VLOOKUP(M1369,Entourage!A:B,2,FALSE)</f>
        <v>c_b_0061</v>
      </c>
    </row>
    <row r="1370" spans="1:25" x14ac:dyDescent="0.15">
      <c r="A1370" s="51">
        <f t="shared" si="195"/>
        <v>69</v>
      </c>
      <c r="B1370" s="2">
        <f>COUNTIF(A$1:A1370,A1370)</f>
        <v>9</v>
      </c>
      <c r="C1370" s="2">
        <f t="shared" si="200"/>
        <v>104</v>
      </c>
      <c r="D1370" s="100">
        <f t="shared" si="196"/>
        <v>3477</v>
      </c>
      <c r="E1370" s="51">
        <v>1</v>
      </c>
      <c r="F1370" s="43">
        <v>3</v>
      </c>
      <c r="G1370" s="82">
        <v>13009</v>
      </c>
      <c r="H1370" s="43">
        <v>26</v>
      </c>
      <c r="I1370" s="43">
        <f>VLOOKUP(C1370,[4]CharPropertyConfig!$A:$G,7,FALSE)*D1370</f>
        <v>3477</v>
      </c>
      <c r="J1370" s="51">
        <f>VLOOKUP(A1370,filiation!A:C,3,FALSE)</f>
        <v>24</v>
      </c>
      <c r="K1370" s="51">
        <f>VLOOKUP(J1370,Entourage!A:N,14,FALSE)</f>
        <v>2</v>
      </c>
      <c r="L1370" s="2" t="str">
        <f t="shared" si="192"/>
        <v>刺杀</v>
      </c>
      <c r="M1370" s="51">
        <f>VLOOKUP(A1370,filiation!A:D,4,FALSE)</f>
        <v>23</v>
      </c>
      <c r="N1370" s="51">
        <f>VLOOKUP(M1370,Entourage!A:N,14,FALSE)</f>
        <v>3</v>
      </c>
      <c r="O1370" s="2" t="str">
        <f t="shared" si="193"/>
        <v>辅助</v>
      </c>
      <c r="P1370" s="2">
        <f t="shared" si="194"/>
        <v>104</v>
      </c>
      <c r="Q1370" s="51">
        <f>INT(VLOOKUP(M1370,Entourage!A:AF,28+IF(N1370=1,2,IF(N1370=3,3,1)),FALSE)*0.6*POWER(B1370,1.1))</f>
        <v>2751</v>
      </c>
      <c r="R1370" s="55">
        <f>I1370/(SUM(H$2:H1370)*10)</f>
        <v>7.5442631487588957E-3</v>
      </c>
      <c r="S1370" s="95">
        <f t="shared" si="197"/>
        <v>2.0699999999999998</v>
      </c>
      <c r="T1370" s="96">
        <f>SUMIFS(H$2:H1370,A$2:A1370,A1370)*10*S1370*(1.1+INDEX(Entourage!BD:BD,MATCH(J1370,Entourage!A:A,0))/20)</f>
        <v>3477.6000000000004</v>
      </c>
      <c r="U1370" s="96">
        <f t="shared" si="198"/>
        <v>477.12000000000035</v>
      </c>
      <c r="V1370" s="96">
        <f>T1370/VLOOKUP(C1370,[4]CharPropertyConfig!$A:$G,7,FALSE)</f>
        <v>3477.6000000000004</v>
      </c>
      <c r="W1370" s="96">
        <f t="shared" si="199"/>
        <v>24.640000000000782</v>
      </c>
      <c r="X1370" s="54" t="str">
        <f>VLOOKUP(J1370,Entourage!A:B,2,FALSE)</f>
        <v>c_b_0062</v>
      </c>
      <c r="Y1370" s="51" t="str">
        <f>VLOOKUP(M1370,Entourage!A:B,2,FALSE)</f>
        <v>c_b_0061</v>
      </c>
    </row>
    <row r="1371" spans="1:25" x14ac:dyDescent="0.15">
      <c r="A1371" s="51">
        <f t="shared" si="195"/>
        <v>69</v>
      </c>
      <c r="B1371" s="2">
        <f>COUNTIF(A$1:A1371,A1371)</f>
        <v>10</v>
      </c>
      <c r="C1371" s="2">
        <f t="shared" si="200"/>
        <v>104</v>
      </c>
      <c r="D1371" s="100">
        <f t="shared" si="196"/>
        <v>3969</v>
      </c>
      <c r="E1371" s="51">
        <v>1</v>
      </c>
      <c r="F1371" s="43">
        <v>3</v>
      </c>
      <c r="G1371" s="82">
        <v>13009</v>
      </c>
      <c r="H1371" s="43">
        <v>30</v>
      </c>
      <c r="I1371" s="43">
        <f>VLOOKUP(C1371,[4]CharPropertyConfig!$A:$G,7,FALSE)*D1371</f>
        <v>3969</v>
      </c>
      <c r="J1371" s="51">
        <f>VLOOKUP(A1371,filiation!A:C,3,FALSE)</f>
        <v>24</v>
      </c>
      <c r="K1371" s="51">
        <f>VLOOKUP(J1371,Entourage!A:N,14,FALSE)</f>
        <v>2</v>
      </c>
      <c r="L1371" s="2" t="str">
        <f t="shared" si="192"/>
        <v>刺杀</v>
      </c>
      <c r="M1371" s="51">
        <f>VLOOKUP(A1371,filiation!A:D,4,FALSE)</f>
        <v>23</v>
      </c>
      <c r="N1371" s="51">
        <f>VLOOKUP(M1371,Entourage!A:N,14,FALSE)</f>
        <v>3</v>
      </c>
      <c r="O1371" s="2" t="str">
        <f t="shared" si="193"/>
        <v>辅助</v>
      </c>
      <c r="P1371" s="2">
        <f t="shared" si="194"/>
        <v>104</v>
      </c>
      <c r="Q1371" s="51">
        <f>INT(VLOOKUP(M1371,Entourage!A:AF,28+IF(N1371=1,2,IF(N1371=3,3,1)),FALSE)*0.6*POWER(B1371,1.1))</f>
        <v>3089</v>
      </c>
      <c r="R1371" s="55">
        <f>I1371/(SUM(H$2:H1371)*10)</f>
        <v>8.6061841363458957E-3</v>
      </c>
      <c r="S1371" s="95">
        <f t="shared" si="197"/>
        <v>1.89</v>
      </c>
      <c r="T1371" s="96">
        <f>SUMIFS(H$2:H1371,A$2:A1371,A1371)*10*S1371*(1.1+INDEX(Entourage!BD:BD,MATCH(J1371,Entourage!A:A,0))/20)</f>
        <v>3969.0000000000005</v>
      </c>
      <c r="U1371" s="96">
        <f t="shared" si="198"/>
        <v>491.40000000000009</v>
      </c>
      <c r="V1371" s="96">
        <f>T1371/VLOOKUP(C1371,[4]CharPropertyConfig!$A:$G,7,FALSE)</f>
        <v>3969.0000000000005</v>
      </c>
      <c r="W1371" s="96">
        <f t="shared" si="199"/>
        <v>14.279999999999745</v>
      </c>
      <c r="X1371" s="54" t="str">
        <f>VLOOKUP(J1371,Entourage!A:B,2,FALSE)</f>
        <v>c_b_0062</v>
      </c>
      <c r="Y1371" s="51" t="str">
        <f>VLOOKUP(M1371,Entourage!A:B,2,FALSE)</f>
        <v>c_b_0061</v>
      </c>
    </row>
    <row r="1372" spans="1:25" x14ac:dyDescent="0.15">
      <c r="A1372" s="51">
        <f t="shared" si="195"/>
        <v>69</v>
      </c>
      <c r="B1372" s="2">
        <f>COUNTIF(A$1:A1372,A1372)</f>
        <v>11</v>
      </c>
      <c r="C1372" s="2">
        <f t="shared" si="200"/>
        <v>104</v>
      </c>
      <c r="D1372" s="100">
        <f t="shared" si="196"/>
        <v>4482</v>
      </c>
      <c r="E1372" s="51">
        <v>1</v>
      </c>
      <c r="F1372" s="43">
        <v>4</v>
      </c>
      <c r="G1372" s="82">
        <v>13009</v>
      </c>
      <c r="H1372" s="43">
        <v>34</v>
      </c>
      <c r="I1372" s="43">
        <f>VLOOKUP(C1372,[4]CharPropertyConfig!$A:$G,7,FALSE)*D1372</f>
        <v>4482</v>
      </c>
      <c r="J1372" s="51">
        <f>VLOOKUP(A1372,filiation!A:C,3,FALSE)</f>
        <v>24</v>
      </c>
      <c r="K1372" s="51">
        <f>VLOOKUP(J1372,Entourage!A:N,14,FALSE)</f>
        <v>2</v>
      </c>
      <c r="L1372" s="2" t="str">
        <f t="shared" si="192"/>
        <v>刺杀</v>
      </c>
      <c r="M1372" s="51">
        <f>VLOOKUP(A1372,filiation!A:D,4,FALSE)</f>
        <v>23</v>
      </c>
      <c r="N1372" s="51">
        <f>VLOOKUP(M1372,Entourage!A:N,14,FALSE)</f>
        <v>3</v>
      </c>
      <c r="O1372" s="2" t="str">
        <f t="shared" si="193"/>
        <v>辅助</v>
      </c>
      <c r="P1372" s="2">
        <f t="shared" si="194"/>
        <v>104</v>
      </c>
      <c r="Q1372" s="51">
        <f>INT(VLOOKUP(M1372,Entourage!A:AF,28+IF(N1372=1,2,IF(N1372=3,3,1)),FALSE)*0.6*POWER(B1372,1.1))</f>
        <v>3430</v>
      </c>
      <c r="R1372" s="55">
        <f>I1372/(SUM(H$2:H1372)*10)</f>
        <v>9.7113884555382213E-3</v>
      </c>
      <c r="S1372" s="95">
        <f t="shared" si="197"/>
        <v>1.74</v>
      </c>
      <c r="T1372" s="96">
        <f>SUMIFS(H$2:H1372,A$2:A1372,A1372)*10*S1372*(1.1+INDEX(Entourage!BD:BD,MATCH(J1372,Entourage!A:A,0))/20)</f>
        <v>4482.2400000000007</v>
      </c>
      <c r="U1372" s="96">
        <f t="shared" si="198"/>
        <v>513.24000000000024</v>
      </c>
      <c r="V1372" s="96">
        <f>T1372/VLOOKUP(C1372,[4]CharPropertyConfig!$A:$G,7,FALSE)</f>
        <v>4482.2400000000007</v>
      </c>
      <c r="W1372" s="96">
        <f t="shared" si="199"/>
        <v>21.840000000000146</v>
      </c>
      <c r="X1372" s="54" t="str">
        <f>VLOOKUP(J1372,Entourage!A:B,2,FALSE)</f>
        <v>c_b_0062</v>
      </c>
      <c r="Y1372" s="51" t="str">
        <f>VLOOKUP(M1372,Entourage!A:B,2,FALSE)</f>
        <v>c_b_0061</v>
      </c>
    </row>
    <row r="1373" spans="1:25" x14ac:dyDescent="0.15">
      <c r="A1373" s="51">
        <f t="shared" si="195"/>
        <v>69</v>
      </c>
      <c r="B1373" s="2">
        <f>COUNTIF(A$1:A1373,A1373)</f>
        <v>12</v>
      </c>
      <c r="C1373" s="2">
        <f t="shared" si="200"/>
        <v>104</v>
      </c>
      <c r="D1373" s="100">
        <f t="shared" si="196"/>
        <v>5019</v>
      </c>
      <c r="E1373" s="51">
        <v>1</v>
      </c>
      <c r="F1373" s="43">
        <v>4</v>
      </c>
      <c r="G1373" s="82">
        <v>13009</v>
      </c>
      <c r="H1373" s="43">
        <v>38</v>
      </c>
      <c r="I1373" s="43">
        <f>VLOOKUP(C1373,[4]CharPropertyConfig!$A:$G,7,FALSE)*D1373</f>
        <v>5019</v>
      </c>
      <c r="J1373" s="51">
        <f>VLOOKUP(A1373,filiation!A:C,3,FALSE)</f>
        <v>24</v>
      </c>
      <c r="K1373" s="51">
        <f>VLOOKUP(J1373,Entourage!A:N,14,FALSE)</f>
        <v>2</v>
      </c>
      <c r="L1373" s="2" t="str">
        <f t="shared" si="192"/>
        <v>刺杀</v>
      </c>
      <c r="M1373" s="51">
        <f>VLOOKUP(A1373,filiation!A:D,4,FALSE)</f>
        <v>23</v>
      </c>
      <c r="N1373" s="51">
        <f>VLOOKUP(M1373,Entourage!A:N,14,FALSE)</f>
        <v>3</v>
      </c>
      <c r="O1373" s="2" t="str">
        <f t="shared" si="193"/>
        <v>辅助</v>
      </c>
      <c r="P1373" s="2">
        <f t="shared" si="194"/>
        <v>104</v>
      </c>
      <c r="Q1373" s="51">
        <f>INT(VLOOKUP(M1373,Entourage!A:AF,28+IF(N1373=1,2,IF(N1373=3,3,1)),FALSE)*0.6*POWER(B1373,1.1))</f>
        <v>3775</v>
      </c>
      <c r="R1373" s="55">
        <f>I1373/(SUM(H$2:H1373)*10)</f>
        <v>1.0865988309157826E-2</v>
      </c>
      <c r="S1373" s="95">
        <f t="shared" si="197"/>
        <v>1.615</v>
      </c>
      <c r="T1373" s="96">
        <f>SUMIFS(H$2:H1373,A$2:A1373,A1373)*10*S1373*(1.1+INDEX(Entourage!BD:BD,MATCH(J1373,Entourage!A:A,0))/20)</f>
        <v>5019.420000000001</v>
      </c>
      <c r="U1373" s="96">
        <f t="shared" si="198"/>
        <v>537.18000000000029</v>
      </c>
      <c r="V1373" s="96">
        <f>T1373/VLOOKUP(C1373,[4]CharPropertyConfig!$A:$G,7,FALSE)</f>
        <v>5019.420000000001</v>
      </c>
      <c r="W1373" s="96">
        <f t="shared" si="199"/>
        <v>23.940000000000055</v>
      </c>
      <c r="X1373" s="54" t="str">
        <f>VLOOKUP(J1373,Entourage!A:B,2,FALSE)</f>
        <v>c_b_0062</v>
      </c>
      <c r="Y1373" s="51" t="str">
        <f>VLOOKUP(M1373,Entourage!A:B,2,FALSE)</f>
        <v>c_b_0061</v>
      </c>
    </row>
    <row r="1374" spans="1:25" x14ac:dyDescent="0.15">
      <c r="A1374" s="51">
        <f t="shared" si="195"/>
        <v>69</v>
      </c>
      <c r="B1374" s="2">
        <f>COUNTIF(A$1:A1374,A1374)</f>
        <v>13</v>
      </c>
      <c r="C1374" s="2">
        <f t="shared" si="200"/>
        <v>104</v>
      </c>
      <c r="D1374" s="100">
        <f t="shared" si="196"/>
        <v>5580</v>
      </c>
      <c r="E1374" s="51">
        <v>1</v>
      </c>
      <c r="F1374" s="43">
        <v>4</v>
      </c>
      <c r="G1374" s="82">
        <v>13009</v>
      </c>
      <c r="H1374" s="43">
        <v>42</v>
      </c>
      <c r="I1374" s="43">
        <f>VLOOKUP(C1374,[4]CharPropertyConfig!$A:$G,7,FALSE)*D1374</f>
        <v>5580</v>
      </c>
      <c r="J1374" s="51">
        <f>VLOOKUP(A1374,filiation!A:C,3,FALSE)</f>
        <v>24</v>
      </c>
      <c r="K1374" s="51">
        <f>VLOOKUP(J1374,Entourage!A:N,14,FALSE)</f>
        <v>2</v>
      </c>
      <c r="L1374" s="2" t="str">
        <f t="shared" si="192"/>
        <v>刺杀</v>
      </c>
      <c r="M1374" s="51">
        <f>VLOOKUP(A1374,filiation!A:D,4,FALSE)</f>
        <v>23</v>
      </c>
      <c r="N1374" s="51">
        <f>VLOOKUP(M1374,Entourage!A:N,14,FALSE)</f>
        <v>3</v>
      </c>
      <c r="O1374" s="2" t="str">
        <f t="shared" si="193"/>
        <v>辅助</v>
      </c>
      <c r="P1374" s="2">
        <f t="shared" si="194"/>
        <v>104</v>
      </c>
      <c r="Q1374" s="51">
        <f>INT(VLOOKUP(M1374,Entourage!A:AF,28+IF(N1374=1,2,IF(N1374=3,3,1)),FALSE)*0.6*POWER(B1374,1.1))</f>
        <v>4122</v>
      </c>
      <c r="R1374" s="55">
        <f>I1374/(SUM(H$2:H1374)*10)</f>
        <v>1.2069562207994463E-2</v>
      </c>
      <c r="S1374" s="95">
        <f t="shared" si="197"/>
        <v>1.51</v>
      </c>
      <c r="T1374" s="96">
        <f>SUMIFS(H$2:H1374,A$2:A1374,A1374)*10*S1374*(1.1+INDEX(Entourage!BD:BD,MATCH(J1374,Entourage!A:A,0))/20)</f>
        <v>5580.9600000000009</v>
      </c>
      <c r="U1374" s="96">
        <f t="shared" si="198"/>
        <v>561.54</v>
      </c>
      <c r="V1374" s="96">
        <f>T1374/VLOOKUP(C1374,[4]CharPropertyConfig!$A:$G,7,FALSE)</f>
        <v>5580.9600000000009</v>
      </c>
      <c r="W1374" s="96">
        <f t="shared" si="199"/>
        <v>24.359999999999673</v>
      </c>
      <c r="X1374" s="54" t="str">
        <f>VLOOKUP(J1374,Entourage!A:B,2,FALSE)</f>
        <v>c_b_0062</v>
      </c>
      <c r="Y1374" s="51" t="str">
        <f>VLOOKUP(M1374,Entourage!A:B,2,FALSE)</f>
        <v>c_b_0061</v>
      </c>
    </row>
    <row r="1375" spans="1:25" x14ac:dyDescent="0.15">
      <c r="A1375" s="51">
        <f t="shared" si="195"/>
        <v>69</v>
      </c>
      <c r="B1375" s="2">
        <f>COUNTIF(A$1:A1375,A1375)</f>
        <v>14</v>
      </c>
      <c r="C1375" s="2">
        <f t="shared" si="200"/>
        <v>104</v>
      </c>
      <c r="D1375" s="100">
        <f t="shared" si="196"/>
        <v>6162</v>
      </c>
      <c r="E1375" s="51">
        <v>1</v>
      </c>
      <c r="F1375" s="43">
        <v>5</v>
      </c>
      <c r="G1375" s="82">
        <v>13009</v>
      </c>
      <c r="H1375" s="43">
        <v>46</v>
      </c>
      <c r="I1375" s="43">
        <f>VLOOKUP(C1375,[4]CharPropertyConfig!$A:$G,7,FALSE)*D1375</f>
        <v>6162</v>
      </c>
      <c r="J1375" s="51">
        <f>VLOOKUP(A1375,filiation!A:C,3,FALSE)</f>
        <v>24</v>
      </c>
      <c r="K1375" s="51">
        <f>VLOOKUP(J1375,Entourage!A:N,14,FALSE)</f>
        <v>2</v>
      </c>
      <c r="L1375" s="2" t="str">
        <f t="shared" si="192"/>
        <v>刺杀</v>
      </c>
      <c r="M1375" s="51">
        <f>VLOOKUP(A1375,filiation!A:D,4,FALSE)</f>
        <v>23</v>
      </c>
      <c r="N1375" s="51">
        <f>VLOOKUP(M1375,Entourage!A:N,14,FALSE)</f>
        <v>3</v>
      </c>
      <c r="O1375" s="2" t="str">
        <f t="shared" si="193"/>
        <v>辅助</v>
      </c>
      <c r="P1375" s="2">
        <f t="shared" si="194"/>
        <v>104</v>
      </c>
      <c r="Q1375" s="51">
        <f>INT(VLOOKUP(M1375,Entourage!A:AF,28+IF(N1375=1,2,IF(N1375=3,3,1)),FALSE)*0.6*POWER(B1375,1.1))</f>
        <v>4473</v>
      </c>
      <c r="R1375" s="55">
        <f>I1375/(SUM(H$2:H1375)*10)</f>
        <v>1.3315182159989628E-2</v>
      </c>
      <c r="S1375" s="95">
        <f t="shared" si="197"/>
        <v>1.42</v>
      </c>
      <c r="T1375" s="96">
        <f>SUMIFS(H$2:H1375,A$2:A1375,A1375)*10*S1375*(1.1+INDEX(Entourage!BD:BD,MATCH(J1375,Entourage!A:A,0))/20)</f>
        <v>6162.8</v>
      </c>
      <c r="U1375" s="96">
        <f t="shared" si="198"/>
        <v>581.83999999999924</v>
      </c>
      <c r="V1375" s="96">
        <f>T1375/VLOOKUP(C1375,[4]CharPropertyConfig!$A:$G,7,FALSE)</f>
        <v>6162.8</v>
      </c>
      <c r="W1375" s="96">
        <f t="shared" si="199"/>
        <v>20.299999999999272</v>
      </c>
      <c r="X1375" s="54" t="str">
        <f>VLOOKUP(J1375,Entourage!A:B,2,FALSE)</f>
        <v>c_b_0062</v>
      </c>
      <c r="Y1375" s="51" t="str">
        <f>VLOOKUP(M1375,Entourage!A:B,2,FALSE)</f>
        <v>c_b_0061</v>
      </c>
    </row>
    <row r="1376" spans="1:25" x14ac:dyDescent="0.15">
      <c r="A1376" s="51">
        <f t="shared" si="195"/>
        <v>69</v>
      </c>
      <c r="B1376" s="2">
        <f>COUNTIF(A$1:A1376,A1376)</f>
        <v>15</v>
      </c>
      <c r="C1376" s="2">
        <f t="shared" si="200"/>
        <v>104</v>
      </c>
      <c r="D1376" s="100">
        <f t="shared" si="196"/>
        <v>6763</v>
      </c>
      <c r="E1376" s="51">
        <v>1</v>
      </c>
      <c r="F1376" s="43">
        <v>5</v>
      </c>
      <c r="G1376" s="82">
        <v>13009</v>
      </c>
      <c r="H1376" s="43">
        <v>50</v>
      </c>
      <c r="I1376" s="43">
        <f>VLOOKUP(C1376,[4]CharPropertyConfig!$A:$G,7,FALSE)*D1376</f>
        <v>6763</v>
      </c>
      <c r="J1376" s="51">
        <f>VLOOKUP(A1376,filiation!A:C,3,FALSE)</f>
        <v>24</v>
      </c>
      <c r="K1376" s="51">
        <f>VLOOKUP(J1376,Entourage!A:N,14,FALSE)</f>
        <v>2</v>
      </c>
      <c r="L1376" s="2" t="str">
        <f t="shared" si="192"/>
        <v>刺杀</v>
      </c>
      <c r="M1376" s="51">
        <f>VLOOKUP(A1376,filiation!A:D,4,FALSE)</f>
        <v>23</v>
      </c>
      <c r="N1376" s="51">
        <f>VLOOKUP(M1376,Entourage!A:N,14,FALSE)</f>
        <v>3</v>
      </c>
      <c r="O1376" s="2" t="str">
        <f t="shared" si="193"/>
        <v>辅助</v>
      </c>
      <c r="P1376" s="2">
        <f t="shared" si="194"/>
        <v>104</v>
      </c>
      <c r="Q1376" s="51">
        <f>INT(VLOOKUP(M1376,Entourage!A:AF,28+IF(N1376=1,2,IF(N1376=3,3,1)),FALSE)*0.6*POWER(B1376,1.1))</f>
        <v>4825</v>
      </c>
      <c r="R1376" s="55">
        <f>I1376/(SUM(H$2:H1376)*10)</f>
        <v>1.4598083232602314E-2</v>
      </c>
      <c r="S1376" s="95">
        <f t="shared" si="197"/>
        <v>1.3418999999999999</v>
      </c>
      <c r="T1376" s="96">
        <f>SUMIFS(H$2:H1376,A$2:A1376,A1376)*10*S1376*(1.1+INDEX(Entourage!BD:BD,MATCH(J1376,Entourage!A:A,0))/20)</f>
        <v>6763.1759999999995</v>
      </c>
      <c r="U1376" s="96">
        <f t="shared" si="198"/>
        <v>600.37599999999929</v>
      </c>
      <c r="V1376" s="96">
        <f>T1376/VLOOKUP(C1376,[4]CharPropertyConfig!$A:$G,7,FALSE)</f>
        <v>6763.1759999999995</v>
      </c>
      <c r="W1376" s="96">
        <f t="shared" si="199"/>
        <v>18.536000000000058</v>
      </c>
      <c r="X1376" s="54" t="str">
        <f>VLOOKUP(J1376,Entourage!A:B,2,FALSE)</f>
        <v>c_b_0062</v>
      </c>
      <c r="Y1376" s="51" t="str">
        <f>VLOOKUP(M1376,Entourage!A:B,2,FALSE)</f>
        <v>c_b_0061</v>
      </c>
    </row>
    <row r="1377" spans="1:25" x14ac:dyDescent="0.15">
      <c r="A1377" s="51">
        <f t="shared" si="195"/>
        <v>69</v>
      </c>
      <c r="B1377" s="2">
        <f>COUNTIF(A$1:A1377,A1377)</f>
        <v>16</v>
      </c>
      <c r="C1377" s="2">
        <f t="shared" si="200"/>
        <v>104</v>
      </c>
      <c r="D1377" s="100">
        <f t="shared" si="196"/>
        <v>7388</v>
      </c>
      <c r="E1377" s="51">
        <v>1</v>
      </c>
      <c r="F1377" s="43">
        <v>5</v>
      </c>
      <c r="G1377" s="82">
        <v>13009</v>
      </c>
      <c r="H1377" s="43">
        <v>54</v>
      </c>
      <c r="I1377" s="43">
        <f>VLOOKUP(C1377,[4]CharPropertyConfig!$A:$G,7,FALSE)*D1377</f>
        <v>7388</v>
      </c>
      <c r="J1377" s="51">
        <f>VLOOKUP(A1377,filiation!A:C,3,FALSE)</f>
        <v>24</v>
      </c>
      <c r="K1377" s="51">
        <f>VLOOKUP(J1377,Entourage!A:N,14,FALSE)</f>
        <v>2</v>
      </c>
      <c r="L1377" s="2" t="str">
        <f t="shared" si="192"/>
        <v>刺杀</v>
      </c>
      <c r="M1377" s="51">
        <f>VLOOKUP(A1377,filiation!A:D,4,FALSE)</f>
        <v>23</v>
      </c>
      <c r="N1377" s="51">
        <f>VLOOKUP(M1377,Entourage!A:N,14,FALSE)</f>
        <v>3</v>
      </c>
      <c r="O1377" s="2" t="str">
        <f t="shared" si="193"/>
        <v>辅助</v>
      </c>
      <c r="P1377" s="2">
        <f t="shared" si="194"/>
        <v>104</v>
      </c>
      <c r="Q1377" s="51">
        <f>INT(VLOOKUP(M1377,Entourage!A:AF,28+IF(N1377=1,2,IF(N1377=3,3,1)),FALSE)*0.6*POWER(B1377,1.1))</f>
        <v>5180</v>
      </c>
      <c r="R1377" s="55">
        <f>I1377/(SUM(H$2:H1377)*10)</f>
        <v>1.5928592988659392E-2</v>
      </c>
      <c r="S1377" s="95">
        <f t="shared" si="197"/>
        <v>1.2748049999999997</v>
      </c>
      <c r="T1377" s="96">
        <f>SUMIFS(H$2:H1377,A$2:A1377,A1377)*10*S1377*(1.1+INDEX(Entourage!BD:BD,MATCH(J1377,Entourage!A:A,0))/20)</f>
        <v>7388.7697799999987</v>
      </c>
      <c r="U1377" s="96">
        <f t="shared" si="198"/>
        <v>625.59377999999924</v>
      </c>
      <c r="V1377" s="96">
        <f>T1377/VLOOKUP(C1377,[4]CharPropertyConfig!$A:$G,7,FALSE)</f>
        <v>7388.7697799999987</v>
      </c>
      <c r="W1377" s="96">
        <f t="shared" si="199"/>
        <v>25.217779999999948</v>
      </c>
      <c r="X1377" s="54" t="str">
        <f>VLOOKUP(J1377,Entourage!A:B,2,FALSE)</f>
        <v>c_b_0062</v>
      </c>
      <c r="Y1377" s="51" t="str">
        <f>VLOOKUP(M1377,Entourage!A:B,2,FALSE)</f>
        <v>c_b_0061</v>
      </c>
    </row>
    <row r="1378" spans="1:25" x14ac:dyDescent="0.15">
      <c r="A1378" s="51">
        <f t="shared" si="195"/>
        <v>69</v>
      </c>
      <c r="B1378" s="2">
        <f>COUNTIF(A$1:A1378,A1378)</f>
        <v>17</v>
      </c>
      <c r="C1378" s="2">
        <f t="shared" si="200"/>
        <v>104</v>
      </c>
      <c r="D1378" s="100">
        <f t="shared" si="196"/>
        <v>8044</v>
      </c>
      <c r="E1378" s="51">
        <v>1</v>
      </c>
      <c r="F1378" s="43">
        <v>5</v>
      </c>
      <c r="G1378" s="82">
        <v>13009</v>
      </c>
      <c r="H1378" s="43">
        <v>58</v>
      </c>
      <c r="I1378" s="43">
        <f>VLOOKUP(C1378,[4]CharPropertyConfig!$A:$G,7,FALSE)*D1378</f>
        <v>8044</v>
      </c>
      <c r="J1378" s="51">
        <f>VLOOKUP(A1378,filiation!A:C,3,FALSE)</f>
        <v>24</v>
      </c>
      <c r="K1378" s="51">
        <f>VLOOKUP(J1378,Entourage!A:N,14,FALSE)</f>
        <v>2</v>
      </c>
      <c r="L1378" s="2" t="str">
        <f t="shared" ref="L1378:L1441" si="201">VLOOKUP(K1378,$AC$2:$AD$4,2,FALSE)</f>
        <v>刺杀</v>
      </c>
      <c r="M1378" s="51">
        <f>VLOOKUP(A1378,filiation!A:D,4,FALSE)</f>
        <v>23</v>
      </c>
      <c r="N1378" s="51">
        <f>VLOOKUP(M1378,Entourage!A:N,14,FALSE)</f>
        <v>3</v>
      </c>
      <c r="O1378" s="2" t="str">
        <f t="shared" ref="O1378:O1441" si="202">VLOOKUP(N1378,$AC$2:$AD$4,2,FALSE)</f>
        <v>辅助</v>
      </c>
      <c r="P1378" s="2">
        <f t="shared" ref="P1378:P1441" si="203">VLOOKUP(N1378,$AC$2:$AE$4,3,FALSE)</f>
        <v>104</v>
      </c>
      <c r="Q1378" s="51">
        <f>INT(VLOOKUP(M1378,Entourage!A:AF,28+IF(N1378=1,2,IF(N1378=3,3,1)),FALSE)*0.6*POWER(B1378,1.1))</f>
        <v>5538</v>
      </c>
      <c r="R1378" s="55">
        <f>I1378/(SUM(H$2:H1378)*10)</f>
        <v>1.732127476313523E-2</v>
      </c>
      <c r="S1378" s="95">
        <f t="shared" si="197"/>
        <v>1.2174387749999998</v>
      </c>
      <c r="T1378" s="96">
        <f>SUMIFS(H$2:H1378,A$2:A1378,A1378)*10*S1378*(1.1+INDEX(Entourage!BD:BD,MATCH(J1378,Entourage!A:A,0))/20)</f>
        <v>8044.835425199999</v>
      </c>
      <c r="U1378" s="96">
        <f t="shared" si="198"/>
        <v>656.06564520000029</v>
      </c>
      <c r="V1378" s="96">
        <f>T1378/VLOOKUP(C1378,[4]CharPropertyConfig!$A:$G,7,FALSE)</f>
        <v>8044.835425199999</v>
      </c>
      <c r="W1378" s="96">
        <f t="shared" si="199"/>
        <v>30.471865200001048</v>
      </c>
      <c r="X1378" s="54" t="str">
        <f>VLOOKUP(J1378,Entourage!A:B,2,FALSE)</f>
        <v>c_b_0062</v>
      </c>
      <c r="Y1378" s="51" t="str">
        <f>VLOOKUP(M1378,Entourage!A:B,2,FALSE)</f>
        <v>c_b_0061</v>
      </c>
    </row>
    <row r="1379" spans="1:25" x14ac:dyDescent="0.15">
      <c r="A1379" s="51">
        <f t="shared" si="195"/>
        <v>69</v>
      </c>
      <c r="B1379" s="2">
        <f>COUNTIF(A$1:A1379,A1379)</f>
        <v>18</v>
      </c>
      <c r="C1379" s="2">
        <f t="shared" si="200"/>
        <v>104</v>
      </c>
      <c r="D1379" s="100">
        <f t="shared" si="196"/>
        <v>8770</v>
      </c>
      <c r="E1379" s="51">
        <v>1</v>
      </c>
      <c r="F1379" s="43">
        <v>6</v>
      </c>
      <c r="G1379" s="82">
        <v>13009</v>
      </c>
      <c r="H1379" s="43">
        <v>64</v>
      </c>
      <c r="I1379" s="43">
        <f>VLOOKUP(C1379,[4]CharPropertyConfig!$A:$G,7,FALSE)*D1379</f>
        <v>8770</v>
      </c>
      <c r="J1379" s="51">
        <f>VLOOKUP(A1379,filiation!A:C,3,FALSE)</f>
        <v>24</v>
      </c>
      <c r="K1379" s="51">
        <f>VLOOKUP(J1379,Entourage!A:N,14,FALSE)</f>
        <v>2</v>
      </c>
      <c r="L1379" s="2" t="str">
        <f t="shared" si="201"/>
        <v>刺杀</v>
      </c>
      <c r="M1379" s="51">
        <f>VLOOKUP(A1379,filiation!A:D,4,FALSE)</f>
        <v>23</v>
      </c>
      <c r="N1379" s="51">
        <f>VLOOKUP(M1379,Entourage!A:N,14,FALSE)</f>
        <v>3</v>
      </c>
      <c r="O1379" s="2" t="str">
        <f t="shared" si="202"/>
        <v>辅助</v>
      </c>
      <c r="P1379" s="2">
        <f t="shared" si="203"/>
        <v>104</v>
      </c>
      <c r="Q1379" s="51">
        <f>INT(VLOOKUP(M1379,Entourage!A:AF,28+IF(N1379=1,2,IF(N1379=3,3,1)),FALSE)*0.6*POWER(B1379,1.1))</f>
        <v>5897</v>
      </c>
      <c r="R1379" s="55">
        <f>I1379/(SUM(H$2:H1379)*10)</f>
        <v>1.8858592809220712E-2</v>
      </c>
      <c r="S1379" s="95">
        <f t="shared" si="197"/>
        <v>1.1687412239999997</v>
      </c>
      <c r="T1379" s="96">
        <f>SUMIFS(H$2:H1379,A$2:A1379,A1379)*10*S1379*(1.1+INDEX(Entourage!BD:BD,MATCH(J1379,Entourage!A:A,0))/20)</f>
        <v>8770.2341448959978</v>
      </c>
      <c r="U1379" s="96">
        <f t="shared" si="198"/>
        <v>725.39871969599881</v>
      </c>
      <c r="V1379" s="96">
        <f>T1379/VLOOKUP(C1379,[4]CharPropertyConfig!$A:$G,7,FALSE)</f>
        <v>8770.2341448959978</v>
      </c>
      <c r="W1379" s="96">
        <f t="shared" si="199"/>
        <v>69.333074495998517</v>
      </c>
      <c r="X1379" s="54" t="str">
        <f>VLOOKUP(J1379,Entourage!A:B,2,FALSE)</f>
        <v>c_b_0062</v>
      </c>
      <c r="Y1379" s="51" t="str">
        <f>VLOOKUP(M1379,Entourage!A:B,2,FALSE)</f>
        <v>c_b_0061</v>
      </c>
    </row>
    <row r="1380" spans="1:25" x14ac:dyDescent="0.15">
      <c r="A1380" s="51">
        <f t="shared" si="195"/>
        <v>69</v>
      </c>
      <c r="B1380" s="2">
        <f>COUNTIF(A$1:A1380,A1380)</f>
        <v>19</v>
      </c>
      <c r="C1380" s="2">
        <f t="shared" si="200"/>
        <v>104</v>
      </c>
      <c r="D1380" s="100">
        <f t="shared" si="196"/>
        <v>9536</v>
      </c>
      <c r="E1380" s="51">
        <v>1</v>
      </c>
      <c r="F1380" s="43">
        <v>6</v>
      </c>
      <c r="G1380" s="82">
        <v>13009</v>
      </c>
      <c r="H1380" s="43">
        <v>68</v>
      </c>
      <c r="I1380" s="43">
        <f>VLOOKUP(C1380,[4]CharPropertyConfig!$A:$G,7,FALSE)*D1380</f>
        <v>9536</v>
      </c>
      <c r="J1380" s="51">
        <f>VLOOKUP(A1380,filiation!A:C,3,FALSE)</f>
        <v>24</v>
      </c>
      <c r="K1380" s="51">
        <f>VLOOKUP(J1380,Entourage!A:N,14,FALSE)</f>
        <v>2</v>
      </c>
      <c r="L1380" s="2" t="str">
        <f t="shared" si="201"/>
        <v>刺杀</v>
      </c>
      <c r="M1380" s="51">
        <f>VLOOKUP(A1380,filiation!A:D,4,FALSE)</f>
        <v>23</v>
      </c>
      <c r="N1380" s="51">
        <f>VLOOKUP(M1380,Entourage!A:N,14,FALSE)</f>
        <v>3</v>
      </c>
      <c r="O1380" s="2" t="str">
        <f t="shared" si="202"/>
        <v>辅助</v>
      </c>
      <c r="P1380" s="2">
        <f t="shared" si="203"/>
        <v>104</v>
      </c>
      <c r="Q1380" s="51">
        <f>INT(VLOOKUP(M1380,Entourage!A:AF,28+IF(N1380=1,2,IF(N1380=3,3,1)),FALSE)*0.6*POWER(B1380,1.1))</f>
        <v>6258</v>
      </c>
      <c r="R1380" s="55">
        <f>I1380/(SUM(H$2:H1380)*10)</f>
        <v>2.0475822382547453E-2</v>
      </c>
      <c r="S1380" s="95">
        <f t="shared" si="197"/>
        <v>1.1278352811599996</v>
      </c>
      <c r="T1380" s="96">
        <f>SUMIFS(H$2:H1380,A$2:A1380,A1380)*10*S1380*(1.1+INDEX(Entourage!BD:BD,MATCH(J1380,Entourage!A:A,0))/20)</f>
        <v>9536.9751374889565</v>
      </c>
      <c r="U1380" s="96">
        <f t="shared" si="198"/>
        <v>766.74099259295872</v>
      </c>
      <c r="V1380" s="96">
        <f>T1380/VLOOKUP(C1380,[4]CharPropertyConfig!$A:$G,7,FALSE)</f>
        <v>9536.9751374889565</v>
      </c>
      <c r="W1380" s="96">
        <f t="shared" si="199"/>
        <v>41.342272896959912</v>
      </c>
      <c r="X1380" s="54" t="str">
        <f>VLOOKUP(J1380,Entourage!A:B,2,FALSE)</f>
        <v>c_b_0062</v>
      </c>
      <c r="Y1380" s="51" t="str">
        <f>VLOOKUP(M1380,Entourage!A:B,2,FALSE)</f>
        <v>c_b_0061</v>
      </c>
    </row>
    <row r="1381" spans="1:25" x14ac:dyDescent="0.15">
      <c r="A1381" s="51">
        <f t="shared" si="195"/>
        <v>69</v>
      </c>
      <c r="B1381" s="2">
        <f>COUNTIF(A$1:A1381,A1381)</f>
        <v>20</v>
      </c>
      <c r="C1381" s="2">
        <f t="shared" si="200"/>
        <v>104</v>
      </c>
      <c r="D1381" s="100">
        <f t="shared" si="196"/>
        <v>10353</v>
      </c>
      <c r="E1381" s="51">
        <v>1</v>
      </c>
      <c r="F1381" s="43">
        <v>6</v>
      </c>
      <c r="G1381" s="82">
        <v>13009</v>
      </c>
      <c r="H1381" s="43">
        <v>72</v>
      </c>
      <c r="I1381" s="43">
        <f>VLOOKUP(C1381,[4]CharPropertyConfig!$A:$G,7,FALSE)*D1381</f>
        <v>10353</v>
      </c>
      <c r="J1381" s="51">
        <f>VLOOKUP(A1381,filiation!A:C,3,FALSE)</f>
        <v>24</v>
      </c>
      <c r="K1381" s="51">
        <f>VLOOKUP(J1381,Entourage!A:N,14,FALSE)</f>
        <v>2</v>
      </c>
      <c r="L1381" s="2" t="str">
        <f t="shared" si="201"/>
        <v>刺杀</v>
      </c>
      <c r="M1381" s="51">
        <f>VLOOKUP(A1381,filiation!A:D,4,FALSE)</f>
        <v>23</v>
      </c>
      <c r="N1381" s="51">
        <f>VLOOKUP(M1381,Entourage!A:N,14,FALSE)</f>
        <v>3</v>
      </c>
      <c r="O1381" s="2" t="str">
        <f t="shared" si="202"/>
        <v>辅助</v>
      </c>
      <c r="P1381" s="2">
        <f t="shared" si="203"/>
        <v>104</v>
      </c>
      <c r="Q1381" s="51">
        <f>INT(VLOOKUP(M1381,Entourage!A:AF,28+IF(N1381=1,2,IF(N1381=3,3,1)),FALSE)*0.6*POWER(B1381,1.1))</f>
        <v>6622</v>
      </c>
      <c r="R1381" s="55">
        <f>I1381/(SUM(H$2:H1381)*10)</f>
        <v>2.219578080782094E-2</v>
      </c>
      <c r="S1381" s="95">
        <f t="shared" si="197"/>
        <v>1.0940002227251997</v>
      </c>
      <c r="T1381" s="96">
        <f>SUMIFS(H$2:H1381,A$2:A1381,A1381)*10*S1381*(1.1+INDEX(Entourage!BD:BD,MATCH(J1381,Entourage!A:A,0))/20)</f>
        <v>10353.618107871291</v>
      </c>
      <c r="U1381" s="96">
        <f t="shared" si="198"/>
        <v>816.64297038233417</v>
      </c>
      <c r="V1381" s="96">
        <f>T1381/VLOOKUP(C1381,[4]CharPropertyConfig!$A:$G,7,FALSE)</f>
        <v>10353.618107871291</v>
      </c>
      <c r="W1381" s="96">
        <f t="shared" si="199"/>
        <v>49.901977789375451</v>
      </c>
      <c r="X1381" s="54" t="str">
        <f>VLOOKUP(J1381,Entourage!A:B,2,FALSE)</f>
        <v>c_b_0062</v>
      </c>
      <c r="Y1381" s="51" t="str">
        <f>VLOOKUP(M1381,Entourage!A:B,2,FALSE)</f>
        <v>c_b_0061</v>
      </c>
    </row>
    <row r="1382" spans="1:25" x14ac:dyDescent="0.15">
      <c r="A1382" s="51">
        <f t="shared" si="195"/>
        <v>70</v>
      </c>
      <c r="B1382" s="2">
        <f>COUNTIF(A$1:A1382,A1382)</f>
        <v>1</v>
      </c>
      <c r="C1382" s="2">
        <f t="shared" si="200"/>
        <v>101</v>
      </c>
      <c r="D1382" s="100">
        <f t="shared" si="196"/>
        <v>10</v>
      </c>
      <c r="E1382" s="51">
        <v>1</v>
      </c>
      <c r="F1382" s="43">
        <v>1</v>
      </c>
      <c r="G1382" s="82">
        <v>13009</v>
      </c>
      <c r="H1382" s="43">
        <v>2</v>
      </c>
      <c r="I1382" s="43">
        <f>VLOOKUP(C1382,[4]CharPropertyConfig!$A:$G,7,FALSE)*D1382</f>
        <v>250</v>
      </c>
      <c r="J1382" s="51">
        <f>VLOOKUP(A1382,filiation!A:C,3,FALSE)</f>
        <v>23</v>
      </c>
      <c r="K1382" s="51">
        <f>VLOOKUP(J1382,Entourage!A:N,14,FALSE)</f>
        <v>3</v>
      </c>
      <c r="L1382" s="2" t="str">
        <f t="shared" si="201"/>
        <v>辅助</v>
      </c>
      <c r="M1382" s="51">
        <f>VLOOKUP(A1382,filiation!A:D,4,FALSE)</f>
        <v>24</v>
      </c>
      <c r="N1382" s="51">
        <f>VLOOKUP(M1382,Entourage!A:N,14,FALSE)</f>
        <v>2</v>
      </c>
      <c r="O1382" s="2" t="str">
        <f t="shared" si="202"/>
        <v>刺杀</v>
      </c>
      <c r="P1382" s="2">
        <f t="shared" si="203"/>
        <v>101</v>
      </c>
      <c r="Q1382" s="51">
        <f>INT(VLOOKUP(M1382,Entourage!A:AF,28+IF(N1382=1,2,IF(N1382=3,3,1)),FALSE)*0.6*POWER(B1382,1.1))</f>
        <v>21</v>
      </c>
      <c r="R1382" s="55">
        <f>I1382/(SUM(H$2:H1382)*10)</f>
        <v>5.3595163572439219E-4</v>
      </c>
      <c r="S1382" s="95">
        <f t="shared" si="197"/>
        <v>10</v>
      </c>
      <c r="T1382" s="96">
        <f>SUMIFS(H$2:H1382,A$2:A1382,A1382)*10*S1382*(1.1+INDEX(Entourage!BD:BD,MATCH(J1382,Entourage!A:A,0))/20)</f>
        <v>270</v>
      </c>
      <c r="U1382" s="96">
        <f t="shared" si="198"/>
        <v>-10083.618107871291</v>
      </c>
      <c r="V1382" s="96">
        <f>T1382/VLOOKUP(C1382,[4]CharPropertyConfig!$A:$G,7,FALSE)</f>
        <v>10.8</v>
      </c>
      <c r="W1382" s="96">
        <f t="shared" si="199"/>
        <v>-10900.261078253625</v>
      </c>
      <c r="X1382" s="54" t="str">
        <f>VLOOKUP(J1382,Entourage!A:B,2,FALSE)</f>
        <v>c_b_0061</v>
      </c>
      <c r="Y1382" s="51" t="str">
        <f>VLOOKUP(M1382,Entourage!A:B,2,FALSE)</f>
        <v>c_b_0062</v>
      </c>
    </row>
    <row r="1383" spans="1:25" x14ac:dyDescent="0.15">
      <c r="A1383" s="51">
        <f t="shared" si="195"/>
        <v>70</v>
      </c>
      <c r="B1383" s="2">
        <f>COUNTIF(A$1:A1383,A1383)</f>
        <v>2</v>
      </c>
      <c r="C1383" s="2">
        <f t="shared" si="200"/>
        <v>101</v>
      </c>
      <c r="D1383" s="100">
        <f t="shared" si="196"/>
        <v>22</v>
      </c>
      <c r="E1383" s="51">
        <v>1</v>
      </c>
      <c r="F1383" s="43">
        <v>1</v>
      </c>
      <c r="G1383" s="82">
        <v>13009</v>
      </c>
      <c r="H1383" s="43">
        <v>4</v>
      </c>
      <c r="I1383" s="43">
        <f>VLOOKUP(C1383,[4]CharPropertyConfig!$A:$G,7,FALSE)*D1383</f>
        <v>550</v>
      </c>
      <c r="J1383" s="51">
        <f>VLOOKUP(A1383,filiation!A:C,3,FALSE)</f>
        <v>23</v>
      </c>
      <c r="K1383" s="51">
        <f>VLOOKUP(J1383,Entourage!A:N,14,FALSE)</f>
        <v>3</v>
      </c>
      <c r="L1383" s="2" t="str">
        <f t="shared" si="201"/>
        <v>辅助</v>
      </c>
      <c r="M1383" s="51">
        <f>VLOOKUP(A1383,filiation!A:D,4,FALSE)</f>
        <v>24</v>
      </c>
      <c r="N1383" s="51">
        <f>VLOOKUP(M1383,Entourage!A:N,14,FALSE)</f>
        <v>2</v>
      </c>
      <c r="O1383" s="2" t="str">
        <f t="shared" si="202"/>
        <v>刺杀</v>
      </c>
      <c r="P1383" s="2">
        <f t="shared" si="203"/>
        <v>101</v>
      </c>
      <c r="Q1383" s="51">
        <f>INT(VLOOKUP(M1383,Entourage!A:AF,28+IF(N1383=1,2,IF(N1383=3,3,1)),FALSE)*0.6*POWER(B1383,1.1))</f>
        <v>46</v>
      </c>
      <c r="R1383" s="55">
        <f>I1383/(SUM(H$2:H1383)*10)</f>
        <v>1.1789924973204715E-3</v>
      </c>
      <c r="S1383" s="95">
        <f t="shared" si="197"/>
        <v>7</v>
      </c>
      <c r="T1383" s="96">
        <f>SUMIFS(H$2:H1383,A$2:A1383,A1383)*10*S1383*(1.1+INDEX(Entourage!BD:BD,MATCH(J1383,Entourage!A:A,0))/20)</f>
        <v>567</v>
      </c>
      <c r="U1383" s="96">
        <f t="shared" si="198"/>
        <v>297</v>
      </c>
      <c r="V1383" s="96">
        <f>T1383/VLOOKUP(C1383,[4]CharPropertyConfig!$A:$G,7,FALSE)</f>
        <v>22.68</v>
      </c>
      <c r="W1383" s="96">
        <f t="shared" si="199"/>
        <v>10380.618107871291</v>
      </c>
      <c r="X1383" s="54" t="str">
        <f>VLOOKUP(J1383,Entourage!A:B,2,FALSE)</f>
        <v>c_b_0061</v>
      </c>
      <c r="Y1383" s="51" t="str">
        <f>VLOOKUP(M1383,Entourage!A:B,2,FALSE)</f>
        <v>c_b_0062</v>
      </c>
    </row>
    <row r="1384" spans="1:25" x14ac:dyDescent="0.15">
      <c r="A1384" s="51">
        <f t="shared" si="195"/>
        <v>70</v>
      </c>
      <c r="B1384" s="2">
        <f>COUNTIF(A$1:A1384,A1384)</f>
        <v>3</v>
      </c>
      <c r="C1384" s="2">
        <f t="shared" si="200"/>
        <v>101</v>
      </c>
      <c r="D1384" s="100">
        <f t="shared" si="196"/>
        <v>35</v>
      </c>
      <c r="E1384" s="51">
        <v>1</v>
      </c>
      <c r="F1384" s="43">
        <v>1</v>
      </c>
      <c r="G1384" s="82">
        <v>13009</v>
      </c>
      <c r="H1384" s="43">
        <v>6</v>
      </c>
      <c r="I1384" s="43">
        <f>VLOOKUP(C1384,[4]CharPropertyConfig!$A:$G,7,FALSE)*D1384</f>
        <v>875</v>
      </c>
      <c r="J1384" s="51">
        <f>VLOOKUP(A1384,filiation!A:C,3,FALSE)</f>
        <v>23</v>
      </c>
      <c r="K1384" s="51">
        <f>VLOOKUP(J1384,Entourage!A:N,14,FALSE)</f>
        <v>3</v>
      </c>
      <c r="L1384" s="2" t="str">
        <f t="shared" si="201"/>
        <v>辅助</v>
      </c>
      <c r="M1384" s="51">
        <f>VLOOKUP(A1384,filiation!A:D,4,FALSE)</f>
        <v>24</v>
      </c>
      <c r="N1384" s="51">
        <f>VLOOKUP(M1384,Entourage!A:N,14,FALSE)</f>
        <v>2</v>
      </c>
      <c r="O1384" s="2" t="str">
        <f t="shared" si="202"/>
        <v>刺杀</v>
      </c>
      <c r="P1384" s="2">
        <f t="shared" si="203"/>
        <v>101</v>
      </c>
      <c r="Q1384" s="51">
        <f>INT(VLOOKUP(M1384,Entourage!A:AF,28+IF(N1384=1,2,IF(N1384=3,3,1)),FALSE)*0.6*POWER(B1384,1.1))</f>
        <v>72</v>
      </c>
      <c r="R1384" s="55">
        <f>I1384/(SUM(H$2:H1384)*10)</f>
        <v>1.875428669410151E-3</v>
      </c>
      <c r="S1384" s="95">
        <f t="shared" si="197"/>
        <v>5.5</v>
      </c>
      <c r="T1384" s="96">
        <f>SUMIFS(H$2:H1384,A$2:A1384,A1384)*10*S1384*(1.1+INDEX(Entourage!BD:BD,MATCH(J1384,Entourage!A:A,0))/20)</f>
        <v>891.00000000000011</v>
      </c>
      <c r="U1384" s="96">
        <f t="shared" si="198"/>
        <v>324.00000000000011</v>
      </c>
      <c r="V1384" s="96">
        <f>T1384/VLOOKUP(C1384,[4]CharPropertyConfig!$A:$G,7,FALSE)</f>
        <v>35.640000000000008</v>
      </c>
      <c r="W1384" s="96">
        <f t="shared" si="199"/>
        <v>27.000000000000114</v>
      </c>
      <c r="X1384" s="54" t="str">
        <f>VLOOKUP(J1384,Entourage!A:B,2,FALSE)</f>
        <v>c_b_0061</v>
      </c>
      <c r="Y1384" s="51" t="str">
        <f>VLOOKUP(M1384,Entourage!A:B,2,FALSE)</f>
        <v>c_b_0062</v>
      </c>
    </row>
    <row r="1385" spans="1:25" x14ac:dyDescent="0.15">
      <c r="A1385" s="51">
        <f t="shared" si="195"/>
        <v>70</v>
      </c>
      <c r="B1385" s="2">
        <f>COUNTIF(A$1:A1385,A1385)</f>
        <v>4</v>
      </c>
      <c r="C1385" s="2">
        <f t="shared" si="200"/>
        <v>101</v>
      </c>
      <c r="D1385" s="100">
        <f t="shared" si="196"/>
        <v>49</v>
      </c>
      <c r="E1385" s="51">
        <v>1</v>
      </c>
      <c r="F1385" s="43">
        <v>2</v>
      </c>
      <c r="G1385" s="82">
        <v>13009</v>
      </c>
      <c r="H1385" s="43">
        <v>10</v>
      </c>
      <c r="I1385" s="43">
        <f>VLOOKUP(C1385,[4]CharPropertyConfig!$A:$G,7,FALSE)*D1385</f>
        <v>1225</v>
      </c>
      <c r="J1385" s="51">
        <f>VLOOKUP(A1385,filiation!A:C,3,FALSE)</f>
        <v>23</v>
      </c>
      <c r="K1385" s="51">
        <f>VLOOKUP(J1385,Entourage!A:N,14,FALSE)</f>
        <v>3</v>
      </c>
      <c r="L1385" s="2" t="str">
        <f t="shared" si="201"/>
        <v>辅助</v>
      </c>
      <c r="M1385" s="51">
        <f>VLOOKUP(A1385,filiation!A:D,4,FALSE)</f>
        <v>24</v>
      </c>
      <c r="N1385" s="51">
        <f>VLOOKUP(M1385,Entourage!A:N,14,FALSE)</f>
        <v>2</v>
      </c>
      <c r="O1385" s="2" t="str">
        <f t="shared" si="202"/>
        <v>刺杀</v>
      </c>
      <c r="P1385" s="2">
        <f t="shared" si="203"/>
        <v>101</v>
      </c>
      <c r="Q1385" s="51">
        <f>INT(VLOOKUP(M1385,Entourage!A:AF,28+IF(N1385=1,2,IF(N1385=3,3,1)),FALSE)*0.6*POWER(B1385,1.1))</f>
        <v>99</v>
      </c>
      <c r="R1385" s="55">
        <f>I1385/(SUM(H$2:H1385)*10)</f>
        <v>2.625037500535722E-3</v>
      </c>
      <c r="S1385" s="95">
        <f t="shared" si="197"/>
        <v>4.2</v>
      </c>
      <c r="T1385" s="96">
        <f>SUMIFS(H$2:H1385,A$2:A1385,A1385)*10*S1385*(1.1+INDEX(Entourage!BD:BD,MATCH(J1385,Entourage!A:A,0))/20)</f>
        <v>1247.4000000000001</v>
      </c>
      <c r="U1385" s="96">
        <f t="shared" si="198"/>
        <v>356.4</v>
      </c>
      <c r="V1385" s="96">
        <f>T1385/VLOOKUP(C1385,[4]CharPropertyConfig!$A:$G,7,FALSE)</f>
        <v>49.896000000000001</v>
      </c>
      <c r="W1385" s="96">
        <f t="shared" si="199"/>
        <v>32.399999999999864</v>
      </c>
      <c r="X1385" s="54" t="str">
        <f>VLOOKUP(J1385,Entourage!A:B,2,FALSE)</f>
        <v>c_b_0061</v>
      </c>
      <c r="Y1385" s="51" t="str">
        <f>VLOOKUP(M1385,Entourage!A:B,2,FALSE)</f>
        <v>c_b_0062</v>
      </c>
    </row>
    <row r="1386" spans="1:25" x14ac:dyDescent="0.15">
      <c r="A1386" s="51">
        <f t="shared" si="195"/>
        <v>70</v>
      </c>
      <c r="B1386" s="2">
        <f>COUNTIF(A$1:A1386,A1386)</f>
        <v>5</v>
      </c>
      <c r="C1386" s="2">
        <f t="shared" si="200"/>
        <v>101</v>
      </c>
      <c r="D1386" s="100">
        <f t="shared" si="196"/>
        <v>65</v>
      </c>
      <c r="E1386" s="51">
        <v>1</v>
      </c>
      <c r="F1386" s="43">
        <v>2</v>
      </c>
      <c r="G1386" s="82">
        <v>13009</v>
      </c>
      <c r="H1386" s="43">
        <v>12</v>
      </c>
      <c r="I1386" s="43">
        <f>VLOOKUP(C1386,[4]CharPropertyConfig!$A:$G,7,FALSE)*D1386</f>
        <v>1625</v>
      </c>
      <c r="J1386" s="51">
        <f>VLOOKUP(A1386,filiation!A:C,3,FALSE)</f>
        <v>23</v>
      </c>
      <c r="K1386" s="51">
        <f>VLOOKUP(J1386,Entourage!A:N,14,FALSE)</f>
        <v>3</v>
      </c>
      <c r="L1386" s="2" t="str">
        <f t="shared" si="201"/>
        <v>辅助</v>
      </c>
      <c r="M1386" s="51">
        <f>VLOOKUP(A1386,filiation!A:D,4,FALSE)</f>
        <v>24</v>
      </c>
      <c r="N1386" s="51">
        <f>VLOOKUP(M1386,Entourage!A:N,14,FALSE)</f>
        <v>2</v>
      </c>
      <c r="O1386" s="2" t="str">
        <f t="shared" si="202"/>
        <v>刺杀</v>
      </c>
      <c r="P1386" s="2">
        <f t="shared" si="203"/>
        <v>101</v>
      </c>
      <c r="Q1386" s="51">
        <f>INT(VLOOKUP(M1386,Entourage!A:AF,28+IF(N1386=1,2,IF(N1386=3,3,1)),FALSE)*0.6*POWER(B1386,1.1))</f>
        <v>126</v>
      </c>
      <c r="R1386" s="55">
        <f>I1386/(SUM(H$2:H1386)*10)</f>
        <v>3.4812973992030508E-3</v>
      </c>
      <c r="S1386" s="95">
        <f t="shared" si="197"/>
        <v>3.56</v>
      </c>
      <c r="T1386" s="96">
        <f>SUMIFS(H$2:H1386,A$2:A1386,A1386)*10*S1386*(1.1+INDEX(Entourage!BD:BD,MATCH(J1386,Entourage!A:A,0))/20)</f>
        <v>1634.0400000000002</v>
      </c>
      <c r="U1386" s="96">
        <f t="shared" si="198"/>
        <v>386.6400000000001</v>
      </c>
      <c r="V1386" s="96">
        <f>T1386/VLOOKUP(C1386,[4]CharPropertyConfig!$A:$G,7,FALSE)</f>
        <v>65.36160000000001</v>
      </c>
      <c r="W1386" s="96">
        <f t="shared" si="199"/>
        <v>30.240000000000123</v>
      </c>
      <c r="X1386" s="54" t="str">
        <f>VLOOKUP(J1386,Entourage!A:B,2,FALSE)</f>
        <v>c_b_0061</v>
      </c>
      <c r="Y1386" s="51" t="str">
        <f>VLOOKUP(M1386,Entourage!A:B,2,FALSE)</f>
        <v>c_b_0062</v>
      </c>
    </row>
    <row r="1387" spans="1:25" x14ac:dyDescent="0.15">
      <c r="A1387" s="51">
        <f t="shared" si="195"/>
        <v>70</v>
      </c>
      <c r="B1387" s="2">
        <f>COUNTIF(A$1:A1387,A1387)</f>
        <v>6</v>
      </c>
      <c r="C1387" s="2">
        <f t="shared" si="200"/>
        <v>101</v>
      </c>
      <c r="D1387" s="100">
        <f t="shared" si="196"/>
        <v>81</v>
      </c>
      <c r="E1387" s="51">
        <v>1</v>
      </c>
      <c r="F1387" s="43">
        <v>2</v>
      </c>
      <c r="G1387" s="82">
        <v>13009</v>
      </c>
      <c r="H1387" s="43">
        <v>16</v>
      </c>
      <c r="I1387" s="43">
        <f>VLOOKUP(C1387,[4]CharPropertyConfig!$A:$G,7,FALSE)*D1387</f>
        <v>2025</v>
      </c>
      <c r="J1387" s="51">
        <f>VLOOKUP(A1387,filiation!A:C,3,FALSE)</f>
        <v>23</v>
      </c>
      <c r="K1387" s="51">
        <f>VLOOKUP(J1387,Entourage!A:N,14,FALSE)</f>
        <v>3</v>
      </c>
      <c r="L1387" s="2" t="str">
        <f t="shared" si="201"/>
        <v>辅助</v>
      </c>
      <c r="M1387" s="51">
        <f>VLOOKUP(A1387,filiation!A:D,4,FALSE)</f>
        <v>24</v>
      </c>
      <c r="N1387" s="51">
        <f>VLOOKUP(M1387,Entourage!A:N,14,FALSE)</f>
        <v>2</v>
      </c>
      <c r="O1387" s="2" t="str">
        <f t="shared" si="202"/>
        <v>刺杀</v>
      </c>
      <c r="P1387" s="2">
        <f t="shared" si="203"/>
        <v>101</v>
      </c>
      <c r="Q1387" s="51">
        <f>INT(VLOOKUP(M1387,Entourage!A:AF,28+IF(N1387=1,2,IF(N1387=3,3,1)),FALSE)*0.6*POWER(B1387,1.1))</f>
        <v>155</v>
      </c>
      <c r="R1387" s="55">
        <f>I1387/(SUM(H$2:H1387)*10)</f>
        <v>4.3367456204223241E-3</v>
      </c>
      <c r="S1387" s="95">
        <f t="shared" si="197"/>
        <v>3.02</v>
      </c>
      <c r="T1387" s="96">
        <f>SUMIFS(H$2:H1387,A$2:A1387,A1387)*10*S1387*(1.1+INDEX(Entourage!BD:BD,MATCH(J1387,Entourage!A:A,0))/20)</f>
        <v>2038.5000000000002</v>
      </c>
      <c r="U1387" s="96">
        <f t="shared" si="198"/>
        <v>404.46000000000004</v>
      </c>
      <c r="V1387" s="96">
        <f>T1387/VLOOKUP(C1387,[4]CharPropertyConfig!$A:$G,7,FALSE)</f>
        <v>81.540000000000006</v>
      </c>
      <c r="W1387" s="96">
        <f t="shared" si="199"/>
        <v>17.819999999999936</v>
      </c>
      <c r="X1387" s="54" t="str">
        <f>VLOOKUP(J1387,Entourage!A:B,2,FALSE)</f>
        <v>c_b_0061</v>
      </c>
      <c r="Y1387" s="51" t="str">
        <f>VLOOKUP(M1387,Entourage!A:B,2,FALSE)</f>
        <v>c_b_0062</v>
      </c>
    </row>
    <row r="1388" spans="1:25" x14ac:dyDescent="0.15">
      <c r="A1388" s="51">
        <f t="shared" si="195"/>
        <v>70</v>
      </c>
      <c r="B1388" s="2">
        <f>COUNTIF(A$1:A1388,A1388)</f>
        <v>7</v>
      </c>
      <c r="C1388" s="2">
        <f t="shared" si="200"/>
        <v>101</v>
      </c>
      <c r="D1388" s="100">
        <f t="shared" si="196"/>
        <v>98</v>
      </c>
      <c r="E1388" s="51">
        <v>1</v>
      </c>
      <c r="F1388" s="43">
        <v>3</v>
      </c>
      <c r="G1388" s="82">
        <v>13009</v>
      </c>
      <c r="H1388" s="43">
        <v>20</v>
      </c>
      <c r="I1388" s="43">
        <f>VLOOKUP(C1388,[4]CharPropertyConfig!$A:$G,7,FALSE)*D1388</f>
        <v>2450</v>
      </c>
      <c r="J1388" s="51">
        <f>VLOOKUP(A1388,filiation!A:C,3,FALSE)</f>
        <v>23</v>
      </c>
      <c r="K1388" s="51">
        <f>VLOOKUP(J1388,Entourage!A:N,14,FALSE)</f>
        <v>3</v>
      </c>
      <c r="L1388" s="2" t="str">
        <f t="shared" si="201"/>
        <v>辅助</v>
      </c>
      <c r="M1388" s="51">
        <f>VLOOKUP(A1388,filiation!A:D,4,FALSE)</f>
        <v>24</v>
      </c>
      <c r="N1388" s="51">
        <f>VLOOKUP(M1388,Entourage!A:N,14,FALSE)</f>
        <v>2</v>
      </c>
      <c r="O1388" s="2" t="str">
        <f t="shared" si="202"/>
        <v>刺杀</v>
      </c>
      <c r="P1388" s="2">
        <f t="shared" si="203"/>
        <v>101</v>
      </c>
      <c r="Q1388" s="51">
        <f>INT(VLOOKUP(M1388,Entourage!A:AF,28+IF(N1388=1,2,IF(N1388=3,3,1)),FALSE)*0.6*POWER(B1388,1.1))</f>
        <v>183</v>
      </c>
      <c r="R1388" s="55">
        <f>I1388/(SUM(H$2:H1388)*10)</f>
        <v>5.2446803955987498E-3</v>
      </c>
      <c r="S1388" s="95">
        <f t="shared" si="197"/>
        <v>2.6</v>
      </c>
      <c r="T1388" s="96">
        <f>SUMIFS(H$2:H1388,A$2:A1388,A1388)*10*S1388*(1.1+INDEX(Entourage!BD:BD,MATCH(J1388,Entourage!A:A,0))/20)</f>
        <v>2457</v>
      </c>
      <c r="U1388" s="96">
        <f t="shared" si="198"/>
        <v>418.49999999999977</v>
      </c>
      <c r="V1388" s="96">
        <f>T1388/VLOOKUP(C1388,[4]CharPropertyConfig!$A:$G,7,FALSE)</f>
        <v>98.28</v>
      </c>
      <c r="W1388" s="96">
        <f t="shared" si="199"/>
        <v>14.039999999999736</v>
      </c>
      <c r="X1388" s="54" t="str">
        <f>VLOOKUP(J1388,Entourage!A:B,2,FALSE)</f>
        <v>c_b_0061</v>
      </c>
      <c r="Y1388" s="51" t="str">
        <f>VLOOKUP(M1388,Entourage!A:B,2,FALSE)</f>
        <v>c_b_0062</v>
      </c>
    </row>
    <row r="1389" spans="1:25" x14ac:dyDescent="0.15">
      <c r="A1389" s="51">
        <f t="shared" si="195"/>
        <v>70</v>
      </c>
      <c r="B1389" s="2">
        <f>COUNTIF(A$1:A1389,A1389)</f>
        <v>8</v>
      </c>
      <c r="C1389" s="2">
        <f t="shared" si="200"/>
        <v>101</v>
      </c>
      <c r="D1389" s="100">
        <f t="shared" si="196"/>
        <v>115</v>
      </c>
      <c r="E1389" s="51">
        <v>1</v>
      </c>
      <c r="F1389" s="43">
        <v>3</v>
      </c>
      <c r="G1389" s="82">
        <v>13009</v>
      </c>
      <c r="H1389" s="43">
        <v>24</v>
      </c>
      <c r="I1389" s="43">
        <f>VLOOKUP(C1389,[4]CharPropertyConfig!$A:$G,7,FALSE)*D1389</f>
        <v>2875</v>
      </c>
      <c r="J1389" s="51">
        <f>VLOOKUP(A1389,filiation!A:C,3,FALSE)</f>
        <v>23</v>
      </c>
      <c r="K1389" s="51">
        <f>VLOOKUP(J1389,Entourage!A:N,14,FALSE)</f>
        <v>3</v>
      </c>
      <c r="L1389" s="2" t="str">
        <f t="shared" si="201"/>
        <v>辅助</v>
      </c>
      <c r="M1389" s="51">
        <f>VLOOKUP(A1389,filiation!A:D,4,FALSE)</f>
        <v>24</v>
      </c>
      <c r="N1389" s="51">
        <f>VLOOKUP(M1389,Entourage!A:N,14,FALSE)</f>
        <v>2</v>
      </c>
      <c r="O1389" s="2" t="str">
        <f t="shared" si="202"/>
        <v>刺杀</v>
      </c>
      <c r="P1389" s="2">
        <f t="shared" si="203"/>
        <v>101</v>
      </c>
      <c r="Q1389" s="51">
        <f>INT(VLOOKUP(M1389,Entourage!A:AF,28+IF(N1389=1,2,IF(N1389=3,3,1)),FALSE)*0.6*POWER(B1389,1.1))</f>
        <v>212</v>
      </c>
      <c r="R1389" s="55">
        <f>I1389/(SUM(H$2:H1389)*10)</f>
        <v>6.1513115666053317E-3</v>
      </c>
      <c r="S1389" s="95">
        <f t="shared" si="197"/>
        <v>2.2799999999999998</v>
      </c>
      <c r="T1389" s="96">
        <f>SUMIFS(H$2:H1389,A$2:A1389,A1389)*10*S1389*(1.1+INDEX(Entourage!BD:BD,MATCH(J1389,Entourage!A:A,0))/20)</f>
        <v>2893.32</v>
      </c>
      <c r="U1389" s="96">
        <f t="shared" si="198"/>
        <v>436.32000000000016</v>
      </c>
      <c r="V1389" s="96">
        <f>T1389/VLOOKUP(C1389,[4]CharPropertyConfig!$A:$G,7,FALSE)</f>
        <v>115.73280000000001</v>
      </c>
      <c r="W1389" s="96">
        <f t="shared" si="199"/>
        <v>17.820000000000391</v>
      </c>
      <c r="X1389" s="54" t="str">
        <f>VLOOKUP(J1389,Entourage!A:B,2,FALSE)</f>
        <v>c_b_0061</v>
      </c>
      <c r="Y1389" s="51" t="str">
        <f>VLOOKUP(M1389,Entourage!A:B,2,FALSE)</f>
        <v>c_b_0062</v>
      </c>
    </row>
    <row r="1390" spans="1:25" x14ac:dyDescent="0.15">
      <c r="A1390" s="51">
        <f t="shared" si="195"/>
        <v>70</v>
      </c>
      <c r="B1390" s="2">
        <f>COUNTIF(A$1:A1390,A1390)</f>
        <v>9</v>
      </c>
      <c r="C1390" s="2">
        <f t="shared" si="200"/>
        <v>101</v>
      </c>
      <c r="D1390" s="100">
        <f t="shared" si="196"/>
        <v>134</v>
      </c>
      <c r="E1390" s="51">
        <v>1</v>
      </c>
      <c r="F1390" s="43">
        <v>3</v>
      </c>
      <c r="G1390" s="82">
        <v>13009</v>
      </c>
      <c r="H1390" s="43">
        <v>26</v>
      </c>
      <c r="I1390" s="43">
        <f>VLOOKUP(C1390,[4]CharPropertyConfig!$A:$G,7,FALSE)*D1390</f>
        <v>3350</v>
      </c>
      <c r="J1390" s="51">
        <f>VLOOKUP(A1390,filiation!A:C,3,FALSE)</f>
        <v>23</v>
      </c>
      <c r="K1390" s="51">
        <f>VLOOKUP(J1390,Entourage!A:N,14,FALSE)</f>
        <v>3</v>
      </c>
      <c r="L1390" s="2" t="str">
        <f t="shared" si="201"/>
        <v>辅助</v>
      </c>
      <c r="M1390" s="51">
        <f>VLOOKUP(A1390,filiation!A:D,4,FALSE)</f>
        <v>24</v>
      </c>
      <c r="N1390" s="51">
        <f>VLOOKUP(M1390,Entourage!A:N,14,FALSE)</f>
        <v>2</v>
      </c>
      <c r="O1390" s="2" t="str">
        <f t="shared" si="202"/>
        <v>刺杀</v>
      </c>
      <c r="P1390" s="2">
        <f t="shared" si="203"/>
        <v>101</v>
      </c>
      <c r="Q1390" s="51">
        <f>INT(VLOOKUP(M1390,Entourage!A:AF,28+IF(N1390=1,2,IF(N1390=3,3,1)),FALSE)*0.6*POWER(B1390,1.1))</f>
        <v>242</v>
      </c>
      <c r="R1390" s="55">
        <f>I1390/(SUM(H$2:H1390)*10)</f>
        <v>7.1636301428449232E-3</v>
      </c>
      <c r="S1390" s="95">
        <f t="shared" si="197"/>
        <v>2.0699999999999998</v>
      </c>
      <c r="T1390" s="96">
        <f>SUMIFS(H$2:H1390,A$2:A1390,A1390)*10*S1390*(1.1+INDEX(Entourage!BD:BD,MATCH(J1390,Entourage!A:A,0))/20)</f>
        <v>3353.4</v>
      </c>
      <c r="U1390" s="96">
        <f t="shared" si="198"/>
        <v>460.07999999999993</v>
      </c>
      <c r="V1390" s="96">
        <f>T1390/VLOOKUP(C1390,[4]CharPropertyConfig!$A:$G,7,FALSE)</f>
        <v>134.136</v>
      </c>
      <c r="W1390" s="96">
        <f t="shared" si="199"/>
        <v>23.759999999999764</v>
      </c>
      <c r="X1390" s="54" t="str">
        <f>VLOOKUP(J1390,Entourage!A:B,2,FALSE)</f>
        <v>c_b_0061</v>
      </c>
      <c r="Y1390" s="51" t="str">
        <f>VLOOKUP(M1390,Entourage!A:B,2,FALSE)</f>
        <v>c_b_0062</v>
      </c>
    </row>
    <row r="1391" spans="1:25" x14ac:dyDescent="0.15">
      <c r="A1391" s="51">
        <f t="shared" si="195"/>
        <v>70</v>
      </c>
      <c r="B1391" s="2">
        <f>COUNTIF(A$1:A1391,A1391)</f>
        <v>10</v>
      </c>
      <c r="C1391" s="2">
        <f t="shared" si="200"/>
        <v>101</v>
      </c>
      <c r="D1391" s="100">
        <f t="shared" si="196"/>
        <v>153</v>
      </c>
      <c r="E1391" s="51">
        <v>1</v>
      </c>
      <c r="F1391" s="43">
        <v>3</v>
      </c>
      <c r="G1391" s="82">
        <v>13009</v>
      </c>
      <c r="H1391" s="43">
        <v>30</v>
      </c>
      <c r="I1391" s="43">
        <f>VLOOKUP(C1391,[4]CharPropertyConfig!$A:$G,7,FALSE)*D1391</f>
        <v>3825</v>
      </c>
      <c r="J1391" s="51">
        <f>VLOOKUP(A1391,filiation!A:C,3,FALSE)</f>
        <v>23</v>
      </c>
      <c r="K1391" s="51">
        <f>VLOOKUP(J1391,Entourage!A:N,14,FALSE)</f>
        <v>3</v>
      </c>
      <c r="L1391" s="2" t="str">
        <f t="shared" si="201"/>
        <v>辅助</v>
      </c>
      <c r="M1391" s="51">
        <f>VLOOKUP(A1391,filiation!A:D,4,FALSE)</f>
        <v>24</v>
      </c>
      <c r="N1391" s="51">
        <f>VLOOKUP(M1391,Entourage!A:N,14,FALSE)</f>
        <v>2</v>
      </c>
      <c r="O1391" s="2" t="str">
        <f t="shared" si="202"/>
        <v>刺杀</v>
      </c>
      <c r="P1391" s="2">
        <f t="shared" si="203"/>
        <v>101</v>
      </c>
      <c r="Q1391" s="51">
        <f>INT(VLOOKUP(M1391,Entourage!A:AF,28+IF(N1391=1,2,IF(N1391=3,3,1)),FALSE)*0.6*POWER(B1391,1.1))</f>
        <v>271</v>
      </c>
      <c r="R1391" s="55">
        <f>I1391/(SUM(H$2:H1391)*10)</f>
        <v>8.1741248878061286E-3</v>
      </c>
      <c r="S1391" s="95">
        <f t="shared" si="197"/>
        <v>1.89</v>
      </c>
      <c r="T1391" s="96">
        <f>SUMIFS(H$2:H1391,A$2:A1391,A1391)*10*S1391*(1.1+INDEX(Entourage!BD:BD,MATCH(J1391,Entourage!A:A,0))/20)</f>
        <v>3827.2500000000005</v>
      </c>
      <c r="U1391" s="96">
        <f t="shared" si="198"/>
        <v>473.85000000000036</v>
      </c>
      <c r="V1391" s="96">
        <f>T1391/VLOOKUP(C1391,[4]CharPropertyConfig!$A:$G,7,FALSE)</f>
        <v>153.09000000000003</v>
      </c>
      <c r="W1391" s="96">
        <f t="shared" si="199"/>
        <v>13.770000000000437</v>
      </c>
      <c r="X1391" s="54" t="str">
        <f>VLOOKUP(J1391,Entourage!A:B,2,FALSE)</f>
        <v>c_b_0061</v>
      </c>
      <c r="Y1391" s="51" t="str">
        <f>VLOOKUP(M1391,Entourage!A:B,2,FALSE)</f>
        <v>c_b_0062</v>
      </c>
    </row>
    <row r="1392" spans="1:25" x14ac:dyDescent="0.15">
      <c r="A1392" s="51">
        <f t="shared" si="195"/>
        <v>70</v>
      </c>
      <c r="B1392" s="2">
        <f>COUNTIF(A$1:A1392,A1392)</f>
        <v>11</v>
      </c>
      <c r="C1392" s="2">
        <f t="shared" si="200"/>
        <v>101</v>
      </c>
      <c r="D1392" s="100">
        <f t="shared" si="196"/>
        <v>172</v>
      </c>
      <c r="E1392" s="51">
        <v>1</v>
      </c>
      <c r="F1392" s="43">
        <v>4</v>
      </c>
      <c r="G1392" s="82">
        <v>13009</v>
      </c>
      <c r="H1392" s="43">
        <v>34</v>
      </c>
      <c r="I1392" s="43">
        <f>VLOOKUP(C1392,[4]CharPropertyConfig!$A:$G,7,FALSE)*D1392</f>
        <v>4300</v>
      </c>
      <c r="J1392" s="51">
        <f>VLOOKUP(A1392,filiation!A:C,3,FALSE)</f>
        <v>23</v>
      </c>
      <c r="K1392" s="51">
        <f>VLOOKUP(J1392,Entourage!A:N,14,FALSE)</f>
        <v>3</v>
      </c>
      <c r="L1392" s="2" t="str">
        <f t="shared" si="201"/>
        <v>辅助</v>
      </c>
      <c r="M1392" s="51">
        <f>VLOOKUP(A1392,filiation!A:D,4,FALSE)</f>
        <v>24</v>
      </c>
      <c r="N1392" s="51">
        <f>VLOOKUP(M1392,Entourage!A:N,14,FALSE)</f>
        <v>2</v>
      </c>
      <c r="O1392" s="2" t="str">
        <f t="shared" si="202"/>
        <v>刺杀</v>
      </c>
      <c r="P1392" s="2">
        <f t="shared" si="203"/>
        <v>101</v>
      </c>
      <c r="Q1392" s="51">
        <f>INT(VLOOKUP(M1392,Entourage!A:AF,28+IF(N1392=1,2,IF(N1392=3,3,1)),FALSE)*0.6*POWER(B1392,1.1))</f>
        <v>301</v>
      </c>
      <c r="R1392" s="55">
        <f>I1392/(SUM(H$2:H1392)*10)</f>
        <v>9.1825403604680958E-3</v>
      </c>
      <c r="S1392" s="95">
        <f t="shared" si="197"/>
        <v>1.74</v>
      </c>
      <c r="T1392" s="96">
        <f>SUMIFS(H$2:H1392,A$2:A1392,A1392)*10*S1392*(1.1+INDEX(Entourage!BD:BD,MATCH(J1392,Entourage!A:A,0))/20)</f>
        <v>4322.16</v>
      </c>
      <c r="U1392" s="96">
        <f t="shared" si="198"/>
        <v>494.9099999999994</v>
      </c>
      <c r="V1392" s="96">
        <f>T1392/VLOOKUP(C1392,[4]CharPropertyConfig!$A:$G,7,FALSE)</f>
        <v>172.88639999999998</v>
      </c>
      <c r="W1392" s="96">
        <f t="shared" si="199"/>
        <v>21.059999999999036</v>
      </c>
      <c r="X1392" s="54" t="str">
        <f>VLOOKUP(J1392,Entourage!A:B,2,FALSE)</f>
        <v>c_b_0061</v>
      </c>
      <c r="Y1392" s="51" t="str">
        <f>VLOOKUP(M1392,Entourage!A:B,2,FALSE)</f>
        <v>c_b_0062</v>
      </c>
    </row>
    <row r="1393" spans="1:25" x14ac:dyDescent="0.15">
      <c r="A1393" s="51">
        <f t="shared" si="195"/>
        <v>70</v>
      </c>
      <c r="B1393" s="2">
        <f>COUNTIF(A$1:A1393,A1393)</f>
        <v>12</v>
      </c>
      <c r="C1393" s="2">
        <f t="shared" si="200"/>
        <v>101</v>
      </c>
      <c r="D1393" s="100">
        <f t="shared" si="196"/>
        <v>193</v>
      </c>
      <c r="E1393" s="51">
        <v>1</v>
      </c>
      <c r="F1393" s="43">
        <v>4</v>
      </c>
      <c r="G1393" s="82">
        <v>13009</v>
      </c>
      <c r="H1393" s="43">
        <v>38</v>
      </c>
      <c r="I1393" s="43">
        <f>VLOOKUP(C1393,[4]CharPropertyConfig!$A:$G,7,FALSE)*D1393</f>
        <v>4825</v>
      </c>
      <c r="J1393" s="51">
        <f>VLOOKUP(A1393,filiation!A:C,3,FALSE)</f>
        <v>23</v>
      </c>
      <c r="K1393" s="51">
        <f>VLOOKUP(J1393,Entourage!A:N,14,FALSE)</f>
        <v>3</v>
      </c>
      <c r="L1393" s="2" t="str">
        <f t="shared" si="201"/>
        <v>辅助</v>
      </c>
      <c r="M1393" s="51">
        <f>VLOOKUP(A1393,filiation!A:D,4,FALSE)</f>
        <v>24</v>
      </c>
      <c r="N1393" s="51">
        <f>VLOOKUP(M1393,Entourage!A:N,14,FALSE)</f>
        <v>2</v>
      </c>
      <c r="O1393" s="2" t="str">
        <f t="shared" si="202"/>
        <v>刺杀</v>
      </c>
      <c r="P1393" s="2">
        <f t="shared" si="203"/>
        <v>101</v>
      </c>
      <c r="Q1393" s="51">
        <f>INT(VLOOKUP(M1393,Entourage!A:AF,28+IF(N1393=1,2,IF(N1393=3,3,1)),FALSE)*0.6*POWER(B1393,1.1))</f>
        <v>332</v>
      </c>
      <c r="R1393" s="55">
        <f>I1393/(SUM(H$2:H1393)*10)</f>
        <v>1.0295310032859642E-2</v>
      </c>
      <c r="S1393" s="95">
        <f t="shared" si="197"/>
        <v>1.615</v>
      </c>
      <c r="T1393" s="96">
        <f>SUMIFS(H$2:H1393,A$2:A1393,A1393)*10*S1393*(1.1+INDEX(Entourage!BD:BD,MATCH(J1393,Entourage!A:A,0))/20)</f>
        <v>4840.1550000000007</v>
      </c>
      <c r="U1393" s="96">
        <f t="shared" si="198"/>
        <v>517.9950000000008</v>
      </c>
      <c r="V1393" s="96">
        <f>T1393/VLOOKUP(C1393,[4]CharPropertyConfig!$A:$G,7,FALSE)</f>
        <v>193.60620000000003</v>
      </c>
      <c r="W1393" s="96">
        <f t="shared" si="199"/>
        <v>23.085000000001401</v>
      </c>
      <c r="X1393" s="54" t="str">
        <f>VLOOKUP(J1393,Entourage!A:B,2,FALSE)</f>
        <v>c_b_0061</v>
      </c>
      <c r="Y1393" s="51" t="str">
        <f>VLOOKUP(M1393,Entourage!A:B,2,FALSE)</f>
        <v>c_b_0062</v>
      </c>
    </row>
    <row r="1394" spans="1:25" x14ac:dyDescent="0.15">
      <c r="A1394" s="51">
        <f t="shared" si="195"/>
        <v>70</v>
      </c>
      <c r="B1394" s="2">
        <f>COUNTIF(A$1:A1394,A1394)</f>
        <v>13</v>
      </c>
      <c r="C1394" s="2">
        <f t="shared" si="200"/>
        <v>101</v>
      </c>
      <c r="D1394" s="100">
        <f t="shared" si="196"/>
        <v>215</v>
      </c>
      <c r="E1394" s="51">
        <v>1</v>
      </c>
      <c r="F1394" s="43">
        <v>4</v>
      </c>
      <c r="G1394" s="82">
        <v>13009</v>
      </c>
      <c r="H1394" s="43">
        <v>42</v>
      </c>
      <c r="I1394" s="43">
        <f>VLOOKUP(C1394,[4]CharPropertyConfig!$A:$G,7,FALSE)*D1394</f>
        <v>5375</v>
      </c>
      <c r="J1394" s="51">
        <f>VLOOKUP(A1394,filiation!A:C,3,FALSE)</f>
        <v>23</v>
      </c>
      <c r="K1394" s="51">
        <f>VLOOKUP(J1394,Entourage!A:N,14,FALSE)</f>
        <v>3</v>
      </c>
      <c r="L1394" s="2" t="str">
        <f t="shared" si="201"/>
        <v>辅助</v>
      </c>
      <c r="M1394" s="51">
        <f>VLOOKUP(A1394,filiation!A:D,4,FALSE)</f>
        <v>24</v>
      </c>
      <c r="N1394" s="51">
        <f>VLOOKUP(M1394,Entourage!A:N,14,FALSE)</f>
        <v>2</v>
      </c>
      <c r="O1394" s="2" t="str">
        <f t="shared" si="202"/>
        <v>刺杀</v>
      </c>
      <c r="P1394" s="2">
        <f t="shared" si="203"/>
        <v>101</v>
      </c>
      <c r="Q1394" s="51">
        <f>INT(VLOOKUP(M1394,Entourage!A:AF,28+IF(N1394=1,2,IF(N1394=3,3,1)),FALSE)*0.6*POWER(B1394,1.1))</f>
        <v>362</v>
      </c>
      <c r="R1394" s="55">
        <f>I1394/(SUM(H$2:H1394)*10)</f>
        <v>1.1458599812398738E-2</v>
      </c>
      <c r="S1394" s="95">
        <f t="shared" si="197"/>
        <v>1.51</v>
      </c>
      <c r="T1394" s="96">
        <f>SUMIFS(H$2:H1394,A$2:A1394,A1394)*10*S1394*(1.1+INDEX(Entourage!BD:BD,MATCH(J1394,Entourage!A:A,0))/20)</f>
        <v>5381.64</v>
      </c>
      <c r="U1394" s="96">
        <f t="shared" si="198"/>
        <v>541.48499999999967</v>
      </c>
      <c r="V1394" s="96">
        <f>T1394/VLOOKUP(C1394,[4]CharPropertyConfig!$A:$G,7,FALSE)</f>
        <v>215.26560000000001</v>
      </c>
      <c r="W1394" s="96">
        <f t="shared" si="199"/>
        <v>23.489999999998872</v>
      </c>
      <c r="X1394" s="54" t="str">
        <f>VLOOKUP(J1394,Entourage!A:B,2,FALSE)</f>
        <v>c_b_0061</v>
      </c>
      <c r="Y1394" s="51" t="str">
        <f>VLOOKUP(M1394,Entourage!A:B,2,FALSE)</f>
        <v>c_b_0062</v>
      </c>
    </row>
    <row r="1395" spans="1:25" x14ac:dyDescent="0.15">
      <c r="A1395" s="51">
        <f t="shared" si="195"/>
        <v>70</v>
      </c>
      <c r="B1395" s="2">
        <f>COUNTIF(A$1:A1395,A1395)</f>
        <v>14</v>
      </c>
      <c r="C1395" s="2">
        <f t="shared" si="200"/>
        <v>101</v>
      </c>
      <c r="D1395" s="100">
        <f t="shared" si="196"/>
        <v>237</v>
      </c>
      <c r="E1395" s="51">
        <v>1</v>
      </c>
      <c r="F1395" s="43">
        <v>5</v>
      </c>
      <c r="G1395" s="82">
        <v>13009</v>
      </c>
      <c r="H1395" s="43">
        <v>46</v>
      </c>
      <c r="I1395" s="43">
        <f>VLOOKUP(C1395,[4]CharPropertyConfig!$A:$G,7,FALSE)*D1395</f>
        <v>5925</v>
      </c>
      <c r="J1395" s="51">
        <f>VLOOKUP(A1395,filiation!A:C,3,FALSE)</f>
        <v>23</v>
      </c>
      <c r="K1395" s="51">
        <f>VLOOKUP(J1395,Entourage!A:N,14,FALSE)</f>
        <v>3</v>
      </c>
      <c r="L1395" s="2" t="str">
        <f t="shared" si="201"/>
        <v>辅助</v>
      </c>
      <c r="M1395" s="51">
        <f>VLOOKUP(A1395,filiation!A:D,4,FALSE)</f>
        <v>24</v>
      </c>
      <c r="N1395" s="51">
        <f>VLOOKUP(M1395,Entourage!A:N,14,FALSE)</f>
        <v>2</v>
      </c>
      <c r="O1395" s="2" t="str">
        <f t="shared" si="202"/>
        <v>刺杀</v>
      </c>
      <c r="P1395" s="2">
        <f t="shared" si="203"/>
        <v>101</v>
      </c>
      <c r="Q1395" s="51">
        <f>INT(VLOOKUP(M1395,Entourage!A:AF,28+IF(N1395=1,2,IF(N1395=3,3,1)),FALSE)*0.6*POWER(B1395,1.1))</f>
        <v>393</v>
      </c>
      <c r="R1395" s="55">
        <f>I1395/(SUM(H$2:H1395)*10)</f>
        <v>1.2618733228265962E-2</v>
      </c>
      <c r="S1395" s="95">
        <f t="shared" si="197"/>
        <v>1.42</v>
      </c>
      <c r="T1395" s="96">
        <f>SUMIFS(H$2:H1395,A$2:A1395,A1395)*10*S1395*(1.1+INDEX(Entourage!BD:BD,MATCH(J1395,Entourage!A:A,0))/20)</f>
        <v>5942.7000000000007</v>
      </c>
      <c r="U1395" s="96">
        <f t="shared" si="198"/>
        <v>561.0600000000004</v>
      </c>
      <c r="V1395" s="96">
        <f>T1395/VLOOKUP(C1395,[4]CharPropertyConfig!$A:$G,7,FALSE)</f>
        <v>237.70800000000003</v>
      </c>
      <c r="W1395" s="96">
        <f t="shared" si="199"/>
        <v>19.575000000000728</v>
      </c>
      <c r="X1395" s="54" t="str">
        <f>VLOOKUP(J1395,Entourage!A:B,2,FALSE)</f>
        <v>c_b_0061</v>
      </c>
      <c r="Y1395" s="51" t="str">
        <f>VLOOKUP(M1395,Entourage!A:B,2,FALSE)</f>
        <v>c_b_0062</v>
      </c>
    </row>
    <row r="1396" spans="1:25" x14ac:dyDescent="0.15">
      <c r="A1396" s="51">
        <f t="shared" si="195"/>
        <v>70</v>
      </c>
      <c r="B1396" s="2">
        <f>COUNTIF(A$1:A1396,A1396)</f>
        <v>15</v>
      </c>
      <c r="C1396" s="2">
        <f t="shared" si="200"/>
        <v>101</v>
      </c>
      <c r="D1396" s="100">
        <f t="shared" si="196"/>
        <v>260</v>
      </c>
      <c r="E1396" s="51">
        <v>1</v>
      </c>
      <c r="F1396" s="43">
        <v>5</v>
      </c>
      <c r="G1396" s="82">
        <v>13009</v>
      </c>
      <c r="H1396" s="43">
        <v>50</v>
      </c>
      <c r="I1396" s="43">
        <f>VLOOKUP(C1396,[4]CharPropertyConfig!$A:$G,7,FALSE)*D1396</f>
        <v>6500</v>
      </c>
      <c r="J1396" s="51">
        <f>VLOOKUP(A1396,filiation!A:C,3,FALSE)</f>
        <v>23</v>
      </c>
      <c r="K1396" s="51">
        <f>VLOOKUP(J1396,Entourage!A:N,14,FALSE)</f>
        <v>3</v>
      </c>
      <c r="L1396" s="2" t="str">
        <f t="shared" si="201"/>
        <v>辅助</v>
      </c>
      <c r="M1396" s="51">
        <f>VLOOKUP(A1396,filiation!A:D,4,FALSE)</f>
        <v>24</v>
      </c>
      <c r="N1396" s="51">
        <f>VLOOKUP(M1396,Entourage!A:N,14,FALSE)</f>
        <v>2</v>
      </c>
      <c r="O1396" s="2" t="str">
        <f t="shared" si="202"/>
        <v>刺杀</v>
      </c>
      <c r="P1396" s="2">
        <f t="shared" si="203"/>
        <v>101</v>
      </c>
      <c r="Q1396" s="51">
        <f>INT(VLOOKUP(M1396,Entourage!A:AF,28+IF(N1396=1,2,IF(N1396=3,3,1)),FALSE)*0.6*POWER(B1396,1.1))</f>
        <v>424</v>
      </c>
      <c r="R1396" s="55">
        <f>I1396/(SUM(H$2:H1396)*10)</f>
        <v>1.3828610331035657E-2</v>
      </c>
      <c r="S1396" s="95">
        <f t="shared" si="197"/>
        <v>1.3418999999999999</v>
      </c>
      <c r="T1396" s="96">
        <f>SUMIFS(H$2:H1396,A$2:A1396,A1396)*10*S1396*(1.1+INDEX(Entourage!BD:BD,MATCH(J1396,Entourage!A:A,0))/20)</f>
        <v>6521.6339999999991</v>
      </c>
      <c r="U1396" s="96">
        <f t="shared" si="198"/>
        <v>578.93399999999838</v>
      </c>
      <c r="V1396" s="96">
        <f>T1396/VLOOKUP(C1396,[4]CharPropertyConfig!$A:$G,7,FALSE)</f>
        <v>260.86535999999995</v>
      </c>
      <c r="W1396" s="96">
        <f t="shared" si="199"/>
        <v>17.873999999997977</v>
      </c>
      <c r="X1396" s="54" t="str">
        <f>VLOOKUP(J1396,Entourage!A:B,2,FALSE)</f>
        <v>c_b_0061</v>
      </c>
      <c r="Y1396" s="51" t="str">
        <f>VLOOKUP(M1396,Entourage!A:B,2,FALSE)</f>
        <v>c_b_0062</v>
      </c>
    </row>
    <row r="1397" spans="1:25" x14ac:dyDescent="0.15">
      <c r="A1397" s="51">
        <f t="shared" si="195"/>
        <v>70</v>
      </c>
      <c r="B1397" s="2">
        <f>COUNTIF(A$1:A1397,A1397)</f>
        <v>16</v>
      </c>
      <c r="C1397" s="2">
        <f t="shared" si="200"/>
        <v>101</v>
      </c>
      <c r="D1397" s="100">
        <f t="shared" si="196"/>
        <v>284</v>
      </c>
      <c r="E1397" s="51">
        <v>1</v>
      </c>
      <c r="F1397" s="43">
        <v>5</v>
      </c>
      <c r="G1397" s="82">
        <v>13009</v>
      </c>
      <c r="H1397" s="43">
        <v>54</v>
      </c>
      <c r="I1397" s="43">
        <f>VLOOKUP(C1397,[4]CharPropertyConfig!$A:$G,7,FALSE)*D1397</f>
        <v>7100</v>
      </c>
      <c r="J1397" s="51">
        <f>VLOOKUP(A1397,filiation!A:C,3,FALSE)</f>
        <v>23</v>
      </c>
      <c r="K1397" s="51">
        <f>VLOOKUP(J1397,Entourage!A:N,14,FALSE)</f>
        <v>3</v>
      </c>
      <c r="L1397" s="2" t="str">
        <f t="shared" si="201"/>
        <v>辅助</v>
      </c>
      <c r="M1397" s="51">
        <f>VLOOKUP(A1397,filiation!A:D,4,FALSE)</f>
        <v>24</v>
      </c>
      <c r="N1397" s="51">
        <f>VLOOKUP(M1397,Entourage!A:N,14,FALSE)</f>
        <v>2</v>
      </c>
      <c r="O1397" s="2" t="str">
        <f t="shared" si="202"/>
        <v>刺杀</v>
      </c>
      <c r="P1397" s="2">
        <f t="shared" si="203"/>
        <v>101</v>
      </c>
      <c r="Q1397" s="51">
        <f>INT(VLOOKUP(M1397,Entourage!A:AF,28+IF(N1397=1,2,IF(N1397=3,3,1)),FALSE)*0.6*POWER(B1397,1.1))</f>
        <v>456</v>
      </c>
      <c r="R1397" s="55">
        <f>I1397/(SUM(H$2:H1397)*10)</f>
        <v>1.5087764035870628E-2</v>
      </c>
      <c r="S1397" s="95">
        <f t="shared" si="197"/>
        <v>1.2748049999999997</v>
      </c>
      <c r="T1397" s="96">
        <f>SUMIFS(H$2:H1397,A$2:A1397,A1397)*10*S1397*(1.1+INDEX(Entourage!BD:BD,MATCH(J1397,Entourage!A:A,0))/20)</f>
        <v>7124.8851449999984</v>
      </c>
      <c r="U1397" s="96">
        <f t="shared" si="198"/>
        <v>603.25114499999927</v>
      </c>
      <c r="V1397" s="96">
        <f>T1397/VLOOKUP(C1397,[4]CharPropertyConfig!$A:$G,7,FALSE)</f>
        <v>284.99540579999996</v>
      </c>
      <c r="W1397" s="96">
        <f t="shared" si="199"/>
        <v>24.317145000000892</v>
      </c>
      <c r="X1397" s="54" t="str">
        <f>VLOOKUP(J1397,Entourage!A:B,2,FALSE)</f>
        <v>c_b_0061</v>
      </c>
      <c r="Y1397" s="51" t="str">
        <f>VLOOKUP(M1397,Entourage!A:B,2,FALSE)</f>
        <v>c_b_0062</v>
      </c>
    </row>
    <row r="1398" spans="1:25" x14ac:dyDescent="0.15">
      <c r="A1398" s="51">
        <f t="shared" si="195"/>
        <v>70</v>
      </c>
      <c r="B1398" s="2">
        <f>COUNTIF(A$1:A1398,A1398)</f>
        <v>17</v>
      </c>
      <c r="C1398" s="2">
        <f t="shared" si="200"/>
        <v>101</v>
      </c>
      <c r="D1398" s="100">
        <f t="shared" si="196"/>
        <v>310</v>
      </c>
      <c r="E1398" s="51">
        <v>1</v>
      </c>
      <c r="F1398" s="43">
        <v>5</v>
      </c>
      <c r="G1398" s="82">
        <v>13009</v>
      </c>
      <c r="H1398" s="43">
        <v>58</v>
      </c>
      <c r="I1398" s="43">
        <f>VLOOKUP(C1398,[4]CharPropertyConfig!$A:$G,7,FALSE)*D1398</f>
        <v>7750</v>
      </c>
      <c r="J1398" s="51">
        <f>VLOOKUP(A1398,filiation!A:C,3,FALSE)</f>
        <v>23</v>
      </c>
      <c r="K1398" s="51">
        <f>VLOOKUP(J1398,Entourage!A:N,14,FALSE)</f>
        <v>3</v>
      </c>
      <c r="L1398" s="2" t="str">
        <f t="shared" si="201"/>
        <v>辅助</v>
      </c>
      <c r="M1398" s="51">
        <f>VLOOKUP(A1398,filiation!A:D,4,FALSE)</f>
        <v>24</v>
      </c>
      <c r="N1398" s="51">
        <f>VLOOKUP(M1398,Entourage!A:N,14,FALSE)</f>
        <v>2</v>
      </c>
      <c r="O1398" s="2" t="str">
        <f t="shared" si="202"/>
        <v>刺杀</v>
      </c>
      <c r="P1398" s="2">
        <f t="shared" si="203"/>
        <v>101</v>
      </c>
      <c r="Q1398" s="51">
        <f>INT(VLOOKUP(M1398,Entourage!A:AF,28+IF(N1398=1,2,IF(N1398=3,3,1)),FALSE)*0.6*POWER(B1398,1.1))</f>
        <v>487</v>
      </c>
      <c r="R1398" s="55">
        <f>I1398/(SUM(H$2:H1398)*10)</f>
        <v>1.6448764750827745E-2</v>
      </c>
      <c r="S1398" s="95">
        <f t="shared" si="197"/>
        <v>1.2174387749999998</v>
      </c>
      <c r="T1398" s="96">
        <f>SUMIFS(H$2:H1398,A$2:A1398,A1398)*10*S1398*(1.1+INDEX(Entourage!BD:BD,MATCH(J1398,Entourage!A:A,0))/20)</f>
        <v>7757.5198742999983</v>
      </c>
      <c r="U1398" s="96">
        <f t="shared" si="198"/>
        <v>632.63472929999989</v>
      </c>
      <c r="V1398" s="96">
        <f>T1398/VLOOKUP(C1398,[4]CharPropertyConfig!$A:$G,7,FALSE)</f>
        <v>310.30079497199995</v>
      </c>
      <c r="W1398" s="96">
        <f t="shared" si="199"/>
        <v>29.383584300000621</v>
      </c>
      <c r="X1398" s="54" t="str">
        <f>VLOOKUP(J1398,Entourage!A:B,2,FALSE)</f>
        <v>c_b_0061</v>
      </c>
      <c r="Y1398" s="51" t="str">
        <f>VLOOKUP(M1398,Entourage!A:B,2,FALSE)</f>
        <v>c_b_0062</v>
      </c>
    </row>
    <row r="1399" spans="1:25" x14ac:dyDescent="0.15">
      <c r="A1399" s="51">
        <f t="shared" si="195"/>
        <v>70</v>
      </c>
      <c r="B1399" s="2">
        <f>COUNTIF(A$1:A1399,A1399)</f>
        <v>18</v>
      </c>
      <c r="C1399" s="2">
        <f t="shared" si="200"/>
        <v>101</v>
      </c>
      <c r="D1399" s="100">
        <f t="shared" si="196"/>
        <v>338</v>
      </c>
      <c r="E1399" s="51">
        <v>1</v>
      </c>
      <c r="F1399" s="43">
        <v>6</v>
      </c>
      <c r="G1399" s="82">
        <v>13009</v>
      </c>
      <c r="H1399" s="43">
        <v>64</v>
      </c>
      <c r="I1399" s="43">
        <f>VLOOKUP(C1399,[4]CharPropertyConfig!$A:$G,7,FALSE)*D1399</f>
        <v>8450</v>
      </c>
      <c r="J1399" s="51">
        <f>VLOOKUP(A1399,filiation!A:C,3,FALSE)</f>
        <v>23</v>
      </c>
      <c r="K1399" s="51">
        <f>VLOOKUP(J1399,Entourage!A:N,14,FALSE)</f>
        <v>3</v>
      </c>
      <c r="L1399" s="2" t="str">
        <f t="shared" si="201"/>
        <v>辅助</v>
      </c>
      <c r="M1399" s="51">
        <f>VLOOKUP(A1399,filiation!A:D,4,FALSE)</f>
        <v>24</v>
      </c>
      <c r="N1399" s="51">
        <f>VLOOKUP(M1399,Entourage!A:N,14,FALSE)</f>
        <v>2</v>
      </c>
      <c r="O1399" s="2" t="str">
        <f t="shared" si="202"/>
        <v>刺杀</v>
      </c>
      <c r="P1399" s="2">
        <f t="shared" si="203"/>
        <v>101</v>
      </c>
      <c r="Q1399" s="51">
        <f>INT(VLOOKUP(M1399,Entourage!A:AF,28+IF(N1399=1,2,IF(N1399=3,3,1)),FALSE)*0.6*POWER(B1399,1.1))</f>
        <v>519</v>
      </c>
      <c r="R1399" s="55">
        <f>I1399/(SUM(H$2:H1399)*10)</f>
        <v>1.7910131411615092E-2</v>
      </c>
      <c r="S1399" s="95">
        <f t="shared" si="197"/>
        <v>1.1687412239999997</v>
      </c>
      <c r="T1399" s="96">
        <f>SUMIFS(H$2:H1399,A$2:A1399,A1399)*10*S1399*(1.1+INDEX(Entourage!BD:BD,MATCH(J1399,Entourage!A:A,0))/20)</f>
        <v>8457.0114968639991</v>
      </c>
      <c r="U1399" s="96">
        <f t="shared" si="198"/>
        <v>699.49162256400086</v>
      </c>
      <c r="V1399" s="96">
        <f>T1399/VLOOKUP(C1399,[4]CharPropertyConfig!$A:$G,7,FALSE)</f>
        <v>338.28045987455994</v>
      </c>
      <c r="W1399" s="96">
        <f t="shared" si="199"/>
        <v>66.856893264000973</v>
      </c>
      <c r="X1399" s="54" t="str">
        <f>VLOOKUP(J1399,Entourage!A:B,2,FALSE)</f>
        <v>c_b_0061</v>
      </c>
      <c r="Y1399" s="51" t="str">
        <f>VLOOKUP(M1399,Entourage!A:B,2,FALSE)</f>
        <v>c_b_0062</v>
      </c>
    </row>
    <row r="1400" spans="1:25" x14ac:dyDescent="0.15">
      <c r="A1400" s="51">
        <f t="shared" si="195"/>
        <v>70</v>
      </c>
      <c r="B1400" s="2">
        <f>COUNTIF(A$1:A1400,A1400)</f>
        <v>19</v>
      </c>
      <c r="C1400" s="2">
        <f t="shared" si="200"/>
        <v>101</v>
      </c>
      <c r="D1400" s="100">
        <f t="shared" si="196"/>
        <v>367</v>
      </c>
      <c r="E1400" s="51">
        <v>1</v>
      </c>
      <c r="F1400" s="43">
        <v>6</v>
      </c>
      <c r="G1400" s="82">
        <v>13009</v>
      </c>
      <c r="H1400" s="43">
        <v>68</v>
      </c>
      <c r="I1400" s="43">
        <f>VLOOKUP(C1400,[4]CharPropertyConfig!$A:$G,7,FALSE)*D1400</f>
        <v>9175</v>
      </c>
      <c r="J1400" s="51">
        <f>VLOOKUP(A1400,filiation!A:C,3,FALSE)</f>
        <v>23</v>
      </c>
      <c r="K1400" s="51">
        <f>VLOOKUP(J1400,Entourage!A:N,14,FALSE)</f>
        <v>3</v>
      </c>
      <c r="L1400" s="2" t="str">
        <f t="shared" si="201"/>
        <v>辅助</v>
      </c>
      <c r="M1400" s="51">
        <f>VLOOKUP(A1400,filiation!A:D,4,FALSE)</f>
        <v>24</v>
      </c>
      <c r="N1400" s="51">
        <f>VLOOKUP(M1400,Entourage!A:N,14,FALSE)</f>
        <v>2</v>
      </c>
      <c r="O1400" s="2" t="str">
        <f t="shared" si="202"/>
        <v>刺杀</v>
      </c>
      <c r="P1400" s="2">
        <f t="shared" si="203"/>
        <v>101</v>
      </c>
      <c r="Q1400" s="51">
        <f>INT(VLOOKUP(M1400,Entourage!A:AF,28+IF(N1400=1,2,IF(N1400=3,3,1)),FALSE)*0.6*POWER(B1400,1.1))</f>
        <v>550</v>
      </c>
      <c r="R1400" s="55">
        <f>I1400/(SUM(H$2:H1400)*10)</f>
        <v>1.9418811378259397E-2</v>
      </c>
      <c r="S1400" s="95">
        <f t="shared" si="197"/>
        <v>1.1278352811599996</v>
      </c>
      <c r="T1400" s="96">
        <f>SUMIFS(H$2:H1400,A$2:A1400,A1400)*10*S1400*(1.1+INDEX(Entourage!BD:BD,MATCH(J1400,Entourage!A:A,0))/20)</f>
        <v>9196.3688825786376</v>
      </c>
      <c r="U1400" s="96">
        <f t="shared" si="198"/>
        <v>739.35738571463844</v>
      </c>
      <c r="V1400" s="96">
        <f>T1400/VLOOKUP(C1400,[4]CharPropertyConfig!$A:$G,7,FALSE)</f>
        <v>367.85475530314551</v>
      </c>
      <c r="W1400" s="96">
        <f t="shared" si="199"/>
        <v>39.865763150637576</v>
      </c>
      <c r="X1400" s="54" t="str">
        <f>VLOOKUP(J1400,Entourage!A:B,2,FALSE)</f>
        <v>c_b_0061</v>
      </c>
      <c r="Y1400" s="51" t="str">
        <f>VLOOKUP(M1400,Entourage!A:B,2,FALSE)</f>
        <v>c_b_0062</v>
      </c>
    </row>
    <row r="1401" spans="1:25" x14ac:dyDescent="0.15">
      <c r="A1401" s="51">
        <f t="shared" si="195"/>
        <v>70</v>
      </c>
      <c r="B1401" s="2">
        <f>COUNTIF(A$1:A1401,A1401)</f>
        <v>20</v>
      </c>
      <c r="C1401" s="2">
        <f t="shared" si="200"/>
        <v>101</v>
      </c>
      <c r="D1401" s="100">
        <f t="shared" si="196"/>
        <v>399</v>
      </c>
      <c r="E1401" s="51">
        <v>1</v>
      </c>
      <c r="F1401" s="43">
        <v>6</v>
      </c>
      <c r="G1401" s="82">
        <v>13009</v>
      </c>
      <c r="H1401" s="43">
        <v>72</v>
      </c>
      <c r="I1401" s="43">
        <f>VLOOKUP(C1401,[4]CharPropertyConfig!$A:$G,7,FALSE)*D1401</f>
        <v>9975</v>
      </c>
      <c r="J1401" s="51">
        <f>VLOOKUP(A1401,filiation!A:C,3,FALSE)</f>
        <v>23</v>
      </c>
      <c r="K1401" s="51">
        <f>VLOOKUP(J1401,Entourage!A:N,14,FALSE)</f>
        <v>3</v>
      </c>
      <c r="L1401" s="2" t="str">
        <f t="shared" si="201"/>
        <v>辅助</v>
      </c>
      <c r="M1401" s="51">
        <f>VLOOKUP(A1401,filiation!A:D,4,FALSE)</f>
        <v>24</v>
      </c>
      <c r="N1401" s="51">
        <f>VLOOKUP(M1401,Entourage!A:N,14,FALSE)</f>
        <v>2</v>
      </c>
      <c r="O1401" s="2" t="str">
        <f t="shared" si="202"/>
        <v>刺杀</v>
      </c>
      <c r="P1401" s="2">
        <f t="shared" si="203"/>
        <v>101</v>
      </c>
      <c r="Q1401" s="51">
        <f>INT(VLOOKUP(M1401,Entourage!A:AF,28+IF(N1401=1,2,IF(N1401=3,3,1)),FALSE)*0.6*POWER(B1401,1.1))</f>
        <v>582</v>
      </c>
      <c r="R1401" s="55">
        <f>I1401/(SUM(H$2:H1401)*10)</f>
        <v>2.1079881656804734E-2</v>
      </c>
      <c r="S1401" s="95">
        <f t="shared" si="197"/>
        <v>1.0940002227251997</v>
      </c>
      <c r="T1401" s="96">
        <f>SUMIFS(H$2:H1401,A$2:A1401,A1401)*10*S1401*(1.1+INDEX(Entourage!BD:BD,MATCH(J1401,Entourage!A:A,0))/20)</f>
        <v>9983.8460325901724</v>
      </c>
      <c r="U1401" s="96">
        <f t="shared" si="198"/>
        <v>787.47715001153483</v>
      </c>
      <c r="V1401" s="96">
        <f>T1401/VLOOKUP(C1401,[4]CharPropertyConfig!$A:$G,7,FALSE)</f>
        <v>399.35384130360688</v>
      </c>
      <c r="W1401" s="96">
        <f t="shared" si="199"/>
        <v>48.119764296896392</v>
      </c>
      <c r="X1401" s="54" t="str">
        <f>VLOOKUP(J1401,Entourage!A:B,2,FALSE)</f>
        <v>c_b_0061</v>
      </c>
      <c r="Y1401" s="51" t="str">
        <f>VLOOKUP(M1401,Entourage!A:B,2,FALSE)</f>
        <v>c_b_0062</v>
      </c>
    </row>
    <row r="1402" spans="1:25" x14ac:dyDescent="0.15">
      <c r="A1402" s="51">
        <f t="shared" si="195"/>
        <v>71</v>
      </c>
      <c r="B1402" s="2">
        <f>COUNTIF(A$1:A1402,A1402)</f>
        <v>1</v>
      </c>
      <c r="C1402" s="2">
        <f t="shared" si="200"/>
        <v>101</v>
      </c>
      <c r="D1402" s="100">
        <f t="shared" si="196"/>
        <v>11</v>
      </c>
      <c r="E1402" s="51">
        <v>1</v>
      </c>
      <c r="F1402" s="43">
        <v>1</v>
      </c>
      <c r="G1402" s="82">
        <v>13009</v>
      </c>
      <c r="H1402" s="43">
        <v>2</v>
      </c>
      <c r="I1402" s="43">
        <f>VLOOKUP(C1402,[4]CharPropertyConfig!$A:$G,7,FALSE)*D1402</f>
        <v>275</v>
      </c>
      <c r="J1402" s="51">
        <f>VLOOKUP(A1402,filiation!A:C,3,FALSE)</f>
        <v>26</v>
      </c>
      <c r="K1402" s="51">
        <f>VLOOKUP(J1402,Entourage!A:N,14,FALSE)</f>
        <v>2</v>
      </c>
      <c r="L1402" s="2" t="str">
        <f t="shared" si="201"/>
        <v>刺杀</v>
      </c>
      <c r="M1402" s="51">
        <f>VLOOKUP(A1402,filiation!A:D,4,FALSE)</f>
        <v>27</v>
      </c>
      <c r="N1402" s="51">
        <f>VLOOKUP(M1402,Entourage!A:N,14,FALSE)</f>
        <v>2</v>
      </c>
      <c r="O1402" s="2" t="str">
        <f t="shared" si="202"/>
        <v>刺杀</v>
      </c>
      <c r="P1402" s="2">
        <f t="shared" si="203"/>
        <v>101</v>
      </c>
      <c r="Q1402" s="51">
        <f>INT(VLOOKUP(M1402,Entourage!A:AF,28+IF(N1402=1,2,IF(N1402=3,3,1)),FALSE)*0.6*POWER(B1402,1.1))</f>
        <v>25</v>
      </c>
      <c r="R1402" s="55">
        <f>I1402/(SUM(H$2:H1402)*10)</f>
        <v>5.8112505811250585E-4</v>
      </c>
      <c r="S1402" s="95">
        <f t="shared" si="197"/>
        <v>10</v>
      </c>
      <c r="T1402" s="96">
        <f>SUMIFS(H$2:H1402,A$2:A1402,A1402)*10*S1402*(1.1+INDEX(Entourage!BD:BD,MATCH(J1402,Entourage!A:A,0))/20)</f>
        <v>280</v>
      </c>
      <c r="U1402" s="96">
        <f t="shared" si="198"/>
        <v>-9703.8460325901724</v>
      </c>
      <c r="V1402" s="96">
        <f>T1402/VLOOKUP(C1402,[4]CharPropertyConfig!$A:$G,7,FALSE)</f>
        <v>11.2</v>
      </c>
      <c r="W1402" s="96">
        <f t="shared" si="199"/>
        <v>-10491.323182601707</v>
      </c>
      <c r="X1402" s="54" t="str">
        <f>VLOOKUP(J1402,Entourage!A:B,2,FALSE)</f>
        <v>c_b_0003</v>
      </c>
      <c r="Y1402" s="51" t="str">
        <f>VLOOKUP(M1402,Entourage!A:B,2,FALSE)</f>
        <v>c_m_0014</v>
      </c>
    </row>
    <row r="1403" spans="1:25" x14ac:dyDescent="0.15">
      <c r="A1403" s="51">
        <f t="shared" si="195"/>
        <v>71</v>
      </c>
      <c r="B1403" s="2">
        <f>COUNTIF(A$1:A1403,A1403)</f>
        <v>2</v>
      </c>
      <c r="C1403" s="2">
        <f t="shared" si="200"/>
        <v>101</v>
      </c>
      <c r="D1403" s="100">
        <f t="shared" si="196"/>
        <v>23</v>
      </c>
      <c r="E1403" s="51">
        <v>1</v>
      </c>
      <c r="F1403" s="43">
        <v>1</v>
      </c>
      <c r="G1403" s="82">
        <v>13009</v>
      </c>
      <c r="H1403" s="43">
        <v>4</v>
      </c>
      <c r="I1403" s="43">
        <f>VLOOKUP(C1403,[4]CharPropertyConfig!$A:$G,7,FALSE)*D1403</f>
        <v>575</v>
      </c>
      <c r="J1403" s="51">
        <f>VLOOKUP(A1403,filiation!A:C,3,FALSE)</f>
        <v>26</v>
      </c>
      <c r="K1403" s="51">
        <f>VLOOKUP(J1403,Entourage!A:N,14,FALSE)</f>
        <v>2</v>
      </c>
      <c r="L1403" s="2" t="str">
        <f t="shared" si="201"/>
        <v>刺杀</v>
      </c>
      <c r="M1403" s="51">
        <f>VLOOKUP(A1403,filiation!A:D,4,FALSE)</f>
        <v>27</v>
      </c>
      <c r="N1403" s="51">
        <f>VLOOKUP(M1403,Entourage!A:N,14,FALSE)</f>
        <v>2</v>
      </c>
      <c r="O1403" s="2" t="str">
        <f t="shared" si="202"/>
        <v>刺杀</v>
      </c>
      <c r="P1403" s="2">
        <f t="shared" si="203"/>
        <v>101</v>
      </c>
      <c r="Q1403" s="51">
        <f>INT(VLOOKUP(M1403,Entourage!A:AF,28+IF(N1403=1,2,IF(N1403=3,3,1)),FALSE)*0.6*POWER(B1403,1.1))</f>
        <v>54</v>
      </c>
      <c r="R1403" s="55">
        <f>I1403/(SUM(H$2:H1403)*10)</f>
        <v>1.2149769682626886E-3</v>
      </c>
      <c r="S1403" s="95">
        <f t="shared" si="197"/>
        <v>7</v>
      </c>
      <c r="T1403" s="96">
        <f>SUMIFS(H$2:H1403,A$2:A1403,A1403)*10*S1403*(1.1+INDEX(Entourage!BD:BD,MATCH(J1403,Entourage!A:A,0))/20)</f>
        <v>588</v>
      </c>
      <c r="U1403" s="96">
        <f t="shared" si="198"/>
        <v>308</v>
      </c>
      <c r="V1403" s="96">
        <f>T1403/VLOOKUP(C1403,[4]CharPropertyConfig!$A:$G,7,FALSE)</f>
        <v>23.52</v>
      </c>
      <c r="W1403" s="96">
        <f t="shared" si="199"/>
        <v>10011.846032590172</v>
      </c>
      <c r="X1403" s="54" t="str">
        <f>VLOOKUP(J1403,Entourage!A:B,2,FALSE)</f>
        <v>c_b_0003</v>
      </c>
      <c r="Y1403" s="51" t="str">
        <f>VLOOKUP(M1403,Entourage!A:B,2,FALSE)</f>
        <v>c_m_0014</v>
      </c>
    </row>
    <row r="1404" spans="1:25" x14ac:dyDescent="0.15">
      <c r="A1404" s="51">
        <f t="shared" si="195"/>
        <v>71</v>
      </c>
      <c r="B1404" s="2">
        <f>COUNTIF(A$1:A1404,A1404)</f>
        <v>3</v>
      </c>
      <c r="C1404" s="2">
        <f t="shared" si="200"/>
        <v>101</v>
      </c>
      <c r="D1404" s="100">
        <f t="shared" si="196"/>
        <v>36</v>
      </c>
      <c r="E1404" s="51">
        <v>1</v>
      </c>
      <c r="F1404" s="43">
        <v>1</v>
      </c>
      <c r="G1404" s="82">
        <v>13009</v>
      </c>
      <c r="H1404" s="43">
        <v>6</v>
      </c>
      <c r="I1404" s="43">
        <f>VLOOKUP(C1404,[4]CharPropertyConfig!$A:$G,7,FALSE)*D1404</f>
        <v>900</v>
      </c>
      <c r="J1404" s="51">
        <f>VLOOKUP(A1404,filiation!A:C,3,FALSE)</f>
        <v>26</v>
      </c>
      <c r="K1404" s="51">
        <f>VLOOKUP(J1404,Entourage!A:N,14,FALSE)</f>
        <v>2</v>
      </c>
      <c r="L1404" s="2" t="str">
        <f t="shared" si="201"/>
        <v>刺杀</v>
      </c>
      <c r="M1404" s="51">
        <f>VLOOKUP(A1404,filiation!A:D,4,FALSE)</f>
        <v>27</v>
      </c>
      <c r="N1404" s="51">
        <f>VLOOKUP(M1404,Entourage!A:N,14,FALSE)</f>
        <v>2</v>
      </c>
      <c r="O1404" s="2" t="str">
        <f t="shared" si="202"/>
        <v>刺杀</v>
      </c>
      <c r="P1404" s="2">
        <f t="shared" si="203"/>
        <v>101</v>
      </c>
      <c r="Q1404" s="51">
        <f>INT(VLOOKUP(M1404,Entourage!A:AF,28+IF(N1404=1,2,IF(N1404=3,3,1)),FALSE)*0.6*POWER(B1404,1.1))</f>
        <v>84</v>
      </c>
      <c r="R1404" s="55">
        <f>I1404/(SUM(H$2:H1404)*10)</f>
        <v>1.9014620130144511E-3</v>
      </c>
      <c r="S1404" s="95">
        <f t="shared" si="197"/>
        <v>5.5</v>
      </c>
      <c r="T1404" s="96">
        <f>SUMIFS(H$2:H1404,A$2:A1404,A1404)*10*S1404*(1.1+INDEX(Entourage!BD:BD,MATCH(J1404,Entourage!A:A,0))/20)</f>
        <v>924.00000000000011</v>
      </c>
      <c r="U1404" s="96">
        <f t="shared" si="198"/>
        <v>336.00000000000011</v>
      </c>
      <c r="V1404" s="96">
        <f>T1404/VLOOKUP(C1404,[4]CharPropertyConfig!$A:$G,7,FALSE)</f>
        <v>36.960000000000008</v>
      </c>
      <c r="W1404" s="96">
        <f t="shared" si="199"/>
        <v>28.000000000000114</v>
      </c>
      <c r="X1404" s="54" t="str">
        <f>VLOOKUP(J1404,Entourage!A:B,2,FALSE)</f>
        <v>c_b_0003</v>
      </c>
      <c r="Y1404" s="51" t="str">
        <f>VLOOKUP(M1404,Entourage!A:B,2,FALSE)</f>
        <v>c_m_0014</v>
      </c>
    </row>
    <row r="1405" spans="1:25" x14ac:dyDescent="0.15">
      <c r="A1405" s="51">
        <f t="shared" si="195"/>
        <v>71</v>
      </c>
      <c r="B1405" s="2">
        <f>COUNTIF(A$1:A1405,A1405)</f>
        <v>4</v>
      </c>
      <c r="C1405" s="2">
        <f t="shared" si="200"/>
        <v>101</v>
      </c>
      <c r="D1405" s="100">
        <f t="shared" si="196"/>
        <v>51</v>
      </c>
      <c r="E1405" s="51">
        <v>1</v>
      </c>
      <c r="F1405" s="43">
        <v>2</v>
      </c>
      <c r="G1405" s="82">
        <v>13009</v>
      </c>
      <c r="H1405" s="43">
        <v>10</v>
      </c>
      <c r="I1405" s="43">
        <f>VLOOKUP(C1405,[4]CharPropertyConfig!$A:$G,7,FALSE)*D1405</f>
        <v>1275</v>
      </c>
      <c r="J1405" s="51">
        <f>VLOOKUP(A1405,filiation!A:C,3,FALSE)</f>
        <v>26</v>
      </c>
      <c r="K1405" s="51">
        <f>VLOOKUP(J1405,Entourage!A:N,14,FALSE)</f>
        <v>2</v>
      </c>
      <c r="L1405" s="2" t="str">
        <f t="shared" si="201"/>
        <v>刺杀</v>
      </c>
      <c r="M1405" s="51">
        <f>VLOOKUP(A1405,filiation!A:D,4,FALSE)</f>
        <v>27</v>
      </c>
      <c r="N1405" s="51">
        <f>VLOOKUP(M1405,Entourage!A:N,14,FALSE)</f>
        <v>2</v>
      </c>
      <c r="O1405" s="2" t="str">
        <f t="shared" si="202"/>
        <v>刺杀</v>
      </c>
      <c r="P1405" s="2">
        <f t="shared" si="203"/>
        <v>101</v>
      </c>
      <c r="Q1405" s="51">
        <f>INT(VLOOKUP(M1405,Entourage!A:AF,28+IF(N1405=1,2,IF(N1405=3,3,1)),FALSE)*0.6*POWER(B1405,1.1))</f>
        <v>115</v>
      </c>
      <c r="R1405" s="55">
        <f>I1405/(SUM(H$2:H1405)*10)</f>
        <v>2.6931688564065734E-3</v>
      </c>
      <c r="S1405" s="95">
        <f t="shared" si="197"/>
        <v>4.2</v>
      </c>
      <c r="T1405" s="96">
        <f>SUMIFS(H$2:H1405,A$2:A1405,A1405)*10*S1405*(1.1+INDEX(Entourage!BD:BD,MATCH(J1405,Entourage!A:A,0))/20)</f>
        <v>1293.6000000000001</v>
      </c>
      <c r="U1405" s="96">
        <f t="shared" si="198"/>
        <v>369.6</v>
      </c>
      <c r="V1405" s="96">
        <f>T1405/VLOOKUP(C1405,[4]CharPropertyConfig!$A:$G,7,FALSE)</f>
        <v>51.744000000000007</v>
      </c>
      <c r="W1405" s="96">
        <f t="shared" si="199"/>
        <v>33.599999999999909</v>
      </c>
      <c r="X1405" s="54" t="str">
        <f>VLOOKUP(J1405,Entourage!A:B,2,FALSE)</f>
        <v>c_b_0003</v>
      </c>
      <c r="Y1405" s="51" t="str">
        <f>VLOOKUP(M1405,Entourage!A:B,2,FALSE)</f>
        <v>c_m_0014</v>
      </c>
    </row>
    <row r="1406" spans="1:25" x14ac:dyDescent="0.15">
      <c r="A1406" s="51">
        <f t="shared" si="195"/>
        <v>71</v>
      </c>
      <c r="B1406" s="2">
        <f>COUNTIF(A$1:A1406,A1406)</f>
        <v>5</v>
      </c>
      <c r="C1406" s="2">
        <f t="shared" si="200"/>
        <v>101</v>
      </c>
      <c r="D1406" s="100">
        <f t="shared" si="196"/>
        <v>67</v>
      </c>
      <c r="E1406" s="51">
        <v>1</v>
      </c>
      <c r="F1406" s="43">
        <v>2</v>
      </c>
      <c r="G1406" s="82">
        <v>13009</v>
      </c>
      <c r="H1406" s="43">
        <v>12</v>
      </c>
      <c r="I1406" s="43">
        <f>VLOOKUP(C1406,[4]CharPropertyConfig!$A:$G,7,FALSE)*D1406</f>
        <v>1675</v>
      </c>
      <c r="J1406" s="51">
        <f>VLOOKUP(A1406,filiation!A:C,3,FALSE)</f>
        <v>26</v>
      </c>
      <c r="K1406" s="51">
        <f>VLOOKUP(J1406,Entourage!A:N,14,FALSE)</f>
        <v>2</v>
      </c>
      <c r="L1406" s="2" t="str">
        <f t="shared" si="201"/>
        <v>刺杀</v>
      </c>
      <c r="M1406" s="51">
        <f>VLOOKUP(A1406,filiation!A:D,4,FALSE)</f>
        <v>27</v>
      </c>
      <c r="N1406" s="51">
        <f>VLOOKUP(M1406,Entourage!A:N,14,FALSE)</f>
        <v>2</v>
      </c>
      <c r="O1406" s="2" t="str">
        <f t="shared" si="202"/>
        <v>刺杀</v>
      </c>
      <c r="P1406" s="2">
        <f t="shared" si="203"/>
        <v>101</v>
      </c>
      <c r="Q1406" s="51">
        <f>INT(VLOOKUP(M1406,Entourage!A:AF,28+IF(N1406=1,2,IF(N1406=3,3,1)),FALSE)*0.6*POWER(B1406,1.1))</f>
        <v>148</v>
      </c>
      <c r="R1406" s="55">
        <f>I1406/(SUM(H$2:H1406)*10)</f>
        <v>3.5371879883431176E-3</v>
      </c>
      <c r="S1406" s="95">
        <f t="shared" si="197"/>
        <v>3.56</v>
      </c>
      <c r="T1406" s="96">
        <f>SUMIFS(H$2:H1406,A$2:A1406,A1406)*10*S1406*(1.1+INDEX(Entourage!BD:BD,MATCH(J1406,Entourage!A:A,0))/20)</f>
        <v>1694.5600000000004</v>
      </c>
      <c r="U1406" s="96">
        <f t="shared" si="198"/>
        <v>400.96000000000026</v>
      </c>
      <c r="V1406" s="96">
        <f>T1406/VLOOKUP(C1406,[4]CharPropertyConfig!$A:$G,7,FALSE)</f>
        <v>67.78240000000001</v>
      </c>
      <c r="W1406" s="96">
        <f t="shared" si="199"/>
        <v>31.360000000000241</v>
      </c>
      <c r="X1406" s="54" t="str">
        <f>VLOOKUP(J1406,Entourage!A:B,2,FALSE)</f>
        <v>c_b_0003</v>
      </c>
      <c r="Y1406" s="51" t="str">
        <f>VLOOKUP(M1406,Entourage!A:B,2,FALSE)</f>
        <v>c_m_0014</v>
      </c>
    </row>
    <row r="1407" spans="1:25" x14ac:dyDescent="0.15">
      <c r="A1407" s="51">
        <f t="shared" si="195"/>
        <v>71</v>
      </c>
      <c r="B1407" s="2">
        <f>COUNTIF(A$1:A1407,A1407)</f>
        <v>6</v>
      </c>
      <c r="C1407" s="2">
        <f t="shared" si="200"/>
        <v>101</v>
      </c>
      <c r="D1407" s="100">
        <f t="shared" si="196"/>
        <v>84</v>
      </c>
      <c r="E1407" s="51">
        <v>1</v>
      </c>
      <c r="F1407" s="43">
        <v>2</v>
      </c>
      <c r="G1407" s="82">
        <v>13009</v>
      </c>
      <c r="H1407" s="43">
        <v>16</v>
      </c>
      <c r="I1407" s="43">
        <f>VLOOKUP(C1407,[4]CharPropertyConfig!$A:$G,7,FALSE)*D1407</f>
        <v>2100</v>
      </c>
      <c r="J1407" s="51">
        <f>VLOOKUP(A1407,filiation!A:C,3,FALSE)</f>
        <v>26</v>
      </c>
      <c r="K1407" s="51">
        <f>VLOOKUP(J1407,Entourage!A:N,14,FALSE)</f>
        <v>2</v>
      </c>
      <c r="L1407" s="2" t="str">
        <f t="shared" si="201"/>
        <v>刺杀</v>
      </c>
      <c r="M1407" s="51">
        <f>VLOOKUP(A1407,filiation!A:D,4,FALSE)</f>
        <v>27</v>
      </c>
      <c r="N1407" s="51">
        <f>VLOOKUP(M1407,Entourage!A:N,14,FALSE)</f>
        <v>2</v>
      </c>
      <c r="O1407" s="2" t="str">
        <f t="shared" si="202"/>
        <v>刺杀</v>
      </c>
      <c r="P1407" s="2">
        <f t="shared" si="203"/>
        <v>101</v>
      </c>
      <c r="Q1407" s="51">
        <f>INT(VLOOKUP(M1407,Entourage!A:AF,28+IF(N1407=1,2,IF(N1407=3,3,1)),FALSE)*0.6*POWER(B1407,1.1))</f>
        <v>180</v>
      </c>
      <c r="R1407" s="55">
        <f>I1407/(SUM(H$2:H1407)*10)</f>
        <v>4.4331855604813177E-3</v>
      </c>
      <c r="S1407" s="95">
        <f t="shared" si="197"/>
        <v>3.02</v>
      </c>
      <c r="T1407" s="96">
        <f>SUMIFS(H$2:H1407,A$2:A1407,A1407)*10*S1407*(1.1+INDEX(Entourage!BD:BD,MATCH(J1407,Entourage!A:A,0))/20)</f>
        <v>2114</v>
      </c>
      <c r="U1407" s="96">
        <f t="shared" si="198"/>
        <v>419.4399999999996</v>
      </c>
      <c r="V1407" s="96">
        <f>T1407/VLOOKUP(C1407,[4]CharPropertyConfig!$A:$G,7,FALSE)</f>
        <v>84.56</v>
      </c>
      <c r="W1407" s="96">
        <f t="shared" si="199"/>
        <v>18.479999999999336</v>
      </c>
      <c r="X1407" s="54" t="str">
        <f>VLOOKUP(J1407,Entourage!A:B,2,FALSE)</f>
        <v>c_b_0003</v>
      </c>
      <c r="Y1407" s="51" t="str">
        <f>VLOOKUP(M1407,Entourage!A:B,2,FALSE)</f>
        <v>c_m_0014</v>
      </c>
    </row>
    <row r="1408" spans="1:25" x14ac:dyDescent="0.15">
      <c r="A1408" s="51">
        <f t="shared" si="195"/>
        <v>71</v>
      </c>
      <c r="B1408" s="2">
        <f>COUNTIF(A$1:A1408,A1408)</f>
        <v>7</v>
      </c>
      <c r="C1408" s="2">
        <f t="shared" si="200"/>
        <v>101</v>
      </c>
      <c r="D1408" s="100">
        <f t="shared" si="196"/>
        <v>101</v>
      </c>
      <c r="E1408" s="51">
        <v>1</v>
      </c>
      <c r="F1408" s="43">
        <v>3</v>
      </c>
      <c r="G1408" s="82">
        <v>13009</v>
      </c>
      <c r="H1408" s="43">
        <v>20</v>
      </c>
      <c r="I1408" s="43">
        <f>VLOOKUP(C1408,[4]CharPropertyConfig!$A:$G,7,FALSE)*D1408</f>
        <v>2525</v>
      </c>
      <c r="J1408" s="51">
        <f>VLOOKUP(A1408,filiation!A:C,3,FALSE)</f>
        <v>26</v>
      </c>
      <c r="K1408" s="51">
        <f>VLOOKUP(J1408,Entourage!A:N,14,FALSE)</f>
        <v>2</v>
      </c>
      <c r="L1408" s="2" t="str">
        <f t="shared" si="201"/>
        <v>刺杀</v>
      </c>
      <c r="M1408" s="51">
        <f>VLOOKUP(A1408,filiation!A:D,4,FALSE)</f>
        <v>27</v>
      </c>
      <c r="N1408" s="51">
        <f>VLOOKUP(M1408,Entourage!A:N,14,FALSE)</f>
        <v>2</v>
      </c>
      <c r="O1408" s="2" t="str">
        <f t="shared" si="202"/>
        <v>刺杀</v>
      </c>
      <c r="P1408" s="2">
        <f t="shared" si="203"/>
        <v>101</v>
      </c>
      <c r="Q1408" s="51">
        <f>INT(VLOOKUP(M1408,Entourage!A:AF,28+IF(N1408=1,2,IF(N1408=3,3,1)),FALSE)*0.6*POWER(B1408,1.1))</f>
        <v>214</v>
      </c>
      <c r="R1408" s="55">
        <f>I1408/(SUM(H$2:H1408)*10)</f>
        <v>5.3281282971090948E-3</v>
      </c>
      <c r="S1408" s="95">
        <f t="shared" si="197"/>
        <v>2.6</v>
      </c>
      <c r="T1408" s="96">
        <f>SUMIFS(H$2:H1408,A$2:A1408,A1408)*10*S1408*(1.1+INDEX(Entourage!BD:BD,MATCH(J1408,Entourage!A:A,0))/20)</f>
        <v>2548.0000000000005</v>
      </c>
      <c r="U1408" s="96">
        <f t="shared" si="198"/>
        <v>434.00000000000045</v>
      </c>
      <c r="V1408" s="96">
        <f>T1408/VLOOKUP(C1408,[4]CharPropertyConfig!$A:$G,7,FALSE)</f>
        <v>101.92000000000002</v>
      </c>
      <c r="W1408" s="96">
        <f t="shared" si="199"/>
        <v>14.560000000000855</v>
      </c>
      <c r="X1408" s="54" t="str">
        <f>VLOOKUP(J1408,Entourage!A:B,2,FALSE)</f>
        <v>c_b_0003</v>
      </c>
      <c r="Y1408" s="51" t="str">
        <f>VLOOKUP(M1408,Entourage!A:B,2,FALSE)</f>
        <v>c_m_0014</v>
      </c>
    </row>
    <row r="1409" spans="1:25" x14ac:dyDescent="0.15">
      <c r="A1409" s="51">
        <f t="shared" si="195"/>
        <v>71</v>
      </c>
      <c r="B1409" s="2">
        <f>COUNTIF(A$1:A1409,A1409)</f>
        <v>8</v>
      </c>
      <c r="C1409" s="2">
        <f t="shared" si="200"/>
        <v>101</v>
      </c>
      <c r="D1409" s="100">
        <f t="shared" si="196"/>
        <v>120</v>
      </c>
      <c r="E1409" s="51">
        <v>1</v>
      </c>
      <c r="F1409" s="43">
        <v>3</v>
      </c>
      <c r="G1409" s="82">
        <v>13009</v>
      </c>
      <c r="H1409" s="43">
        <v>24</v>
      </c>
      <c r="I1409" s="43">
        <f>VLOOKUP(C1409,[4]CharPropertyConfig!$A:$G,7,FALSE)*D1409</f>
        <v>3000</v>
      </c>
      <c r="J1409" s="51">
        <f>VLOOKUP(A1409,filiation!A:C,3,FALSE)</f>
        <v>26</v>
      </c>
      <c r="K1409" s="51">
        <f>VLOOKUP(J1409,Entourage!A:N,14,FALSE)</f>
        <v>2</v>
      </c>
      <c r="L1409" s="2" t="str">
        <f t="shared" si="201"/>
        <v>刺杀</v>
      </c>
      <c r="M1409" s="51">
        <f>VLOOKUP(A1409,filiation!A:D,4,FALSE)</f>
        <v>27</v>
      </c>
      <c r="N1409" s="51">
        <f>VLOOKUP(M1409,Entourage!A:N,14,FALSE)</f>
        <v>2</v>
      </c>
      <c r="O1409" s="2" t="str">
        <f t="shared" si="202"/>
        <v>刺杀</v>
      </c>
      <c r="P1409" s="2">
        <f t="shared" si="203"/>
        <v>101</v>
      </c>
      <c r="Q1409" s="51">
        <f>INT(VLOOKUP(M1409,Entourage!A:AF,28+IF(N1409=1,2,IF(N1409=3,3,1)),FALSE)*0.6*POWER(B1409,1.1))</f>
        <v>248</v>
      </c>
      <c r="R1409" s="55">
        <f>I1409/(SUM(H$2:H1409)*10)</f>
        <v>6.3272451174758507E-3</v>
      </c>
      <c r="S1409" s="95">
        <f t="shared" si="197"/>
        <v>2.2799999999999998</v>
      </c>
      <c r="T1409" s="96">
        <f>SUMIFS(H$2:H1409,A$2:A1409,A1409)*10*S1409*(1.1+INDEX(Entourage!BD:BD,MATCH(J1409,Entourage!A:A,0))/20)</f>
        <v>3000.48</v>
      </c>
      <c r="U1409" s="96">
        <f t="shared" si="198"/>
        <v>452.47999999999956</v>
      </c>
      <c r="V1409" s="96">
        <f>T1409/VLOOKUP(C1409,[4]CharPropertyConfig!$A:$G,7,FALSE)</f>
        <v>120.0192</v>
      </c>
      <c r="W1409" s="96">
        <f t="shared" si="199"/>
        <v>18.479999999999109</v>
      </c>
      <c r="X1409" s="54" t="str">
        <f>VLOOKUP(J1409,Entourage!A:B,2,FALSE)</f>
        <v>c_b_0003</v>
      </c>
      <c r="Y1409" s="51" t="str">
        <f>VLOOKUP(M1409,Entourage!A:B,2,FALSE)</f>
        <v>c_m_0014</v>
      </c>
    </row>
    <row r="1410" spans="1:25" x14ac:dyDescent="0.15">
      <c r="A1410" s="51">
        <f t="shared" si="195"/>
        <v>71</v>
      </c>
      <c r="B1410" s="2">
        <f>COUNTIF(A$1:A1410,A1410)</f>
        <v>9</v>
      </c>
      <c r="C1410" s="2">
        <f t="shared" si="200"/>
        <v>101</v>
      </c>
      <c r="D1410" s="100">
        <f t="shared" si="196"/>
        <v>139</v>
      </c>
      <c r="E1410" s="51">
        <v>1</v>
      </c>
      <c r="F1410" s="43">
        <v>3</v>
      </c>
      <c r="G1410" s="82">
        <v>13009</v>
      </c>
      <c r="H1410" s="43">
        <v>26</v>
      </c>
      <c r="I1410" s="43">
        <f>VLOOKUP(C1410,[4]CharPropertyConfig!$A:$G,7,FALSE)*D1410</f>
        <v>3475</v>
      </c>
      <c r="J1410" s="51">
        <f>VLOOKUP(A1410,filiation!A:C,3,FALSE)</f>
        <v>26</v>
      </c>
      <c r="K1410" s="51">
        <f>VLOOKUP(J1410,Entourage!A:N,14,FALSE)</f>
        <v>2</v>
      </c>
      <c r="L1410" s="2" t="str">
        <f t="shared" si="201"/>
        <v>刺杀</v>
      </c>
      <c r="M1410" s="51">
        <f>VLOOKUP(A1410,filiation!A:D,4,FALSE)</f>
        <v>27</v>
      </c>
      <c r="N1410" s="51">
        <f>VLOOKUP(M1410,Entourage!A:N,14,FALSE)</f>
        <v>2</v>
      </c>
      <c r="O1410" s="2" t="str">
        <f t="shared" si="202"/>
        <v>刺杀</v>
      </c>
      <c r="P1410" s="2">
        <f t="shared" si="203"/>
        <v>101</v>
      </c>
      <c r="Q1410" s="51">
        <f>INT(VLOOKUP(M1410,Entourage!A:AF,28+IF(N1410=1,2,IF(N1410=3,3,1)),FALSE)*0.6*POWER(B1410,1.1))</f>
        <v>282</v>
      </c>
      <c r="R1410" s="55">
        <f>I1410/(SUM(H$2:H1410)*10)</f>
        <v>7.3250421585160201E-3</v>
      </c>
      <c r="S1410" s="95">
        <f t="shared" si="197"/>
        <v>2.0699999999999998</v>
      </c>
      <c r="T1410" s="96">
        <f>SUMIFS(H$2:H1410,A$2:A1410,A1410)*10*S1410*(1.1+INDEX(Entourage!BD:BD,MATCH(J1410,Entourage!A:A,0))/20)</f>
        <v>3477.6000000000004</v>
      </c>
      <c r="U1410" s="96">
        <f t="shared" si="198"/>
        <v>477.12000000000035</v>
      </c>
      <c r="V1410" s="96">
        <f>T1410/VLOOKUP(C1410,[4]CharPropertyConfig!$A:$G,7,FALSE)</f>
        <v>139.10400000000001</v>
      </c>
      <c r="W1410" s="96">
        <f t="shared" si="199"/>
        <v>24.640000000000782</v>
      </c>
      <c r="X1410" s="54" t="str">
        <f>VLOOKUP(J1410,Entourage!A:B,2,FALSE)</f>
        <v>c_b_0003</v>
      </c>
      <c r="Y1410" s="51" t="str">
        <f>VLOOKUP(M1410,Entourage!A:B,2,FALSE)</f>
        <v>c_m_0014</v>
      </c>
    </row>
    <row r="1411" spans="1:25" x14ac:dyDescent="0.15">
      <c r="A1411" s="51">
        <f t="shared" ref="A1411:A1474" si="204">INT((ROW(A1411)+18)/20)</f>
        <v>71</v>
      </c>
      <c r="B1411" s="2">
        <f>COUNTIF(A$1:A1411,A1411)</f>
        <v>10</v>
      </c>
      <c r="C1411" s="2">
        <f t="shared" si="200"/>
        <v>101</v>
      </c>
      <c r="D1411" s="100">
        <f t="shared" ref="D1411:D1474" si="205">INT(V1411)</f>
        <v>158</v>
      </c>
      <c r="E1411" s="51">
        <v>1</v>
      </c>
      <c r="F1411" s="43">
        <v>3</v>
      </c>
      <c r="G1411" s="82">
        <v>13009</v>
      </c>
      <c r="H1411" s="43">
        <v>30</v>
      </c>
      <c r="I1411" s="43">
        <f>VLOOKUP(C1411,[4]CharPropertyConfig!$A:$G,7,FALSE)*D1411</f>
        <v>3950</v>
      </c>
      <c r="J1411" s="51">
        <f>VLOOKUP(A1411,filiation!A:C,3,FALSE)</f>
        <v>26</v>
      </c>
      <c r="K1411" s="51">
        <f>VLOOKUP(J1411,Entourage!A:N,14,FALSE)</f>
        <v>2</v>
      </c>
      <c r="L1411" s="2" t="str">
        <f t="shared" si="201"/>
        <v>刺杀</v>
      </c>
      <c r="M1411" s="51">
        <f>VLOOKUP(A1411,filiation!A:D,4,FALSE)</f>
        <v>27</v>
      </c>
      <c r="N1411" s="51">
        <f>VLOOKUP(M1411,Entourage!A:N,14,FALSE)</f>
        <v>2</v>
      </c>
      <c r="O1411" s="2" t="str">
        <f t="shared" si="202"/>
        <v>刺杀</v>
      </c>
      <c r="P1411" s="2">
        <f t="shared" si="203"/>
        <v>101</v>
      </c>
      <c r="Q1411" s="51">
        <f>INT(VLOOKUP(M1411,Entourage!A:AF,28+IF(N1411=1,2,IF(N1411=3,3,1)),FALSE)*0.6*POWER(B1411,1.1))</f>
        <v>317</v>
      </c>
      <c r="R1411" s="55">
        <f>I1411/(SUM(H$2:H1411)*10)</f>
        <v>8.3210448704444905E-3</v>
      </c>
      <c r="S1411" s="95">
        <f t="shared" ref="S1411:S1474" si="206">VLOOKUP(B1411,AG$2:AH$22,2,FALSE)</f>
        <v>1.89</v>
      </c>
      <c r="T1411" s="96">
        <f>SUMIFS(H$2:H1411,A$2:A1411,A1411)*10*S1411*(1.1+INDEX(Entourage!BD:BD,MATCH(J1411,Entourage!A:A,0))/20)</f>
        <v>3969.0000000000005</v>
      </c>
      <c r="U1411" s="96">
        <f t="shared" ref="U1411:U1474" si="207">IFERROR(T1411-T1410,0)</f>
        <v>491.40000000000009</v>
      </c>
      <c r="V1411" s="96">
        <f>T1411/VLOOKUP(C1411,[4]CharPropertyConfig!$A:$G,7,FALSE)</f>
        <v>158.76000000000002</v>
      </c>
      <c r="W1411" s="96">
        <f t="shared" si="199"/>
        <v>14.279999999999745</v>
      </c>
      <c r="X1411" s="54" t="str">
        <f>VLOOKUP(J1411,Entourage!A:B,2,FALSE)</f>
        <v>c_b_0003</v>
      </c>
      <c r="Y1411" s="51" t="str">
        <f>VLOOKUP(M1411,Entourage!A:B,2,FALSE)</f>
        <v>c_m_0014</v>
      </c>
    </row>
    <row r="1412" spans="1:25" x14ac:dyDescent="0.15">
      <c r="A1412" s="51">
        <f t="shared" si="204"/>
        <v>71</v>
      </c>
      <c r="B1412" s="2">
        <f>COUNTIF(A$1:A1412,A1412)</f>
        <v>11</v>
      </c>
      <c r="C1412" s="2">
        <f t="shared" si="200"/>
        <v>101</v>
      </c>
      <c r="D1412" s="100">
        <f t="shared" si="205"/>
        <v>179</v>
      </c>
      <c r="E1412" s="51">
        <v>1</v>
      </c>
      <c r="F1412" s="43">
        <v>4</v>
      </c>
      <c r="G1412" s="82">
        <v>13009</v>
      </c>
      <c r="H1412" s="43">
        <v>34</v>
      </c>
      <c r="I1412" s="43">
        <f>VLOOKUP(C1412,[4]CharPropertyConfig!$A:$G,7,FALSE)*D1412</f>
        <v>4475</v>
      </c>
      <c r="J1412" s="51">
        <f>VLOOKUP(A1412,filiation!A:C,3,FALSE)</f>
        <v>26</v>
      </c>
      <c r="K1412" s="51">
        <f>VLOOKUP(J1412,Entourage!A:N,14,FALSE)</f>
        <v>2</v>
      </c>
      <c r="L1412" s="2" t="str">
        <f t="shared" si="201"/>
        <v>刺杀</v>
      </c>
      <c r="M1412" s="51">
        <f>VLOOKUP(A1412,filiation!A:D,4,FALSE)</f>
        <v>27</v>
      </c>
      <c r="N1412" s="51">
        <f>VLOOKUP(M1412,Entourage!A:N,14,FALSE)</f>
        <v>2</v>
      </c>
      <c r="O1412" s="2" t="str">
        <f t="shared" si="202"/>
        <v>刺杀</v>
      </c>
      <c r="P1412" s="2">
        <f t="shared" si="203"/>
        <v>101</v>
      </c>
      <c r="Q1412" s="51">
        <f>INT(VLOOKUP(M1412,Entourage!A:AF,28+IF(N1412=1,2,IF(N1412=3,3,1)),FALSE)*0.6*POWER(B1412,1.1))</f>
        <v>352</v>
      </c>
      <c r="R1412" s="55">
        <f>I1412/(SUM(H$2:H1412)*10)</f>
        <v>9.4202593465813403E-3</v>
      </c>
      <c r="S1412" s="95">
        <f t="shared" si="206"/>
        <v>1.74</v>
      </c>
      <c r="T1412" s="96">
        <f>SUMIFS(H$2:H1412,A$2:A1412,A1412)*10*S1412*(1.1+INDEX(Entourage!BD:BD,MATCH(J1412,Entourage!A:A,0))/20)</f>
        <v>4482.2400000000007</v>
      </c>
      <c r="U1412" s="96">
        <f t="shared" si="207"/>
        <v>513.24000000000024</v>
      </c>
      <c r="V1412" s="96">
        <f>T1412/VLOOKUP(C1412,[4]CharPropertyConfig!$A:$G,7,FALSE)</f>
        <v>179.28960000000004</v>
      </c>
      <c r="W1412" s="96">
        <f t="shared" ref="W1412:W1475" si="208">U1412-U1411</f>
        <v>21.840000000000146</v>
      </c>
      <c r="X1412" s="54" t="str">
        <f>VLOOKUP(J1412,Entourage!A:B,2,FALSE)</f>
        <v>c_b_0003</v>
      </c>
      <c r="Y1412" s="51" t="str">
        <f>VLOOKUP(M1412,Entourage!A:B,2,FALSE)</f>
        <v>c_m_0014</v>
      </c>
    </row>
    <row r="1413" spans="1:25" x14ac:dyDescent="0.15">
      <c r="A1413" s="51">
        <f t="shared" si="204"/>
        <v>71</v>
      </c>
      <c r="B1413" s="2">
        <f>COUNTIF(A$1:A1413,A1413)</f>
        <v>12</v>
      </c>
      <c r="C1413" s="2">
        <f t="shared" si="200"/>
        <v>101</v>
      </c>
      <c r="D1413" s="100">
        <f t="shared" si="205"/>
        <v>200</v>
      </c>
      <c r="E1413" s="51">
        <v>1</v>
      </c>
      <c r="F1413" s="43">
        <v>4</v>
      </c>
      <c r="G1413" s="82">
        <v>13009</v>
      </c>
      <c r="H1413" s="43">
        <v>38</v>
      </c>
      <c r="I1413" s="43">
        <f>VLOOKUP(C1413,[4]CharPropertyConfig!$A:$G,7,FALSE)*D1413</f>
        <v>5000</v>
      </c>
      <c r="J1413" s="51">
        <f>VLOOKUP(A1413,filiation!A:C,3,FALSE)</f>
        <v>26</v>
      </c>
      <c r="K1413" s="51">
        <f>VLOOKUP(J1413,Entourage!A:N,14,FALSE)</f>
        <v>2</v>
      </c>
      <c r="L1413" s="2" t="str">
        <f t="shared" si="201"/>
        <v>刺杀</v>
      </c>
      <c r="M1413" s="51">
        <f>VLOOKUP(A1413,filiation!A:D,4,FALSE)</f>
        <v>27</v>
      </c>
      <c r="N1413" s="51">
        <f>VLOOKUP(M1413,Entourage!A:N,14,FALSE)</f>
        <v>2</v>
      </c>
      <c r="O1413" s="2" t="str">
        <f t="shared" si="202"/>
        <v>刺杀</v>
      </c>
      <c r="P1413" s="2">
        <f t="shared" si="203"/>
        <v>101</v>
      </c>
      <c r="Q1413" s="51">
        <f>INT(VLOOKUP(M1413,Entourage!A:AF,28+IF(N1413=1,2,IF(N1413=3,3,1)),FALSE)*0.6*POWER(B1413,1.1))</f>
        <v>387</v>
      </c>
      <c r="R1413" s="55">
        <f>I1413/(SUM(H$2:H1413)*10)</f>
        <v>1.0517016532749989E-2</v>
      </c>
      <c r="S1413" s="95">
        <f t="shared" si="206"/>
        <v>1.615</v>
      </c>
      <c r="T1413" s="96">
        <f>SUMIFS(H$2:H1413,A$2:A1413,A1413)*10*S1413*(1.1+INDEX(Entourage!BD:BD,MATCH(J1413,Entourage!A:A,0))/20)</f>
        <v>5019.420000000001</v>
      </c>
      <c r="U1413" s="96">
        <f t="shared" si="207"/>
        <v>537.18000000000029</v>
      </c>
      <c r="V1413" s="96">
        <f>T1413/VLOOKUP(C1413,[4]CharPropertyConfig!$A:$G,7,FALSE)</f>
        <v>200.77680000000004</v>
      </c>
      <c r="W1413" s="96">
        <f t="shared" si="208"/>
        <v>23.940000000000055</v>
      </c>
      <c r="X1413" s="54" t="str">
        <f>VLOOKUP(J1413,Entourage!A:B,2,FALSE)</f>
        <v>c_b_0003</v>
      </c>
      <c r="Y1413" s="51" t="str">
        <f>VLOOKUP(M1413,Entourage!A:B,2,FALSE)</f>
        <v>c_m_0014</v>
      </c>
    </row>
    <row r="1414" spans="1:25" x14ac:dyDescent="0.15">
      <c r="A1414" s="51">
        <f t="shared" si="204"/>
        <v>71</v>
      </c>
      <c r="B1414" s="2">
        <f>COUNTIF(A$1:A1414,A1414)</f>
        <v>13</v>
      </c>
      <c r="C1414" s="2">
        <f t="shared" si="200"/>
        <v>101</v>
      </c>
      <c r="D1414" s="100">
        <f t="shared" si="205"/>
        <v>223</v>
      </c>
      <c r="E1414" s="51">
        <v>1</v>
      </c>
      <c r="F1414" s="43">
        <v>4</v>
      </c>
      <c r="G1414" s="82">
        <v>13009</v>
      </c>
      <c r="H1414" s="43">
        <v>42</v>
      </c>
      <c r="I1414" s="43">
        <f>VLOOKUP(C1414,[4]CharPropertyConfig!$A:$G,7,FALSE)*D1414</f>
        <v>5575</v>
      </c>
      <c r="J1414" s="51">
        <f>VLOOKUP(A1414,filiation!A:C,3,FALSE)</f>
        <v>26</v>
      </c>
      <c r="K1414" s="51">
        <f>VLOOKUP(J1414,Entourage!A:N,14,FALSE)</f>
        <v>2</v>
      </c>
      <c r="L1414" s="2" t="str">
        <f t="shared" si="201"/>
        <v>刺杀</v>
      </c>
      <c r="M1414" s="51">
        <f>VLOOKUP(A1414,filiation!A:D,4,FALSE)</f>
        <v>27</v>
      </c>
      <c r="N1414" s="51">
        <f>VLOOKUP(M1414,Entourage!A:N,14,FALSE)</f>
        <v>2</v>
      </c>
      <c r="O1414" s="2" t="str">
        <f t="shared" si="202"/>
        <v>刺杀</v>
      </c>
      <c r="P1414" s="2">
        <f t="shared" si="203"/>
        <v>101</v>
      </c>
      <c r="Q1414" s="51">
        <f>INT(VLOOKUP(M1414,Entourage!A:AF,28+IF(N1414=1,2,IF(N1414=3,3,1)),FALSE)*0.6*POWER(B1414,1.1))</f>
        <v>423</v>
      </c>
      <c r="R1414" s="55">
        <f>I1414/(SUM(H$2:H1414)*10)</f>
        <v>1.1716123066577001E-2</v>
      </c>
      <c r="S1414" s="95">
        <f t="shared" si="206"/>
        <v>1.51</v>
      </c>
      <c r="T1414" s="96">
        <f>SUMIFS(H$2:H1414,A$2:A1414,A1414)*10*S1414*(1.1+INDEX(Entourage!BD:BD,MATCH(J1414,Entourage!A:A,0))/20)</f>
        <v>5580.9600000000009</v>
      </c>
      <c r="U1414" s="96">
        <f t="shared" si="207"/>
        <v>561.54</v>
      </c>
      <c r="V1414" s="96">
        <f>T1414/VLOOKUP(C1414,[4]CharPropertyConfig!$A:$G,7,FALSE)</f>
        <v>223.23840000000004</v>
      </c>
      <c r="W1414" s="96">
        <f t="shared" si="208"/>
        <v>24.359999999999673</v>
      </c>
      <c r="X1414" s="54" t="str">
        <f>VLOOKUP(J1414,Entourage!A:B,2,FALSE)</f>
        <v>c_b_0003</v>
      </c>
      <c r="Y1414" s="51" t="str">
        <f>VLOOKUP(M1414,Entourage!A:B,2,FALSE)</f>
        <v>c_m_0014</v>
      </c>
    </row>
    <row r="1415" spans="1:25" x14ac:dyDescent="0.15">
      <c r="A1415" s="51">
        <f t="shared" si="204"/>
        <v>71</v>
      </c>
      <c r="B1415" s="2">
        <f>COUNTIF(A$1:A1415,A1415)</f>
        <v>14</v>
      </c>
      <c r="C1415" s="2">
        <f t="shared" si="200"/>
        <v>101</v>
      </c>
      <c r="D1415" s="100">
        <f t="shared" si="205"/>
        <v>246</v>
      </c>
      <c r="E1415" s="51">
        <v>1</v>
      </c>
      <c r="F1415" s="43">
        <v>5</v>
      </c>
      <c r="G1415" s="82">
        <v>13009</v>
      </c>
      <c r="H1415" s="43">
        <v>46</v>
      </c>
      <c r="I1415" s="43">
        <f>VLOOKUP(C1415,[4]CharPropertyConfig!$A:$G,7,FALSE)*D1415</f>
        <v>6150</v>
      </c>
      <c r="J1415" s="51">
        <f>VLOOKUP(A1415,filiation!A:C,3,FALSE)</f>
        <v>26</v>
      </c>
      <c r="K1415" s="51">
        <f>VLOOKUP(J1415,Entourage!A:N,14,FALSE)</f>
        <v>2</v>
      </c>
      <c r="L1415" s="2" t="str">
        <f t="shared" si="201"/>
        <v>刺杀</v>
      </c>
      <c r="M1415" s="51">
        <f>VLOOKUP(A1415,filiation!A:D,4,FALSE)</f>
        <v>27</v>
      </c>
      <c r="N1415" s="51">
        <f>VLOOKUP(M1415,Entourage!A:N,14,FALSE)</f>
        <v>2</v>
      </c>
      <c r="O1415" s="2" t="str">
        <f t="shared" si="202"/>
        <v>刺杀</v>
      </c>
      <c r="P1415" s="2">
        <f t="shared" si="203"/>
        <v>101</v>
      </c>
      <c r="Q1415" s="51">
        <f>INT(VLOOKUP(M1415,Entourage!A:AF,28+IF(N1415=1,2,IF(N1415=3,3,1)),FALSE)*0.6*POWER(B1415,1.1))</f>
        <v>459</v>
      </c>
      <c r="R1415" s="55">
        <f>I1415/(SUM(H$2:H1415)*10)</f>
        <v>1.29120302330464E-2</v>
      </c>
      <c r="S1415" s="95">
        <f t="shared" si="206"/>
        <v>1.42</v>
      </c>
      <c r="T1415" s="96">
        <f>SUMIFS(H$2:H1415,A$2:A1415,A1415)*10*S1415*(1.1+INDEX(Entourage!BD:BD,MATCH(J1415,Entourage!A:A,0))/20)</f>
        <v>6162.8</v>
      </c>
      <c r="U1415" s="96">
        <f t="shared" si="207"/>
        <v>581.83999999999924</v>
      </c>
      <c r="V1415" s="96">
        <f>T1415/VLOOKUP(C1415,[4]CharPropertyConfig!$A:$G,7,FALSE)</f>
        <v>246.512</v>
      </c>
      <c r="W1415" s="96">
        <f t="shared" si="208"/>
        <v>20.299999999999272</v>
      </c>
      <c r="X1415" s="54" t="str">
        <f>VLOOKUP(J1415,Entourage!A:B,2,FALSE)</f>
        <v>c_b_0003</v>
      </c>
      <c r="Y1415" s="51" t="str">
        <f>VLOOKUP(M1415,Entourage!A:B,2,FALSE)</f>
        <v>c_m_0014</v>
      </c>
    </row>
    <row r="1416" spans="1:25" x14ac:dyDescent="0.15">
      <c r="A1416" s="51">
        <f t="shared" si="204"/>
        <v>71</v>
      </c>
      <c r="B1416" s="2">
        <f>COUNTIF(A$1:A1416,A1416)</f>
        <v>15</v>
      </c>
      <c r="C1416" s="2">
        <f t="shared" si="200"/>
        <v>101</v>
      </c>
      <c r="D1416" s="100">
        <f t="shared" si="205"/>
        <v>270</v>
      </c>
      <c r="E1416" s="51">
        <v>1</v>
      </c>
      <c r="F1416" s="43">
        <v>5</v>
      </c>
      <c r="G1416" s="82">
        <v>13009</v>
      </c>
      <c r="H1416" s="43">
        <v>50</v>
      </c>
      <c r="I1416" s="43">
        <f>VLOOKUP(C1416,[4]CharPropertyConfig!$A:$G,7,FALSE)*D1416</f>
        <v>6750</v>
      </c>
      <c r="J1416" s="51">
        <f>VLOOKUP(A1416,filiation!A:C,3,FALSE)</f>
        <v>26</v>
      </c>
      <c r="K1416" s="51">
        <f>VLOOKUP(J1416,Entourage!A:N,14,FALSE)</f>
        <v>2</v>
      </c>
      <c r="L1416" s="2" t="str">
        <f t="shared" si="201"/>
        <v>刺杀</v>
      </c>
      <c r="M1416" s="51">
        <f>VLOOKUP(A1416,filiation!A:D,4,FALSE)</f>
        <v>27</v>
      </c>
      <c r="N1416" s="51">
        <f>VLOOKUP(M1416,Entourage!A:N,14,FALSE)</f>
        <v>2</v>
      </c>
      <c r="O1416" s="2" t="str">
        <f t="shared" si="202"/>
        <v>刺杀</v>
      </c>
      <c r="P1416" s="2">
        <f t="shared" si="203"/>
        <v>101</v>
      </c>
      <c r="Q1416" s="51">
        <f>INT(VLOOKUP(M1416,Entourage!A:AF,28+IF(N1416=1,2,IF(N1416=3,3,1)),FALSE)*0.6*POWER(B1416,1.1))</f>
        <v>495</v>
      </c>
      <c r="R1416" s="55">
        <f>I1416/(SUM(H$2:H1416)*10)</f>
        <v>1.4156879194630873E-2</v>
      </c>
      <c r="S1416" s="95">
        <f t="shared" si="206"/>
        <v>1.3418999999999999</v>
      </c>
      <c r="T1416" s="96">
        <f>SUMIFS(H$2:H1416,A$2:A1416,A1416)*10*S1416*(1.1+INDEX(Entourage!BD:BD,MATCH(J1416,Entourage!A:A,0))/20)</f>
        <v>6763.1759999999995</v>
      </c>
      <c r="U1416" s="96">
        <f t="shared" si="207"/>
        <v>600.37599999999929</v>
      </c>
      <c r="V1416" s="96">
        <f>T1416/VLOOKUP(C1416,[4]CharPropertyConfig!$A:$G,7,FALSE)</f>
        <v>270.52704</v>
      </c>
      <c r="W1416" s="96">
        <f t="shared" si="208"/>
        <v>18.536000000000058</v>
      </c>
      <c r="X1416" s="54" t="str">
        <f>VLOOKUP(J1416,Entourage!A:B,2,FALSE)</f>
        <v>c_b_0003</v>
      </c>
      <c r="Y1416" s="51" t="str">
        <f>VLOOKUP(M1416,Entourage!A:B,2,FALSE)</f>
        <v>c_m_0014</v>
      </c>
    </row>
    <row r="1417" spans="1:25" x14ac:dyDescent="0.15">
      <c r="A1417" s="51">
        <f t="shared" si="204"/>
        <v>71</v>
      </c>
      <c r="B1417" s="2">
        <f>COUNTIF(A$1:A1417,A1417)</f>
        <v>16</v>
      </c>
      <c r="C1417" s="2">
        <f t="shared" si="200"/>
        <v>101</v>
      </c>
      <c r="D1417" s="100">
        <f t="shared" si="205"/>
        <v>295</v>
      </c>
      <c r="E1417" s="51">
        <v>1</v>
      </c>
      <c r="F1417" s="43">
        <v>5</v>
      </c>
      <c r="G1417" s="82">
        <v>13009</v>
      </c>
      <c r="H1417" s="43">
        <v>54</v>
      </c>
      <c r="I1417" s="43">
        <f>VLOOKUP(C1417,[4]CharPropertyConfig!$A:$G,7,FALSE)*D1417</f>
        <v>7375</v>
      </c>
      <c r="J1417" s="51">
        <f>VLOOKUP(A1417,filiation!A:C,3,FALSE)</f>
        <v>26</v>
      </c>
      <c r="K1417" s="51">
        <f>VLOOKUP(J1417,Entourage!A:N,14,FALSE)</f>
        <v>2</v>
      </c>
      <c r="L1417" s="2" t="str">
        <f t="shared" si="201"/>
        <v>刺杀</v>
      </c>
      <c r="M1417" s="51">
        <f>VLOOKUP(A1417,filiation!A:D,4,FALSE)</f>
        <v>27</v>
      </c>
      <c r="N1417" s="51">
        <f>VLOOKUP(M1417,Entourage!A:N,14,FALSE)</f>
        <v>2</v>
      </c>
      <c r="O1417" s="2" t="str">
        <f t="shared" si="202"/>
        <v>刺杀</v>
      </c>
      <c r="P1417" s="2">
        <f t="shared" si="203"/>
        <v>101</v>
      </c>
      <c r="Q1417" s="51">
        <f>INT(VLOOKUP(M1417,Entourage!A:AF,28+IF(N1417=1,2,IF(N1417=3,3,1)),FALSE)*0.6*POWER(B1417,1.1))</f>
        <v>532</v>
      </c>
      <c r="R1417" s="55">
        <f>I1417/(SUM(H$2:H1417)*10)</f>
        <v>1.5450203209452382E-2</v>
      </c>
      <c r="S1417" s="95">
        <f t="shared" si="206"/>
        <v>1.2748049999999997</v>
      </c>
      <c r="T1417" s="96">
        <f>SUMIFS(H$2:H1417,A$2:A1417,A1417)*10*S1417*(1.1+INDEX(Entourage!BD:BD,MATCH(J1417,Entourage!A:A,0))/20)</f>
        <v>7388.7697799999987</v>
      </c>
      <c r="U1417" s="96">
        <f t="shared" si="207"/>
        <v>625.59377999999924</v>
      </c>
      <c r="V1417" s="96">
        <f>T1417/VLOOKUP(C1417,[4]CharPropertyConfig!$A:$G,7,FALSE)</f>
        <v>295.55079119999994</v>
      </c>
      <c r="W1417" s="96">
        <f t="shared" si="208"/>
        <v>25.217779999999948</v>
      </c>
      <c r="X1417" s="54" t="str">
        <f>VLOOKUP(J1417,Entourage!A:B,2,FALSE)</f>
        <v>c_b_0003</v>
      </c>
      <c r="Y1417" s="51" t="str">
        <f>VLOOKUP(M1417,Entourage!A:B,2,FALSE)</f>
        <v>c_m_0014</v>
      </c>
    </row>
    <row r="1418" spans="1:25" x14ac:dyDescent="0.15">
      <c r="A1418" s="51">
        <f t="shared" si="204"/>
        <v>71</v>
      </c>
      <c r="B1418" s="2">
        <f>COUNTIF(A$1:A1418,A1418)</f>
        <v>17</v>
      </c>
      <c r="C1418" s="2">
        <f t="shared" si="200"/>
        <v>101</v>
      </c>
      <c r="D1418" s="100">
        <f t="shared" si="205"/>
        <v>321</v>
      </c>
      <c r="E1418" s="51">
        <v>1</v>
      </c>
      <c r="F1418" s="43">
        <v>5</v>
      </c>
      <c r="G1418" s="82">
        <v>13009</v>
      </c>
      <c r="H1418" s="43">
        <v>58</v>
      </c>
      <c r="I1418" s="43">
        <f>VLOOKUP(C1418,[4]CharPropertyConfig!$A:$G,7,FALSE)*D1418</f>
        <v>8025</v>
      </c>
      <c r="J1418" s="51">
        <f>VLOOKUP(A1418,filiation!A:C,3,FALSE)</f>
        <v>26</v>
      </c>
      <c r="K1418" s="51">
        <f>VLOOKUP(J1418,Entourage!A:N,14,FALSE)</f>
        <v>2</v>
      </c>
      <c r="L1418" s="2" t="str">
        <f t="shared" si="201"/>
        <v>刺杀</v>
      </c>
      <c r="M1418" s="51">
        <f>VLOOKUP(A1418,filiation!A:D,4,FALSE)</f>
        <v>27</v>
      </c>
      <c r="N1418" s="51">
        <f>VLOOKUP(M1418,Entourage!A:N,14,FALSE)</f>
        <v>2</v>
      </c>
      <c r="O1418" s="2" t="str">
        <f t="shared" si="202"/>
        <v>刺杀</v>
      </c>
      <c r="P1418" s="2">
        <f t="shared" si="203"/>
        <v>101</v>
      </c>
      <c r="Q1418" s="51">
        <f>INT(VLOOKUP(M1418,Entourage!A:AF,28+IF(N1418=1,2,IF(N1418=3,3,1)),FALSE)*0.6*POWER(B1418,1.1))</f>
        <v>568</v>
      </c>
      <c r="R1418" s="55">
        <f>I1418/(SUM(H$2:H1418)*10)</f>
        <v>1.6791513223970538E-2</v>
      </c>
      <c r="S1418" s="95">
        <f t="shared" si="206"/>
        <v>1.2174387749999998</v>
      </c>
      <c r="T1418" s="96">
        <f>SUMIFS(H$2:H1418,A$2:A1418,A1418)*10*S1418*(1.1+INDEX(Entourage!BD:BD,MATCH(J1418,Entourage!A:A,0))/20)</f>
        <v>8044.835425199999</v>
      </c>
      <c r="U1418" s="96">
        <f t="shared" si="207"/>
        <v>656.06564520000029</v>
      </c>
      <c r="V1418" s="96">
        <f>T1418/VLOOKUP(C1418,[4]CharPropertyConfig!$A:$G,7,FALSE)</f>
        <v>321.79341700799995</v>
      </c>
      <c r="W1418" s="96">
        <f t="shared" si="208"/>
        <v>30.471865200001048</v>
      </c>
      <c r="X1418" s="54" t="str">
        <f>VLOOKUP(J1418,Entourage!A:B,2,FALSE)</f>
        <v>c_b_0003</v>
      </c>
      <c r="Y1418" s="51" t="str">
        <f>VLOOKUP(M1418,Entourage!A:B,2,FALSE)</f>
        <v>c_m_0014</v>
      </c>
    </row>
    <row r="1419" spans="1:25" x14ac:dyDescent="0.15">
      <c r="A1419" s="51">
        <f t="shared" si="204"/>
        <v>71</v>
      </c>
      <c r="B1419" s="2">
        <f>COUNTIF(A$1:A1419,A1419)</f>
        <v>18</v>
      </c>
      <c r="C1419" s="2">
        <f t="shared" si="200"/>
        <v>101</v>
      </c>
      <c r="D1419" s="100">
        <f t="shared" si="205"/>
        <v>350</v>
      </c>
      <c r="E1419" s="51">
        <v>1</v>
      </c>
      <c r="F1419" s="43">
        <v>6</v>
      </c>
      <c r="G1419" s="82">
        <v>13009</v>
      </c>
      <c r="H1419" s="43">
        <v>64</v>
      </c>
      <c r="I1419" s="43">
        <f>VLOOKUP(C1419,[4]CharPropertyConfig!$A:$G,7,FALSE)*D1419</f>
        <v>8750</v>
      </c>
      <c r="J1419" s="51">
        <f>VLOOKUP(A1419,filiation!A:C,3,FALSE)</f>
        <v>26</v>
      </c>
      <c r="K1419" s="51">
        <f>VLOOKUP(J1419,Entourage!A:N,14,FALSE)</f>
        <v>2</v>
      </c>
      <c r="L1419" s="2" t="str">
        <f t="shared" si="201"/>
        <v>刺杀</v>
      </c>
      <c r="M1419" s="51">
        <f>VLOOKUP(A1419,filiation!A:D,4,FALSE)</f>
        <v>27</v>
      </c>
      <c r="N1419" s="51">
        <f>VLOOKUP(M1419,Entourage!A:N,14,FALSE)</f>
        <v>2</v>
      </c>
      <c r="O1419" s="2" t="str">
        <f t="shared" si="202"/>
        <v>刺杀</v>
      </c>
      <c r="P1419" s="2">
        <f t="shared" si="203"/>
        <v>101</v>
      </c>
      <c r="Q1419" s="51">
        <f>INT(VLOOKUP(M1419,Entourage!A:AF,28+IF(N1419=1,2,IF(N1419=3,3,1)),FALSE)*0.6*POWER(B1419,1.1))</f>
        <v>605</v>
      </c>
      <c r="R1419" s="55">
        <f>I1419/(SUM(H$2:H1419)*10)</f>
        <v>1.8284018722835173E-2</v>
      </c>
      <c r="S1419" s="95">
        <f t="shared" si="206"/>
        <v>1.1687412239999997</v>
      </c>
      <c r="T1419" s="96">
        <f>SUMIFS(H$2:H1419,A$2:A1419,A1419)*10*S1419*(1.1+INDEX(Entourage!BD:BD,MATCH(J1419,Entourage!A:A,0))/20)</f>
        <v>8770.2341448959978</v>
      </c>
      <c r="U1419" s="96">
        <f t="shared" si="207"/>
        <v>725.39871969599881</v>
      </c>
      <c r="V1419" s="96">
        <f>T1419/VLOOKUP(C1419,[4]CharPropertyConfig!$A:$G,7,FALSE)</f>
        <v>350.80936579583994</v>
      </c>
      <c r="W1419" s="96">
        <f t="shared" si="208"/>
        <v>69.333074495998517</v>
      </c>
      <c r="X1419" s="54" t="str">
        <f>VLOOKUP(J1419,Entourage!A:B,2,FALSE)</f>
        <v>c_b_0003</v>
      </c>
      <c r="Y1419" s="51" t="str">
        <f>VLOOKUP(M1419,Entourage!A:B,2,FALSE)</f>
        <v>c_m_0014</v>
      </c>
    </row>
    <row r="1420" spans="1:25" x14ac:dyDescent="0.15">
      <c r="A1420" s="51">
        <f t="shared" si="204"/>
        <v>71</v>
      </c>
      <c r="B1420" s="2">
        <f>COUNTIF(A$1:A1420,A1420)</f>
        <v>19</v>
      </c>
      <c r="C1420" s="2">
        <f t="shared" si="200"/>
        <v>101</v>
      </c>
      <c r="D1420" s="100">
        <f t="shared" si="205"/>
        <v>381</v>
      </c>
      <c r="E1420" s="51">
        <v>1</v>
      </c>
      <c r="F1420" s="43">
        <v>6</v>
      </c>
      <c r="G1420" s="82">
        <v>13009</v>
      </c>
      <c r="H1420" s="43">
        <v>68</v>
      </c>
      <c r="I1420" s="43">
        <f>VLOOKUP(C1420,[4]CharPropertyConfig!$A:$G,7,FALSE)*D1420</f>
        <v>9525</v>
      </c>
      <c r="J1420" s="51">
        <f>VLOOKUP(A1420,filiation!A:C,3,FALSE)</f>
        <v>26</v>
      </c>
      <c r="K1420" s="51">
        <f>VLOOKUP(J1420,Entourage!A:N,14,FALSE)</f>
        <v>2</v>
      </c>
      <c r="L1420" s="2" t="str">
        <f t="shared" si="201"/>
        <v>刺杀</v>
      </c>
      <c r="M1420" s="51">
        <f>VLOOKUP(A1420,filiation!A:D,4,FALSE)</f>
        <v>27</v>
      </c>
      <c r="N1420" s="51">
        <f>VLOOKUP(M1420,Entourage!A:N,14,FALSE)</f>
        <v>2</v>
      </c>
      <c r="O1420" s="2" t="str">
        <f t="shared" si="202"/>
        <v>刺杀</v>
      </c>
      <c r="P1420" s="2">
        <f t="shared" si="203"/>
        <v>101</v>
      </c>
      <c r="Q1420" s="51">
        <f>INT(VLOOKUP(M1420,Entourage!A:AF,28+IF(N1420=1,2,IF(N1420=3,3,1)),FALSE)*0.6*POWER(B1420,1.1))</f>
        <v>642</v>
      </c>
      <c r="R1420" s="55">
        <f>I1420/(SUM(H$2:H1420)*10)</f>
        <v>1.9875219096903429E-2</v>
      </c>
      <c r="S1420" s="95">
        <f t="shared" si="206"/>
        <v>1.1278352811599996</v>
      </c>
      <c r="T1420" s="96">
        <f>SUMIFS(H$2:H1420,A$2:A1420,A1420)*10*S1420*(1.1+INDEX(Entourage!BD:BD,MATCH(J1420,Entourage!A:A,0))/20)</f>
        <v>9536.9751374889565</v>
      </c>
      <c r="U1420" s="96">
        <f t="shared" si="207"/>
        <v>766.74099259295872</v>
      </c>
      <c r="V1420" s="96">
        <f>T1420/VLOOKUP(C1420,[4]CharPropertyConfig!$A:$G,7,FALSE)</f>
        <v>381.47900549955824</v>
      </c>
      <c r="W1420" s="96">
        <f t="shared" si="208"/>
        <v>41.342272896959912</v>
      </c>
      <c r="X1420" s="54" t="str">
        <f>VLOOKUP(J1420,Entourage!A:B,2,FALSE)</f>
        <v>c_b_0003</v>
      </c>
      <c r="Y1420" s="51" t="str">
        <f>VLOOKUP(M1420,Entourage!A:B,2,FALSE)</f>
        <v>c_m_0014</v>
      </c>
    </row>
    <row r="1421" spans="1:25" x14ac:dyDescent="0.15">
      <c r="A1421" s="51">
        <f t="shared" si="204"/>
        <v>71</v>
      </c>
      <c r="B1421" s="2">
        <f>COUNTIF(A$1:A1421,A1421)</f>
        <v>20</v>
      </c>
      <c r="C1421" s="2">
        <f t="shared" si="200"/>
        <v>101</v>
      </c>
      <c r="D1421" s="100">
        <f t="shared" si="205"/>
        <v>414</v>
      </c>
      <c r="E1421" s="51">
        <v>1</v>
      </c>
      <c r="F1421" s="43">
        <v>6</v>
      </c>
      <c r="G1421" s="82">
        <v>13009</v>
      </c>
      <c r="H1421" s="43">
        <v>72</v>
      </c>
      <c r="I1421" s="43">
        <f>VLOOKUP(C1421,[4]CharPropertyConfig!$A:$G,7,FALSE)*D1421</f>
        <v>10350</v>
      </c>
      <c r="J1421" s="51">
        <f>VLOOKUP(A1421,filiation!A:C,3,FALSE)</f>
        <v>26</v>
      </c>
      <c r="K1421" s="51">
        <f>VLOOKUP(J1421,Entourage!A:N,14,FALSE)</f>
        <v>2</v>
      </c>
      <c r="L1421" s="2" t="str">
        <f t="shared" si="201"/>
        <v>刺杀</v>
      </c>
      <c r="M1421" s="51">
        <f>VLOOKUP(A1421,filiation!A:D,4,FALSE)</f>
        <v>27</v>
      </c>
      <c r="N1421" s="51">
        <f>VLOOKUP(M1421,Entourage!A:N,14,FALSE)</f>
        <v>2</v>
      </c>
      <c r="O1421" s="2" t="str">
        <f t="shared" si="202"/>
        <v>刺杀</v>
      </c>
      <c r="P1421" s="2">
        <f t="shared" si="203"/>
        <v>101</v>
      </c>
      <c r="Q1421" s="51">
        <f>INT(VLOOKUP(M1421,Entourage!A:AF,28+IF(N1421=1,2,IF(N1421=3,3,1)),FALSE)*0.6*POWER(B1421,1.1))</f>
        <v>680</v>
      </c>
      <c r="R1421" s="55">
        <f>I1421/(SUM(H$2:H1421)*10)</f>
        <v>2.1564297024752061E-2</v>
      </c>
      <c r="S1421" s="95">
        <f t="shared" si="206"/>
        <v>1.0940002227251997</v>
      </c>
      <c r="T1421" s="96">
        <f>SUMIFS(H$2:H1421,A$2:A1421,A1421)*10*S1421*(1.1+INDEX(Entourage!BD:BD,MATCH(J1421,Entourage!A:A,0))/20)</f>
        <v>10353.618107871291</v>
      </c>
      <c r="U1421" s="96">
        <f t="shared" si="207"/>
        <v>816.64297038233417</v>
      </c>
      <c r="V1421" s="96">
        <f>T1421/VLOOKUP(C1421,[4]CharPropertyConfig!$A:$G,7,FALSE)</f>
        <v>414.1447243148516</v>
      </c>
      <c r="W1421" s="96">
        <f t="shared" si="208"/>
        <v>49.901977789375451</v>
      </c>
      <c r="X1421" s="54" t="str">
        <f>VLOOKUP(J1421,Entourage!A:B,2,FALSE)</f>
        <v>c_b_0003</v>
      </c>
      <c r="Y1421" s="51" t="str">
        <f>VLOOKUP(M1421,Entourage!A:B,2,FALSE)</f>
        <v>c_m_0014</v>
      </c>
    </row>
    <row r="1422" spans="1:25" x14ac:dyDescent="0.15">
      <c r="A1422" s="51">
        <f t="shared" si="204"/>
        <v>72</v>
      </c>
      <c r="B1422" s="2">
        <f>COUNTIF(A$1:A1422,A1422)</f>
        <v>1</v>
      </c>
      <c r="C1422" s="2">
        <f t="shared" si="200"/>
        <v>101</v>
      </c>
      <c r="D1422" s="100">
        <f t="shared" si="205"/>
        <v>11</v>
      </c>
      <c r="E1422" s="51">
        <v>1</v>
      </c>
      <c r="F1422" s="43">
        <v>1</v>
      </c>
      <c r="G1422" s="82">
        <v>13009</v>
      </c>
      <c r="H1422" s="43">
        <v>2</v>
      </c>
      <c r="I1422" s="43">
        <f>VLOOKUP(C1422,[4]CharPropertyConfig!$A:$G,7,FALSE)*D1422</f>
        <v>275</v>
      </c>
      <c r="J1422" s="51">
        <f>VLOOKUP(A1422,filiation!A:C,3,FALSE)</f>
        <v>27</v>
      </c>
      <c r="K1422" s="51">
        <f>VLOOKUP(J1422,Entourage!A:N,14,FALSE)</f>
        <v>2</v>
      </c>
      <c r="L1422" s="2" t="str">
        <f t="shared" si="201"/>
        <v>刺杀</v>
      </c>
      <c r="M1422" s="51">
        <f>VLOOKUP(A1422,filiation!A:D,4,FALSE)</f>
        <v>26</v>
      </c>
      <c r="N1422" s="51">
        <f>VLOOKUP(M1422,Entourage!A:N,14,FALSE)</f>
        <v>2</v>
      </c>
      <c r="O1422" s="2" t="str">
        <f t="shared" si="202"/>
        <v>刺杀</v>
      </c>
      <c r="P1422" s="2">
        <f t="shared" si="203"/>
        <v>101</v>
      </c>
      <c r="Q1422" s="51">
        <f>INT(VLOOKUP(M1422,Entourage!A:AF,28+IF(N1422=1,2,IF(N1422=3,3,1)),FALSE)*0.6*POWER(B1422,1.1))</f>
        <v>24</v>
      </c>
      <c r="R1422" s="55">
        <f>I1422/(SUM(H$2:H1422)*10)</f>
        <v>5.7294053918913288E-4</v>
      </c>
      <c r="S1422" s="95">
        <f t="shared" si="206"/>
        <v>10</v>
      </c>
      <c r="T1422" s="96">
        <f>SUMIFS(H$2:H1422,A$2:A1422,A1422)*10*S1422*(1.1+INDEX(Entourage!BD:BD,MATCH(J1422,Entourage!A:A,0))/20)</f>
        <v>280</v>
      </c>
      <c r="U1422" s="96">
        <f t="shared" si="207"/>
        <v>-10073.618107871291</v>
      </c>
      <c r="V1422" s="96">
        <f>T1422/VLOOKUP(C1422,[4]CharPropertyConfig!$A:$G,7,FALSE)</f>
        <v>11.2</v>
      </c>
      <c r="W1422" s="96">
        <f t="shared" si="208"/>
        <v>-10890.261078253625</v>
      </c>
      <c r="X1422" s="54" t="str">
        <f>VLOOKUP(J1422,Entourage!A:B,2,FALSE)</f>
        <v>c_m_0014</v>
      </c>
      <c r="Y1422" s="51" t="str">
        <f>VLOOKUP(M1422,Entourage!A:B,2,FALSE)</f>
        <v>c_b_0003</v>
      </c>
    </row>
    <row r="1423" spans="1:25" x14ac:dyDescent="0.15">
      <c r="A1423" s="51">
        <f t="shared" si="204"/>
        <v>72</v>
      </c>
      <c r="B1423" s="2">
        <f>COUNTIF(A$1:A1423,A1423)</f>
        <v>2</v>
      </c>
      <c r="C1423" s="2">
        <f t="shared" si="200"/>
        <v>101</v>
      </c>
      <c r="D1423" s="100">
        <f t="shared" si="205"/>
        <v>23</v>
      </c>
      <c r="E1423" s="51">
        <v>1</v>
      </c>
      <c r="F1423" s="43">
        <v>1</v>
      </c>
      <c r="G1423" s="82">
        <v>13009</v>
      </c>
      <c r="H1423" s="43">
        <v>4</v>
      </c>
      <c r="I1423" s="43">
        <f>VLOOKUP(C1423,[4]CharPropertyConfig!$A:$G,7,FALSE)*D1423</f>
        <v>575</v>
      </c>
      <c r="J1423" s="51">
        <f>VLOOKUP(A1423,filiation!A:C,3,FALSE)</f>
        <v>27</v>
      </c>
      <c r="K1423" s="51">
        <f>VLOOKUP(J1423,Entourage!A:N,14,FALSE)</f>
        <v>2</v>
      </c>
      <c r="L1423" s="2" t="str">
        <f t="shared" si="201"/>
        <v>刺杀</v>
      </c>
      <c r="M1423" s="51">
        <f>VLOOKUP(A1423,filiation!A:D,4,FALSE)</f>
        <v>26</v>
      </c>
      <c r="N1423" s="51">
        <f>VLOOKUP(M1423,Entourage!A:N,14,FALSE)</f>
        <v>2</v>
      </c>
      <c r="O1423" s="2" t="str">
        <f t="shared" si="202"/>
        <v>刺杀</v>
      </c>
      <c r="P1423" s="2">
        <f t="shared" si="203"/>
        <v>101</v>
      </c>
      <c r="Q1423" s="51">
        <f>INT(VLOOKUP(M1423,Entourage!A:AF,28+IF(N1423=1,2,IF(N1423=3,3,1)),FALSE)*0.6*POWER(B1423,1.1))</f>
        <v>51</v>
      </c>
      <c r="R1423" s="55">
        <f>I1423/(SUM(H$2:H1423)*10)</f>
        <v>1.1978667555518521E-3</v>
      </c>
      <c r="S1423" s="95">
        <f t="shared" si="206"/>
        <v>7</v>
      </c>
      <c r="T1423" s="96">
        <f>SUMIFS(H$2:H1423,A$2:A1423,A1423)*10*S1423*(1.1+INDEX(Entourage!BD:BD,MATCH(J1423,Entourage!A:A,0))/20)</f>
        <v>588</v>
      </c>
      <c r="U1423" s="96">
        <f t="shared" si="207"/>
        <v>308</v>
      </c>
      <c r="V1423" s="96">
        <f>T1423/VLOOKUP(C1423,[4]CharPropertyConfig!$A:$G,7,FALSE)</f>
        <v>23.52</v>
      </c>
      <c r="W1423" s="96">
        <f t="shared" si="208"/>
        <v>10381.618107871291</v>
      </c>
      <c r="X1423" s="54" t="str">
        <f>VLOOKUP(J1423,Entourage!A:B,2,FALSE)</f>
        <v>c_m_0014</v>
      </c>
      <c r="Y1423" s="51" t="str">
        <f>VLOOKUP(M1423,Entourage!A:B,2,FALSE)</f>
        <v>c_b_0003</v>
      </c>
    </row>
    <row r="1424" spans="1:25" x14ac:dyDescent="0.15">
      <c r="A1424" s="51">
        <f t="shared" si="204"/>
        <v>72</v>
      </c>
      <c r="B1424" s="2">
        <f>COUNTIF(A$1:A1424,A1424)</f>
        <v>3</v>
      </c>
      <c r="C1424" s="2">
        <f t="shared" si="200"/>
        <v>101</v>
      </c>
      <c r="D1424" s="100">
        <f t="shared" si="205"/>
        <v>36</v>
      </c>
      <c r="E1424" s="51">
        <v>1</v>
      </c>
      <c r="F1424" s="43">
        <v>1</v>
      </c>
      <c r="G1424" s="82">
        <v>13009</v>
      </c>
      <c r="H1424" s="43">
        <v>6</v>
      </c>
      <c r="I1424" s="43">
        <f>VLOOKUP(C1424,[4]CharPropertyConfig!$A:$G,7,FALSE)*D1424</f>
        <v>900</v>
      </c>
      <c r="J1424" s="51">
        <f>VLOOKUP(A1424,filiation!A:C,3,FALSE)</f>
        <v>27</v>
      </c>
      <c r="K1424" s="51">
        <f>VLOOKUP(J1424,Entourage!A:N,14,FALSE)</f>
        <v>2</v>
      </c>
      <c r="L1424" s="2" t="str">
        <f t="shared" si="201"/>
        <v>刺杀</v>
      </c>
      <c r="M1424" s="51">
        <f>VLOOKUP(A1424,filiation!A:D,4,FALSE)</f>
        <v>26</v>
      </c>
      <c r="N1424" s="51">
        <f>VLOOKUP(M1424,Entourage!A:N,14,FALSE)</f>
        <v>2</v>
      </c>
      <c r="O1424" s="2" t="str">
        <f t="shared" si="202"/>
        <v>刺杀</v>
      </c>
      <c r="P1424" s="2">
        <f t="shared" si="203"/>
        <v>101</v>
      </c>
      <c r="Q1424" s="51">
        <f>INT(VLOOKUP(M1424,Entourage!A:AF,28+IF(N1424=1,2,IF(N1424=3,3,1)),FALSE)*0.6*POWER(B1424,1.1))</f>
        <v>80</v>
      </c>
      <c r="R1424" s="55">
        <f>I1424/(SUM(H$2:H1424)*10)</f>
        <v>1.8746875520746543E-3</v>
      </c>
      <c r="S1424" s="95">
        <f t="shared" si="206"/>
        <v>5.5</v>
      </c>
      <c r="T1424" s="96">
        <f>SUMIFS(H$2:H1424,A$2:A1424,A1424)*10*S1424*(1.1+INDEX(Entourage!BD:BD,MATCH(J1424,Entourage!A:A,0))/20)</f>
        <v>924.00000000000011</v>
      </c>
      <c r="U1424" s="96">
        <f t="shared" si="207"/>
        <v>336.00000000000011</v>
      </c>
      <c r="V1424" s="96">
        <f>T1424/VLOOKUP(C1424,[4]CharPropertyConfig!$A:$G,7,FALSE)</f>
        <v>36.960000000000008</v>
      </c>
      <c r="W1424" s="96">
        <f t="shared" si="208"/>
        <v>28.000000000000114</v>
      </c>
      <c r="X1424" s="54" t="str">
        <f>VLOOKUP(J1424,Entourage!A:B,2,FALSE)</f>
        <v>c_m_0014</v>
      </c>
      <c r="Y1424" s="51" t="str">
        <f>VLOOKUP(M1424,Entourage!A:B,2,FALSE)</f>
        <v>c_b_0003</v>
      </c>
    </row>
    <row r="1425" spans="1:25" x14ac:dyDescent="0.15">
      <c r="A1425" s="51">
        <f t="shared" si="204"/>
        <v>72</v>
      </c>
      <c r="B1425" s="2">
        <f>COUNTIF(A$1:A1425,A1425)</f>
        <v>4</v>
      </c>
      <c r="C1425" s="2">
        <f t="shared" si="200"/>
        <v>101</v>
      </c>
      <c r="D1425" s="100">
        <f t="shared" si="205"/>
        <v>51</v>
      </c>
      <c r="E1425" s="51">
        <v>1</v>
      </c>
      <c r="F1425" s="43">
        <v>2</v>
      </c>
      <c r="G1425" s="82">
        <v>13009</v>
      </c>
      <c r="H1425" s="43">
        <v>10</v>
      </c>
      <c r="I1425" s="43">
        <f>VLOOKUP(C1425,[4]CharPropertyConfig!$A:$G,7,FALSE)*D1425</f>
        <v>1275</v>
      </c>
      <c r="J1425" s="51">
        <f>VLOOKUP(A1425,filiation!A:C,3,FALSE)</f>
        <v>27</v>
      </c>
      <c r="K1425" s="51">
        <f>VLOOKUP(J1425,Entourage!A:N,14,FALSE)</f>
        <v>2</v>
      </c>
      <c r="L1425" s="2" t="str">
        <f t="shared" si="201"/>
        <v>刺杀</v>
      </c>
      <c r="M1425" s="51">
        <f>VLOOKUP(A1425,filiation!A:D,4,FALSE)</f>
        <v>26</v>
      </c>
      <c r="N1425" s="51">
        <f>VLOOKUP(M1425,Entourage!A:N,14,FALSE)</f>
        <v>2</v>
      </c>
      <c r="O1425" s="2" t="str">
        <f t="shared" si="202"/>
        <v>刺杀</v>
      </c>
      <c r="P1425" s="2">
        <f t="shared" si="203"/>
        <v>101</v>
      </c>
      <c r="Q1425" s="51">
        <f>INT(VLOOKUP(M1425,Entourage!A:AF,28+IF(N1425=1,2,IF(N1425=3,3,1)),FALSE)*0.6*POWER(B1425,1.1))</f>
        <v>110</v>
      </c>
      <c r="R1425" s="55">
        <f>I1425/(SUM(H$2:H1425)*10)</f>
        <v>2.6552542796451331E-3</v>
      </c>
      <c r="S1425" s="95">
        <f t="shared" si="206"/>
        <v>4.2</v>
      </c>
      <c r="T1425" s="96">
        <f>SUMIFS(H$2:H1425,A$2:A1425,A1425)*10*S1425*(1.1+INDEX(Entourage!BD:BD,MATCH(J1425,Entourage!A:A,0))/20)</f>
        <v>1293.6000000000001</v>
      </c>
      <c r="U1425" s="96">
        <f t="shared" si="207"/>
        <v>369.6</v>
      </c>
      <c r="V1425" s="96">
        <f>T1425/VLOOKUP(C1425,[4]CharPropertyConfig!$A:$G,7,FALSE)</f>
        <v>51.744000000000007</v>
      </c>
      <c r="W1425" s="96">
        <f t="shared" si="208"/>
        <v>33.599999999999909</v>
      </c>
      <c r="X1425" s="54" t="str">
        <f>VLOOKUP(J1425,Entourage!A:B,2,FALSE)</f>
        <v>c_m_0014</v>
      </c>
      <c r="Y1425" s="51" t="str">
        <f>VLOOKUP(M1425,Entourage!A:B,2,FALSE)</f>
        <v>c_b_0003</v>
      </c>
    </row>
    <row r="1426" spans="1:25" x14ac:dyDescent="0.15">
      <c r="A1426" s="51">
        <f t="shared" si="204"/>
        <v>72</v>
      </c>
      <c r="B1426" s="2">
        <f>COUNTIF(A$1:A1426,A1426)</f>
        <v>5</v>
      </c>
      <c r="C1426" s="2">
        <f t="shared" ref="C1426:C1489" si="209">P1426</f>
        <v>101</v>
      </c>
      <c r="D1426" s="100">
        <f t="shared" si="205"/>
        <v>67</v>
      </c>
      <c r="E1426" s="51">
        <v>1</v>
      </c>
      <c r="F1426" s="43">
        <v>2</v>
      </c>
      <c r="G1426" s="82">
        <v>13009</v>
      </c>
      <c r="H1426" s="43">
        <v>12</v>
      </c>
      <c r="I1426" s="43">
        <f>VLOOKUP(C1426,[4]CharPropertyConfig!$A:$G,7,FALSE)*D1426</f>
        <v>1675</v>
      </c>
      <c r="J1426" s="51">
        <f>VLOOKUP(A1426,filiation!A:C,3,FALSE)</f>
        <v>27</v>
      </c>
      <c r="K1426" s="51">
        <f>VLOOKUP(J1426,Entourage!A:N,14,FALSE)</f>
        <v>2</v>
      </c>
      <c r="L1426" s="2" t="str">
        <f t="shared" si="201"/>
        <v>刺杀</v>
      </c>
      <c r="M1426" s="51">
        <f>VLOOKUP(A1426,filiation!A:D,4,FALSE)</f>
        <v>26</v>
      </c>
      <c r="N1426" s="51">
        <f>VLOOKUP(M1426,Entourage!A:N,14,FALSE)</f>
        <v>2</v>
      </c>
      <c r="O1426" s="2" t="str">
        <f t="shared" si="202"/>
        <v>刺杀</v>
      </c>
      <c r="P1426" s="2">
        <f t="shared" si="203"/>
        <v>101</v>
      </c>
      <c r="Q1426" s="51">
        <f>INT(VLOOKUP(M1426,Entourage!A:AF,28+IF(N1426=1,2,IF(N1426=3,3,1)),FALSE)*0.6*POWER(B1426,1.1))</f>
        <v>140</v>
      </c>
      <c r="R1426" s="55">
        <f>I1426/(SUM(H$2:H1426)*10)</f>
        <v>3.4874037060170725E-3</v>
      </c>
      <c r="S1426" s="95">
        <f t="shared" si="206"/>
        <v>3.56</v>
      </c>
      <c r="T1426" s="96">
        <f>SUMIFS(H$2:H1426,A$2:A1426,A1426)*10*S1426*(1.1+INDEX(Entourage!BD:BD,MATCH(J1426,Entourage!A:A,0))/20)</f>
        <v>1694.5600000000004</v>
      </c>
      <c r="U1426" s="96">
        <f t="shared" si="207"/>
        <v>400.96000000000026</v>
      </c>
      <c r="V1426" s="96">
        <f>T1426/VLOOKUP(C1426,[4]CharPropertyConfig!$A:$G,7,FALSE)</f>
        <v>67.78240000000001</v>
      </c>
      <c r="W1426" s="96">
        <f t="shared" si="208"/>
        <v>31.360000000000241</v>
      </c>
      <c r="X1426" s="54" t="str">
        <f>VLOOKUP(J1426,Entourage!A:B,2,FALSE)</f>
        <v>c_m_0014</v>
      </c>
      <c r="Y1426" s="51" t="str">
        <f>VLOOKUP(M1426,Entourage!A:B,2,FALSE)</f>
        <v>c_b_0003</v>
      </c>
    </row>
    <row r="1427" spans="1:25" x14ac:dyDescent="0.15">
      <c r="A1427" s="51">
        <f t="shared" si="204"/>
        <v>72</v>
      </c>
      <c r="B1427" s="2">
        <f>COUNTIF(A$1:A1427,A1427)</f>
        <v>6</v>
      </c>
      <c r="C1427" s="2">
        <f t="shared" si="209"/>
        <v>101</v>
      </c>
      <c r="D1427" s="100">
        <f t="shared" si="205"/>
        <v>84</v>
      </c>
      <c r="E1427" s="51">
        <v>1</v>
      </c>
      <c r="F1427" s="43">
        <v>2</v>
      </c>
      <c r="G1427" s="82">
        <v>13009</v>
      </c>
      <c r="H1427" s="43">
        <v>16</v>
      </c>
      <c r="I1427" s="43">
        <f>VLOOKUP(C1427,[4]CharPropertyConfig!$A:$G,7,FALSE)*D1427</f>
        <v>2100</v>
      </c>
      <c r="J1427" s="51">
        <f>VLOOKUP(A1427,filiation!A:C,3,FALSE)</f>
        <v>27</v>
      </c>
      <c r="K1427" s="51">
        <f>VLOOKUP(J1427,Entourage!A:N,14,FALSE)</f>
        <v>2</v>
      </c>
      <c r="L1427" s="2" t="str">
        <f t="shared" si="201"/>
        <v>刺杀</v>
      </c>
      <c r="M1427" s="51">
        <f>VLOOKUP(A1427,filiation!A:D,4,FALSE)</f>
        <v>26</v>
      </c>
      <c r="N1427" s="51">
        <f>VLOOKUP(M1427,Entourage!A:N,14,FALSE)</f>
        <v>2</v>
      </c>
      <c r="O1427" s="2" t="str">
        <f t="shared" si="202"/>
        <v>刺杀</v>
      </c>
      <c r="P1427" s="2">
        <f t="shared" si="203"/>
        <v>101</v>
      </c>
      <c r="Q1427" s="51">
        <f>INT(VLOOKUP(M1427,Entourage!A:AF,28+IF(N1427=1,2,IF(N1427=3,3,1)),FALSE)*0.6*POWER(B1427,1.1))</f>
        <v>172</v>
      </c>
      <c r="R1427" s="55">
        <f>I1427/(SUM(H$2:H1427)*10)</f>
        <v>4.3708113058319115E-3</v>
      </c>
      <c r="S1427" s="95">
        <f t="shared" si="206"/>
        <v>3.02</v>
      </c>
      <c r="T1427" s="96">
        <f>SUMIFS(H$2:H1427,A$2:A1427,A1427)*10*S1427*(1.1+INDEX(Entourage!BD:BD,MATCH(J1427,Entourage!A:A,0))/20)</f>
        <v>2114</v>
      </c>
      <c r="U1427" s="96">
        <f t="shared" si="207"/>
        <v>419.4399999999996</v>
      </c>
      <c r="V1427" s="96">
        <f>T1427/VLOOKUP(C1427,[4]CharPropertyConfig!$A:$G,7,FALSE)</f>
        <v>84.56</v>
      </c>
      <c r="W1427" s="96">
        <f t="shared" si="208"/>
        <v>18.479999999999336</v>
      </c>
      <c r="X1427" s="54" t="str">
        <f>VLOOKUP(J1427,Entourage!A:B,2,FALSE)</f>
        <v>c_m_0014</v>
      </c>
      <c r="Y1427" s="51" t="str">
        <f>VLOOKUP(M1427,Entourage!A:B,2,FALSE)</f>
        <v>c_b_0003</v>
      </c>
    </row>
    <row r="1428" spans="1:25" x14ac:dyDescent="0.15">
      <c r="A1428" s="51">
        <f t="shared" si="204"/>
        <v>72</v>
      </c>
      <c r="B1428" s="2">
        <f>COUNTIF(A$1:A1428,A1428)</f>
        <v>7</v>
      </c>
      <c r="C1428" s="2">
        <f t="shared" si="209"/>
        <v>101</v>
      </c>
      <c r="D1428" s="100">
        <f t="shared" si="205"/>
        <v>101</v>
      </c>
      <c r="E1428" s="51">
        <v>1</v>
      </c>
      <c r="F1428" s="43">
        <v>3</v>
      </c>
      <c r="G1428" s="82">
        <v>13009</v>
      </c>
      <c r="H1428" s="43">
        <v>20</v>
      </c>
      <c r="I1428" s="43">
        <f>VLOOKUP(C1428,[4]CharPropertyConfig!$A:$G,7,FALSE)*D1428</f>
        <v>2525</v>
      </c>
      <c r="J1428" s="51">
        <f>VLOOKUP(A1428,filiation!A:C,3,FALSE)</f>
        <v>27</v>
      </c>
      <c r="K1428" s="51">
        <f>VLOOKUP(J1428,Entourage!A:N,14,FALSE)</f>
        <v>2</v>
      </c>
      <c r="L1428" s="2" t="str">
        <f t="shared" si="201"/>
        <v>刺杀</v>
      </c>
      <c r="M1428" s="51">
        <f>VLOOKUP(A1428,filiation!A:D,4,FALSE)</f>
        <v>26</v>
      </c>
      <c r="N1428" s="51">
        <f>VLOOKUP(M1428,Entourage!A:N,14,FALSE)</f>
        <v>2</v>
      </c>
      <c r="O1428" s="2" t="str">
        <f t="shared" si="202"/>
        <v>刺杀</v>
      </c>
      <c r="P1428" s="2">
        <f t="shared" si="203"/>
        <v>101</v>
      </c>
      <c r="Q1428" s="51">
        <f>INT(VLOOKUP(M1428,Entourage!A:AF,28+IF(N1428=1,2,IF(N1428=3,3,1)),FALSE)*0.6*POWER(B1428,1.1))</f>
        <v>204</v>
      </c>
      <c r="R1428" s="55">
        <f>I1428/(SUM(H$2:H1428)*10)</f>
        <v>5.2531935255690091E-3</v>
      </c>
      <c r="S1428" s="95">
        <f t="shared" si="206"/>
        <v>2.6</v>
      </c>
      <c r="T1428" s="96">
        <f>SUMIFS(H$2:H1428,A$2:A1428,A1428)*10*S1428*(1.1+INDEX(Entourage!BD:BD,MATCH(J1428,Entourage!A:A,0))/20)</f>
        <v>2548.0000000000005</v>
      </c>
      <c r="U1428" s="96">
        <f t="shared" si="207"/>
        <v>434.00000000000045</v>
      </c>
      <c r="V1428" s="96">
        <f>T1428/VLOOKUP(C1428,[4]CharPropertyConfig!$A:$G,7,FALSE)</f>
        <v>101.92000000000002</v>
      </c>
      <c r="W1428" s="96">
        <f t="shared" si="208"/>
        <v>14.560000000000855</v>
      </c>
      <c r="X1428" s="54" t="str">
        <f>VLOOKUP(J1428,Entourage!A:B,2,FALSE)</f>
        <v>c_m_0014</v>
      </c>
      <c r="Y1428" s="51" t="str">
        <f>VLOOKUP(M1428,Entourage!A:B,2,FALSE)</f>
        <v>c_b_0003</v>
      </c>
    </row>
    <row r="1429" spans="1:25" x14ac:dyDescent="0.15">
      <c r="A1429" s="51">
        <f t="shared" si="204"/>
        <v>72</v>
      </c>
      <c r="B1429" s="2">
        <f>COUNTIF(A$1:A1429,A1429)</f>
        <v>8</v>
      </c>
      <c r="C1429" s="2">
        <f t="shared" si="209"/>
        <v>101</v>
      </c>
      <c r="D1429" s="100">
        <f t="shared" si="205"/>
        <v>120</v>
      </c>
      <c r="E1429" s="51">
        <v>1</v>
      </c>
      <c r="F1429" s="43">
        <v>3</v>
      </c>
      <c r="G1429" s="82">
        <v>13009</v>
      </c>
      <c r="H1429" s="43">
        <v>24</v>
      </c>
      <c r="I1429" s="43">
        <f>VLOOKUP(C1429,[4]CharPropertyConfig!$A:$G,7,FALSE)*D1429</f>
        <v>3000</v>
      </c>
      <c r="J1429" s="51">
        <f>VLOOKUP(A1429,filiation!A:C,3,FALSE)</f>
        <v>27</v>
      </c>
      <c r="K1429" s="51">
        <f>VLOOKUP(J1429,Entourage!A:N,14,FALSE)</f>
        <v>2</v>
      </c>
      <c r="L1429" s="2" t="str">
        <f t="shared" si="201"/>
        <v>刺杀</v>
      </c>
      <c r="M1429" s="51">
        <f>VLOOKUP(A1429,filiation!A:D,4,FALSE)</f>
        <v>26</v>
      </c>
      <c r="N1429" s="51">
        <f>VLOOKUP(M1429,Entourage!A:N,14,FALSE)</f>
        <v>2</v>
      </c>
      <c r="O1429" s="2" t="str">
        <f t="shared" si="202"/>
        <v>刺杀</v>
      </c>
      <c r="P1429" s="2">
        <f t="shared" si="203"/>
        <v>101</v>
      </c>
      <c r="Q1429" s="51">
        <f>INT(VLOOKUP(M1429,Entourage!A:AF,28+IF(N1429=1,2,IF(N1429=3,3,1)),FALSE)*0.6*POWER(B1429,1.1))</f>
        <v>236</v>
      </c>
      <c r="R1429" s="55">
        <f>I1429/(SUM(H$2:H1429)*10)</f>
        <v>6.238303181534623E-3</v>
      </c>
      <c r="S1429" s="95">
        <f t="shared" si="206"/>
        <v>2.2799999999999998</v>
      </c>
      <c r="T1429" s="96">
        <f>SUMIFS(H$2:H1429,A$2:A1429,A1429)*10*S1429*(1.1+INDEX(Entourage!BD:BD,MATCH(J1429,Entourage!A:A,0))/20)</f>
        <v>3000.48</v>
      </c>
      <c r="U1429" s="96">
        <f t="shared" si="207"/>
        <v>452.47999999999956</v>
      </c>
      <c r="V1429" s="96">
        <f>T1429/VLOOKUP(C1429,[4]CharPropertyConfig!$A:$G,7,FALSE)</f>
        <v>120.0192</v>
      </c>
      <c r="W1429" s="96">
        <f t="shared" si="208"/>
        <v>18.479999999999109</v>
      </c>
      <c r="X1429" s="54" t="str">
        <f>VLOOKUP(J1429,Entourage!A:B,2,FALSE)</f>
        <v>c_m_0014</v>
      </c>
      <c r="Y1429" s="51" t="str">
        <f>VLOOKUP(M1429,Entourage!A:B,2,FALSE)</f>
        <v>c_b_0003</v>
      </c>
    </row>
    <row r="1430" spans="1:25" x14ac:dyDescent="0.15">
      <c r="A1430" s="51">
        <f t="shared" si="204"/>
        <v>72</v>
      </c>
      <c r="B1430" s="2">
        <f>COUNTIF(A$1:A1430,A1430)</f>
        <v>9</v>
      </c>
      <c r="C1430" s="2">
        <f t="shared" si="209"/>
        <v>101</v>
      </c>
      <c r="D1430" s="100">
        <f t="shared" si="205"/>
        <v>139</v>
      </c>
      <c r="E1430" s="51">
        <v>1</v>
      </c>
      <c r="F1430" s="43">
        <v>3</v>
      </c>
      <c r="G1430" s="82">
        <v>13009</v>
      </c>
      <c r="H1430" s="43">
        <v>26</v>
      </c>
      <c r="I1430" s="43">
        <f>VLOOKUP(C1430,[4]CharPropertyConfig!$A:$G,7,FALSE)*D1430</f>
        <v>3475</v>
      </c>
      <c r="J1430" s="51">
        <f>VLOOKUP(A1430,filiation!A:C,3,FALSE)</f>
        <v>27</v>
      </c>
      <c r="K1430" s="51">
        <f>VLOOKUP(J1430,Entourage!A:N,14,FALSE)</f>
        <v>2</v>
      </c>
      <c r="L1430" s="2" t="str">
        <f t="shared" si="201"/>
        <v>刺杀</v>
      </c>
      <c r="M1430" s="51">
        <f>VLOOKUP(A1430,filiation!A:D,4,FALSE)</f>
        <v>26</v>
      </c>
      <c r="N1430" s="51">
        <f>VLOOKUP(M1430,Entourage!A:N,14,FALSE)</f>
        <v>2</v>
      </c>
      <c r="O1430" s="2" t="str">
        <f t="shared" si="202"/>
        <v>刺杀</v>
      </c>
      <c r="P1430" s="2">
        <f t="shared" si="203"/>
        <v>101</v>
      </c>
      <c r="Q1430" s="51">
        <f>INT(VLOOKUP(M1430,Entourage!A:AF,28+IF(N1430=1,2,IF(N1430=3,3,1)),FALSE)*0.6*POWER(B1430,1.1))</f>
        <v>269</v>
      </c>
      <c r="R1430" s="55">
        <f>I1430/(SUM(H$2:H1430)*10)</f>
        <v>7.2221298528555994E-3</v>
      </c>
      <c r="S1430" s="95">
        <f t="shared" si="206"/>
        <v>2.0699999999999998</v>
      </c>
      <c r="T1430" s="96">
        <f>SUMIFS(H$2:H1430,A$2:A1430,A1430)*10*S1430*(1.1+INDEX(Entourage!BD:BD,MATCH(J1430,Entourage!A:A,0))/20)</f>
        <v>3477.6000000000004</v>
      </c>
      <c r="U1430" s="96">
        <f t="shared" si="207"/>
        <v>477.12000000000035</v>
      </c>
      <c r="V1430" s="96">
        <f>T1430/VLOOKUP(C1430,[4]CharPropertyConfig!$A:$G,7,FALSE)</f>
        <v>139.10400000000001</v>
      </c>
      <c r="W1430" s="96">
        <f t="shared" si="208"/>
        <v>24.640000000000782</v>
      </c>
      <c r="X1430" s="54" t="str">
        <f>VLOOKUP(J1430,Entourage!A:B,2,FALSE)</f>
        <v>c_m_0014</v>
      </c>
      <c r="Y1430" s="51" t="str">
        <f>VLOOKUP(M1430,Entourage!A:B,2,FALSE)</f>
        <v>c_b_0003</v>
      </c>
    </row>
    <row r="1431" spans="1:25" x14ac:dyDescent="0.15">
      <c r="A1431" s="51">
        <f t="shared" si="204"/>
        <v>72</v>
      </c>
      <c r="B1431" s="2">
        <f>COUNTIF(A$1:A1431,A1431)</f>
        <v>10</v>
      </c>
      <c r="C1431" s="2">
        <f t="shared" si="209"/>
        <v>101</v>
      </c>
      <c r="D1431" s="100">
        <f t="shared" si="205"/>
        <v>158</v>
      </c>
      <c r="E1431" s="51">
        <v>1</v>
      </c>
      <c r="F1431" s="43">
        <v>3</v>
      </c>
      <c r="G1431" s="82">
        <v>13009</v>
      </c>
      <c r="H1431" s="43">
        <v>30</v>
      </c>
      <c r="I1431" s="43">
        <f>VLOOKUP(C1431,[4]CharPropertyConfig!$A:$G,7,FALSE)*D1431</f>
        <v>3950</v>
      </c>
      <c r="J1431" s="51">
        <f>VLOOKUP(A1431,filiation!A:C,3,FALSE)</f>
        <v>27</v>
      </c>
      <c r="K1431" s="51">
        <f>VLOOKUP(J1431,Entourage!A:N,14,FALSE)</f>
        <v>2</v>
      </c>
      <c r="L1431" s="2" t="str">
        <f t="shared" si="201"/>
        <v>刺杀</v>
      </c>
      <c r="M1431" s="51">
        <f>VLOOKUP(A1431,filiation!A:D,4,FALSE)</f>
        <v>26</v>
      </c>
      <c r="N1431" s="51">
        <f>VLOOKUP(M1431,Entourage!A:N,14,FALSE)</f>
        <v>2</v>
      </c>
      <c r="O1431" s="2" t="str">
        <f t="shared" si="202"/>
        <v>刺杀</v>
      </c>
      <c r="P1431" s="2">
        <f t="shared" si="203"/>
        <v>101</v>
      </c>
      <c r="Q1431" s="51">
        <f>INT(VLOOKUP(M1431,Entourage!A:AF,28+IF(N1431=1,2,IF(N1431=3,3,1)),FALSE)*0.6*POWER(B1431,1.1))</f>
        <v>302</v>
      </c>
      <c r="R1431" s="55">
        <f>I1431/(SUM(H$2:H1431)*10)</f>
        <v>8.2042121879283853E-3</v>
      </c>
      <c r="S1431" s="95">
        <f t="shared" si="206"/>
        <v>1.89</v>
      </c>
      <c r="T1431" s="96">
        <f>SUMIFS(H$2:H1431,A$2:A1431,A1431)*10*S1431*(1.1+INDEX(Entourage!BD:BD,MATCH(J1431,Entourage!A:A,0))/20)</f>
        <v>3969.0000000000005</v>
      </c>
      <c r="U1431" s="96">
        <f t="shared" si="207"/>
        <v>491.40000000000009</v>
      </c>
      <c r="V1431" s="96">
        <f>T1431/VLOOKUP(C1431,[4]CharPropertyConfig!$A:$G,7,FALSE)</f>
        <v>158.76000000000002</v>
      </c>
      <c r="W1431" s="96">
        <f t="shared" si="208"/>
        <v>14.279999999999745</v>
      </c>
      <c r="X1431" s="54" t="str">
        <f>VLOOKUP(J1431,Entourage!A:B,2,FALSE)</f>
        <v>c_m_0014</v>
      </c>
      <c r="Y1431" s="51" t="str">
        <f>VLOOKUP(M1431,Entourage!A:B,2,FALSE)</f>
        <v>c_b_0003</v>
      </c>
    </row>
    <row r="1432" spans="1:25" x14ac:dyDescent="0.15">
      <c r="A1432" s="51">
        <f t="shared" si="204"/>
        <v>72</v>
      </c>
      <c r="B1432" s="2">
        <f>COUNTIF(A$1:A1432,A1432)</f>
        <v>11</v>
      </c>
      <c r="C1432" s="2">
        <f t="shared" si="209"/>
        <v>101</v>
      </c>
      <c r="D1432" s="100">
        <f t="shared" si="205"/>
        <v>179</v>
      </c>
      <c r="E1432" s="51">
        <v>1</v>
      </c>
      <c r="F1432" s="43">
        <v>4</v>
      </c>
      <c r="G1432" s="82">
        <v>13009</v>
      </c>
      <c r="H1432" s="43">
        <v>34</v>
      </c>
      <c r="I1432" s="43">
        <f>VLOOKUP(C1432,[4]CharPropertyConfig!$A:$G,7,FALSE)*D1432</f>
        <v>4475</v>
      </c>
      <c r="J1432" s="51">
        <f>VLOOKUP(A1432,filiation!A:C,3,FALSE)</f>
        <v>27</v>
      </c>
      <c r="K1432" s="51">
        <f>VLOOKUP(J1432,Entourage!A:N,14,FALSE)</f>
        <v>2</v>
      </c>
      <c r="L1432" s="2" t="str">
        <f t="shared" si="201"/>
        <v>刺杀</v>
      </c>
      <c r="M1432" s="51">
        <f>VLOOKUP(A1432,filiation!A:D,4,FALSE)</f>
        <v>26</v>
      </c>
      <c r="N1432" s="51">
        <f>VLOOKUP(M1432,Entourage!A:N,14,FALSE)</f>
        <v>2</v>
      </c>
      <c r="O1432" s="2" t="str">
        <f t="shared" si="202"/>
        <v>刺杀</v>
      </c>
      <c r="P1432" s="2">
        <f t="shared" si="203"/>
        <v>101</v>
      </c>
      <c r="Q1432" s="51">
        <f>INT(VLOOKUP(M1432,Entourage!A:AF,28+IF(N1432=1,2,IF(N1432=3,3,1)),FALSE)*0.6*POWER(B1432,1.1))</f>
        <v>335</v>
      </c>
      <c r="R1432" s="55">
        <f>I1432/(SUM(H$2:H1432)*10)</f>
        <v>9.2880863428808635E-3</v>
      </c>
      <c r="S1432" s="95">
        <f t="shared" si="206"/>
        <v>1.74</v>
      </c>
      <c r="T1432" s="96">
        <f>SUMIFS(H$2:H1432,A$2:A1432,A1432)*10*S1432*(1.1+INDEX(Entourage!BD:BD,MATCH(J1432,Entourage!A:A,0))/20)</f>
        <v>4482.2400000000007</v>
      </c>
      <c r="U1432" s="96">
        <f t="shared" si="207"/>
        <v>513.24000000000024</v>
      </c>
      <c r="V1432" s="96">
        <f>T1432/VLOOKUP(C1432,[4]CharPropertyConfig!$A:$G,7,FALSE)</f>
        <v>179.28960000000004</v>
      </c>
      <c r="W1432" s="96">
        <f t="shared" si="208"/>
        <v>21.840000000000146</v>
      </c>
      <c r="X1432" s="54" t="str">
        <f>VLOOKUP(J1432,Entourage!A:B,2,FALSE)</f>
        <v>c_m_0014</v>
      </c>
      <c r="Y1432" s="51" t="str">
        <f>VLOOKUP(M1432,Entourage!A:B,2,FALSE)</f>
        <v>c_b_0003</v>
      </c>
    </row>
    <row r="1433" spans="1:25" x14ac:dyDescent="0.15">
      <c r="A1433" s="51">
        <f t="shared" si="204"/>
        <v>72</v>
      </c>
      <c r="B1433" s="2">
        <f>COUNTIF(A$1:A1433,A1433)</f>
        <v>12</v>
      </c>
      <c r="C1433" s="2">
        <f t="shared" si="209"/>
        <v>101</v>
      </c>
      <c r="D1433" s="100">
        <f t="shared" si="205"/>
        <v>200</v>
      </c>
      <c r="E1433" s="51">
        <v>1</v>
      </c>
      <c r="F1433" s="43">
        <v>4</v>
      </c>
      <c r="G1433" s="82">
        <v>13009</v>
      </c>
      <c r="H1433" s="43">
        <v>38</v>
      </c>
      <c r="I1433" s="43">
        <f>VLOOKUP(C1433,[4]CharPropertyConfig!$A:$G,7,FALSE)*D1433</f>
        <v>5000</v>
      </c>
      <c r="J1433" s="51">
        <f>VLOOKUP(A1433,filiation!A:C,3,FALSE)</f>
        <v>27</v>
      </c>
      <c r="K1433" s="51">
        <f>VLOOKUP(J1433,Entourage!A:N,14,FALSE)</f>
        <v>2</v>
      </c>
      <c r="L1433" s="2" t="str">
        <f t="shared" si="201"/>
        <v>刺杀</v>
      </c>
      <c r="M1433" s="51">
        <f>VLOOKUP(A1433,filiation!A:D,4,FALSE)</f>
        <v>26</v>
      </c>
      <c r="N1433" s="51">
        <f>VLOOKUP(M1433,Entourage!A:N,14,FALSE)</f>
        <v>2</v>
      </c>
      <c r="O1433" s="2" t="str">
        <f t="shared" si="202"/>
        <v>刺杀</v>
      </c>
      <c r="P1433" s="2">
        <f t="shared" si="203"/>
        <v>101</v>
      </c>
      <c r="Q1433" s="51">
        <f>INT(VLOOKUP(M1433,Entourage!A:AF,28+IF(N1433=1,2,IF(N1433=3,3,1)),FALSE)*0.6*POWER(B1433,1.1))</f>
        <v>369</v>
      </c>
      <c r="R1433" s="55">
        <f>I1433/(SUM(H$2:H1433)*10)</f>
        <v>1.0369571529304409E-2</v>
      </c>
      <c r="S1433" s="95">
        <f t="shared" si="206"/>
        <v>1.615</v>
      </c>
      <c r="T1433" s="96">
        <f>SUMIFS(H$2:H1433,A$2:A1433,A1433)*10*S1433*(1.1+INDEX(Entourage!BD:BD,MATCH(J1433,Entourage!A:A,0))/20)</f>
        <v>5019.420000000001</v>
      </c>
      <c r="U1433" s="96">
        <f t="shared" si="207"/>
        <v>537.18000000000029</v>
      </c>
      <c r="V1433" s="96">
        <f>T1433/VLOOKUP(C1433,[4]CharPropertyConfig!$A:$G,7,FALSE)</f>
        <v>200.77680000000004</v>
      </c>
      <c r="W1433" s="96">
        <f t="shared" si="208"/>
        <v>23.940000000000055</v>
      </c>
      <c r="X1433" s="54" t="str">
        <f>VLOOKUP(J1433,Entourage!A:B,2,FALSE)</f>
        <v>c_m_0014</v>
      </c>
      <c r="Y1433" s="51" t="str">
        <f>VLOOKUP(M1433,Entourage!A:B,2,FALSE)</f>
        <v>c_b_0003</v>
      </c>
    </row>
    <row r="1434" spans="1:25" x14ac:dyDescent="0.15">
      <c r="A1434" s="51">
        <f t="shared" si="204"/>
        <v>72</v>
      </c>
      <c r="B1434" s="2">
        <f>COUNTIF(A$1:A1434,A1434)</f>
        <v>13</v>
      </c>
      <c r="C1434" s="2">
        <f t="shared" si="209"/>
        <v>101</v>
      </c>
      <c r="D1434" s="100">
        <f t="shared" si="205"/>
        <v>223</v>
      </c>
      <c r="E1434" s="51">
        <v>1</v>
      </c>
      <c r="F1434" s="43">
        <v>4</v>
      </c>
      <c r="G1434" s="82">
        <v>13009</v>
      </c>
      <c r="H1434" s="43">
        <v>42</v>
      </c>
      <c r="I1434" s="43">
        <f>VLOOKUP(C1434,[4]CharPropertyConfig!$A:$G,7,FALSE)*D1434</f>
        <v>5575</v>
      </c>
      <c r="J1434" s="51">
        <f>VLOOKUP(A1434,filiation!A:C,3,FALSE)</f>
        <v>27</v>
      </c>
      <c r="K1434" s="51">
        <f>VLOOKUP(J1434,Entourage!A:N,14,FALSE)</f>
        <v>2</v>
      </c>
      <c r="L1434" s="2" t="str">
        <f t="shared" si="201"/>
        <v>刺杀</v>
      </c>
      <c r="M1434" s="51">
        <f>VLOOKUP(A1434,filiation!A:D,4,FALSE)</f>
        <v>26</v>
      </c>
      <c r="N1434" s="51">
        <f>VLOOKUP(M1434,Entourage!A:N,14,FALSE)</f>
        <v>2</v>
      </c>
      <c r="O1434" s="2" t="str">
        <f t="shared" si="202"/>
        <v>刺杀</v>
      </c>
      <c r="P1434" s="2">
        <f t="shared" si="203"/>
        <v>101</v>
      </c>
      <c r="Q1434" s="51">
        <f>INT(VLOOKUP(M1434,Entourage!A:AF,28+IF(N1434=1,2,IF(N1434=3,3,1)),FALSE)*0.6*POWER(B1434,1.1))</f>
        <v>403</v>
      </c>
      <c r="R1434" s="55">
        <f>I1434/(SUM(H$2:H1434)*10)</f>
        <v>1.1552009946125156E-2</v>
      </c>
      <c r="S1434" s="95">
        <f t="shared" si="206"/>
        <v>1.51</v>
      </c>
      <c r="T1434" s="96">
        <f>SUMIFS(H$2:H1434,A$2:A1434,A1434)*10*S1434*(1.1+INDEX(Entourage!BD:BD,MATCH(J1434,Entourage!A:A,0))/20)</f>
        <v>5580.9600000000009</v>
      </c>
      <c r="U1434" s="96">
        <f t="shared" si="207"/>
        <v>561.54</v>
      </c>
      <c r="V1434" s="96">
        <f>T1434/VLOOKUP(C1434,[4]CharPropertyConfig!$A:$G,7,FALSE)</f>
        <v>223.23840000000004</v>
      </c>
      <c r="W1434" s="96">
        <f t="shared" si="208"/>
        <v>24.359999999999673</v>
      </c>
      <c r="X1434" s="54" t="str">
        <f>VLOOKUP(J1434,Entourage!A:B,2,FALSE)</f>
        <v>c_m_0014</v>
      </c>
      <c r="Y1434" s="51" t="str">
        <f>VLOOKUP(M1434,Entourage!A:B,2,FALSE)</f>
        <v>c_b_0003</v>
      </c>
    </row>
    <row r="1435" spans="1:25" x14ac:dyDescent="0.15">
      <c r="A1435" s="51">
        <f t="shared" si="204"/>
        <v>72</v>
      </c>
      <c r="B1435" s="2">
        <f>COUNTIF(A$1:A1435,A1435)</f>
        <v>14</v>
      </c>
      <c r="C1435" s="2">
        <f t="shared" si="209"/>
        <v>101</v>
      </c>
      <c r="D1435" s="100">
        <f t="shared" si="205"/>
        <v>246</v>
      </c>
      <c r="E1435" s="51">
        <v>1</v>
      </c>
      <c r="F1435" s="43">
        <v>5</v>
      </c>
      <c r="G1435" s="82">
        <v>13009</v>
      </c>
      <c r="H1435" s="43">
        <v>46</v>
      </c>
      <c r="I1435" s="43">
        <f>VLOOKUP(C1435,[4]CharPropertyConfig!$A:$G,7,FALSE)*D1435</f>
        <v>6150</v>
      </c>
      <c r="J1435" s="51">
        <f>VLOOKUP(A1435,filiation!A:C,3,FALSE)</f>
        <v>27</v>
      </c>
      <c r="K1435" s="51">
        <f>VLOOKUP(J1435,Entourage!A:N,14,FALSE)</f>
        <v>2</v>
      </c>
      <c r="L1435" s="2" t="str">
        <f t="shared" si="201"/>
        <v>刺杀</v>
      </c>
      <c r="M1435" s="51">
        <f>VLOOKUP(A1435,filiation!A:D,4,FALSE)</f>
        <v>26</v>
      </c>
      <c r="N1435" s="51">
        <f>VLOOKUP(M1435,Entourage!A:N,14,FALSE)</f>
        <v>2</v>
      </c>
      <c r="O1435" s="2" t="str">
        <f t="shared" si="202"/>
        <v>刺杀</v>
      </c>
      <c r="P1435" s="2">
        <f t="shared" si="203"/>
        <v>101</v>
      </c>
      <c r="Q1435" s="51">
        <f>INT(VLOOKUP(M1435,Entourage!A:AF,28+IF(N1435=1,2,IF(N1435=3,3,1)),FALSE)*0.6*POWER(B1435,1.1))</f>
        <v>437</v>
      </c>
      <c r="R1435" s="55">
        <f>I1435/(SUM(H$2:H1435)*10)</f>
        <v>1.2731337722022109E-2</v>
      </c>
      <c r="S1435" s="95">
        <f t="shared" si="206"/>
        <v>1.42</v>
      </c>
      <c r="T1435" s="96">
        <f>SUMIFS(H$2:H1435,A$2:A1435,A1435)*10*S1435*(1.1+INDEX(Entourage!BD:BD,MATCH(J1435,Entourage!A:A,0))/20)</f>
        <v>6162.8</v>
      </c>
      <c r="U1435" s="96">
        <f t="shared" si="207"/>
        <v>581.83999999999924</v>
      </c>
      <c r="V1435" s="96">
        <f>T1435/VLOOKUP(C1435,[4]CharPropertyConfig!$A:$G,7,FALSE)</f>
        <v>246.512</v>
      </c>
      <c r="W1435" s="96">
        <f t="shared" si="208"/>
        <v>20.299999999999272</v>
      </c>
      <c r="X1435" s="54" t="str">
        <f>VLOOKUP(J1435,Entourage!A:B,2,FALSE)</f>
        <v>c_m_0014</v>
      </c>
      <c r="Y1435" s="51" t="str">
        <f>VLOOKUP(M1435,Entourage!A:B,2,FALSE)</f>
        <v>c_b_0003</v>
      </c>
    </row>
    <row r="1436" spans="1:25" x14ac:dyDescent="0.15">
      <c r="A1436" s="51">
        <f t="shared" si="204"/>
        <v>72</v>
      </c>
      <c r="B1436" s="2">
        <f>COUNTIF(A$1:A1436,A1436)</f>
        <v>15</v>
      </c>
      <c r="C1436" s="2">
        <f t="shared" si="209"/>
        <v>101</v>
      </c>
      <c r="D1436" s="100">
        <f t="shared" si="205"/>
        <v>270</v>
      </c>
      <c r="E1436" s="51">
        <v>1</v>
      </c>
      <c r="F1436" s="43">
        <v>5</v>
      </c>
      <c r="G1436" s="82">
        <v>13009</v>
      </c>
      <c r="H1436" s="43">
        <v>50</v>
      </c>
      <c r="I1436" s="43">
        <f>VLOOKUP(C1436,[4]CharPropertyConfig!$A:$G,7,FALSE)*D1436</f>
        <v>6750</v>
      </c>
      <c r="J1436" s="51">
        <f>VLOOKUP(A1436,filiation!A:C,3,FALSE)</f>
        <v>27</v>
      </c>
      <c r="K1436" s="51">
        <f>VLOOKUP(J1436,Entourage!A:N,14,FALSE)</f>
        <v>2</v>
      </c>
      <c r="L1436" s="2" t="str">
        <f t="shared" si="201"/>
        <v>刺杀</v>
      </c>
      <c r="M1436" s="51">
        <f>VLOOKUP(A1436,filiation!A:D,4,FALSE)</f>
        <v>26</v>
      </c>
      <c r="N1436" s="51">
        <f>VLOOKUP(M1436,Entourage!A:N,14,FALSE)</f>
        <v>2</v>
      </c>
      <c r="O1436" s="2" t="str">
        <f t="shared" si="202"/>
        <v>刺杀</v>
      </c>
      <c r="P1436" s="2">
        <f t="shared" si="203"/>
        <v>101</v>
      </c>
      <c r="Q1436" s="51">
        <f>INT(VLOOKUP(M1436,Entourage!A:AF,28+IF(N1436=1,2,IF(N1436=3,3,1)),FALSE)*0.6*POWER(B1436,1.1))</f>
        <v>471</v>
      </c>
      <c r="R1436" s="55">
        <f>I1436/(SUM(H$2:H1436)*10)</f>
        <v>1.3958970965340392E-2</v>
      </c>
      <c r="S1436" s="95">
        <f t="shared" si="206"/>
        <v>1.3418999999999999</v>
      </c>
      <c r="T1436" s="96">
        <f>SUMIFS(H$2:H1436,A$2:A1436,A1436)*10*S1436*(1.1+INDEX(Entourage!BD:BD,MATCH(J1436,Entourage!A:A,0))/20)</f>
        <v>6763.1759999999995</v>
      </c>
      <c r="U1436" s="96">
        <f t="shared" si="207"/>
        <v>600.37599999999929</v>
      </c>
      <c r="V1436" s="96">
        <f>T1436/VLOOKUP(C1436,[4]CharPropertyConfig!$A:$G,7,FALSE)</f>
        <v>270.52704</v>
      </c>
      <c r="W1436" s="96">
        <f t="shared" si="208"/>
        <v>18.536000000000058</v>
      </c>
      <c r="X1436" s="54" t="str">
        <f>VLOOKUP(J1436,Entourage!A:B,2,FALSE)</f>
        <v>c_m_0014</v>
      </c>
      <c r="Y1436" s="51" t="str">
        <f>VLOOKUP(M1436,Entourage!A:B,2,FALSE)</f>
        <v>c_b_0003</v>
      </c>
    </row>
    <row r="1437" spans="1:25" x14ac:dyDescent="0.15">
      <c r="A1437" s="51">
        <f t="shared" si="204"/>
        <v>72</v>
      </c>
      <c r="B1437" s="2">
        <f>COUNTIF(A$1:A1437,A1437)</f>
        <v>16</v>
      </c>
      <c r="C1437" s="2">
        <f t="shared" si="209"/>
        <v>101</v>
      </c>
      <c r="D1437" s="100">
        <f t="shared" si="205"/>
        <v>295</v>
      </c>
      <c r="E1437" s="51">
        <v>1</v>
      </c>
      <c r="F1437" s="43">
        <v>5</v>
      </c>
      <c r="G1437" s="82">
        <v>13009</v>
      </c>
      <c r="H1437" s="43">
        <v>54</v>
      </c>
      <c r="I1437" s="43">
        <f>VLOOKUP(C1437,[4]CharPropertyConfig!$A:$G,7,FALSE)*D1437</f>
        <v>7375</v>
      </c>
      <c r="J1437" s="51">
        <f>VLOOKUP(A1437,filiation!A:C,3,FALSE)</f>
        <v>27</v>
      </c>
      <c r="K1437" s="51">
        <f>VLOOKUP(J1437,Entourage!A:N,14,FALSE)</f>
        <v>2</v>
      </c>
      <c r="L1437" s="2" t="str">
        <f t="shared" si="201"/>
        <v>刺杀</v>
      </c>
      <c r="M1437" s="51">
        <f>VLOOKUP(A1437,filiation!A:D,4,FALSE)</f>
        <v>26</v>
      </c>
      <c r="N1437" s="51">
        <f>VLOOKUP(M1437,Entourage!A:N,14,FALSE)</f>
        <v>2</v>
      </c>
      <c r="O1437" s="2" t="str">
        <f t="shared" si="202"/>
        <v>刺杀</v>
      </c>
      <c r="P1437" s="2">
        <f t="shared" si="203"/>
        <v>101</v>
      </c>
      <c r="Q1437" s="51">
        <f>INT(VLOOKUP(M1437,Entourage!A:AF,28+IF(N1437=1,2,IF(N1437=3,3,1)),FALSE)*0.6*POWER(B1437,1.1))</f>
        <v>506</v>
      </c>
      <c r="R1437" s="55">
        <f>I1437/(SUM(H$2:H1437)*10)</f>
        <v>1.523445569097294E-2</v>
      </c>
      <c r="S1437" s="95">
        <f t="shared" si="206"/>
        <v>1.2748049999999997</v>
      </c>
      <c r="T1437" s="96">
        <f>SUMIFS(H$2:H1437,A$2:A1437,A1437)*10*S1437*(1.1+INDEX(Entourage!BD:BD,MATCH(J1437,Entourage!A:A,0))/20)</f>
        <v>7388.7697799999987</v>
      </c>
      <c r="U1437" s="96">
        <f t="shared" si="207"/>
        <v>625.59377999999924</v>
      </c>
      <c r="V1437" s="96">
        <f>T1437/VLOOKUP(C1437,[4]CharPropertyConfig!$A:$G,7,FALSE)</f>
        <v>295.55079119999994</v>
      </c>
      <c r="W1437" s="96">
        <f t="shared" si="208"/>
        <v>25.217779999999948</v>
      </c>
      <c r="X1437" s="54" t="str">
        <f>VLOOKUP(J1437,Entourage!A:B,2,FALSE)</f>
        <v>c_m_0014</v>
      </c>
      <c r="Y1437" s="51" t="str">
        <f>VLOOKUP(M1437,Entourage!A:B,2,FALSE)</f>
        <v>c_b_0003</v>
      </c>
    </row>
    <row r="1438" spans="1:25" x14ac:dyDescent="0.15">
      <c r="A1438" s="51">
        <f t="shared" si="204"/>
        <v>72</v>
      </c>
      <c r="B1438" s="2">
        <f>COUNTIF(A$1:A1438,A1438)</f>
        <v>17</v>
      </c>
      <c r="C1438" s="2">
        <f t="shared" si="209"/>
        <v>101</v>
      </c>
      <c r="D1438" s="100">
        <f t="shared" si="205"/>
        <v>321</v>
      </c>
      <c r="E1438" s="51">
        <v>1</v>
      </c>
      <c r="F1438" s="43">
        <v>5</v>
      </c>
      <c r="G1438" s="82">
        <v>13009</v>
      </c>
      <c r="H1438" s="43">
        <v>58</v>
      </c>
      <c r="I1438" s="43">
        <f>VLOOKUP(C1438,[4]CharPropertyConfig!$A:$G,7,FALSE)*D1438</f>
        <v>8025</v>
      </c>
      <c r="J1438" s="51">
        <f>VLOOKUP(A1438,filiation!A:C,3,FALSE)</f>
        <v>27</v>
      </c>
      <c r="K1438" s="51">
        <f>VLOOKUP(J1438,Entourage!A:N,14,FALSE)</f>
        <v>2</v>
      </c>
      <c r="L1438" s="2" t="str">
        <f t="shared" si="201"/>
        <v>刺杀</v>
      </c>
      <c r="M1438" s="51">
        <f>VLOOKUP(A1438,filiation!A:D,4,FALSE)</f>
        <v>26</v>
      </c>
      <c r="N1438" s="51">
        <f>VLOOKUP(M1438,Entourage!A:N,14,FALSE)</f>
        <v>2</v>
      </c>
      <c r="O1438" s="2" t="str">
        <f t="shared" si="202"/>
        <v>刺杀</v>
      </c>
      <c r="P1438" s="2">
        <f t="shared" si="203"/>
        <v>101</v>
      </c>
      <c r="Q1438" s="51">
        <f>INT(VLOOKUP(M1438,Entourage!A:AF,28+IF(N1438=1,2,IF(N1438=3,3,1)),FALSE)*0.6*POWER(B1438,1.1))</f>
        <v>541</v>
      </c>
      <c r="R1438" s="55">
        <f>I1438/(SUM(H$2:H1438)*10)</f>
        <v>1.655731616736816E-2</v>
      </c>
      <c r="S1438" s="95">
        <f t="shared" si="206"/>
        <v>1.2174387749999998</v>
      </c>
      <c r="T1438" s="96">
        <f>SUMIFS(H$2:H1438,A$2:A1438,A1438)*10*S1438*(1.1+INDEX(Entourage!BD:BD,MATCH(J1438,Entourage!A:A,0))/20)</f>
        <v>8044.835425199999</v>
      </c>
      <c r="U1438" s="96">
        <f t="shared" si="207"/>
        <v>656.06564520000029</v>
      </c>
      <c r="V1438" s="96">
        <f>T1438/VLOOKUP(C1438,[4]CharPropertyConfig!$A:$G,7,FALSE)</f>
        <v>321.79341700799995</v>
      </c>
      <c r="W1438" s="96">
        <f t="shared" si="208"/>
        <v>30.471865200001048</v>
      </c>
      <c r="X1438" s="54" t="str">
        <f>VLOOKUP(J1438,Entourage!A:B,2,FALSE)</f>
        <v>c_m_0014</v>
      </c>
      <c r="Y1438" s="51" t="str">
        <f>VLOOKUP(M1438,Entourage!A:B,2,FALSE)</f>
        <v>c_b_0003</v>
      </c>
    </row>
    <row r="1439" spans="1:25" x14ac:dyDescent="0.15">
      <c r="A1439" s="51">
        <f t="shared" si="204"/>
        <v>72</v>
      </c>
      <c r="B1439" s="2">
        <f>COUNTIF(A$1:A1439,A1439)</f>
        <v>18</v>
      </c>
      <c r="C1439" s="2">
        <f t="shared" si="209"/>
        <v>101</v>
      </c>
      <c r="D1439" s="100">
        <f t="shared" si="205"/>
        <v>350</v>
      </c>
      <c r="E1439" s="51">
        <v>1</v>
      </c>
      <c r="F1439" s="43">
        <v>6</v>
      </c>
      <c r="G1439" s="82">
        <v>13009</v>
      </c>
      <c r="H1439" s="43">
        <v>64</v>
      </c>
      <c r="I1439" s="43">
        <f>VLOOKUP(C1439,[4]CharPropertyConfig!$A:$G,7,FALSE)*D1439</f>
        <v>8750</v>
      </c>
      <c r="J1439" s="51">
        <f>VLOOKUP(A1439,filiation!A:C,3,FALSE)</f>
        <v>27</v>
      </c>
      <c r="K1439" s="51">
        <f>VLOOKUP(J1439,Entourage!A:N,14,FALSE)</f>
        <v>2</v>
      </c>
      <c r="L1439" s="2" t="str">
        <f t="shared" si="201"/>
        <v>刺杀</v>
      </c>
      <c r="M1439" s="51">
        <f>VLOOKUP(A1439,filiation!A:D,4,FALSE)</f>
        <v>26</v>
      </c>
      <c r="N1439" s="51">
        <f>VLOOKUP(M1439,Entourage!A:N,14,FALSE)</f>
        <v>2</v>
      </c>
      <c r="O1439" s="2" t="str">
        <f t="shared" si="202"/>
        <v>刺杀</v>
      </c>
      <c r="P1439" s="2">
        <f t="shared" si="203"/>
        <v>101</v>
      </c>
      <c r="Q1439" s="51">
        <f>INT(VLOOKUP(M1439,Entourage!A:AF,28+IF(N1439=1,2,IF(N1439=3,3,1)),FALSE)*0.6*POWER(B1439,1.1))</f>
        <v>576</v>
      </c>
      <c r="R1439" s="55">
        <f>I1439/(SUM(H$2:H1439)*10)</f>
        <v>1.8029341465424873E-2</v>
      </c>
      <c r="S1439" s="95">
        <f t="shared" si="206"/>
        <v>1.1687412239999997</v>
      </c>
      <c r="T1439" s="96">
        <f>SUMIFS(H$2:H1439,A$2:A1439,A1439)*10*S1439*(1.1+INDEX(Entourage!BD:BD,MATCH(J1439,Entourage!A:A,0))/20)</f>
        <v>8770.2341448959978</v>
      </c>
      <c r="U1439" s="96">
        <f t="shared" si="207"/>
        <v>725.39871969599881</v>
      </c>
      <c r="V1439" s="96">
        <f>T1439/VLOOKUP(C1439,[4]CharPropertyConfig!$A:$G,7,FALSE)</f>
        <v>350.80936579583994</v>
      </c>
      <c r="W1439" s="96">
        <f t="shared" si="208"/>
        <v>69.333074495998517</v>
      </c>
      <c r="X1439" s="54" t="str">
        <f>VLOOKUP(J1439,Entourage!A:B,2,FALSE)</f>
        <v>c_m_0014</v>
      </c>
      <c r="Y1439" s="51" t="str">
        <f>VLOOKUP(M1439,Entourage!A:B,2,FALSE)</f>
        <v>c_b_0003</v>
      </c>
    </row>
    <row r="1440" spans="1:25" x14ac:dyDescent="0.15">
      <c r="A1440" s="51">
        <f t="shared" si="204"/>
        <v>72</v>
      </c>
      <c r="B1440" s="2">
        <f>COUNTIF(A$1:A1440,A1440)</f>
        <v>19</v>
      </c>
      <c r="C1440" s="2">
        <f t="shared" si="209"/>
        <v>101</v>
      </c>
      <c r="D1440" s="100">
        <f t="shared" si="205"/>
        <v>381</v>
      </c>
      <c r="E1440" s="51">
        <v>1</v>
      </c>
      <c r="F1440" s="43">
        <v>6</v>
      </c>
      <c r="G1440" s="82">
        <v>13009</v>
      </c>
      <c r="H1440" s="43">
        <v>68</v>
      </c>
      <c r="I1440" s="43">
        <f>VLOOKUP(C1440,[4]CharPropertyConfig!$A:$G,7,FALSE)*D1440</f>
        <v>9525</v>
      </c>
      <c r="J1440" s="51">
        <f>VLOOKUP(A1440,filiation!A:C,3,FALSE)</f>
        <v>27</v>
      </c>
      <c r="K1440" s="51">
        <f>VLOOKUP(J1440,Entourage!A:N,14,FALSE)</f>
        <v>2</v>
      </c>
      <c r="L1440" s="2" t="str">
        <f t="shared" si="201"/>
        <v>刺杀</v>
      </c>
      <c r="M1440" s="51">
        <f>VLOOKUP(A1440,filiation!A:D,4,FALSE)</f>
        <v>26</v>
      </c>
      <c r="N1440" s="51">
        <f>VLOOKUP(M1440,Entourage!A:N,14,FALSE)</f>
        <v>2</v>
      </c>
      <c r="O1440" s="2" t="str">
        <f t="shared" si="202"/>
        <v>刺杀</v>
      </c>
      <c r="P1440" s="2">
        <f t="shared" si="203"/>
        <v>101</v>
      </c>
      <c r="Q1440" s="51">
        <f>INT(VLOOKUP(M1440,Entourage!A:AF,28+IF(N1440=1,2,IF(N1440=3,3,1)),FALSE)*0.6*POWER(B1440,1.1))</f>
        <v>612</v>
      </c>
      <c r="R1440" s="55">
        <f>I1440/(SUM(H$2:H1440)*10)</f>
        <v>1.9598765432098767E-2</v>
      </c>
      <c r="S1440" s="95">
        <f t="shared" si="206"/>
        <v>1.1278352811599996</v>
      </c>
      <c r="T1440" s="96">
        <f>SUMIFS(H$2:H1440,A$2:A1440,A1440)*10*S1440*(1.1+INDEX(Entourage!BD:BD,MATCH(J1440,Entourage!A:A,0))/20)</f>
        <v>9536.9751374889565</v>
      </c>
      <c r="U1440" s="96">
        <f t="shared" si="207"/>
        <v>766.74099259295872</v>
      </c>
      <c r="V1440" s="96">
        <f>T1440/VLOOKUP(C1440,[4]CharPropertyConfig!$A:$G,7,FALSE)</f>
        <v>381.47900549955824</v>
      </c>
      <c r="W1440" s="96">
        <f t="shared" si="208"/>
        <v>41.342272896959912</v>
      </c>
      <c r="X1440" s="54" t="str">
        <f>VLOOKUP(J1440,Entourage!A:B,2,FALSE)</f>
        <v>c_m_0014</v>
      </c>
      <c r="Y1440" s="51" t="str">
        <f>VLOOKUP(M1440,Entourage!A:B,2,FALSE)</f>
        <v>c_b_0003</v>
      </c>
    </row>
    <row r="1441" spans="1:25" x14ac:dyDescent="0.15">
      <c r="A1441" s="51">
        <f t="shared" si="204"/>
        <v>72</v>
      </c>
      <c r="B1441" s="2">
        <f>COUNTIF(A$1:A1441,A1441)</f>
        <v>20</v>
      </c>
      <c r="C1441" s="2">
        <f t="shared" si="209"/>
        <v>101</v>
      </c>
      <c r="D1441" s="100">
        <f t="shared" si="205"/>
        <v>414</v>
      </c>
      <c r="E1441" s="51">
        <v>1</v>
      </c>
      <c r="F1441" s="43">
        <v>6</v>
      </c>
      <c r="G1441" s="82">
        <v>13009</v>
      </c>
      <c r="H1441" s="43">
        <v>72</v>
      </c>
      <c r="I1441" s="43">
        <f>VLOOKUP(C1441,[4]CharPropertyConfig!$A:$G,7,FALSE)*D1441</f>
        <v>10350</v>
      </c>
      <c r="J1441" s="51">
        <f>VLOOKUP(A1441,filiation!A:C,3,FALSE)</f>
        <v>27</v>
      </c>
      <c r="K1441" s="51">
        <f>VLOOKUP(J1441,Entourage!A:N,14,FALSE)</f>
        <v>2</v>
      </c>
      <c r="L1441" s="2" t="str">
        <f t="shared" si="201"/>
        <v>刺杀</v>
      </c>
      <c r="M1441" s="51">
        <f>VLOOKUP(A1441,filiation!A:D,4,FALSE)</f>
        <v>26</v>
      </c>
      <c r="N1441" s="51">
        <f>VLOOKUP(M1441,Entourage!A:N,14,FALSE)</f>
        <v>2</v>
      </c>
      <c r="O1441" s="2" t="str">
        <f t="shared" si="202"/>
        <v>刺杀</v>
      </c>
      <c r="P1441" s="2">
        <f t="shared" si="203"/>
        <v>101</v>
      </c>
      <c r="Q1441" s="51">
        <f>INT(VLOOKUP(M1441,Entourage!A:AF,28+IF(N1441=1,2,IF(N1441=3,3,1)),FALSE)*0.6*POWER(B1441,1.1))</f>
        <v>647</v>
      </c>
      <c r="R1441" s="55">
        <f>I1441/(SUM(H$2:H1441)*10)</f>
        <v>2.1264792899408285E-2</v>
      </c>
      <c r="S1441" s="95">
        <f t="shared" si="206"/>
        <v>1.0940002227251997</v>
      </c>
      <c r="T1441" s="96">
        <f>SUMIFS(H$2:H1441,A$2:A1441,A1441)*10*S1441*(1.1+INDEX(Entourage!BD:BD,MATCH(J1441,Entourage!A:A,0))/20)</f>
        <v>10353.618107871291</v>
      </c>
      <c r="U1441" s="96">
        <f t="shared" si="207"/>
        <v>816.64297038233417</v>
      </c>
      <c r="V1441" s="96">
        <f>T1441/VLOOKUP(C1441,[4]CharPropertyConfig!$A:$G,7,FALSE)</f>
        <v>414.1447243148516</v>
      </c>
      <c r="W1441" s="96">
        <f t="shared" si="208"/>
        <v>49.901977789375451</v>
      </c>
      <c r="X1441" s="54" t="str">
        <f>VLOOKUP(J1441,Entourage!A:B,2,FALSE)</f>
        <v>c_m_0014</v>
      </c>
      <c r="Y1441" s="51" t="str">
        <f>VLOOKUP(M1441,Entourage!A:B,2,FALSE)</f>
        <v>c_b_0003</v>
      </c>
    </row>
    <row r="1442" spans="1:25" x14ac:dyDescent="0.15">
      <c r="A1442" s="51">
        <f t="shared" si="204"/>
        <v>73</v>
      </c>
      <c r="B1442" s="2">
        <f>COUNTIF(A$1:A1442,A1442)</f>
        <v>1</v>
      </c>
      <c r="C1442" s="2">
        <f t="shared" si="209"/>
        <v>104</v>
      </c>
      <c r="D1442" s="100">
        <f t="shared" si="205"/>
        <v>280</v>
      </c>
      <c r="E1442" s="51">
        <v>1</v>
      </c>
      <c r="F1442" s="43">
        <v>1</v>
      </c>
      <c r="G1442" s="82">
        <v>13009</v>
      </c>
      <c r="H1442" s="43">
        <v>2</v>
      </c>
      <c r="I1442" s="43">
        <f>VLOOKUP(C1442,[4]CharPropertyConfig!$A:$G,7,FALSE)*D1442</f>
        <v>280</v>
      </c>
      <c r="J1442" s="51">
        <f>VLOOKUP(A1442,filiation!A:C,3,FALSE)</f>
        <v>26</v>
      </c>
      <c r="K1442" s="51">
        <f>VLOOKUP(J1442,Entourage!A:N,14,FALSE)</f>
        <v>2</v>
      </c>
      <c r="L1442" s="2" t="str">
        <f t="shared" ref="L1442:L1505" si="210">VLOOKUP(K1442,$AC$2:$AD$4,2,FALSE)</f>
        <v>刺杀</v>
      </c>
      <c r="M1442" s="51">
        <f>VLOOKUP(A1442,filiation!A:D,4,FALSE)</f>
        <v>28</v>
      </c>
      <c r="N1442" s="51">
        <f>VLOOKUP(M1442,Entourage!A:N,14,FALSE)</f>
        <v>3</v>
      </c>
      <c r="O1442" s="2" t="str">
        <f t="shared" ref="O1442:O1505" si="211">VLOOKUP(N1442,$AC$2:$AD$4,2,FALSE)</f>
        <v>辅助</v>
      </c>
      <c r="P1442" s="2">
        <f t="shared" ref="P1442:P1505" si="212">VLOOKUP(N1442,$AC$2:$AE$4,3,FALSE)</f>
        <v>104</v>
      </c>
      <c r="Q1442" s="51">
        <f>INT(VLOOKUP(M1442,Entourage!A:AF,28+IF(N1442=1,2,IF(N1442=3,3,1)),FALSE)*0.6*POWER(B1442,1.1))</f>
        <v>284</v>
      </c>
      <c r="R1442" s="55">
        <f>I1442/(SUM(H$2:H1442)*10)</f>
        <v>5.7525578337510783E-4</v>
      </c>
      <c r="S1442" s="95">
        <f t="shared" si="206"/>
        <v>10</v>
      </c>
      <c r="T1442" s="96">
        <f>SUMIFS(H$2:H1442,A$2:A1442,A1442)*10*S1442*(1.1+INDEX(Entourage!BD:BD,MATCH(J1442,Entourage!A:A,0))/20)</f>
        <v>280</v>
      </c>
      <c r="U1442" s="96">
        <f t="shared" si="207"/>
        <v>-10073.618107871291</v>
      </c>
      <c r="V1442" s="96">
        <f>T1442/VLOOKUP(C1442,[4]CharPropertyConfig!$A:$G,7,FALSE)</f>
        <v>280</v>
      </c>
      <c r="W1442" s="96">
        <f t="shared" si="208"/>
        <v>-10890.261078253625</v>
      </c>
      <c r="X1442" s="54" t="str">
        <f>VLOOKUP(J1442,Entourage!A:B,2,FALSE)</f>
        <v>c_b_0003</v>
      </c>
      <c r="Y1442" s="51" t="str">
        <f>VLOOKUP(M1442,Entourage!A:B,2,FALSE)</f>
        <v>c_b_0023</v>
      </c>
    </row>
    <row r="1443" spans="1:25" x14ac:dyDescent="0.15">
      <c r="A1443" s="51">
        <f t="shared" si="204"/>
        <v>73</v>
      </c>
      <c r="B1443" s="2">
        <f>COUNTIF(A$1:A1443,A1443)</f>
        <v>2</v>
      </c>
      <c r="C1443" s="2">
        <f t="shared" si="209"/>
        <v>104</v>
      </c>
      <c r="D1443" s="100">
        <f t="shared" si="205"/>
        <v>588</v>
      </c>
      <c r="E1443" s="51">
        <v>1</v>
      </c>
      <c r="F1443" s="43">
        <v>1</v>
      </c>
      <c r="G1443" s="82">
        <v>13009</v>
      </c>
      <c r="H1443" s="43">
        <v>4</v>
      </c>
      <c r="I1443" s="43">
        <f>VLOOKUP(C1443,[4]CharPropertyConfig!$A:$G,7,FALSE)*D1443</f>
        <v>588</v>
      </c>
      <c r="J1443" s="51">
        <f>VLOOKUP(A1443,filiation!A:C,3,FALSE)</f>
        <v>26</v>
      </c>
      <c r="K1443" s="51">
        <f>VLOOKUP(J1443,Entourage!A:N,14,FALSE)</f>
        <v>2</v>
      </c>
      <c r="L1443" s="2" t="str">
        <f t="shared" si="210"/>
        <v>刺杀</v>
      </c>
      <c r="M1443" s="51">
        <f>VLOOKUP(A1443,filiation!A:D,4,FALSE)</f>
        <v>28</v>
      </c>
      <c r="N1443" s="51">
        <f>VLOOKUP(M1443,Entourage!A:N,14,FALSE)</f>
        <v>3</v>
      </c>
      <c r="O1443" s="2" t="str">
        <f t="shared" si="211"/>
        <v>辅助</v>
      </c>
      <c r="P1443" s="2">
        <f t="shared" si="212"/>
        <v>104</v>
      </c>
      <c r="Q1443" s="51">
        <f>INT(VLOOKUP(M1443,Entourage!A:AF,28+IF(N1443=1,2,IF(N1443=3,3,1)),FALSE)*0.6*POWER(B1443,1.1))</f>
        <v>609</v>
      </c>
      <c r="R1443" s="55">
        <f>I1443/(SUM(H$2:H1443)*10)</f>
        <v>1.2079378774805867E-3</v>
      </c>
      <c r="S1443" s="95">
        <f t="shared" si="206"/>
        <v>7</v>
      </c>
      <c r="T1443" s="96">
        <f>SUMIFS(H$2:H1443,A$2:A1443,A1443)*10*S1443*(1.1+INDEX(Entourage!BD:BD,MATCH(J1443,Entourage!A:A,0))/20)</f>
        <v>588</v>
      </c>
      <c r="U1443" s="96">
        <f t="shared" si="207"/>
        <v>308</v>
      </c>
      <c r="V1443" s="96">
        <f>T1443/VLOOKUP(C1443,[4]CharPropertyConfig!$A:$G,7,FALSE)</f>
        <v>588</v>
      </c>
      <c r="W1443" s="96">
        <f t="shared" si="208"/>
        <v>10381.618107871291</v>
      </c>
      <c r="X1443" s="54" t="str">
        <f>VLOOKUP(J1443,Entourage!A:B,2,FALSE)</f>
        <v>c_b_0003</v>
      </c>
      <c r="Y1443" s="51" t="str">
        <f>VLOOKUP(M1443,Entourage!A:B,2,FALSE)</f>
        <v>c_b_0023</v>
      </c>
    </row>
    <row r="1444" spans="1:25" x14ac:dyDescent="0.15">
      <c r="A1444" s="51">
        <f t="shared" si="204"/>
        <v>73</v>
      </c>
      <c r="B1444" s="2">
        <f>COUNTIF(A$1:A1444,A1444)</f>
        <v>3</v>
      </c>
      <c r="C1444" s="2">
        <f t="shared" si="209"/>
        <v>104</v>
      </c>
      <c r="D1444" s="100">
        <f t="shared" si="205"/>
        <v>924</v>
      </c>
      <c r="E1444" s="51">
        <v>1</v>
      </c>
      <c r="F1444" s="43">
        <v>1</v>
      </c>
      <c r="G1444" s="82">
        <v>13009</v>
      </c>
      <c r="H1444" s="43">
        <v>6</v>
      </c>
      <c r="I1444" s="43">
        <f>VLOOKUP(C1444,[4]CharPropertyConfig!$A:$G,7,FALSE)*D1444</f>
        <v>924</v>
      </c>
      <c r="J1444" s="51">
        <f>VLOOKUP(A1444,filiation!A:C,3,FALSE)</f>
        <v>26</v>
      </c>
      <c r="K1444" s="51">
        <f>VLOOKUP(J1444,Entourage!A:N,14,FALSE)</f>
        <v>2</v>
      </c>
      <c r="L1444" s="2" t="str">
        <f t="shared" si="210"/>
        <v>刺杀</v>
      </c>
      <c r="M1444" s="51">
        <f>VLOOKUP(A1444,filiation!A:D,4,FALSE)</f>
        <v>28</v>
      </c>
      <c r="N1444" s="51">
        <f>VLOOKUP(M1444,Entourage!A:N,14,FALSE)</f>
        <v>3</v>
      </c>
      <c r="O1444" s="2" t="str">
        <f t="shared" si="211"/>
        <v>辅助</v>
      </c>
      <c r="P1444" s="2">
        <f t="shared" si="212"/>
        <v>104</v>
      </c>
      <c r="Q1444" s="51">
        <f>INT(VLOOKUP(M1444,Entourage!A:AF,28+IF(N1444=1,2,IF(N1444=3,3,1)),FALSE)*0.6*POWER(B1444,1.1))</f>
        <v>952</v>
      </c>
      <c r="R1444" s="55">
        <f>I1444/(SUM(H$2:H1444)*10)</f>
        <v>1.8979541533152575E-3</v>
      </c>
      <c r="S1444" s="95">
        <f t="shared" si="206"/>
        <v>5.5</v>
      </c>
      <c r="T1444" s="96">
        <f>SUMIFS(H$2:H1444,A$2:A1444,A1444)*10*S1444*(1.1+INDEX(Entourage!BD:BD,MATCH(J1444,Entourage!A:A,0))/20)</f>
        <v>924.00000000000011</v>
      </c>
      <c r="U1444" s="96">
        <f t="shared" si="207"/>
        <v>336.00000000000011</v>
      </c>
      <c r="V1444" s="96">
        <f>T1444/VLOOKUP(C1444,[4]CharPropertyConfig!$A:$G,7,FALSE)</f>
        <v>924.00000000000011</v>
      </c>
      <c r="W1444" s="96">
        <f t="shared" si="208"/>
        <v>28.000000000000114</v>
      </c>
      <c r="X1444" s="54" t="str">
        <f>VLOOKUP(J1444,Entourage!A:B,2,FALSE)</f>
        <v>c_b_0003</v>
      </c>
      <c r="Y1444" s="51" t="str">
        <f>VLOOKUP(M1444,Entourage!A:B,2,FALSE)</f>
        <v>c_b_0023</v>
      </c>
    </row>
    <row r="1445" spans="1:25" x14ac:dyDescent="0.15">
      <c r="A1445" s="51">
        <f t="shared" si="204"/>
        <v>73</v>
      </c>
      <c r="B1445" s="2">
        <f>COUNTIF(A$1:A1445,A1445)</f>
        <v>4</v>
      </c>
      <c r="C1445" s="2">
        <f t="shared" si="209"/>
        <v>104</v>
      </c>
      <c r="D1445" s="100">
        <f t="shared" si="205"/>
        <v>1293</v>
      </c>
      <c r="E1445" s="51">
        <v>1</v>
      </c>
      <c r="F1445" s="43">
        <v>2</v>
      </c>
      <c r="G1445" s="82">
        <v>13009</v>
      </c>
      <c r="H1445" s="43">
        <v>10</v>
      </c>
      <c r="I1445" s="43">
        <f>VLOOKUP(C1445,[4]CharPropertyConfig!$A:$G,7,FALSE)*D1445</f>
        <v>1293</v>
      </c>
      <c r="J1445" s="51">
        <f>VLOOKUP(A1445,filiation!A:C,3,FALSE)</f>
        <v>26</v>
      </c>
      <c r="K1445" s="51">
        <f>VLOOKUP(J1445,Entourage!A:N,14,FALSE)</f>
        <v>2</v>
      </c>
      <c r="L1445" s="2" t="str">
        <f t="shared" si="210"/>
        <v>刺杀</v>
      </c>
      <c r="M1445" s="51">
        <f>VLOOKUP(A1445,filiation!A:D,4,FALSE)</f>
        <v>28</v>
      </c>
      <c r="N1445" s="51">
        <f>VLOOKUP(M1445,Entourage!A:N,14,FALSE)</f>
        <v>3</v>
      </c>
      <c r="O1445" s="2" t="str">
        <f t="shared" si="211"/>
        <v>辅助</v>
      </c>
      <c r="P1445" s="2">
        <f t="shared" si="212"/>
        <v>104</v>
      </c>
      <c r="Q1445" s="51">
        <f>INT(VLOOKUP(M1445,Entourage!A:AF,28+IF(N1445=1,2,IF(N1445=3,3,1)),FALSE)*0.6*POWER(B1445,1.1))</f>
        <v>1306</v>
      </c>
      <c r="R1445" s="55">
        <f>I1445/(SUM(H$2:H1445)*10)</f>
        <v>2.6553579496447202E-3</v>
      </c>
      <c r="S1445" s="95">
        <f t="shared" si="206"/>
        <v>4.2</v>
      </c>
      <c r="T1445" s="96">
        <f>SUMIFS(H$2:H1445,A$2:A1445,A1445)*10*S1445*(1.1+INDEX(Entourage!BD:BD,MATCH(J1445,Entourage!A:A,0))/20)</f>
        <v>1293.6000000000001</v>
      </c>
      <c r="U1445" s="96">
        <f t="shared" si="207"/>
        <v>369.6</v>
      </c>
      <c r="V1445" s="96">
        <f>T1445/VLOOKUP(C1445,[4]CharPropertyConfig!$A:$G,7,FALSE)</f>
        <v>1293.6000000000001</v>
      </c>
      <c r="W1445" s="96">
        <f t="shared" si="208"/>
        <v>33.599999999999909</v>
      </c>
      <c r="X1445" s="54" t="str">
        <f>VLOOKUP(J1445,Entourage!A:B,2,FALSE)</f>
        <v>c_b_0003</v>
      </c>
      <c r="Y1445" s="51" t="str">
        <f>VLOOKUP(M1445,Entourage!A:B,2,FALSE)</f>
        <v>c_b_0023</v>
      </c>
    </row>
    <row r="1446" spans="1:25" x14ac:dyDescent="0.15">
      <c r="A1446" s="51">
        <f t="shared" si="204"/>
        <v>73</v>
      </c>
      <c r="B1446" s="2">
        <f>COUNTIF(A$1:A1446,A1446)</f>
        <v>5</v>
      </c>
      <c r="C1446" s="2">
        <f t="shared" si="209"/>
        <v>104</v>
      </c>
      <c r="D1446" s="100">
        <f t="shared" si="205"/>
        <v>1694</v>
      </c>
      <c r="E1446" s="51">
        <v>1</v>
      </c>
      <c r="F1446" s="43">
        <v>2</v>
      </c>
      <c r="G1446" s="82">
        <v>13009</v>
      </c>
      <c r="H1446" s="43">
        <v>12</v>
      </c>
      <c r="I1446" s="43">
        <f>VLOOKUP(C1446,[4]CharPropertyConfig!$A:$G,7,FALSE)*D1446</f>
        <v>1694</v>
      </c>
      <c r="J1446" s="51">
        <f>VLOOKUP(A1446,filiation!A:C,3,FALSE)</f>
        <v>26</v>
      </c>
      <c r="K1446" s="51">
        <f>VLOOKUP(J1446,Entourage!A:N,14,FALSE)</f>
        <v>2</v>
      </c>
      <c r="L1446" s="2" t="str">
        <f t="shared" si="210"/>
        <v>刺杀</v>
      </c>
      <c r="M1446" s="51">
        <f>VLOOKUP(A1446,filiation!A:D,4,FALSE)</f>
        <v>28</v>
      </c>
      <c r="N1446" s="51">
        <f>VLOOKUP(M1446,Entourage!A:N,14,FALSE)</f>
        <v>3</v>
      </c>
      <c r="O1446" s="2" t="str">
        <f t="shared" si="211"/>
        <v>辅助</v>
      </c>
      <c r="P1446" s="2">
        <f t="shared" si="212"/>
        <v>104</v>
      </c>
      <c r="Q1446" s="51">
        <f>INT(VLOOKUP(M1446,Entourage!A:AF,28+IF(N1446=1,2,IF(N1446=3,3,1)),FALSE)*0.6*POWER(B1446,1.1))</f>
        <v>1670</v>
      </c>
      <c r="R1446" s="55">
        <f>I1446/(SUM(H$2:H1446)*10)</f>
        <v>3.4780109226789308E-3</v>
      </c>
      <c r="S1446" s="95">
        <f t="shared" si="206"/>
        <v>3.56</v>
      </c>
      <c r="T1446" s="96">
        <f>SUMIFS(H$2:H1446,A$2:A1446,A1446)*10*S1446*(1.1+INDEX(Entourage!BD:BD,MATCH(J1446,Entourage!A:A,0))/20)</f>
        <v>1694.5600000000004</v>
      </c>
      <c r="U1446" s="96">
        <f t="shared" si="207"/>
        <v>400.96000000000026</v>
      </c>
      <c r="V1446" s="96">
        <f>T1446/VLOOKUP(C1446,[4]CharPropertyConfig!$A:$G,7,FALSE)</f>
        <v>1694.5600000000004</v>
      </c>
      <c r="W1446" s="96">
        <f t="shared" si="208"/>
        <v>31.360000000000241</v>
      </c>
      <c r="X1446" s="54" t="str">
        <f>VLOOKUP(J1446,Entourage!A:B,2,FALSE)</f>
        <v>c_b_0003</v>
      </c>
      <c r="Y1446" s="51" t="str">
        <f>VLOOKUP(M1446,Entourage!A:B,2,FALSE)</f>
        <v>c_b_0023</v>
      </c>
    </row>
    <row r="1447" spans="1:25" x14ac:dyDescent="0.15">
      <c r="A1447" s="51">
        <f t="shared" si="204"/>
        <v>73</v>
      </c>
      <c r="B1447" s="2">
        <f>COUNTIF(A$1:A1447,A1447)</f>
        <v>6</v>
      </c>
      <c r="C1447" s="2">
        <f t="shared" si="209"/>
        <v>104</v>
      </c>
      <c r="D1447" s="100">
        <f t="shared" si="205"/>
        <v>2114</v>
      </c>
      <c r="E1447" s="51">
        <v>1</v>
      </c>
      <c r="F1447" s="43">
        <v>2</v>
      </c>
      <c r="G1447" s="82">
        <v>13009</v>
      </c>
      <c r="H1447" s="43">
        <v>16</v>
      </c>
      <c r="I1447" s="43">
        <f>VLOOKUP(C1447,[4]CharPropertyConfig!$A:$G,7,FALSE)*D1447</f>
        <v>2114</v>
      </c>
      <c r="J1447" s="51">
        <f>VLOOKUP(A1447,filiation!A:C,3,FALSE)</f>
        <v>26</v>
      </c>
      <c r="K1447" s="51">
        <f>VLOOKUP(J1447,Entourage!A:N,14,FALSE)</f>
        <v>2</v>
      </c>
      <c r="L1447" s="2" t="str">
        <f t="shared" si="210"/>
        <v>刺杀</v>
      </c>
      <c r="M1447" s="51">
        <f>VLOOKUP(A1447,filiation!A:D,4,FALSE)</f>
        <v>28</v>
      </c>
      <c r="N1447" s="51">
        <f>VLOOKUP(M1447,Entourage!A:N,14,FALSE)</f>
        <v>3</v>
      </c>
      <c r="O1447" s="2" t="str">
        <f t="shared" si="211"/>
        <v>辅助</v>
      </c>
      <c r="P1447" s="2">
        <f t="shared" si="212"/>
        <v>104</v>
      </c>
      <c r="Q1447" s="51">
        <f>INT(VLOOKUP(M1447,Entourage!A:AF,28+IF(N1447=1,2,IF(N1447=3,3,1)),FALSE)*0.6*POWER(B1447,1.1))</f>
        <v>2041</v>
      </c>
      <c r="R1447" s="55">
        <f>I1447/(SUM(H$2:H1447)*10)</f>
        <v>4.3389023439103485E-3</v>
      </c>
      <c r="S1447" s="95">
        <f t="shared" si="206"/>
        <v>3.02</v>
      </c>
      <c r="T1447" s="96">
        <f>SUMIFS(H$2:H1447,A$2:A1447,A1447)*10*S1447*(1.1+INDEX(Entourage!BD:BD,MATCH(J1447,Entourage!A:A,0))/20)</f>
        <v>2114</v>
      </c>
      <c r="U1447" s="96">
        <f t="shared" si="207"/>
        <v>419.4399999999996</v>
      </c>
      <c r="V1447" s="96">
        <f>T1447/VLOOKUP(C1447,[4]CharPropertyConfig!$A:$G,7,FALSE)</f>
        <v>2114</v>
      </c>
      <c r="W1447" s="96">
        <f t="shared" si="208"/>
        <v>18.479999999999336</v>
      </c>
      <c r="X1447" s="54" t="str">
        <f>VLOOKUP(J1447,Entourage!A:B,2,FALSE)</f>
        <v>c_b_0003</v>
      </c>
      <c r="Y1447" s="51" t="str">
        <f>VLOOKUP(M1447,Entourage!A:B,2,FALSE)</f>
        <v>c_b_0023</v>
      </c>
    </row>
    <row r="1448" spans="1:25" x14ac:dyDescent="0.15">
      <c r="A1448" s="51">
        <f t="shared" si="204"/>
        <v>73</v>
      </c>
      <c r="B1448" s="2">
        <f>COUNTIF(A$1:A1448,A1448)</f>
        <v>7</v>
      </c>
      <c r="C1448" s="2">
        <f t="shared" si="209"/>
        <v>104</v>
      </c>
      <c r="D1448" s="100">
        <f t="shared" si="205"/>
        <v>2548</v>
      </c>
      <c r="E1448" s="51">
        <v>1</v>
      </c>
      <c r="F1448" s="43">
        <v>3</v>
      </c>
      <c r="G1448" s="82">
        <v>13009</v>
      </c>
      <c r="H1448" s="43">
        <v>20</v>
      </c>
      <c r="I1448" s="43">
        <f>VLOOKUP(C1448,[4]CharPropertyConfig!$A:$G,7,FALSE)*D1448</f>
        <v>2548</v>
      </c>
      <c r="J1448" s="51">
        <f>VLOOKUP(A1448,filiation!A:C,3,FALSE)</f>
        <v>26</v>
      </c>
      <c r="K1448" s="51">
        <f>VLOOKUP(J1448,Entourage!A:N,14,FALSE)</f>
        <v>2</v>
      </c>
      <c r="L1448" s="2" t="str">
        <f t="shared" si="210"/>
        <v>刺杀</v>
      </c>
      <c r="M1448" s="51">
        <f>VLOOKUP(A1448,filiation!A:D,4,FALSE)</f>
        <v>28</v>
      </c>
      <c r="N1448" s="51">
        <f>VLOOKUP(M1448,Entourage!A:N,14,FALSE)</f>
        <v>3</v>
      </c>
      <c r="O1448" s="2" t="str">
        <f t="shared" si="211"/>
        <v>辅助</v>
      </c>
      <c r="P1448" s="2">
        <f t="shared" si="212"/>
        <v>104</v>
      </c>
      <c r="Q1448" s="51">
        <f>INT(VLOOKUP(M1448,Entourage!A:AF,28+IF(N1448=1,2,IF(N1448=3,3,1)),FALSE)*0.6*POWER(B1448,1.1))</f>
        <v>2418</v>
      </c>
      <c r="R1448" s="55">
        <f>I1448/(SUM(H$2:H1448)*10)</f>
        <v>5.2275245168437899E-3</v>
      </c>
      <c r="S1448" s="95">
        <f t="shared" si="206"/>
        <v>2.6</v>
      </c>
      <c r="T1448" s="96">
        <f>SUMIFS(H$2:H1448,A$2:A1448,A1448)*10*S1448*(1.1+INDEX(Entourage!BD:BD,MATCH(J1448,Entourage!A:A,0))/20)</f>
        <v>2548.0000000000005</v>
      </c>
      <c r="U1448" s="96">
        <f t="shared" si="207"/>
        <v>434.00000000000045</v>
      </c>
      <c r="V1448" s="96">
        <f>T1448/VLOOKUP(C1448,[4]CharPropertyConfig!$A:$G,7,FALSE)</f>
        <v>2548.0000000000005</v>
      </c>
      <c r="W1448" s="96">
        <f t="shared" si="208"/>
        <v>14.560000000000855</v>
      </c>
      <c r="X1448" s="54" t="str">
        <f>VLOOKUP(J1448,Entourage!A:B,2,FALSE)</f>
        <v>c_b_0003</v>
      </c>
      <c r="Y1448" s="51" t="str">
        <f>VLOOKUP(M1448,Entourage!A:B,2,FALSE)</f>
        <v>c_b_0023</v>
      </c>
    </row>
    <row r="1449" spans="1:25" x14ac:dyDescent="0.15">
      <c r="A1449" s="51">
        <f t="shared" si="204"/>
        <v>73</v>
      </c>
      <c r="B1449" s="2">
        <f>COUNTIF(A$1:A1449,A1449)</f>
        <v>8</v>
      </c>
      <c r="C1449" s="2">
        <f t="shared" si="209"/>
        <v>104</v>
      </c>
      <c r="D1449" s="100">
        <f t="shared" si="205"/>
        <v>3000</v>
      </c>
      <c r="E1449" s="51">
        <v>1</v>
      </c>
      <c r="F1449" s="43">
        <v>3</v>
      </c>
      <c r="G1449" s="82">
        <v>13009</v>
      </c>
      <c r="H1449" s="43">
        <v>24</v>
      </c>
      <c r="I1449" s="43">
        <f>VLOOKUP(C1449,[4]CharPropertyConfig!$A:$G,7,FALSE)*D1449</f>
        <v>3000</v>
      </c>
      <c r="J1449" s="51">
        <f>VLOOKUP(A1449,filiation!A:C,3,FALSE)</f>
        <v>26</v>
      </c>
      <c r="K1449" s="51">
        <f>VLOOKUP(J1449,Entourage!A:N,14,FALSE)</f>
        <v>2</v>
      </c>
      <c r="L1449" s="2" t="str">
        <f t="shared" si="210"/>
        <v>刺杀</v>
      </c>
      <c r="M1449" s="51">
        <f>VLOOKUP(A1449,filiation!A:D,4,FALSE)</f>
        <v>28</v>
      </c>
      <c r="N1449" s="51">
        <f>VLOOKUP(M1449,Entourage!A:N,14,FALSE)</f>
        <v>3</v>
      </c>
      <c r="O1449" s="2" t="str">
        <f t="shared" si="211"/>
        <v>辅助</v>
      </c>
      <c r="P1449" s="2">
        <f t="shared" si="212"/>
        <v>104</v>
      </c>
      <c r="Q1449" s="51">
        <f>INT(VLOOKUP(M1449,Entourage!A:AF,28+IF(N1449=1,2,IF(N1449=3,3,1)),FALSE)*0.6*POWER(B1449,1.1))</f>
        <v>2801</v>
      </c>
      <c r="R1449" s="55">
        <f>I1449/(SUM(H$2:H1449)*10)</f>
        <v>6.1518270926465158E-3</v>
      </c>
      <c r="S1449" s="95">
        <f t="shared" si="206"/>
        <v>2.2799999999999998</v>
      </c>
      <c r="T1449" s="96">
        <f>SUMIFS(H$2:H1449,A$2:A1449,A1449)*10*S1449*(1.1+INDEX(Entourage!BD:BD,MATCH(J1449,Entourage!A:A,0))/20)</f>
        <v>3000.48</v>
      </c>
      <c r="U1449" s="96">
        <f t="shared" si="207"/>
        <v>452.47999999999956</v>
      </c>
      <c r="V1449" s="96">
        <f>T1449/VLOOKUP(C1449,[4]CharPropertyConfig!$A:$G,7,FALSE)</f>
        <v>3000.48</v>
      </c>
      <c r="W1449" s="96">
        <f t="shared" si="208"/>
        <v>18.479999999999109</v>
      </c>
      <c r="X1449" s="54" t="str">
        <f>VLOOKUP(J1449,Entourage!A:B,2,FALSE)</f>
        <v>c_b_0003</v>
      </c>
      <c r="Y1449" s="51" t="str">
        <f>VLOOKUP(M1449,Entourage!A:B,2,FALSE)</f>
        <v>c_b_0023</v>
      </c>
    </row>
    <row r="1450" spans="1:25" x14ac:dyDescent="0.15">
      <c r="A1450" s="51">
        <f t="shared" si="204"/>
        <v>73</v>
      </c>
      <c r="B1450" s="2">
        <f>COUNTIF(A$1:A1450,A1450)</f>
        <v>9</v>
      </c>
      <c r="C1450" s="2">
        <f t="shared" si="209"/>
        <v>104</v>
      </c>
      <c r="D1450" s="100">
        <f t="shared" si="205"/>
        <v>3477</v>
      </c>
      <c r="E1450" s="51">
        <v>1</v>
      </c>
      <c r="F1450" s="43">
        <v>3</v>
      </c>
      <c r="G1450" s="82">
        <v>13009</v>
      </c>
      <c r="H1450" s="43">
        <v>26</v>
      </c>
      <c r="I1450" s="43">
        <f>VLOOKUP(C1450,[4]CharPropertyConfig!$A:$G,7,FALSE)*D1450</f>
        <v>3477</v>
      </c>
      <c r="J1450" s="51">
        <f>VLOOKUP(A1450,filiation!A:C,3,FALSE)</f>
        <v>26</v>
      </c>
      <c r="K1450" s="51">
        <f>VLOOKUP(J1450,Entourage!A:N,14,FALSE)</f>
        <v>2</v>
      </c>
      <c r="L1450" s="2" t="str">
        <f t="shared" si="210"/>
        <v>刺杀</v>
      </c>
      <c r="M1450" s="51">
        <f>VLOOKUP(A1450,filiation!A:D,4,FALSE)</f>
        <v>28</v>
      </c>
      <c r="N1450" s="51">
        <f>VLOOKUP(M1450,Entourage!A:N,14,FALSE)</f>
        <v>3</v>
      </c>
      <c r="O1450" s="2" t="str">
        <f t="shared" si="211"/>
        <v>辅助</v>
      </c>
      <c r="P1450" s="2">
        <f t="shared" si="212"/>
        <v>104</v>
      </c>
      <c r="Q1450" s="51">
        <f>INT(VLOOKUP(M1450,Entourage!A:AF,28+IF(N1450=1,2,IF(N1450=3,3,1)),FALSE)*0.6*POWER(B1450,1.1))</f>
        <v>3188</v>
      </c>
      <c r="R1450" s="55">
        <f>I1450/(SUM(H$2:H1450)*10)</f>
        <v>7.126168224299065E-3</v>
      </c>
      <c r="S1450" s="95">
        <f t="shared" si="206"/>
        <v>2.0699999999999998</v>
      </c>
      <c r="T1450" s="96">
        <f>SUMIFS(H$2:H1450,A$2:A1450,A1450)*10*S1450*(1.1+INDEX(Entourage!BD:BD,MATCH(J1450,Entourage!A:A,0))/20)</f>
        <v>3477.6000000000004</v>
      </c>
      <c r="U1450" s="96">
        <f t="shared" si="207"/>
        <v>477.12000000000035</v>
      </c>
      <c r="V1450" s="96">
        <f>T1450/VLOOKUP(C1450,[4]CharPropertyConfig!$A:$G,7,FALSE)</f>
        <v>3477.6000000000004</v>
      </c>
      <c r="W1450" s="96">
        <f t="shared" si="208"/>
        <v>24.640000000000782</v>
      </c>
      <c r="X1450" s="54" t="str">
        <f>VLOOKUP(J1450,Entourage!A:B,2,FALSE)</f>
        <v>c_b_0003</v>
      </c>
      <c r="Y1450" s="51" t="str">
        <f>VLOOKUP(M1450,Entourage!A:B,2,FALSE)</f>
        <v>c_b_0023</v>
      </c>
    </row>
    <row r="1451" spans="1:25" x14ac:dyDescent="0.15">
      <c r="A1451" s="51">
        <f t="shared" si="204"/>
        <v>73</v>
      </c>
      <c r="B1451" s="2">
        <f>COUNTIF(A$1:A1451,A1451)</f>
        <v>10</v>
      </c>
      <c r="C1451" s="2">
        <f t="shared" si="209"/>
        <v>104</v>
      </c>
      <c r="D1451" s="100">
        <f t="shared" si="205"/>
        <v>3969</v>
      </c>
      <c r="E1451" s="51">
        <v>1</v>
      </c>
      <c r="F1451" s="43">
        <v>3</v>
      </c>
      <c r="G1451" s="82">
        <v>13009</v>
      </c>
      <c r="H1451" s="43">
        <v>30</v>
      </c>
      <c r="I1451" s="43">
        <f>VLOOKUP(C1451,[4]CharPropertyConfig!$A:$G,7,FALSE)*D1451</f>
        <v>3969</v>
      </c>
      <c r="J1451" s="51">
        <f>VLOOKUP(A1451,filiation!A:C,3,FALSE)</f>
        <v>26</v>
      </c>
      <c r="K1451" s="51">
        <f>VLOOKUP(J1451,Entourage!A:N,14,FALSE)</f>
        <v>2</v>
      </c>
      <c r="L1451" s="2" t="str">
        <f t="shared" si="210"/>
        <v>刺杀</v>
      </c>
      <c r="M1451" s="51">
        <f>VLOOKUP(A1451,filiation!A:D,4,FALSE)</f>
        <v>28</v>
      </c>
      <c r="N1451" s="51">
        <f>VLOOKUP(M1451,Entourage!A:N,14,FALSE)</f>
        <v>3</v>
      </c>
      <c r="O1451" s="2" t="str">
        <f t="shared" si="211"/>
        <v>辅助</v>
      </c>
      <c r="P1451" s="2">
        <f t="shared" si="212"/>
        <v>104</v>
      </c>
      <c r="Q1451" s="51">
        <f>INT(VLOOKUP(M1451,Entourage!A:AF,28+IF(N1451=1,2,IF(N1451=3,3,1)),FALSE)*0.6*POWER(B1451,1.1))</f>
        <v>3580</v>
      </c>
      <c r="R1451" s="55">
        <f>I1451/(SUM(H$2:H1451)*10)</f>
        <v>8.129531768465037E-3</v>
      </c>
      <c r="S1451" s="95">
        <f t="shared" si="206"/>
        <v>1.89</v>
      </c>
      <c r="T1451" s="96">
        <f>SUMIFS(H$2:H1451,A$2:A1451,A1451)*10*S1451*(1.1+INDEX(Entourage!BD:BD,MATCH(J1451,Entourage!A:A,0))/20)</f>
        <v>3969.0000000000005</v>
      </c>
      <c r="U1451" s="96">
        <f t="shared" si="207"/>
        <v>491.40000000000009</v>
      </c>
      <c r="V1451" s="96">
        <f>T1451/VLOOKUP(C1451,[4]CharPropertyConfig!$A:$G,7,FALSE)</f>
        <v>3969.0000000000005</v>
      </c>
      <c r="W1451" s="96">
        <f t="shared" si="208"/>
        <v>14.279999999999745</v>
      </c>
      <c r="X1451" s="54" t="str">
        <f>VLOOKUP(J1451,Entourage!A:B,2,FALSE)</f>
        <v>c_b_0003</v>
      </c>
      <c r="Y1451" s="51" t="str">
        <f>VLOOKUP(M1451,Entourage!A:B,2,FALSE)</f>
        <v>c_b_0023</v>
      </c>
    </row>
    <row r="1452" spans="1:25" x14ac:dyDescent="0.15">
      <c r="A1452" s="51">
        <f t="shared" si="204"/>
        <v>73</v>
      </c>
      <c r="B1452" s="2">
        <f>COUNTIF(A$1:A1452,A1452)</f>
        <v>11</v>
      </c>
      <c r="C1452" s="2">
        <f t="shared" si="209"/>
        <v>104</v>
      </c>
      <c r="D1452" s="100">
        <f t="shared" si="205"/>
        <v>4482</v>
      </c>
      <c r="E1452" s="51">
        <v>1</v>
      </c>
      <c r="F1452" s="43">
        <v>4</v>
      </c>
      <c r="G1452" s="82">
        <v>13009</v>
      </c>
      <c r="H1452" s="43">
        <v>34</v>
      </c>
      <c r="I1452" s="43">
        <f>VLOOKUP(C1452,[4]CharPropertyConfig!$A:$G,7,FALSE)*D1452</f>
        <v>4482</v>
      </c>
      <c r="J1452" s="51">
        <f>VLOOKUP(A1452,filiation!A:C,3,FALSE)</f>
        <v>26</v>
      </c>
      <c r="K1452" s="51">
        <f>VLOOKUP(J1452,Entourage!A:N,14,FALSE)</f>
        <v>2</v>
      </c>
      <c r="L1452" s="2" t="str">
        <f t="shared" si="210"/>
        <v>刺杀</v>
      </c>
      <c r="M1452" s="51">
        <f>VLOOKUP(A1452,filiation!A:D,4,FALSE)</f>
        <v>28</v>
      </c>
      <c r="N1452" s="51">
        <f>VLOOKUP(M1452,Entourage!A:N,14,FALSE)</f>
        <v>3</v>
      </c>
      <c r="O1452" s="2" t="str">
        <f t="shared" si="211"/>
        <v>辅助</v>
      </c>
      <c r="P1452" s="2">
        <f t="shared" si="212"/>
        <v>104</v>
      </c>
      <c r="Q1452" s="51">
        <f>INT(VLOOKUP(M1452,Entourage!A:AF,28+IF(N1452=1,2,IF(N1452=3,3,1)),FALSE)*0.6*POWER(B1452,1.1))</f>
        <v>3976</v>
      </c>
      <c r="R1452" s="55">
        <f>I1452/(SUM(H$2:H1452)*10)</f>
        <v>9.1738988046504016E-3</v>
      </c>
      <c r="S1452" s="95">
        <f t="shared" si="206"/>
        <v>1.74</v>
      </c>
      <c r="T1452" s="96">
        <f>SUMIFS(H$2:H1452,A$2:A1452,A1452)*10*S1452*(1.1+INDEX(Entourage!BD:BD,MATCH(J1452,Entourage!A:A,0))/20)</f>
        <v>4482.2400000000007</v>
      </c>
      <c r="U1452" s="96">
        <f t="shared" si="207"/>
        <v>513.24000000000024</v>
      </c>
      <c r="V1452" s="96">
        <f>T1452/VLOOKUP(C1452,[4]CharPropertyConfig!$A:$G,7,FALSE)</f>
        <v>4482.2400000000007</v>
      </c>
      <c r="W1452" s="96">
        <f t="shared" si="208"/>
        <v>21.840000000000146</v>
      </c>
      <c r="X1452" s="54" t="str">
        <f>VLOOKUP(J1452,Entourage!A:B,2,FALSE)</f>
        <v>c_b_0003</v>
      </c>
      <c r="Y1452" s="51" t="str">
        <f>VLOOKUP(M1452,Entourage!A:B,2,FALSE)</f>
        <v>c_b_0023</v>
      </c>
    </row>
    <row r="1453" spans="1:25" x14ac:dyDescent="0.15">
      <c r="A1453" s="51">
        <f t="shared" si="204"/>
        <v>73</v>
      </c>
      <c r="B1453" s="2">
        <f>COUNTIF(A$1:A1453,A1453)</f>
        <v>12</v>
      </c>
      <c r="C1453" s="2">
        <f t="shared" si="209"/>
        <v>104</v>
      </c>
      <c r="D1453" s="100">
        <f t="shared" si="205"/>
        <v>5019</v>
      </c>
      <c r="E1453" s="51">
        <v>1</v>
      </c>
      <c r="F1453" s="43">
        <v>4</v>
      </c>
      <c r="G1453" s="82">
        <v>13009</v>
      </c>
      <c r="H1453" s="43">
        <v>38</v>
      </c>
      <c r="I1453" s="43">
        <f>VLOOKUP(C1453,[4]CharPropertyConfig!$A:$G,7,FALSE)*D1453</f>
        <v>5019</v>
      </c>
      <c r="J1453" s="51">
        <f>VLOOKUP(A1453,filiation!A:C,3,FALSE)</f>
        <v>26</v>
      </c>
      <c r="K1453" s="51">
        <f>VLOOKUP(J1453,Entourage!A:N,14,FALSE)</f>
        <v>2</v>
      </c>
      <c r="L1453" s="2" t="str">
        <f t="shared" si="210"/>
        <v>刺杀</v>
      </c>
      <c r="M1453" s="51">
        <f>VLOOKUP(A1453,filiation!A:D,4,FALSE)</f>
        <v>28</v>
      </c>
      <c r="N1453" s="51">
        <f>VLOOKUP(M1453,Entourage!A:N,14,FALSE)</f>
        <v>3</v>
      </c>
      <c r="O1453" s="2" t="str">
        <f t="shared" si="211"/>
        <v>辅助</v>
      </c>
      <c r="P1453" s="2">
        <f t="shared" si="212"/>
        <v>104</v>
      </c>
      <c r="Q1453" s="51">
        <f>INT(VLOOKUP(M1453,Entourage!A:AF,28+IF(N1453=1,2,IF(N1453=3,3,1)),FALSE)*0.6*POWER(B1453,1.1))</f>
        <v>4375</v>
      </c>
      <c r="R1453" s="55">
        <f>I1453/(SUM(H$2:H1453)*10)</f>
        <v>1.0265063197938398E-2</v>
      </c>
      <c r="S1453" s="95">
        <f t="shared" si="206"/>
        <v>1.615</v>
      </c>
      <c r="T1453" s="96">
        <f>SUMIFS(H$2:H1453,A$2:A1453,A1453)*10*S1453*(1.1+INDEX(Entourage!BD:BD,MATCH(J1453,Entourage!A:A,0))/20)</f>
        <v>5019.420000000001</v>
      </c>
      <c r="U1453" s="96">
        <f t="shared" si="207"/>
        <v>537.18000000000029</v>
      </c>
      <c r="V1453" s="96">
        <f>T1453/VLOOKUP(C1453,[4]CharPropertyConfig!$A:$G,7,FALSE)</f>
        <v>5019.420000000001</v>
      </c>
      <c r="W1453" s="96">
        <f t="shared" si="208"/>
        <v>23.940000000000055</v>
      </c>
      <c r="X1453" s="54" t="str">
        <f>VLOOKUP(J1453,Entourage!A:B,2,FALSE)</f>
        <v>c_b_0003</v>
      </c>
      <c r="Y1453" s="51" t="str">
        <f>VLOOKUP(M1453,Entourage!A:B,2,FALSE)</f>
        <v>c_b_0023</v>
      </c>
    </row>
    <row r="1454" spans="1:25" x14ac:dyDescent="0.15">
      <c r="A1454" s="51">
        <f t="shared" si="204"/>
        <v>73</v>
      </c>
      <c r="B1454" s="2">
        <f>COUNTIF(A$1:A1454,A1454)</f>
        <v>13</v>
      </c>
      <c r="C1454" s="2">
        <f t="shared" si="209"/>
        <v>104</v>
      </c>
      <c r="D1454" s="100">
        <f t="shared" si="205"/>
        <v>5580</v>
      </c>
      <c r="E1454" s="51">
        <v>1</v>
      </c>
      <c r="F1454" s="43">
        <v>4</v>
      </c>
      <c r="G1454" s="82">
        <v>13009</v>
      </c>
      <c r="H1454" s="43">
        <v>42</v>
      </c>
      <c r="I1454" s="43">
        <f>VLOOKUP(C1454,[4]CharPropertyConfig!$A:$G,7,FALSE)*D1454</f>
        <v>5580</v>
      </c>
      <c r="J1454" s="51">
        <f>VLOOKUP(A1454,filiation!A:C,3,FALSE)</f>
        <v>26</v>
      </c>
      <c r="K1454" s="51">
        <f>VLOOKUP(J1454,Entourage!A:N,14,FALSE)</f>
        <v>2</v>
      </c>
      <c r="L1454" s="2" t="str">
        <f t="shared" si="210"/>
        <v>刺杀</v>
      </c>
      <c r="M1454" s="51">
        <f>VLOOKUP(A1454,filiation!A:D,4,FALSE)</f>
        <v>28</v>
      </c>
      <c r="N1454" s="51">
        <f>VLOOKUP(M1454,Entourage!A:N,14,FALSE)</f>
        <v>3</v>
      </c>
      <c r="O1454" s="2" t="str">
        <f t="shared" si="211"/>
        <v>辅助</v>
      </c>
      <c r="P1454" s="2">
        <f t="shared" si="212"/>
        <v>104</v>
      </c>
      <c r="Q1454" s="51">
        <f>INT(VLOOKUP(M1454,Entourage!A:AF,28+IF(N1454=1,2,IF(N1454=3,3,1)),FALSE)*0.6*POWER(B1454,1.1))</f>
        <v>4778</v>
      </c>
      <c r="R1454" s="55">
        <f>I1454/(SUM(H$2:H1454)*10)</f>
        <v>1.1402648357037764E-2</v>
      </c>
      <c r="S1454" s="95">
        <f t="shared" si="206"/>
        <v>1.51</v>
      </c>
      <c r="T1454" s="96">
        <f>SUMIFS(H$2:H1454,A$2:A1454,A1454)*10*S1454*(1.1+INDEX(Entourage!BD:BD,MATCH(J1454,Entourage!A:A,0))/20)</f>
        <v>5580.9600000000009</v>
      </c>
      <c r="U1454" s="96">
        <f t="shared" si="207"/>
        <v>561.54</v>
      </c>
      <c r="V1454" s="96">
        <f>T1454/VLOOKUP(C1454,[4]CharPropertyConfig!$A:$G,7,FALSE)</f>
        <v>5580.9600000000009</v>
      </c>
      <c r="W1454" s="96">
        <f t="shared" si="208"/>
        <v>24.359999999999673</v>
      </c>
      <c r="X1454" s="54" t="str">
        <f>VLOOKUP(J1454,Entourage!A:B,2,FALSE)</f>
        <v>c_b_0003</v>
      </c>
      <c r="Y1454" s="51" t="str">
        <f>VLOOKUP(M1454,Entourage!A:B,2,FALSE)</f>
        <v>c_b_0023</v>
      </c>
    </row>
    <row r="1455" spans="1:25" x14ac:dyDescent="0.15">
      <c r="A1455" s="51">
        <f t="shared" si="204"/>
        <v>73</v>
      </c>
      <c r="B1455" s="2">
        <f>COUNTIF(A$1:A1455,A1455)</f>
        <v>14</v>
      </c>
      <c r="C1455" s="2">
        <f t="shared" si="209"/>
        <v>104</v>
      </c>
      <c r="D1455" s="100">
        <f t="shared" si="205"/>
        <v>6162</v>
      </c>
      <c r="E1455" s="51">
        <v>1</v>
      </c>
      <c r="F1455" s="43">
        <v>5</v>
      </c>
      <c r="G1455" s="82">
        <v>13009</v>
      </c>
      <c r="H1455" s="43">
        <v>46</v>
      </c>
      <c r="I1455" s="43">
        <f>VLOOKUP(C1455,[4]CharPropertyConfig!$A:$G,7,FALSE)*D1455</f>
        <v>6162</v>
      </c>
      <c r="J1455" s="51">
        <f>VLOOKUP(A1455,filiation!A:C,3,FALSE)</f>
        <v>26</v>
      </c>
      <c r="K1455" s="51">
        <f>VLOOKUP(J1455,Entourage!A:N,14,FALSE)</f>
        <v>2</v>
      </c>
      <c r="L1455" s="2" t="str">
        <f t="shared" si="210"/>
        <v>刺杀</v>
      </c>
      <c r="M1455" s="51">
        <f>VLOOKUP(A1455,filiation!A:D,4,FALSE)</f>
        <v>28</v>
      </c>
      <c r="N1455" s="51">
        <f>VLOOKUP(M1455,Entourage!A:N,14,FALSE)</f>
        <v>3</v>
      </c>
      <c r="O1455" s="2" t="str">
        <f t="shared" si="211"/>
        <v>辅助</v>
      </c>
      <c r="P1455" s="2">
        <f t="shared" si="212"/>
        <v>104</v>
      </c>
      <c r="Q1455" s="51">
        <f>INT(VLOOKUP(M1455,Entourage!A:AF,28+IF(N1455=1,2,IF(N1455=3,3,1)),FALSE)*0.6*POWER(B1455,1.1))</f>
        <v>5184</v>
      </c>
      <c r="R1455" s="55">
        <f>I1455/(SUM(H$2:H1455)*10)</f>
        <v>1.2580131476869054E-2</v>
      </c>
      <c r="S1455" s="95">
        <f t="shared" si="206"/>
        <v>1.42</v>
      </c>
      <c r="T1455" s="96">
        <f>SUMIFS(H$2:H1455,A$2:A1455,A1455)*10*S1455*(1.1+INDEX(Entourage!BD:BD,MATCH(J1455,Entourage!A:A,0))/20)</f>
        <v>6162.8</v>
      </c>
      <c r="U1455" s="96">
        <f t="shared" si="207"/>
        <v>581.83999999999924</v>
      </c>
      <c r="V1455" s="96">
        <f>T1455/VLOOKUP(C1455,[4]CharPropertyConfig!$A:$G,7,FALSE)</f>
        <v>6162.8</v>
      </c>
      <c r="W1455" s="96">
        <f t="shared" si="208"/>
        <v>20.299999999999272</v>
      </c>
      <c r="X1455" s="54" t="str">
        <f>VLOOKUP(J1455,Entourage!A:B,2,FALSE)</f>
        <v>c_b_0003</v>
      </c>
      <c r="Y1455" s="51" t="str">
        <f>VLOOKUP(M1455,Entourage!A:B,2,FALSE)</f>
        <v>c_b_0023</v>
      </c>
    </row>
    <row r="1456" spans="1:25" x14ac:dyDescent="0.15">
      <c r="A1456" s="51">
        <f t="shared" si="204"/>
        <v>73</v>
      </c>
      <c r="B1456" s="2">
        <f>COUNTIF(A$1:A1456,A1456)</f>
        <v>15</v>
      </c>
      <c r="C1456" s="2">
        <f t="shared" si="209"/>
        <v>104</v>
      </c>
      <c r="D1456" s="100">
        <f t="shared" si="205"/>
        <v>6763</v>
      </c>
      <c r="E1456" s="51">
        <v>1</v>
      </c>
      <c r="F1456" s="43">
        <v>5</v>
      </c>
      <c r="G1456" s="82">
        <v>13009</v>
      </c>
      <c r="H1456" s="43">
        <v>50</v>
      </c>
      <c r="I1456" s="43">
        <f>VLOOKUP(C1456,[4]CharPropertyConfig!$A:$G,7,FALSE)*D1456</f>
        <v>6763</v>
      </c>
      <c r="J1456" s="51">
        <f>VLOOKUP(A1456,filiation!A:C,3,FALSE)</f>
        <v>26</v>
      </c>
      <c r="K1456" s="51">
        <f>VLOOKUP(J1456,Entourage!A:N,14,FALSE)</f>
        <v>2</v>
      </c>
      <c r="L1456" s="2" t="str">
        <f t="shared" si="210"/>
        <v>刺杀</v>
      </c>
      <c r="M1456" s="51">
        <f>VLOOKUP(A1456,filiation!A:D,4,FALSE)</f>
        <v>28</v>
      </c>
      <c r="N1456" s="51">
        <f>VLOOKUP(M1456,Entourage!A:N,14,FALSE)</f>
        <v>3</v>
      </c>
      <c r="O1456" s="2" t="str">
        <f t="shared" si="211"/>
        <v>辅助</v>
      </c>
      <c r="P1456" s="2">
        <f t="shared" si="212"/>
        <v>104</v>
      </c>
      <c r="Q1456" s="51">
        <f>INT(VLOOKUP(M1456,Entourage!A:AF,28+IF(N1456=1,2,IF(N1456=3,3,1)),FALSE)*0.6*POWER(B1456,1.1))</f>
        <v>5592</v>
      </c>
      <c r="R1456" s="55">
        <f>I1456/(SUM(H$2:H1456)*10)</f>
        <v>1.3793033121226954E-2</v>
      </c>
      <c r="S1456" s="95">
        <f t="shared" si="206"/>
        <v>1.3418999999999999</v>
      </c>
      <c r="T1456" s="96">
        <f>SUMIFS(H$2:H1456,A$2:A1456,A1456)*10*S1456*(1.1+INDEX(Entourage!BD:BD,MATCH(J1456,Entourage!A:A,0))/20)</f>
        <v>6763.1759999999995</v>
      </c>
      <c r="U1456" s="96">
        <f t="shared" si="207"/>
        <v>600.37599999999929</v>
      </c>
      <c r="V1456" s="96">
        <f>T1456/VLOOKUP(C1456,[4]CharPropertyConfig!$A:$G,7,FALSE)</f>
        <v>6763.1759999999995</v>
      </c>
      <c r="W1456" s="96">
        <f t="shared" si="208"/>
        <v>18.536000000000058</v>
      </c>
      <c r="X1456" s="54" t="str">
        <f>VLOOKUP(J1456,Entourage!A:B,2,FALSE)</f>
        <v>c_b_0003</v>
      </c>
      <c r="Y1456" s="51" t="str">
        <f>VLOOKUP(M1456,Entourage!A:B,2,FALSE)</f>
        <v>c_b_0023</v>
      </c>
    </row>
    <row r="1457" spans="1:25" x14ac:dyDescent="0.15">
      <c r="A1457" s="51">
        <f t="shared" si="204"/>
        <v>73</v>
      </c>
      <c r="B1457" s="2">
        <f>COUNTIF(A$1:A1457,A1457)</f>
        <v>16</v>
      </c>
      <c r="C1457" s="2">
        <f t="shared" si="209"/>
        <v>104</v>
      </c>
      <c r="D1457" s="100">
        <f t="shared" si="205"/>
        <v>7388</v>
      </c>
      <c r="E1457" s="51">
        <v>1</v>
      </c>
      <c r="F1457" s="43">
        <v>5</v>
      </c>
      <c r="G1457" s="82">
        <v>13009</v>
      </c>
      <c r="H1457" s="43">
        <v>54</v>
      </c>
      <c r="I1457" s="43">
        <f>VLOOKUP(C1457,[4]CharPropertyConfig!$A:$G,7,FALSE)*D1457</f>
        <v>7388</v>
      </c>
      <c r="J1457" s="51">
        <f>VLOOKUP(A1457,filiation!A:C,3,FALSE)</f>
        <v>26</v>
      </c>
      <c r="K1457" s="51">
        <f>VLOOKUP(J1457,Entourage!A:N,14,FALSE)</f>
        <v>2</v>
      </c>
      <c r="L1457" s="2" t="str">
        <f t="shared" si="210"/>
        <v>刺杀</v>
      </c>
      <c r="M1457" s="51">
        <f>VLOOKUP(A1457,filiation!A:D,4,FALSE)</f>
        <v>28</v>
      </c>
      <c r="N1457" s="51">
        <f>VLOOKUP(M1457,Entourage!A:N,14,FALSE)</f>
        <v>3</v>
      </c>
      <c r="O1457" s="2" t="str">
        <f t="shared" si="211"/>
        <v>辅助</v>
      </c>
      <c r="P1457" s="2">
        <f t="shared" si="212"/>
        <v>104</v>
      </c>
      <c r="Q1457" s="51">
        <f>INT(VLOOKUP(M1457,Entourage!A:AF,28+IF(N1457=1,2,IF(N1457=3,3,1)),FALSE)*0.6*POWER(B1457,1.1))</f>
        <v>6004</v>
      </c>
      <c r="R1457" s="55">
        <f>I1457/(SUM(H$2:H1457)*10)</f>
        <v>1.505113474310394E-2</v>
      </c>
      <c r="S1457" s="95">
        <f t="shared" si="206"/>
        <v>1.2748049999999997</v>
      </c>
      <c r="T1457" s="96">
        <f>SUMIFS(H$2:H1457,A$2:A1457,A1457)*10*S1457*(1.1+INDEX(Entourage!BD:BD,MATCH(J1457,Entourage!A:A,0))/20)</f>
        <v>7388.7697799999987</v>
      </c>
      <c r="U1457" s="96">
        <f t="shared" si="207"/>
        <v>625.59377999999924</v>
      </c>
      <c r="V1457" s="96">
        <f>T1457/VLOOKUP(C1457,[4]CharPropertyConfig!$A:$G,7,FALSE)</f>
        <v>7388.7697799999987</v>
      </c>
      <c r="W1457" s="96">
        <f t="shared" si="208"/>
        <v>25.217779999999948</v>
      </c>
      <c r="X1457" s="54" t="str">
        <f>VLOOKUP(J1457,Entourage!A:B,2,FALSE)</f>
        <v>c_b_0003</v>
      </c>
      <c r="Y1457" s="51" t="str">
        <f>VLOOKUP(M1457,Entourage!A:B,2,FALSE)</f>
        <v>c_b_0023</v>
      </c>
    </row>
    <row r="1458" spans="1:25" x14ac:dyDescent="0.15">
      <c r="A1458" s="51">
        <f t="shared" si="204"/>
        <v>73</v>
      </c>
      <c r="B1458" s="2">
        <f>COUNTIF(A$1:A1458,A1458)</f>
        <v>17</v>
      </c>
      <c r="C1458" s="2">
        <f t="shared" si="209"/>
        <v>104</v>
      </c>
      <c r="D1458" s="100">
        <f t="shared" si="205"/>
        <v>8044</v>
      </c>
      <c r="E1458" s="51">
        <v>1</v>
      </c>
      <c r="F1458" s="43">
        <v>5</v>
      </c>
      <c r="G1458" s="82">
        <v>13009</v>
      </c>
      <c r="H1458" s="43">
        <v>58</v>
      </c>
      <c r="I1458" s="43">
        <f>VLOOKUP(C1458,[4]CharPropertyConfig!$A:$G,7,FALSE)*D1458</f>
        <v>8044</v>
      </c>
      <c r="J1458" s="51">
        <f>VLOOKUP(A1458,filiation!A:C,3,FALSE)</f>
        <v>26</v>
      </c>
      <c r="K1458" s="51">
        <f>VLOOKUP(J1458,Entourage!A:N,14,FALSE)</f>
        <v>2</v>
      </c>
      <c r="L1458" s="2" t="str">
        <f t="shared" si="210"/>
        <v>刺杀</v>
      </c>
      <c r="M1458" s="51">
        <f>VLOOKUP(A1458,filiation!A:D,4,FALSE)</f>
        <v>28</v>
      </c>
      <c r="N1458" s="51">
        <f>VLOOKUP(M1458,Entourage!A:N,14,FALSE)</f>
        <v>3</v>
      </c>
      <c r="O1458" s="2" t="str">
        <f t="shared" si="211"/>
        <v>辅助</v>
      </c>
      <c r="P1458" s="2">
        <f t="shared" si="212"/>
        <v>104</v>
      </c>
      <c r="Q1458" s="51">
        <f>INT(VLOOKUP(M1458,Entourage!A:AF,28+IF(N1458=1,2,IF(N1458=3,3,1)),FALSE)*0.6*POWER(B1458,1.1))</f>
        <v>6418</v>
      </c>
      <c r="R1458" s="55">
        <f>I1458/(SUM(H$2:H1458)*10)</f>
        <v>1.636822399479082E-2</v>
      </c>
      <c r="S1458" s="95">
        <f t="shared" si="206"/>
        <v>1.2174387749999998</v>
      </c>
      <c r="T1458" s="96">
        <f>SUMIFS(H$2:H1458,A$2:A1458,A1458)*10*S1458*(1.1+INDEX(Entourage!BD:BD,MATCH(J1458,Entourage!A:A,0))/20)</f>
        <v>8044.835425199999</v>
      </c>
      <c r="U1458" s="96">
        <f t="shared" si="207"/>
        <v>656.06564520000029</v>
      </c>
      <c r="V1458" s="96">
        <f>T1458/VLOOKUP(C1458,[4]CharPropertyConfig!$A:$G,7,FALSE)</f>
        <v>8044.835425199999</v>
      </c>
      <c r="W1458" s="96">
        <f t="shared" si="208"/>
        <v>30.471865200001048</v>
      </c>
      <c r="X1458" s="54" t="str">
        <f>VLOOKUP(J1458,Entourage!A:B,2,FALSE)</f>
        <v>c_b_0003</v>
      </c>
      <c r="Y1458" s="51" t="str">
        <f>VLOOKUP(M1458,Entourage!A:B,2,FALSE)</f>
        <v>c_b_0023</v>
      </c>
    </row>
    <row r="1459" spans="1:25" x14ac:dyDescent="0.15">
      <c r="A1459" s="51">
        <f t="shared" si="204"/>
        <v>73</v>
      </c>
      <c r="B1459" s="2">
        <f>COUNTIF(A$1:A1459,A1459)</f>
        <v>18</v>
      </c>
      <c r="C1459" s="2">
        <f t="shared" si="209"/>
        <v>104</v>
      </c>
      <c r="D1459" s="100">
        <f t="shared" si="205"/>
        <v>8770</v>
      </c>
      <c r="E1459" s="51">
        <v>1</v>
      </c>
      <c r="F1459" s="43">
        <v>6</v>
      </c>
      <c r="G1459" s="82">
        <v>13009</v>
      </c>
      <c r="H1459" s="43">
        <v>64</v>
      </c>
      <c r="I1459" s="43">
        <f>VLOOKUP(C1459,[4]CharPropertyConfig!$A:$G,7,FALSE)*D1459</f>
        <v>8770</v>
      </c>
      <c r="J1459" s="51">
        <f>VLOOKUP(A1459,filiation!A:C,3,FALSE)</f>
        <v>26</v>
      </c>
      <c r="K1459" s="51">
        <f>VLOOKUP(J1459,Entourage!A:N,14,FALSE)</f>
        <v>2</v>
      </c>
      <c r="L1459" s="2" t="str">
        <f t="shared" si="210"/>
        <v>刺杀</v>
      </c>
      <c r="M1459" s="51">
        <f>VLOOKUP(A1459,filiation!A:D,4,FALSE)</f>
        <v>28</v>
      </c>
      <c r="N1459" s="51">
        <f>VLOOKUP(M1459,Entourage!A:N,14,FALSE)</f>
        <v>3</v>
      </c>
      <c r="O1459" s="2" t="str">
        <f t="shared" si="211"/>
        <v>辅助</v>
      </c>
      <c r="P1459" s="2">
        <f t="shared" si="212"/>
        <v>104</v>
      </c>
      <c r="Q1459" s="51">
        <f>INT(VLOOKUP(M1459,Entourage!A:AF,28+IF(N1459=1,2,IF(N1459=3,3,1)),FALSE)*0.6*POWER(B1459,1.1))</f>
        <v>6834</v>
      </c>
      <c r="R1459" s="55">
        <f>I1459/(SUM(H$2:H1459)*10)</f>
        <v>1.7822305316208747E-2</v>
      </c>
      <c r="S1459" s="95">
        <f t="shared" si="206"/>
        <v>1.1687412239999997</v>
      </c>
      <c r="T1459" s="96">
        <f>SUMIFS(H$2:H1459,A$2:A1459,A1459)*10*S1459*(1.1+INDEX(Entourage!BD:BD,MATCH(J1459,Entourage!A:A,0))/20)</f>
        <v>8770.2341448959978</v>
      </c>
      <c r="U1459" s="96">
        <f t="shared" si="207"/>
        <v>725.39871969599881</v>
      </c>
      <c r="V1459" s="96">
        <f>T1459/VLOOKUP(C1459,[4]CharPropertyConfig!$A:$G,7,FALSE)</f>
        <v>8770.2341448959978</v>
      </c>
      <c r="W1459" s="96">
        <f t="shared" si="208"/>
        <v>69.333074495998517</v>
      </c>
      <c r="X1459" s="54" t="str">
        <f>VLOOKUP(J1459,Entourage!A:B,2,FALSE)</f>
        <v>c_b_0003</v>
      </c>
      <c r="Y1459" s="51" t="str">
        <f>VLOOKUP(M1459,Entourage!A:B,2,FALSE)</f>
        <v>c_b_0023</v>
      </c>
    </row>
    <row r="1460" spans="1:25" x14ac:dyDescent="0.15">
      <c r="A1460" s="51">
        <f t="shared" si="204"/>
        <v>73</v>
      </c>
      <c r="B1460" s="2">
        <f>COUNTIF(A$1:A1460,A1460)</f>
        <v>19</v>
      </c>
      <c r="C1460" s="2">
        <f t="shared" si="209"/>
        <v>104</v>
      </c>
      <c r="D1460" s="100">
        <f t="shared" si="205"/>
        <v>9536</v>
      </c>
      <c r="E1460" s="51">
        <v>1</v>
      </c>
      <c r="F1460" s="43">
        <v>6</v>
      </c>
      <c r="G1460" s="82">
        <v>13009</v>
      </c>
      <c r="H1460" s="43">
        <v>68</v>
      </c>
      <c r="I1460" s="43">
        <f>VLOOKUP(C1460,[4]CharPropertyConfig!$A:$G,7,FALSE)*D1460</f>
        <v>9536</v>
      </c>
      <c r="J1460" s="51">
        <f>VLOOKUP(A1460,filiation!A:C,3,FALSE)</f>
        <v>26</v>
      </c>
      <c r="K1460" s="51">
        <f>VLOOKUP(J1460,Entourage!A:N,14,FALSE)</f>
        <v>2</v>
      </c>
      <c r="L1460" s="2" t="str">
        <f t="shared" si="210"/>
        <v>刺杀</v>
      </c>
      <c r="M1460" s="51">
        <f>VLOOKUP(A1460,filiation!A:D,4,FALSE)</f>
        <v>28</v>
      </c>
      <c r="N1460" s="51">
        <f>VLOOKUP(M1460,Entourage!A:N,14,FALSE)</f>
        <v>3</v>
      </c>
      <c r="O1460" s="2" t="str">
        <f t="shared" si="211"/>
        <v>辅助</v>
      </c>
      <c r="P1460" s="2">
        <f t="shared" si="212"/>
        <v>104</v>
      </c>
      <c r="Q1460" s="51">
        <f>INT(VLOOKUP(M1460,Entourage!A:AF,28+IF(N1460=1,2,IF(N1460=3,3,1)),FALSE)*0.6*POWER(B1460,1.1))</f>
        <v>7253</v>
      </c>
      <c r="R1460" s="55">
        <f>I1460/(SUM(H$2:H1460)*10)</f>
        <v>1.9352220147739265E-2</v>
      </c>
      <c r="S1460" s="95">
        <f t="shared" si="206"/>
        <v>1.1278352811599996</v>
      </c>
      <c r="T1460" s="96">
        <f>SUMIFS(H$2:H1460,A$2:A1460,A1460)*10*S1460*(1.1+INDEX(Entourage!BD:BD,MATCH(J1460,Entourage!A:A,0))/20)</f>
        <v>9536.9751374889565</v>
      </c>
      <c r="U1460" s="96">
        <f t="shared" si="207"/>
        <v>766.74099259295872</v>
      </c>
      <c r="V1460" s="96">
        <f>T1460/VLOOKUP(C1460,[4]CharPropertyConfig!$A:$G,7,FALSE)</f>
        <v>9536.9751374889565</v>
      </c>
      <c r="W1460" s="96">
        <f t="shared" si="208"/>
        <v>41.342272896959912</v>
      </c>
      <c r="X1460" s="54" t="str">
        <f>VLOOKUP(J1460,Entourage!A:B,2,FALSE)</f>
        <v>c_b_0003</v>
      </c>
      <c r="Y1460" s="51" t="str">
        <f>VLOOKUP(M1460,Entourage!A:B,2,FALSE)</f>
        <v>c_b_0023</v>
      </c>
    </row>
    <row r="1461" spans="1:25" x14ac:dyDescent="0.15">
      <c r="A1461" s="51">
        <f t="shared" si="204"/>
        <v>73</v>
      </c>
      <c r="B1461" s="2">
        <f>COUNTIF(A$1:A1461,A1461)</f>
        <v>20</v>
      </c>
      <c r="C1461" s="2">
        <f t="shared" si="209"/>
        <v>104</v>
      </c>
      <c r="D1461" s="100">
        <f t="shared" si="205"/>
        <v>10353</v>
      </c>
      <c r="E1461" s="51">
        <v>1</v>
      </c>
      <c r="F1461" s="43">
        <v>6</v>
      </c>
      <c r="G1461" s="82">
        <v>13009</v>
      </c>
      <c r="H1461" s="43">
        <v>72</v>
      </c>
      <c r="I1461" s="43">
        <f>VLOOKUP(C1461,[4]CharPropertyConfig!$A:$G,7,FALSE)*D1461</f>
        <v>10353</v>
      </c>
      <c r="J1461" s="51">
        <f>VLOOKUP(A1461,filiation!A:C,3,FALSE)</f>
        <v>26</v>
      </c>
      <c r="K1461" s="51">
        <f>VLOOKUP(J1461,Entourage!A:N,14,FALSE)</f>
        <v>2</v>
      </c>
      <c r="L1461" s="2" t="str">
        <f t="shared" si="210"/>
        <v>刺杀</v>
      </c>
      <c r="M1461" s="51">
        <f>VLOOKUP(A1461,filiation!A:D,4,FALSE)</f>
        <v>28</v>
      </c>
      <c r="N1461" s="51">
        <f>VLOOKUP(M1461,Entourage!A:N,14,FALSE)</f>
        <v>3</v>
      </c>
      <c r="O1461" s="2" t="str">
        <f t="shared" si="211"/>
        <v>辅助</v>
      </c>
      <c r="P1461" s="2">
        <f t="shared" si="212"/>
        <v>104</v>
      </c>
      <c r="Q1461" s="51">
        <f>INT(VLOOKUP(M1461,Entourage!A:AF,28+IF(N1461=1,2,IF(N1461=3,3,1)),FALSE)*0.6*POWER(B1461,1.1))</f>
        <v>7674</v>
      </c>
      <c r="R1461" s="55">
        <f>I1461/(SUM(H$2:H1461)*10)</f>
        <v>2.097957364026911E-2</v>
      </c>
      <c r="S1461" s="95">
        <f t="shared" si="206"/>
        <v>1.0940002227251997</v>
      </c>
      <c r="T1461" s="96">
        <f>SUMIFS(H$2:H1461,A$2:A1461,A1461)*10*S1461*(1.1+INDEX(Entourage!BD:BD,MATCH(J1461,Entourage!A:A,0))/20)</f>
        <v>10353.618107871291</v>
      </c>
      <c r="U1461" s="96">
        <f t="shared" si="207"/>
        <v>816.64297038233417</v>
      </c>
      <c r="V1461" s="96">
        <f>T1461/VLOOKUP(C1461,[4]CharPropertyConfig!$A:$G,7,FALSE)</f>
        <v>10353.618107871291</v>
      </c>
      <c r="W1461" s="96">
        <f t="shared" si="208"/>
        <v>49.901977789375451</v>
      </c>
      <c r="X1461" s="54" t="str">
        <f>VLOOKUP(J1461,Entourage!A:B,2,FALSE)</f>
        <v>c_b_0003</v>
      </c>
      <c r="Y1461" s="51" t="str">
        <f>VLOOKUP(M1461,Entourage!A:B,2,FALSE)</f>
        <v>c_b_0023</v>
      </c>
    </row>
    <row r="1462" spans="1:25" x14ac:dyDescent="0.15">
      <c r="A1462" s="51">
        <f t="shared" si="204"/>
        <v>74</v>
      </c>
      <c r="B1462" s="2">
        <f>COUNTIF(A$1:A1462,A1462)</f>
        <v>1</v>
      </c>
      <c r="C1462" s="2">
        <f t="shared" si="209"/>
        <v>101</v>
      </c>
      <c r="D1462" s="100">
        <f t="shared" si="205"/>
        <v>11</v>
      </c>
      <c r="E1462" s="51">
        <v>1</v>
      </c>
      <c r="F1462" s="43">
        <v>1</v>
      </c>
      <c r="G1462" s="82">
        <v>13009</v>
      </c>
      <c r="H1462" s="43">
        <v>2</v>
      </c>
      <c r="I1462" s="43">
        <f>VLOOKUP(C1462,[4]CharPropertyConfig!$A:$G,7,FALSE)*D1462</f>
        <v>275</v>
      </c>
      <c r="J1462" s="51">
        <f>VLOOKUP(A1462,filiation!A:C,3,FALSE)</f>
        <v>28</v>
      </c>
      <c r="K1462" s="51">
        <f>VLOOKUP(J1462,Entourage!A:N,14,FALSE)</f>
        <v>3</v>
      </c>
      <c r="L1462" s="2" t="str">
        <f t="shared" si="210"/>
        <v>辅助</v>
      </c>
      <c r="M1462" s="51">
        <f>VLOOKUP(A1462,filiation!A:D,4,FALSE)</f>
        <v>26</v>
      </c>
      <c r="N1462" s="51">
        <f>VLOOKUP(M1462,Entourage!A:N,14,FALSE)</f>
        <v>2</v>
      </c>
      <c r="O1462" s="2" t="str">
        <f t="shared" si="211"/>
        <v>刺杀</v>
      </c>
      <c r="P1462" s="2">
        <f t="shared" si="212"/>
        <v>101</v>
      </c>
      <c r="Q1462" s="51">
        <f>INT(VLOOKUP(M1462,Entourage!A:AF,28+IF(N1462=1,2,IF(N1462=3,3,1)),FALSE)*0.6*POWER(B1462,1.1))</f>
        <v>24</v>
      </c>
      <c r="R1462" s="55">
        <f>I1462/(SUM(H$2:H1462)*10)</f>
        <v>5.5724417426545084E-4</v>
      </c>
      <c r="S1462" s="95">
        <f t="shared" si="206"/>
        <v>10</v>
      </c>
      <c r="T1462" s="96">
        <f>SUMIFS(H$2:H1462,A$2:A1462,A1462)*10*S1462*(1.1+INDEX(Entourage!BD:BD,MATCH(J1462,Entourage!A:A,0))/20)</f>
        <v>280</v>
      </c>
      <c r="U1462" s="96">
        <f t="shared" si="207"/>
        <v>-10073.618107871291</v>
      </c>
      <c r="V1462" s="96">
        <f>T1462/VLOOKUP(C1462,[4]CharPropertyConfig!$A:$G,7,FALSE)</f>
        <v>11.2</v>
      </c>
      <c r="W1462" s="96">
        <f t="shared" si="208"/>
        <v>-10890.261078253625</v>
      </c>
      <c r="X1462" s="54" t="str">
        <f>VLOOKUP(J1462,Entourage!A:B,2,FALSE)</f>
        <v>c_b_0023</v>
      </c>
      <c r="Y1462" s="51" t="str">
        <f>VLOOKUP(M1462,Entourage!A:B,2,FALSE)</f>
        <v>c_b_0003</v>
      </c>
    </row>
    <row r="1463" spans="1:25" x14ac:dyDescent="0.15">
      <c r="A1463" s="51">
        <f t="shared" si="204"/>
        <v>74</v>
      </c>
      <c r="B1463" s="2">
        <f>COUNTIF(A$1:A1463,A1463)</f>
        <v>2</v>
      </c>
      <c r="C1463" s="2">
        <f t="shared" si="209"/>
        <v>101</v>
      </c>
      <c r="D1463" s="100">
        <f t="shared" si="205"/>
        <v>23</v>
      </c>
      <c r="E1463" s="51">
        <v>1</v>
      </c>
      <c r="F1463" s="43">
        <v>1</v>
      </c>
      <c r="G1463" s="82">
        <v>13009</v>
      </c>
      <c r="H1463" s="43">
        <v>4</v>
      </c>
      <c r="I1463" s="43">
        <f>VLOOKUP(C1463,[4]CharPropertyConfig!$A:$G,7,FALSE)*D1463</f>
        <v>575</v>
      </c>
      <c r="J1463" s="51">
        <f>VLOOKUP(A1463,filiation!A:C,3,FALSE)</f>
        <v>28</v>
      </c>
      <c r="K1463" s="51">
        <f>VLOOKUP(J1463,Entourage!A:N,14,FALSE)</f>
        <v>3</v>
      </c>
      <c r="L1463" s="2" t="str">
        <f t="shared" si="210"/>
        <v>辅助</v>
      </c>
      <c r="M1463" s="51">
        <f>VLOOKUP(A1463,filiation!A:D,4,FALSE)</f>
        <v>26</v>
      </c>
      <c r="N1463" s="51">
        <f>VLOOKUP(M1463,Entourage!A:N,14,FALSE)</f>
        <v>2</v>
      </c>
      <c r="O1463" s="2" t="str">
        <f t="shared" si="211"/>
        <v>刺杀</v>
      </c>
      <c r="P1463" s="2">
        <f t="shared" si="212"/>
        <v>101</v>
      </c>
      <c r="Q1463" s="51">
        <f>INT(VLOOKUP(M1463,Entourage!A:AF,28+IF(N1463=1,2,IF(N1463=3,3,1)),FALSE)*0.6*POWER(B1463,1.1))</f>
        <v>51</v>
      </c>
      <c r="R1463" s="55">
        <f>I1463/(SUM(H$2:H1463)*10)</f>
        <v>1.1650524780159662E-3</v>
      </c>
      <c r="S1463" s="95">
        <f t="shared" si="206"/>
        <v>7</v>
      </c>
      <c r="T1463" s="96">
        <f>SUMIFS(H$2:H1463,A$2:A1463,A1463)*10*S1463*(1.1+INDEX(Entourage!BD:BD,MATCH(J1463,Entourage!A:A,0))/20)</f>
        <v>588</v>
      </c>
      <c r="U1463" s="96">
        <f t="shared" si="207"/>
        <v>308</v>
      </c>
      <c r="V1463" s="96">
        <f>T1463/VLOOKUP(C1463,[4]CharPropertyConfig!$A:$G,7,FALSE)</f>
        <v>23.52</v>
      </c>
      <c r="W1463" s="96">
        <f t="shared" si="208"/>
        <v>10381.618107871291</v>
      </c>
      <c r="X1463" s="54" t="str">
        <f>VLOOKUP(J1463,Entourage!A:B,2,FALSE)</f>
        <v>c_b_0023</v>
      </c>
      <c r="Y1463" s="51" t="str">
        <f>VLOOKUP(M1463,Entourage!A:B,2,FALSE)</f>
        <v>c_b_0003</v>
      </c>
    </row>
    <row r="1464" spans="1:25" x14ac:dyDescent="0.15">
      <c r="A1464" s="51">
        <f t="shared" si="204"/>
        <v>74</v>
      </c>
      <c r="B1464" s="2">
        <f>COUNTIF(A$1:A1464,A1464)</f>
        <v>3</v>
      </c>
      <c r="C1464" s="2">
        <f t="shared" si="209"/>
        <v>101</v>
      </c>
      <c r="D1464" s="100">
        <f t="shared" si="205"/>
        <v>36</v>
      </c>
      <c r="E1464" s="51">
        <v>1</v>
      </c>
      <c r="F1464" s="43">
        <v>1</v>
      </c>
      <c r="G1464" s="82">
        <v>13009</v>
      </c>
      <c r="H1464" s="43">
        <v>6</v>
      </c>
      <c r="I1464" s="43">
        <f>VLOOKUP(C1464,[4]CharPropertyConfig!$A:$G,7,FALSE)*D1464</f>
        <v>900</v>
      </c>
      <c r="J1464" s="51">
        <f>VLOOKUP(A1464,filiation!A:C,3,FALSE)</f>
        <v>28</v>
      </c>
      <c r="K1464" s="51">
        <f>VLOOKUP(J1464,Entourage!A:N,14,FALSE)</f>
        <v>3</v>
      </c>
      <c r="L1464" s="2" t="str">
        <f t="shared" si="210"/>
        <v>辅助</v>
      </c>
      <c r="M1464" s="51">
        <f>VLOOKUP(A1464,filiation!A:D,4,FALSE)</f>
        <v>26</v>
      </c>
      <c r="N1464" s="51">
        <f>VLOOKUP(M1464,Entourage!A:N,14,FALSE)</f>
        <v>2</v>
      </c>
      <c r="O1464" s="2" t="str">
        <f t="shared" si="211"/>
        <v>刺杀</v>
      </c>
      <c r="P1464" s="2">
        <f t="shared" si="212"/>
        <v>101</v>
      </c>
      <c r="Q1464" s="51">
        <f>INT(VLOOKUP(M1464,Entourage!A:AF,28+IF(N1464=1,2,IF(N1464=3,3,1)),FALSE)*0.6*POWER(B1464,1.1))</f>
        <v>80</v>
      </c>
      <c r="R1464" s="55">
        <f>I1464/(SUM(H$2:H1464)*10)</f>
        <v>1.8233387358184765E-3</v>
      </c>
      <c r="S1464" s="95">
        <f t="shared" si="206"/>
        <v>5.5</v>
      </c>
      <c r="T1464" s="96">
        <f>SUMIFS(H$2:H1464,A$2:A1464,A1464)*10*S1464*(1.1+INDEX(Entourage!BD:BD,MATCH(J1464,Entourage!A:A,0))/20)</f>
        <v>924.00000000000011</v>
      </c>
      <c r="U1464" s="96">
        <f t="shared" si="207"/>
        <v>336.00000000000011</v>
      </c>
      <c r="V1464" s="96">
        <f>T1464/VLOOKUP(C1464,[4]CharPropertyConfig!$A:$G,7,FALSE)</f>
        <v>36.960000000000008</v>
      </c>
      <c r="W1464" s="96">
        <f t="shared" si="208"/>
        <v>28.000000000000114</v>
      </c>
      <c r="X1464" s="54" t="str">
        <f>VLOOKUP(J1464,Entourage!A:B,2,FALSE)</f>
        <v>c_b_0023</v>
      </c>
      <c r="Y1464" s="51" t="str">
        <f>VLOOKUP(M1464,Entourage!A:B,2,FALSE)</f>
        <v>c_b_0003</v>
      </c>
    </row>
    <row r="1465" spans="1:25" x14ac:dyDescent="0.15">
      <c r="A1465" s="51">
        <f t="shared" si="204"/>
        <v>74</v>
      </c>
      <c r="B1465" s="2">
        <f>COUNTIF(A$1:A1465,A1465)</f>
        <v>4</v>
      </c>
      <c r="C1465" s="2">
        <f t="shared" si="209"/>
        <v>101</v>
      </c>
      <c r="D1465" s="100">
        <f t="shared" si="205"/>
        <v>51</v>
      </c>
      <c r="E1465" s="51">
        <v>1</v>
      </c>
      <c r="F1465" s="43">
        <v>2</v>
      </c>
      <c r="G1465" s="82">
        <v>13009</v>
      </c>
      <c r="H1465" s="43">
        <v>10</v>
      </c>
      <c r="I1465" s="43">
        <f>VLOOKUP(C1465,[4]CharPropertyConfig!$A:$G,7,FALSE)*D1465</f>
        <v>1275</v>
      </c>
      <c r="J1465" s="51">
        <f>VLOOKUP(A1465,filiation!A:C,3,FALSE)</f>
        <v>28</v>
      </c>
      <c r="K1465" s="51">
        <f>VLOOKUP(J1465,Entourage!A:N,14,FALSE)</f>
        <v>3</v>
      </c>
      <c r="L1465" s="2" t="str">
        <f t="shared" si="210"/>
        <v>辅助</v>
      </c>
      <c r="M1465" s="51">
        <f>VLOOKUP(A1465,filiation!A:D,4,FALSE)</f>
        <v>26</v>
      </c>
      <c r="N1465" s="51">
        <f>VLOOKUP(M1465,Entourage!A:N,14,FALSE)</f>
        <v>2</v>
      </c>
      <c r="O1465" s="2" t="str">
        <f t="shared" si="211"/>
        <v>刺杀</v>
      </c>
      <c r="P1465" s="2">
        <f t="shared" si="212"/>
        <v>101</v>
      </c>
      <c r="Q1465" s="51">
        <f>INT(VLOOKUP(M1465,Entourage!A:AF,28+IF(N1465=1,2,IF(N1465=3,3,1)),FALSE)*0.6*POWER(B1465,1.1))</f>
        <v>110</v>
      </c>
      <c r="R1465" s="55">
        <f>I1465/(SUM(H$2:H1465)*10)</f>
        <v>2.5825400040510433E-3</v>
      </c>
      <c r="S1465" s="95">
        <f t="shared" si="206"/>
        <v>4.2</v>
      </c>
      <c r="T1465" s="96">
        <f>SUMIFS(H$2:H1465,A$2:A1465,A1465)*10*S1465*(1.1+INDEX(Entourage!BD:BD,MATCH(J1465,Entourage!A:A,0))/20)</f>
        <v>1293.6000000000001</v>
      </c>
      <c r="U1465" s="96">
        <f t="shared" si="207"/>
        <v>369.6</v>
      </c>
      <c r="V1465" s="96">
        <f>T1465/VLOOKUP(C1465,[4]CharPropertyConfig!$A:$G,7,FALSE)</f>
        <v>51.744000000000007</v>
      </c>
      <c r="W1465" s="96">
        <f t="shared" si="208"/>
        <v>33.599999999999909</v>
      </c>
      <c r="X1465" s="54" t="str">
        <f>VLOOKUP(J1465,Entourage!A:B,2,FALSE)</f>
        <v>c_b_0023</v>
      </c>
      <c r="Y1465" s="51" t="str">
        <f>VLOOKUP(M1465,Entourage!A:B,2,FALSE)</f>
        <v>c_b_0003</v>
      </c>
    </row>
    <row r="1466" spans="1:25" x14ac:dyDescent="0.15">
      <c r="A1466" s="51">
        <f t="shared" si="204"/>
        <v>74</v>
      </c>
      <c r="B1466" s="2">
        <f>COUNTIF(A$1:A1466,A1466)</f>
        <v>5</v>
      </c>
      <c r="C1466" s="2">
        <f t="shared" si="209"/>
        <v>101</v>
      </c>
      <c r="D1466" s="100">
        <f t="shared" si="205"/>
        <v>67</v>
      </c>
      <c r="E1466" s="51">
        <v>1</v>
      </c>
      <c r="F1466" s="43">
        <v>2</v>
      </c>
      <c r="G1466" s="82">
        <v>13009</v>
      </c>
      <c r="H1466" s="43">
        <v>12</v>
      </c>
      <c r="I1466" s="43">
        <f>VLOOKUP(C1466,[4]CharPropertyConfig!$A:$G,7,FALSE)*D1466</f>
        <v>1675</v>
      </c>
      <c r="J1466" s="51">
        <f>VLOOKUP(A1466,filiation!A:C,3,FALSE)</f>
        <v>28</v>
      </c>
      <c r="K1466" s="51">
        <f>VLOOKUP(J1466,Entourage!A:N,14,FALSE)</f>
        <v>3</v>
      </c>
      <c r="L1466" s="2" t="str">
        <f t="shared" si="210"/>
        <v>辅助</v>
      </c>
      <c r="M1466" s="51">
        <f>VLOOKUP(A1466,filiation!A:D,4,FALSE)</f>
        <v>26</v>
      </c>
      <c r="N1466" s="51">
        <f>VLOOKUP(M1466,Entourage!A:N,14,FALSE)</f>
        <v>2</v>
      </c>
      <c r="O1466" s="2" t="str">
        <f t="shared" si="211"/>
        <v>刺杀</v>
      </c>
      <c r="P1466" s="2">
        <f t="shared" si="212"/>
        <v>101</v>
      </c>
      <c r="Q1466" s="51">
        <f>INT(VLOOKUP(M1466,Entourage!A:AF,28+IF(N1466=1,2,IF(N1466=3,3,1)),FALSE)*0.6*POWER(B1466,1.1))</f>
        <v>140</v>
      </c>
      <c r="R1466" s="55">
        <f>I1466/(SUM(H$2:H1466)*10)</f>
        <v>3.3919241829006522E-3</v>
      </c>
      <c r="S1466" s="95">
        <f t="shared" si="206"/>
        <v>3.56</v>
      </c>
      <c r="T1466" s="96">
        <f>SUMIFS(H$2:H1466,A$2:A1466,A1466)*10*S1466*(1.1+INDEX(Entourage!BD:BD,MATCH(J1466,Entourage!A:A,0))/20)</f>
        <v>1694.5600000000004</v>
      </c>
      <c r="U1466" s="96">
        <f t="shared" si="207"/>
        <v>400.96000000000026</v>
      </c>
      <c r="V1466" s="96">
        <f>T1466/VLOOKUP(C1466,[4]CharPropertyConfig!$A:$G,7,FALSE)</f>
        <v>67.78240000000001</v>
      </c>
      <c r="W1466" s="96">
        <f t="shared" si="208"/>
        <v>31.360000000000241</v>
      </c>
      <c r="X1466" s="54" t="str">
        <f>VLOOKUP(J1466,Entourage!A:B,2,FALSE)</f>
        <v>c_b_0023</v>
      </c>
      <c r="Y1466" s="51" t="str">
        <f>VLOOKUP(M1466,Entourage!A:B,2,FALSE)</f>
        <v>c_b_0003</v>
      </c>
    </row>
    <row r="1467" spans="1:25" x14ac:dyDescent="0.15">
      <c r="A1467" s="51">
        <f t="shared" si="204"/>
        <v>74</v>
      </c>
      <c r="B1467" s="2">
        <f>COUNTIF(A$1:A1467,A1467)</f>
        <v>6</v>
      </c>
      <c r="C1467" s="2">
        <f t="shared" si="209"/>
        <v>101</v>
      </c>
      <c r="D1467" s="100">
        <f t="shared" si="205"/>
        <v>84</v>
      </c>
      <c r="E1467" s="51">
        <v>1</v>
      </c>
      <c r="F1467" s="43">
        <v>2</v>
      </c>
      <c r="G1467" s="82">
        <v>13009</v>
      </c>
      <c r="H1467" s="43">
        <v>16</v>
      </c>
      <c r="I1467" s="43">
        <f>VLOOKUP(C1467,[4]CharPropertyConfig!$A:$G,7,FALSE)*D1467</f>
        <v>2100</v>
      </c>
      <c r="J1467" s="51">
        <f>VLOOKUP(A1467,filiation!A:C,3,FALSE)</f>
        <v>28</v>
      </c>
      <c r="K1467" s="51">
        <f>VLOOKUP(J1467,Entourage!A:N,14,FALSE)</f>
        <v>3</v>
      </c>
      <c r="L1467" s="2" t="str">
        <f t="shared" si="210"/>
        <v>辅助</v>
      </c>
      <c r="M1467" s="51">
        <f>VLOOKUP(A1467,filiation!A:D,4,FALSE)</f>
        <v>26</v>
      </c>
      <c r="N1467" s="51">
        <f>VLOOKUP(M1467,Entourage!A:N,14,FALSE)</f>
        <v>2</v>
      </c>
      <c r="O1467" s="2" t="str">
        <f t="shared" si="211"/>
        <v>刺杀</v>
      </c>
      <c r="P1467" s="2">
        <f t="shared" si="212"/>
        <v>101</v>
      </c>
      <c r="Q1467" s="51">
        <f>INT(VLOOKUP(M1467,Entourage!A:AF,28+IF(N1467=1,2,IF(N1467=3,3,1)),FALSE)*0.6*POWER(B1467,1.1))</f>
        <v>172</v>
      </c>
      <c r="R1467" s="55">
        <f>I1467/(SUM(H$2:H1467)*10)</f>
        <v>4.2511842584720032E-3</v>
      </c>
      <c r="S1467" s="95">
        <f t="shared" si="206"/>
        <v>3.02</v>
      </c>
      <c r="T1467" s="96">
        <f>SUMIFS(H$2:H1467,A$2:A1467,A1467)*10*S1467*(1.1+INDEX(Entourage!BD:BD,MATCH(J1467,Entourage!A:A,0))/20)</f>
        <v>2114</v>
      </c>
      <c r="U1467" s="96">
        <f t="shared" si="207"/>
        <v>419.4399999999996</v>
      </c>
      <c r="V1467" s="96">
        <f>T1467/VLOOKUP(C1467,[4]CharPropertyConfig!$A:$G,7,FALSE)</f>
        <v>84.56</v>
      </c>
      <c r="W1467" s="96">
        <f t="shared" si="208"/>
        <v>18.479999999999336</v>
      </c>
      <c r="X1467" s="54" t="str">
        <f>VLOOKUP(J1467,Entourage!A:B,2,FALSE)</f>
        <v>c_b_0023</v>
      </c>
      <c r="Y1467" s="51" t="str">
        <f>VLOOKUP(M1467,Entourage!A:B,2,FALSE)</f>
        <v>c_b_0003</v>
      </c>
    </row>
    <row r="1468" spans="1:25" x14ac:dyDescent="0.15">
      <c r="A1468" s="51">
        <f t="shared" si="204"/>
        <v>74</v>
      </c>
      <c r="B1468" s="2">
        <f>COUNTIF(A$1:A1468,A1468)</f>
        <v>7</v>
      </c>
      <c r="C1468" s="2">
        <f t="shared" si="209"/>
        <v>101</v>
      </c>
      <c r="D1468" s="100">
        <f t="shared" si="205"/>
        <v>101</v>
      </c>
      <c r="E1468" s="51">
        <v>1</v>
      </c>
      <c r="F1468" s="43">
        <v>3</v>
      </c>
      <c r="G1468" s="82">
        <v>13009</v>
      </c>
      <c r="H1468" s="43">
        <v>20</v>
      </c>
      <c r="I1468" s="43">
        <f>VLOOKUP(C1468,[4]CharPropertyConfig!$A:$G,7,FALSE)*D1468</f>
        <v>2525</v>
      </c>
      <c r="J1468" s="51">
        <f>VLOOKUP(A1468,filiation!A:C,3,FALSE)</f>
        <v>28</v>
      </c>
      <c r="K1468" s="51">
        <f>VLOOKUP(J1468,Entourage!A:N,14,FALSE)</f>
        <v>3</v>
      </c>
      <c r="L1468" s="2" t="str">
        <f t="shared" si="210"/>
        <v>辅助</v>
      </c>
      <c r="M1468" s="51">
        <f>VLOOKUP(A1468,filiation!A:D,4,FALSE)</f>
        <v>26</v>
      </c>
      <c r="N1468" s="51">
        <f>VLOOKUP(M1468,Entourage!A:N,14,FALSE)</f>
        <v>2</v>
      </c>
      <c r="O1468" s="2" t="str">
        <f t="shared" si="211"/>
        <v>刺杀</v>
      </c>
      <c r="P1468" s="2">
        <f t="shared" si="212"/>
        <v>101</v>
      </c>
      <c r="Q1468" s="51">
        <f>INT(VLOOKUP(M1468,Entourage!A:AF,28+IF(N1468=1,2,IF(N1468=3,3,1)),FALSE)*0.6*POWER(B1468,1.1))</f>
        <v>204</v>
      </c>
      <c r="R1468" s="55">
        <f>I1468/(SUM(H$2:H1468)*10)</f>
        <v>5.1094742806264927E-3</v>
      </c>
      <c r="S1468" s="95">
        <f t="shared" si="206"/>
        <v>2.6</v>
      </c>
      <c r="T1468" s="96">
        <f>SUMIFS(H$2:H1468,A$2:A1468,A1468)*10*S1468*(1.1+INDEX(Entourage!BD:BD,MATCH(J1468,Entourage!A:A,0))/20)</f>
        <v>2548.0000000000005</v>
      </c>
      <c r="U1468" s="96">
        <f t="shared" si="207"/>
        <v>434.00000000000045</v>
      </c>
      <c r="V1468" s="96">
        <f>T1468/VLOOKUP(C1468,[4]CharPropertyConfig!$A:$G,7,FALSE)</f>
        <v>101.92000000000002</v>
      </c>
      <c r="W1468" s="96">
        <f t="shared" si="208"/>
        <v>14.560000000000855</v>
      </c>
      <c r="X1468" s="54" t="str">
        <f>VLOOKUP(J1468,Entourage!A:B,2,FALSE)</f>
        <v>c_b_0023</v>
      </c>
      <c r="Y1468" s="51" t="str">
        <f>VLOOKUP(M1468,Entourage!A:B,2,FALSE)</f>
        <v>c_b_0003</v>
      </c>
    </row>
    <row r="1469" spans="1:25" x14ac:dyDescent="0.15">
      <c r="A1469" s="51">
        <f t="shared" si="204"/>
        <v>74</v>
      </c>
      <c r="B1469" s="2">
        <f>COUNTIF(A$1:A1469,A1469)</f>
        <v>8</v>
      </c>
      <c r="C1469" s="2">
        <f t="shared" si="209"/>
        <v>101</v>
      </c>
      <c r="D1469" s="100">
        <f t="shared" si="205"/>
        <v>120</v>
      </c>
      <c r="E1469" s="51">
        <v>1</v>
      </c>
      <c r="F1469" s="43">
        <v>3</v>
      </c>
      <c r="G1469" s="82">
        <v>13009</v>
      </c>
      <c r="H1469" s="43">
        <v>24</v>
      </c>
      <c r="I1469" s="43">
        <f>VLOOKUP(C1469,[4]CharPropertyConfig!$A:$G,7,FALSE)*D1469</f>
        <v>3000</v>
      </c>
      <c r="J1469" s="51">
        <f>VLOOKUP(A1469,filiation!A:C,3,FALSE)</f>
        <v>28</v>
      </c>
      <c r="K1469" s="51">
        <f>VLOOKUP(J1469,Entourage!A:N,14,FALSE)</f>
        <v>3</v>
      </c>
      <c r="L1469" s="2" t="str">
        <f t="shared" si="210"/>
        <v>辅助</v>
      </c>
      <c r="M1469" s="51">
        <f>VLOOKUP(A1469,filiation!A:D,4,FALSE)</f>
        <v>26</v>
      </c>
      <c r="N1469" s="51">
        <f>VLOOKUP(M1469,Entourage!A:N,14,FALSE)</f>
        <v>2</v>
      </c>
      <c r="O1469" s="2" t="str">
        <f t="shared" si="211"/>
        <v>刺杀</v>
      </c>
      <c r="P1469" s="2">
        <f t="shared" si="212"/>
        <v>101</v>
      </c>
      <c r="Q1469" s="51">
        <f>INT(VLOOKUP(M1469,Entourage!A:AF,28+IF(N1469=1,2,IF(N1469=3,3,1)),FALSE)*0.6*POWER(B1469,1.1))</f>
        <v>236</v>
      </c>
      <c r="R1469" s="55">
        <f>I1469/(SUM(H$2:H1469)*10)</f>
        <v>6.0677157072933944E-3</v>
      </c>
      <c r="S1469" s="95">
        <f t="shared" si="206"/>
        <v>2.2799999999999998</v>
      </c>
      <c r="T1469" s="96">
        <f>SUMIFS(H$2:H1469,A$2:A1469,A1469)*10*S1469*(1.1+INDEX(Entourage!BD:BD,MATCH(J1469,Entourage!A:A,0))/20)</f>
        <v>3000.48</v>
      </c>
      <c r="U1469" s="96">
        <f t="shared" si="207"/>
        <v>452.47999999999956</v>
      </c>
      <c r="V1469" s="96">
        <f>T1469/VLOOKUP(C1469,[4]CharPropertyConfig!$A:$G,7,FALSE)</f>
        <v>120.0192</v>
      </c>
      <c r="W1469" s="96">
        <f t="shared" si="208"/>
        <v>18.479999999999109</v>
      </c>
      <c r="X1469" s="54" t="str">
        <f>VLOOKUP(J1469,Entourage!A:B,2,FALSE)</f>
        <v>c_b_0023</v>
      </c>
      <c r="Y1469" s="51" t="str">
        <f>VLOOKUP(M1469,Entourage!A:B,2,FALSE)</f>
        <v>c_b_0003</v>
      </c>
    </row>
    <row r="1470" spans="1:25" x14ac:dyDescent="0.15">
      <c r="A1470" s="51">
        <f t="shared" si="204"/>
        <v>74</v>
      </c>
      <c r="B1470" s="2">
        <f>COUNTIF(A$1:A1470,A1470)</f>
        <v>9</v>
      </c>
      <c r="C1470" s="2">
        <f t="shared" si="209"/>
        <v>101</v>
      </c>
      <c r="D1470" s="100">
        <f t="shared" si="205"/>
        <v>139</v>
      </c>
      <c r="E1470" s="51">
        <v>1</v>
      </c>
      <c r="F1470" s="43">
        <v>3</v>
      </c>
      <c r="G1470" s="82">
        <v>13009</v>
      </c>
      <c r="H1470" s="43">
        <v>26</v>
      </c>
      <c r="I1470" s="43">
        <f>VLOOKUP(C1470,[4]CharPropertyConfig!$A:$G,7,FALSE)*D1470</f>
        <v>3475</v>
      </c>
      <c r="J1470" s="51">
        <f>VLOOKUP(A1470,filiation!A:C,3,FALSE)</f>
        <v>28</v>
      </c>
      <c r="K1470" s="51">
        <f>VLOOKUP(J1470,Entourage!A:N,14,FALSE)</f>
        <v>3</v>
      </c>
      <c r="L1470" s="2" t="str">
        <f t="shared" si="210"/>
        <v>辅助</v>
      </c>
      <c r="M1470" s="51">
        <f>VLOOKUP(A1470,filiation!A:D,4,FALSE)</f>
        <v>26</v>
      </c>
      <c r="N1470" s="51">
        <f>VLOOKUP(M1470,Entourage!A:N,14,FALSE)</f>
        <v>2</v>
      </c>
      <c r="O1470" s="2" t="str">
        <f t="shared" si="211"/>
        <v>刺杀</v>
      </c>
      <c r="P1470" s="2">
        <f t="shared" si="212"/>
        <v>101</v>
      </c>
      <c r="Q1470" s="51">
        <f>INT(VLOOKUP(M1470,Entourage!A:AF,28+IF(N1470=1,2,IF(N1470=3,3,1)),FALSE)*0.6*POWER(B1470,1.1))</f>
        <v>269</v>
      </c>
      <c r="R1470" s="55">
        <f>I1470/(SUM(H$2:H1470)*10)</f>
        <v>7.0247432683755153E-3</v>
      </c>
      <c r="S1470" s="95">
        <f t="shared" si="206"/>
        <v>2.0699999999999998</v>
      </c>
      <c r="T1470" s="96">
        <f>SUMIFS(H$2:H1470,A$2:A1470,A1470)*10*S1470*(1.1+INDEX(Entourage!BD:BD,MATCH(J1470,Entourage!A:A,0))/20)</f>
        <v>3477.6000000000004</v>
      </c>
      <c r="U1470" s="96">
        <f t="shared" si="207"/>
        <v>477.12000000000035</v>
      </c>
      <c r="V1470" s="96">
        <f>T1470/VLOOKUP(C1470,[4]CharPropertyConfig!$A:$G,7,FALSE)</f>
        <v>139.10400000000001</v>
      </c>
      <c r="W1470" s="96">
        <f t="shared" si="208"/>
        <v>24.640000000000782</v>
      </c>
      <c r="X1470" s="54" t="str">
        <f>VLOOKUP(J1470,Entourage!A:B,2,FALSE)</f>
        <v>c_b_0023</v>
      </c>
      <c r="Y1470" s="51" t="str">
        <f>VLOOKUP(M1470,Entourage!A:B,2,FALSE)</f>
        <v>c_b_0003</v>
      </c>
    </row>
    <row r="1471" spans="1:25" x14ac:dyDescent="0.15">
      <c r="A1471" s="51">
        <f t="shared" si="204"/>
        <v>74</v>
      </c>
      <c r="B1471" s="2">
        <f>COUNTIF(A$1:A1471,A1471)</f>
        <v>10</v>
      </c>
      <c r="C1471" s="2">
        <f t="shared" si="209"/>
        <v>101</v>
      </c>
      <c r="D1471" s="100">
        <f t="shared" si="205"/>
        <v>158</v>
      </c>
      <c r="E1471" s="51">
        <v>1</v>
      </c>
      <c r="F1471" s="43">
        <v>3</v>
      </c>
      <c r="G1471" s="82">
        <v>13009</v>
      </c>
      <c r="H1471" s="43">
        <v>30</v>
      </c>
      <c r="I1471" s="43">
        <f>VLOOKUP(C1471,[4]CharPropertyConfig!$A:$G,7,FALSE)*D1471</f>
        <v>3950</v>
      </c>
      <c r="J1471" s="51">
        <f>VLOOKUP(A1471,filiation!A:C,3,FALSE)</f>
        <v>28</v>
      </c>
      <c r="K1471" s="51">
        <f>VLOOKUP(J1471,Entourage!A:N,14,FALSE)</f>
        <v>3</v>
      </c>
      <c r="L1471" s="2" t="str">
        <f t="shared" si="210"/>
        <v>辅助</v>
      </c>
      <c r="M1471" s="51">
        <f>VLOOKUP(A1471,filiation!A:D,4,FALSE)</f>
        <v>26</v>
      </c>
      <c r="N1471" s="51">
        <f>VLOOKUP(M1471,Entourage!A:N,14,FALSE)</f>
        <v>2</v>
      </c>
      <c r="O1471" s="2" t="str">
        <f t="shared" si="211"/>
        <v>刺杀</v>
      </c>
      <c r="P1471" s="2">
        <f t="shared" si="212"/>
        <v>101</v>
      </c>
      <c r="Q1471" s="51">
        <f>INT(VLOOKUP(M1471,Entourage!A:AF,28+IF(N1471=1,2,IF(N1471=3,3,1)),FALSE)*0.6*POWER(B1471,1.1))</f>
        <v>302</v>
      </c>
      <c r="R1471" s="55">
        <f>I1471/(SUM(H$2:H1471)*10)</f>
        <v>7.9801204089054098E-3</v>
      </c>
      <c r="S1471" s="95">
        <f t="shared" si="206"/>
        <v>1.89</v>
      </c>
      <c r="T1471" s="96">
        <f>SUMIFS(H$2:H1471,A$2:A1471,A1471)*10*S1471*(1.1+INDEX(Entourage!BD:BD,MATCH(J1471,Entourage!A:A,0))/20)</f>
        <v>3969.0000000000005</v>
      </c>
      <c r="U1471" s="96">
        <f t="shared" si="207"/>
        <v>491.40000000000009</v>
      </c>
      <c r="V1471" s="96">
        <f>T1471/VLOOKUP(C1471,[4]CharPropertyConfig!$A:$G,7,FALSE)</f>
        <v>158.76000000000002</v>
      </c>
      <c r="W1471" s="96">
        <f t="shared" si="208"/>
        <v>14.279999999999745</v>
      </c>
      <c r="X1471" s="54" t="str">
        <f>VLOOKUP(J1471,Entourage!A:B,2,FALSE)</f>
        <v>c_b_0023</v>
      </c>
      <c r="Y1471" s="51" t="str">
        <f>VLOOKUP(M1471,Entourage!A:B,2,FALSE)</f>
        <v>c_b_0003</v>
      </c>
    </row>
    <row r="1472" spans="1:25" x14ac:dyDescent="0.15">
      <c r="A1472" s="51">
        <f t="shared" si="204"/>
        <v>74</v>
      </c>
      <c r="B1472" s="2">
        <f>COUNTIF(A$1:A1472,A1472)</f>
        <v>11</v>
      </c>
      <c r="C1472" s="2">
        <f t="shared" si="209"/>
        <v>101</v>
      </c>
      <c r="D1472" s="100">
        <f t="shared" si="205"/>
        <v>179</v>
      </c>
      <c r="E1472" s="51">
        <v>1</v>
      </c>
      <c r="F1472" s="43">
        <v>4</v>
      </c>
      <c r="G1472" s="82">
        <v>13009</v>
      </c>
      <c r="H1472" s="43">
        <v>34</v>
      </c>
      <c r="I1472" s="43">
        <f>VLOOKUP(C1472,[4]CharPropertyConfig!$A:$G,7,FALSE)*D1472</f>
        <v>4475</v>
      </c>
      <c r="J1472" s="51">
        <f>VLOOKUP(A1472,filiation!A:C,3,FALSE)</f>
        <v>28</v>
      </c>
      <c r="K1472" s="51">
        <f>VLOOKUP(J1472,Entourage!A:N,14,FALSE)</f>
        <v>3</v>
      </c>
      <c r="L1472" s="2" t="str">
        <f t="shared" si="210"/>
        <v>辅助</v>
      </c>
      <c r="M1472" s="51">
        <f>VLOOKUP(A1472,filiation!A:D,4,FALSE)</f>
        <v>26</v>
      </c>
      <c r="N1472" s="51">
        <f>VLOOKUP(M1472,Entourage!A:N,14,FALSE)</f>
        <v>2</v>
      </c>
      <c r="O1472" s="2" t="str">
        <f t="shared" si="211"/>
        <v>刺杀</v>
      </c>
      <c r="P1472" s="2">
        <f t="shared" si="212"/>
        <v>101</v>
      </c>
      <c r="Q1472" s="51">
        <f>INT(VLOOKUP(M1472,Entourage!A:AF,28+IF(N1472=1,2,IF(N1472=3,3,1)),FALSE)*0.6*POWER(B1472,1.1))</f>
        <v>335</v>
      </c>
      <c r="R1472" s="55">
        <f>I1472/(SUM(H$2:H1472)*10)</f>
        <v>9.0345635144956794E-3</v>
      </c>
      <c r="S1472" s="95">
        <f t="shared" si="206"/>
        <v>1.74</v>
      </c>
      <c r="T1472" s="96">
        <f>SUMIFS(H$2:H1472,A$2:A1472,A1472)*10*S1472*(1.1+INDEX(Entourage!BD:BD,MATCH(J1472,Entourage!A:A,0))/20)</f>
        <v>4482.2400000000007</v>
      </c>
      <c r="U1472" s="96">
        <f t="shared" si="207"/>
        <v>513.24000000000024</v>
      </c>
      <c r="V1472" s="96">
        <f>T1472/VLOOKUP(C1472,[4]CharPropertyConfig!$A:$G,7,FALSE)</f>
        <v>179.28960000000004</v>
      </c>
      <c r="W1472" s="96">
        <f t="shared" si="208"/>
        <v>21.840000000000146</v>
      </c>
      <c r="X1472" s="54" t="str">
        <f>VLOOKUP(J1472,Entourage!A:B,2,FALSE)</f>
        <v>c_b_0023</v>
      </c>
      <c r="Y1472" s="51" t="str">
        <f>VLOOKUP(M1472,Entourage!A:B,2,FALSE)</f>
        <v>c_b_0003</v>
      </c>
    </row>
    <row r="1473" spans="1:25" x14ac:dyDescent="0.15">
      <c r="A1473" s="51">
        <f t="shared" si="204"/>
        <v>74</v>
      </c>
      <c r="B1473" s="2">
        <f>COUNTIF(A$1:A1473,A1473)</f>
        <v>12</v>
      </c>
      <c r="C1473" s="2">
        <f t="shared" si="209"/>
        <v>101</v>
      </c>
      <c r="D1473" s="100">
        <f t="shared" si="205"/>
        <v>200</v>
      </c>
      <c r="E1473" s="51">
        <v>1</v>
      </c>
      <c r="F1473" s="43">
        <v>4</v>
      </c>
      <c r="G1473" s="82">
        <v>13009</v>
      </c>
      <c r="H1473" s="43">
        <v>38</v>
      </c>
      <c r="I1473" s="43">
        <f>VLOOKUP(C1473,[4]CharPropertyConfig!$A:$G,7,FALSE)*D1473</f>
        <v>5000</v>
      </c>
      <c r="J1473" s="51">
        <f>VLOOKUP(A1473,filiation!A:C,3,FALSE)</f>
        <v>28</v>
      </c>
      <c r="K1473" s="51">
        <f>VLOOKUP(J1473,Entourage!A:N,14,FALSE)</f>
        <v>3</v>
      </c>
      <c r="L1473" s="2" t="str">
        <f t="shared" si="210"/>
        <v>辅助</v>
      </c>
      <c r="M1473" s="51">
        <f>VLOOKUP(A1473,filiation!A:D,4,FALSE)</f>
        <v>26</v>
      </c>
      <c r="N1473" s="51">
        <f>VLOOKUP(M1473,Entourage!A:N,14,FALSE)</f>
        <v>2</v>
      </c>
      <c r="O1473" s="2" t="str">
        <f t="shared" si="211"/>
        <v>刺杀</v>
      </c>
      <c r="P1473" s="2">
        <f t="shared" si="212"/>
        <v>101</v>
      </c>
      <c r="Q1473" s="51">
        <f>INT(VLOOKUP(M1473,Entourage!A:AF,28+IF(N1473=1,2,IF(N1473=3,3,1)),FALSE)*0.6*POWER(B1473,1.1))</f>
        <v>369</v>
      </c>
      <c r="R1473" s="55">
        <f>I1473/(SUM(H$2:H1473)*10)</f>
        <v>1.0086746015735323E-2</v>
      </c>
      <c r="S1473" s="95">
        <f t="shared" si="206"/>
        <v>1.615</v>
      </c>
      <c r="T1473" s="96">
        <f>SUMIFS(H$2:H1473,A$2:A1473,A1473)*10*S1473*(1.1+INDEX(Entourage!BD:BD,MATCH(J1473,Entourage!A:A,0))/20)</f>
        <v>5019.420000000001</v>
      </c>
      <c r="U1473" s="96">
        <f t="shared" si="207"/>
        <v>537.18000000000029</v>
      </c>
      <c r="V1473" s="96">
        <f>T1473/VLOOKUP(C1473,[4]CharPropertyConfig!$A:$G,7,FALSE)</f>
        <v>200.77680000000004</v>
      </c>
      <c r="W1473" s="96">
        <f t="shared" si="208"/>
        <v>23.940000000000055</v>
      </c>
      <c r="X1473" s="54" t="str">
        <f>VLOOKUP(J1473,Entourage!A:B,2,FALSE)</f>
        <v>c_b_0023</v>
      </c>
      <c r="Y1473" s="51" t="str">
        <f>VLOOKUP(M1473,Entourage!A:B,2,FALSE)</f>
        <v>c_b_0003</v>
      </c>
    </row>
    <row r="1474" spans="1:25" x14ac:dyDescent="0.15">
      <c r="A1474" s="51">
        <f t="shared" si="204"/>
        <v>74</v>
      </c>
      <c r="B1474" s="2">
        <f>COUNTIF(A$1:A1474,A1474)</f>
        <v>13</v>
      </c>
      <c r="C1474" s="2">
        <f t="shared" si="209"/>
        <v>101</v>
      </c>
      <c r="D1474" s="100">
        <f t="shared" si="205"/>
        <v>223</v>
      </c>
      <c r="E1474" s="51">
        <v>1</v>
      </c>
      <c r="F1474" s="43">
        <v>4</v>
      </c>
      <c r="G1474" s="82">
        <v>13009</v>
      </c>
      <c r="H1474" s="43">
        <v>42</v>
      </c>
      <c r="I1474" s="43">
        <f>VLOOKUP(C1474,[4]CharPropertyConfig!$A:$G,7,FALSE)*D1474</f>
        <v>5575</v>
      </c>
      <c r="J1474" s="51">
        <f>VLOOKUP(A1474,filiation!A:C,3,FALSE)</f>
        <v>28</v>
      </c>
      <c r="K1474" s="51">
        <f>VLOOKUP(J1474,Entourage!A:N,14,FALSE)</f>
        <v>3</v>
      </c>
      <c r="L1474" s="2" t="str">
        <f t="shared" si="210"/>
        <v>辅助</v>
      </c>
      <c r="M1474" s="51">
        <f>VLOOKUP(A1474,filiation!A:D,4,FALSE)</f>
        <v>26</v>
      </c>
      <c r="N1474" s="51">
        <f>VLOOKUP(M1474,Entourage!A:N,14,FALSE)</f>
        <v>2</v>
      </c>
      <c r="O1474" s="2" t="str">
        <f t="shared" si="211"/>
        <v>刺杀</v>
      </c>
      <c r="P1474" s="2">
        <f t="shared" si="212"/>
        <v>101</v>
      </c>
      <c r="Q1474" s="51">
        <f>INT(VLOOKUP(M1474,Entourage!A:AF,28+IF(N1474=1,2,IF(N1474=3,3,1)),FALSE)*0.6*POWER(B1474,1.1))</f>
        <v>403</v>
      </c>
      <c r="R1474" s="55">
        <f>I1474/(SUM(H$2:H1474)*10)</f>
        <v>1.1237200677255503E-2</v>
      </c>
      <c r="S1474" s="95">
        <f t="shared" si="206"/>
        <v>1.51</v>
      </c>
      <c r="T1474" s="96">
        <f>SUMIFS(H$2:H1474,A$2:A1474,A1474)*10*S1474*(1.1+INDEX(Entourage!BD:BD,MATCH(J1474,Entourage!A:A,0))/20)</f>
        <v>5580.9600000000009</v>
      </c>
      <c r="U1474" s="96">
        <f t="shared" si="207"/>
        <v>561.54</v>
      </c>
      <c r="V1474" s="96">
        <f>T1474/VLOOKUP(C1474,[4]CharPropertyConfig!$A:$G,7,FALSE)</f>
        <v>223.23840000000004</v>
      </c>
      <c r="W1474" s="96">
        <f t="shared" si="208"/>
        <v>24.359999999999673</v>
      </c>
      <c r="X1474" s="54" t="str">
        <f>VLOOKUP(J1474,Entourage!A:B,2,FALSE)</f>
        <v>c_b_0023</v>
      </c>
      <c r="Y1474" s="51" t="str">
        <f>VLOOKUP(M1474,Entourage!A:B,2,FALSE)</f>
        <v>c_b_0003</v>
      </c>
    </row>
    <row r="1475" spans="1:25" x14ac:dyDescent="0.15">
      <c r="A1475" s="51">
        <f t="shared" ref="A1475:A1538" si="213">INT((ROW(A1475)+18)/20)</f>
        <v>74</v>
      </c>
      <c r="B1475" s="2">
        <f>COUNTIF(A$1:A1475,A1475)</f>
        <v>14</v>
      </c>
      <c r="C1475" s="2">
        <f t="shared" si="209"/>
        <v>101</v>
      </c>
      <c r="D1475" s="100">
        <f t="shared" ref="D1475:D1538" si="214">INT(V1475)</f>
        <v>246</v>
      </c>
      <c r="E1475" s="51">
        <v>1</v>
      </c>
      <c r="F1475" s="43">
        <v>5</v>
      </c>
      <c r="G1475" s="82">
        <v>13009</v>
      </c>
      <c r="H1475" s="43">
        <v>46</v>
      </c>
      <c r="I1475" s="43">
        <f>VLOOKUP(C1475,[4]CharPropertyConfig!$A:$G,7,FALSE)*D1475</f>
        <v>6150</v>
      </c>
      <c r="J1475" s="51">
        <f>VLOOKUP(A1475,filiation!A:C,3,FALSE)</f>
        <v>28</v>
      </c>
      <c r="K1475" s="51">
        <f>VLOOKUP(J1475,Entourage!A:N,14,FALSE)</f>
        <v>3</v>
      </c>
      <c r="L1475" s="2" t="str">
        <f t="shared" si="210"/>
        <v>辅助</v>
      </c>
      <c r="M1475" s="51">
        <f>VLOOKUP(A1475,filiation!A:D,4,FALSE)</f>
        <v>26</v>
      </c>
      <c r="N1475" s="51">
        <f>VLOOKUP(M1475,Entourage!A:N,14,FALSE)</f>
        <v>2</v>
      </c>
      <c r="O1475" s="2" t="str">
        <f t="shared" si="211"/>
        <v>刺杀</v>
      </c>
      <c r="P1475" s="2">
        <f t="shared" si="212"/>
        <v>101</v>
      </c>
      <c r="Q1475" s="51">
        <f>INT(VLOOKUP(M1475,Entourage!A:AF,28+IF(N1475=1,2,IF(N1475=3,3,1)),FALSE)*0.6*POWER(B1475,1.1))</f>
        <v>437</v>
      </c>
      <c r="R1475" s="55">
        <f>I1475/(SUM(H$2:H1475)*10)</f>
        <v>1.2384711426154899E-2</v>
      </c>
      <c r="S1475" s="95">
        <f t="shared" ref="S1475:S1538" si="215">VLOOKUP(B1475,AG$2:AH$22,2,FALSE)</f>
        <v>1.42</v>
      </c>
      <c r="T1475" s="96">
        <f>SUMIFS(H$2:H1475,A$2:A1475,A1475)*10*S1475*(1.1+INDEX(Entourage!BD:BD,MATCH(J1475,Entourage!A:A,0))/20)</f>
        <v>6162.8</v>
      </c>
      <c r="U1475" s="96">
        <f t="shared" ref="U1475:U1538" si="216">IFERROR(T1475-T1474,0)</f>
        <v>581.83999999999924</v>
      </c>
      <c r="V1475" s="96">
        <f>T1475/VLOOKUP(C1475,[4]CharPropertyConfig!$A:$G,7,FALSE)</f>
        <v>246.512</v>
      </c>
      <c r="W1475" s="96">
        <f t="shared" si="208"/>
        <v>20.299999999999272</v>
      </c>
      <c r="X1475" s="54" t="str">
        <f>VLOOKUP(J1475,Entourage!A:B,2,FALSE)</f>
        <v>c_b_0023</v>
      </c>
      <c r="Y1475" s="51" t="str">
        <f>VLOOKUP(M1475,Entourage!A:B,2,FALSE)</f>
        <v>c_b_0003</v>
      </c>
    </row>
    <row r="1476" spans="1:25" x14ac:dyDescent="0.15">
      <c r="A1476" s="51">
        <f t="shared" si="213"/>
        <v>74</v>
      </c>
      <c r="B1476" s="2">
        <f>COUNTIF(A$1:A1476,A1476)</f>
        <v>15</v>
      </c>
      <c r="C1476" s="2">
        <f t="shared" si="209"/>
        <v>101</v>
      </c>
      <c r="D1476" s="100">
        <f t="shared" si="214"/>
        <v>270</v>
      </c>
      <c r="E1476" s="51">
        <v>1</v>
      </c>
      <c r="F1476" s="43">
        <v>5</v>
      </c>
      <c r="G1476" s="82">
        <v>13009</v>
      </c>
      <c r="H1476" s="43">
        <v>50</v>
      </c>
      <c r="I1476" s="43">
        <f>VLOOKUP(C1476,[4]CharPropertyConfig!$A:$G,7,FALSE)*D1476</f>
        <v>6750</v>
      </c>
      <c r="J1476" s="51">
        <f>VLOOKUP(A1476,filiation!A:C,3,FALSE)</f>
        <v>28</v>
      </c>
      <c r="K1476" s="51">
        <f>VLOOKUP(J1476,Entourage!A:N,14,FALSE)</f>
        <v>3</v>
      </c>
      <c r="L1476" s="2" t="str">
        <f t="shared" si="210"/>
        <v>辅助</v>
      </c>
      <c r="M1476" s="51">
        <f>VLOOKUP(A1476,filiation!A:D,4,FALSE)</f>
        <v>26</v>
      </c>
      <c r="N1476" s="51">
        <f>VLOOKUP(M1476,Entourage!A:N,14,FALSE)</f>
        <v>2</v>
      </c>
      <c r="O1476" s="2" t="str">
        <f t="shared" si="211"/>
        <v>刺杀</v>
      </c>
      <c r="P1476" s="2">
        <f t="shared" si="212"/>
        <v>101</v>
      </c>
      <c r="Q1476" s="51">
        <f>INT(VLOOKUP(M1476,Entourage!A:AF,28+IF(N1476=1,2,IF(N1476=3,3,1)),FALSE)*0.6*POWER(B1476,1.1))</f>
        <v>471</v>
      </c>
      <c r="R1476" s="55">
        <f>I1476/(SUM(H$2:H1476)*10)</f>
        <v>1.3579303130280841E-2</v>
      </c>
      <c r="S1476" s="95">
        <f t="shared" si="215"/>
        <v>1.3418999999999999</v>
      </c>
      <c r="T1476" s="96">
        <f>SUMIFS(H$2:H1476,A$2:A1476,A1476)*10*S1476*(1.1+INDEX(Entourage!BD:BD,MATCH(J1476,Entourage!A:A,0))/20)</f>
        <v>6763.1759999999995</v>
      </c>
      <c r="U1476" s="96">
        <f t="shared" si="216"/>
        <v>600.37599999999929</v>
      </c>
      <c r="V1476" s="96">
        <f>T1476/VLOOKUP(C1476,[4]CharPropertyConfig!$A:$G,7,FALSE)</f>
        <v>270.52704</v>
      </c>
      <c r="W1476" s="96">
        <f t="shared" ref="W1476:W1539" si="217">U1476-U1475</f>
        <v>18.536000000000058</v>
      </c>
      <c r="X1476" s="54" t="str">
        <f>VLOOKUP(J1476,Entourage!A:B,2,FALSE)</f>
        <v>c_b_0023</v>
      </c>
      <c r="Y1476" s="51" t="str">
        <f>VLOOKUP(M1476,Entourage!A:B,2,FALSE)</f>
        <v>c_b_0003</v>
      </c>
    </row>
    <row r="1477" spans="1:25" x14ac:dyDescent="0.15">
      <c r="A1477" s="51">
        <f t="shared" si="213"/>
        <v>74</v>
      </c>
      <c r="B1477" s="2">
        <f>COUNTIF(A$1:A1477,A1477)</f>
        <v>16</v>
      </c>
      <c r="C1477" s="2">
        <f t="shared" si="209"/>
        <v>101</v>
      </c>
      <c r="D1477" s="100">
        <f t="shared" si="214"/>
        <v>295</v>
      </c>
      <c r="E1477" s="51">
        <v>1</v>
      </c>
      <c r="F1477" s="43">
        <v>5</v>
      </c>
      <c r="G1477" s="82">
        <v>13009</v>
      </c>
      <c r="H1477" s="43">
        <v>54</v>
      </c>
      <c r="I1477" s="43">
        <f>VLOOKUP(C1477,[4]CharPropertyConfig!$A:$G,7,FALSE)*D1477</f>
        <v>7375</v>
      </c>
      <c r="J1477" s="51">
        <f>VLOOKUP(A1477,filiation!A:C,3,FALSE)</f>
        <v>28</v>
      </c>
      <c r="K1477" s="51">
        <f>VLOOKUP(J1477,Entourage!A:N,14,FALSE)</f>
        <v>3</v>
      </c>
      <c r="L1477" s="2" t="str">
        <f t="shared" si="210"/>
        <v>辅助</v>
      </c>
      <c r="M1477" s="51">
        <f>VLOOKUP(A1477,filiation!A:D,4,FALSE)</f>
        <v>26</v>
      </c>
      <c r="N1477" s="51">
        <f>VLOOKUP(M1477,Entourage!A:N,14,FALSE)</f>
        <v>2</v>
      </c>
      <c r="O1477" s="2" t="str">
        <f t="shared" si="211"/>
        <v>刺杀</v>
      </c>
      <c r="P1477" s="2">
        <f t="shared" si="212"/>
        <v>101</v>
      </c>
      <c r="Q1477" s="51">
        <f>INT(VLOOKUP(M1477,Entourage!A:AF,28+IF(N1477=1,2,IF(N1477=3,3,1)),FALSE)*0.6*POWER(B1477,1.1))</f>
        <v>506</v>
      </c>
      <c r="R1477" s="55">
        <f>I1477/(SUM(H$2:H1477)*10)</f>
        <v>1.4820545797998472E-2</v>
      </c>
      <c r="S1477" s="95">
        <f t="shared" si="215"/>
        <v>1.2748049999999997</v>
      </c>
      <c r="T1477" s="96">
        <f>SUMIFS(H$2:H1477,A$2:A1477,A1477)*10*S1477*(1.1+INDEX(Entourage!BD:BD,MATCH(J1477,Entourage!A:A,0))/20)</f>
        <v>7388.7697799999987</v>
      </c>
      <c r="U1477" s="96">
        <f t="shared" si="216"/>
        <v>625.59377999999924</v>
      </c>
      <c r="V1477" s="96">
        <f>T1477/VLOOKUP(C1477,[4]CharPropertyConfig!$A:$G,7,FALSE)</f>
        <v>295.55079119999994</v>
      </c>
      <c r="W1477" s="96">
        <f t="shared" si="217"/>
        <v>25.217779999999948</v>
      </c>
      <c r="X1477" s="54" t="str">
        <f>VLOOKUP(J1477,Entourage!A:B,2,FALSE)</f>
        <v>c_b_0023</v>
      </c>
      <c r="Y1477" s="51" t="str">
        <f>VLOOKUP(M1477,Entourage!A:B,2,FALSE)</f>
        <v>c_b_0003</v>
      </c>
    </row>
    <row r="1478" spans="1:25" x14ac:dyDescent="0.15">
      <c r="A1478" s="51">
        <f t="shared" si="213"/>
        <v>74</v>
      </c>
      <c r="B1478" s="2">
        <f>COUNTIF(A$1:A1478,A1478)</f>
        <v>17</v>
      </c>
      <c r="C1478" s="2">
        <f t="shared" si="209"/>
        <v>101</v>
      </c>
      <c r="D1478" s="100">
        <f t="shared" si="214"/>
        <v>321</v>
      </c>
      <c r="E1478" s="51">
        <v>1</v>
      </c>
      <c r="F1478" s="43">
        <v>5</v>
      </c>
      <c r="G1478" s="82">
        <v>13009</v>
      </c>
      <c r="H1478" s="43">
        <v>58</v>
      </c>
      <c r="I1478" s="43">
        <f>VLOOKUP(C1478,[4]CharPropertyConfig!$A:$G,7,FALSE)*D1478</f>
        <v>8025</v>
      </c>
      <c r="J1478" s="51">
        <f>VLOOKUP(A1478,filiation!A:C,3,FALSE)</f>
        <v>28</v>
      </c>
      <c r="K1478" s="51">
        <f>VLOOKUP(J1478,Entourage!A:N,14,FALSE)</f>
        <v>3</v>
      </c>
      <c r="L1478" s="2" t="str">
        <f t="shared" si="210"/>
        <v>辅助</v>
      </c>
      <c r="M1478" s="51">
        <f>VLOOKUP(A1478,filiation!A:D,4,FALSE)</f>
        <v>26</v>
      </c>
      <c r="N1478" s="51">
        <f>VLOOKUP(M1478,Entourage!A:N,14,FALSE)</f>
        <v>2</v>
      </c>
      <c r="O1478" s="2" t="str">
        <f t="shared" si="211"/>
        <v>刺杀</v>
      </c>
      <c r="P1478" s="2">
        <f t="shared" si="212"/>
        <v>101</v>
      </c>
      <c r="Q1478" s="51">
        <f>INT(VLOOKUP(M1478,Entourage!A:AF,28+IF(N1478=1,2,IF(N1478=3,3,1)),FALSE)*0.6*POWER(B1478,1.1))</f>
        <v>541</v>
      </c>
      <c r="R1478" s="55">
        <f>I1478/(SUM(H$2:H1478)*10)</f>
        <v>1.6107988759534324E-2</v>
      </c>
      <c r="S1478" s="95">
        <f t="shared" si="215"/>
        <v>1.2174387749999998</v>
      </c>
      <c r="T1478" s="96">
        <f>SUMIFS(H$2:H1478,A$2:A1478,A1478)*10*S1478*(1.1+INDEX(Entourage!BD:BD,MATCH(J1478,Entourage!A:A,0))/20)</f>
        <v>8044.835425199999</v>
      </c>
      <c r="U1478" s="96">
        <f t="shared" si="216"/>
        <v>656.06564520000029</v>
      </c>
      <c r="V1478" s="96">
        <f>T1478/VLOOKUP(C1478,[4]CharPropertyConfig!$A:$G,7,FALSE)</f>
        <v>321.79341700799995</v>
      </c>
      <c r="W1478" s="96">
        <f t="shared" si="217"/>
        <v>30.471865200001048</v>
      </c>
      <c r="X1478" s="54" t="str">
        <f>VLOOKUP(J1478,Entourage!A:B,2,FALSE)</f>
        <v>c_b_0023</v>
      </c>
      <c r="Y1478" s="51" t="str">
        <f>VLOOKUP(M1478,Entourage!A:B,2,FALSE)</f>
        <v>c_b_0003</v>
      </c>
    </row>
    <row r="1479" spans="1:25" x14ac:dyDescent="0.15">
      <c r="A1479" s="51">
        <f t="shared" si="213"/>
        <v>74</v>
      </c>
      <c r="B1479" s="2">
        <f>COUNTIF(A$1:A1479,A1479)</f>
        <v>18</v>
      </c>
      <c r="C1479" s="2">
        <f t="shared" si="209"/>
        <v>101</v>
      </c>
      <c r="D1479" s="100">
        <f t="shared" si="214"/>
        <v>350</v>
      </c>
      <c r="E1479" s="51">
        <v>1</v>
      </c>
      <c r="F1479" s="43">
        <v>6</v>
      </c>
      <c r="G1479" s="82">
        <v>13009</v>
      </c>
      <c r="H1479" s="43">
        <v>64</v>
      </c>
      <c r="I1479" s="43">
        <f>VLOOKUP(C1479,[4]CharPropertyConfig!$A:$G,7,FALSE)*D1479</f>
        <v>8750</v>
      </c>
      <c r="J1479" s="51">
        <f>VLOOKUP(A1479,filiation!A:C,3,FALSE)</f>
        <v>28</v>
      </c>
      <c r="K1479" s="51">
        <f>VLOOKUP(J1479,Entourage!A:N,14,FALSE)</f>
        <v>3</v>
      </c>
      <c r="L1479" s="2" t="str">
        <f t="shared" si="210"/>
        <v>辅助</v>
      </c>
      <c r="M1479" s="51">
        <f>VLOOKUP(A1479,filiation!A:D,4,FALSE)</f>
        <v>26</v>
      </c>
      <c r="N1479" s="51">
        <f>VLOOKUP(M1479,Entourage!A:N,14,FALSE)</f>
        <v>2</v>
      </c>
      <c r="O1479" s="2" t="str">
        <f t="shared" si="211"/>
        <v>刺杀</v>
      </c>
      <c r="P1479" s="2">
        <f t="shared" si="212"/>
        <v>101</v>
      </c>
      <c r="Q1479" s="51">
        <f>INT(VLOOKUP(M1479,Entourage!A:AF,28+IF(N1479=1,2,IF(N1479=3,3,1)),FALSE)*0.6*POWER(B1479,1.1))</f>
        <v>576</v>
      </c>
      <c r="R1479" s="55">
        <f>I1479/(SUM(H$2:H1479)*10)</f>
        <v>1.7540694411033599E-2</v>
      </c>
      <c r="S1479" s="95">
        <f t="shared" si="215"/>
        <v>1.1687412239999997</v>
      </c>
      <c r="T1479" s="96">
        <f>SUMIFS(H$2:H1479,A$2:A1479,A1479)*10*S1479*(1.1+INDEX(Entourage!BD:BD,MATCH(J1479,Entourage!A:A,0))/20)</f>
        <v>8770.2341448959978</v>
      </c>
      <c r="U1479" s="96">
        <f t="shared" si="216"/>
        <v>725.39871969599881</v>
      </c>
      <c r="V1479" s="96">
        <f>T1479/VLOOKUP(C1479,[4]CharPropertyConfig!$A:$G,7,FALSE)</f>
        <v>350.80936579583994</v>
      </c>
      <c r="W1479" s="96">
        <f t="shared" si="217"/>
        <v>69.333074495998517</v>
      </c>
      <c r="X1479" s="54" t="str">
        <f>VLOOKUP(J1479,Entourage!A:B,2,FALSE)</f>
        <v>c_b_0023</v>
      </c>
      <c r="Y1479" s="51" t="str">
        <f>VLOOKUP(M1479,Entourage!A:B,2,FALSE)</f>
        <v>c_b_0003</v>
      </c>
    </row>
    <row r="1480" spans="1:25" x14ac:dyDescent="0.15">
      <c r="A1480" s="51">
        <f t="shared" si="213"/>
        <v>74</v>
      </c>
      <c r="B1480" s="2">
        <f>COUNTIF(A$1:A1480,A1480)</f>
        <v>19</v>
      </c>
      <c r="C1480" s="2">
        <f t="shared" si="209"/>
        <v>101</v>
      </c>
      <c r="D1480" s="100">
        <f t="shared" si="214"/>
        <v>381</v>
      </c>
      <c r="E1480" s="51">
        <v>1</v>
      </c>
      <c r="F1480" s="43">
        <v>6</v>
      </c>
      <c r="G1480" s="82">
        <v>13009</v>
      </c>
      <c r="H1480" s="43">
        <v>68</v>
      </c>
      <c r="I1480" s="43">
        <f>VLOOKUP(C1480,[4]CharPropertyConfig!$A:$G,7,FALSE)*D1480</f>
        <v>9525</v>
      </c>
      <c r="J1480" s="51">
        <f>VLOOKUP(A1480,filiation!A:C,3,FALSE)</f>
        <v>28</v>
      </c>
      <c r="K1480" s="51">
        <f>VLOOKUP(J1480,Entourage!A:N,14,FALSE)</f>
        <v>3</v>
      </c>
      <c r="L1480" s="2" t="str">
        <f t="shared" si="210"/>
        <v>辅助</v>
      </c>
      <c r="M1480" s="51">
        <f>VLOOKUP(A1480,filiation!A:D,4,FALSE)</f>
        <v>26</v>
      </c>
      <c r="N1480" s="51">
        <f>VLOOKUP(M1480,Entourage!A:N,14,FALSE)</f>
        <v>2</v>
      </c>
      <c r="O1480" s="2" t="str">
        <f t="shared" si="211"/>
        <v>刺杀</v>
      </c>
      <c r="P1480" s="2">
        <f t="shared" si="212"/>
        <v>101</v>
      </c>
      <c r="Q1480" s="51">
        <f>INT(VLOOKUP(M1480,Entourage!A:AF,28+IF(N1480=1,2,IF(N1480=3,3,1)),FALSE)*0.6*POWER(B1480,1.1))</f>
        <v>612</v>
      </c>
      <c r="R1480" s="55">
        <f>I1480/(SUM(H$2:H1480)*10)</f>
        <v>1.9068305573350416E-2</v>
      </c>
      <c r="S1480" s="95">
        <f t="shared" si="215"/>
        <v>1.1278352811599996</v>
      </c>
      <c r="T1480" s="96">
        <f>SUMIFS(H$2:H1480,A$2:A1480,A1480)*10*S1480*(1.1+INDEX(Entourage!BD:BD,MATCH(J1480,Entourage!A:A,0))/20)</f>
        <v>9536.9751374889565</v>
      </c>
      <c r="U1480" s="96">
        <f t="shared" si="216"/>
        <v>766.74099259295872</v>
      </c>
      <c r="V1480" s="96">
        <f>T1480/VLOOKUP(C1480,[4]CharPropertyConfig!$A:$G,7,FALSE)</f>
        <v>381.47900549955824</v>
      </c>
      <c r="W1480" s="96">
        <f t="shared" si="217"/>
        <v>41.342272896959912</v>
      </c>
      <c r="X1480" s="54" t="str">
        <f>VLOOKUP(J1480,Entourage!A:B,2,FALSE)</f>
        <v>c_b_0023</v>
      </c>
      <c r="Y1480" s="51" t="str">
        <f>VLOOKUP(M1480,Entourage!A:B,2,FALSE)</f>
        <v>c_b_0003</v>
      </c>
    </row>
    <row r="1481" spans="1:25" x14ac:dyDescent="0.15">
      <c r="A1481" s="51">
        <f t="shared" si="213"/>
        <v>74</v>
      </c>
      <c r="B1481" s="2">
        <f>COUNTIF(A$1:A1481,A1481)</f>
        <v>20</v>
      </c>
      <c r="C1481" s="2">
        <f t="shared" si="209"/>
        <v>101</v>
      </c>
      <c r="D1481" s="100">
        <f t="shared" si="214"/>
        <v>414</v>
      </c>
      <c r="E1481" s="51">
        <v>1</v>
      </c>
      <c r="F1481" s="43">
        <v>6</v>
      </c>
      <c r="G1481" s="82">
        <v>13009</v>
      </c>
      <c r="H1481" s="43">
        <v>72</v>
      </c>
      <c r="I1481" s="43">
        <f>VLOOKUP(C1481,[4]CharPropertyConfig!$A:$G,7,FALSE)*D1481</f>
        <v>10350</v>
      </c>
      <c r="J1481" s="51">
        <f>VLOOKUP(A1481,filiation!A:C,3,FALSE)</f>
        <v>28</v>
      </c>
      <c r="K1481" s="51">
        <f>VLOOKUP(J1481,Entourage!A:N,14,FALSE)</f>
        <v>3</v>
      </c>
      <c r="L1481" s="2" t="str">
        <f t="shared" si="210"/>
        <v>辅助</v>
      </c>
      <c r="M1481" s="51">
        <f>VLOOKUP(A1481,filiation!A:D,4,FALSE)</f>
        <v>26</v>
      </c>
      <c r="N1481" s="51">
        <f>VLOOKUP(M1481,Entourage!A:N,14,FALSE)</f>
        <v>2</v>
      </c>
      <c r="O1481" s="2" t="str">
        <f t="shared" si="211"/>
        <v>刺杀</v>
      </c>
      <c r="P1481" s="2">
        <f t="shared" si="212"/>
        <v>101</v>
      </c>
      <c r="Q1481" s="51">
        <f>INT(VLOOKUP(M1481,Entourage!A:AF,28+IF(N1481=1,2,IF(N1481=3,3,1)),FALSE)*0.6*POWER(B1481,1.1))</f>
        <v>647</v>
      </c>
      <c r="R1481" s="55">
        <f>I1481/(SUM(H$2:H1481)*10)</f>
        <v>2.0690068766991844E-2</v>
      </c>
      <c r="S1481" s="95">
        <f t="shared" si="215"/>
        <v>1.0940002227251997</v>
      </c>
      <c r="T1481" s="96">
        <f>SUMIFS(H$2:H1481,A$2:A1481,A1481)*10*S1481*(1.1+INDEX(Entourage!BD:BD,MATCH(J1481,Entourage!A:A,0))/20)</f>
        <v>10353.618107871291</v>
      </c>
      <c r="U1481" s="96">
        <f t="shared" si="216"/>
        <v>816.64297038233417</v>
      </c>
      <c r="V1481" s="96">
        <f>T1481/VLOOKUP(C1481,[4]CharPropertyConfig!$A:$G,7,FALSE)</f>
        <v>414.1447243148516</v>
      </c>
      <c r="W1481" s="96">
        <f t="shared" si="217"/>
        <v>49.901977789375451</v>
      </c>
      <c r="X1481" s="54" t="str">
        <f>VLOOKUP(J1481,Entourage!A:B,2,FALSE)</f>
        <v>c_b_0023</v>
      </c>
      <c r="Y1481" s="51" t="str">
        <f>VLOOKUP(M1481,Entourage!A:B,2,FALSE)</f>
        <v>c_b_0003</v>
      </c>
    </row>
    <row r="1482" spans="1:25" x14ac:dyDescent="0.15">
      <c r="A1482" s="51">
        <f t="shared" si="213"/>
        <v>75</v>
      </c>
      <c r="B1482" s="2">
        <f>COUNTIF(A$1:A1482,A1482)</f>
        <v>1</v>
      </c>
      <c r="C1482" s="2">
        <f t="shared" si="209"/>
        <v>102</v>
      </c>
      <c r="D1482" s="100">
        <f t="shared" si="214"/>
        <v>11</v>
      </c>
      <c r="E1482" s="51">
        <v>1</v>
      </c>
      <c r="F1482" s="43">
        <v>1</v>
      </c>
      <c r="G1482" s="82">
        <v>13009</v>
      </c>
      <c r="H1482" s="43">
        <v>2</v>
      </c>
      <c r="I1482" s="43">
        <f>VLOOKUP(C1482,[4]CharPropertyConfig!$A:$G,7,FALSE)*D1482</f>
        <v>275</v>
      </c>
      <c r="J1482" s="51">
        <f>VLOOKUP(A1482,filiation!A:C,3,FALSE)</f>
        <v>26</v>
      </c>
      <c r="K1482" s="51">
        <f>VLOOKUP(J1482,Entourage!A:N,14,FALSE)</f>
        <v>2</v>
      </c>
      <c r="L1482" s="2" t="str">
        <f t="shared" si="210"/>
        <v>刺杀</v>
      </c>
      <c r="M1482" s="51">
        <f>VLOOKUP(A1482,filiation!A:D,4,FALSE)</f>
        <v>29</v>
      </c>
      <c r="N1482" s="51">
        <f>VLOOKUP(M1482,Entourage!A:N,14,FALSE)</f>
        <v>1</v>
      </c>
      <c r="O1482" s="2" t="str">
        <f t="shared" si="211"/>
        <v>战斗</v>
      </c>
      <c r="P1482" s="2">
        <f t="shared" si="212"/>
        <v>102</v>
      </c>
      <c r="Q1482" s="51">
        <f>INT(VLOOKUP(M1482,Entourage!A:AF,28+IF(N1482=1,2,IF(N1482=3,3,1)),FALSE)*0.6*POWER(B1482,1.1))</f>
        <v>9</v>
      </c>
      <c r="R1482" s="55">
        <f>I1482/(SUM(H$2:H1482)*10)</f>
        <v>5.4971414864270576E-4</v>
      </c>
      <c r="S1482" s="95">
        <f t="shared" si="215"/>
        <v>10</v>
      </c>
      <c r="T1482" s="96">
        <f>SUMIFS(H$2:H1482,A$2:A1482,A1482)*10*S1482*(1.1+INDEX(Entourage!BD:BD,MATCH(J1482,Entourage!A:A,0))/20)</f>
        <v>280</v>
      </c>
      <c r="U1482" s="96">
        <f t="shared" si="216"/>
        <v>-10073.618107871291</v>
      </c>
      <c r="V1482" s="96">
        <f>T1482/VLOOKUP(C1482,[4]CharPropertyConfig!$A:$G,7,FALSE)</f>
        <v>11.2</v>
      </c>
      <c r="W1482" s="96">
        <f t="shared" si="217"/>
        <v>-10890.261078253625</v>
      </c>
      <c r="X1482" s="54" t="str">
        <f>VLOOKUP(J1482,Entourage!A:B,2,FALSE)</f>
        <v>c_b_0003</v>
      </c>
      <c r="Y1482" s="51" t="str">
        <f>VLOOKUP(M1482,Entourage!A:B,2,FALSE)</f>
        <v>c_b_0020</v>
      </c>
    </row>
    <row r="1483" spans="1:25" x14ac:dyDescent="0.15">
      <c r="A1483" s="51">
        <f t="shared" si="213"/>
        <v>75</v>
      </c>
      <c r="B1483" s="2">
        <f>COUNTIF(A$1:A1483,A1483)</f>
        <v>2</v>
      </c>
      <c r="C1483" s="2">
        <f t="shared" si="209"/>
        <v>102</v>
      </c>
      <c r="D1483" s="100">
        <f t="shared" si="214"/>
        <v>23</v>
      </c>
      <c r="E1483" s="51">
        <v>1</v>
      </c>
      <c r="F1483" s="43">
        <v>1</v>
      </c>
      <c r="G1483" s="82">
        <v>13009</v>
      </c>
      <c r="H1483" s="43">
        <v>4</v>
      </c>
      <c r="I1483" s="43">
        <f>VLOOKUP(C1483,[4]CharPropertyConfig!$A:$G,7,FALSE)*D1483</f>
        <v>575</v>
      </c>
      <c r="J1483" s="51">
        <f>VLOOKUP(A1483,filiation!A:C,3,FALSE)</f>
        <v>26</v>
      </c>
      <c r="K1483" s="51">
        <f>VLOOKUP(J1483,Entourage!A:N,14,FALSE)</f>
        <v>2</v>
      </c>
      <c r="L1483" s="2" t="str">
        <f t="shared" si="210"/>
        <v>刺杀</v>
      </c>
      <c r="M1483" s="51">
        <f>VLOOKUP(A1483,filiation!A:D,4,FALSE)</f>
        <v>29</v>
      </c>
      <c r="N1483" s="51">
        <f>VLOOKUP(M1483,Entourage!A:N,14,FALSE)</f>
        <v>1</v>
      </c>
      <c r="O1483" s="2" t="str">
        <f t="shared" si="211"/>
        <v>战斗</v>
      </c>
      <c r="P1483" s="2">
        <f t="shared" si="212"/>
        <v>102</v>
      </c>
      <c r="Q1483" s="51">
        <f>INT(VLOOKUP(M1483,Entourage!A:AF,28+IF(N1483=1,2,IF(N1483=3,3,1)),FALSE)*0.6*POWER(B1483,1.1))</f>
        <v>20</v>
      </c>
      <c r="R1483" s="55">
        <f>I1483/(SUM(H$2:H1483)*10)</f>
        <v>1.149310413751749E-3</v>
      </c>
      <c r="S1483" s="95">
        <f t="shared" si="215"/>
        <v>7</v>
      </c>
      <c r="T1483" s="96">
        <f>SUMIFS(H$2:H1483,A$2:A1483,A1483)*10*S1483*(1.1+INDEX(Entourage!BD:BD,MATCH(J1483,Entourage!A:A,0))/20)</f>
        <v>588</v>
      </c>
      <c r="U1483" s="96">
        <f t="shared" si="216"/>
        <v>308</v>
      </c>
      <c r="V1483" s="96">
        <f>T1483/VLOOKUP(C1483,[4]CharPropertyConfig!$A:$G,7,FALSE)</f>
        <v>23.52</v>
      </c>
      <c r="W1483" s="96">
        <f t="shared" si="217"/>
        <v>10381.618107871291</v>
      </c>
      <c r="X1483" s="54" t="str">
        <f>VLOOKUP(J1483,Entourage!A:B,2,FALSE)</f>
        <v>c_b_0003</v>
      </c>
      <c r="Y1483" s="51" t="str">
        <f>VLOOKUP(M1483,Entourage!A:B,2,FALSE)</f>
        <v>c_b_0020</v>
      </c>
    </row>
    <row r="1484" spans="1:25" x14ac:dyDescent="0.15">
      <c r="A1484" s="51">
        <f t="shared" si="213"/>
        <v>75</v>
      </c>
      <c r="B1484" s="2">
        <f>COUNTIF(A$1:A1484,A1484)</f>
        <v>3</v>
      </c>
      <c r="C1484" s="2">
        <f t="shared" si="209"/>
        <v>102</v>
      </c>
      <c r="D1484" s="100">
        <f t="shared" si="214"/>
        <v>36</v>
      </c>
      <c r="E1484" s="51">
        <v>1</v>
      </c>
      <c r="F1484" s="43">
        <v>1</v>
      </c>
      <c r="G1484" s="82">
        <v>13009</v>
      </c>
      <c r="H1484" s="43">
        <v>6</v>
      </c>
      <c r="I1484" s="43">
        <f>VLOOKUP(C1484,[4]CharPropertyConfig!$A:$G,7,FALSE)*D1484</f>
        <v>900</v>
      </c>
      <c r="J1484" s="51">
        <f>VLOOKUP(A1484,filiation!A:C,3,FALSE)</f>
        <v>26</v>
      </c>
      <c r="K1484" s="51">
        <f>VLOOKUP(J1484,Entourage!A:N,14,FALSE)</f>
        <v>2</v>
      </c>
      <c r="L1484" s="2" t="str">
        <f t="shared" si="210"/>
        <v>刺杀</v>
      </c>
      <c r="M1484" s="51">
        <f>VLOOKUP(A1484,filiation!A:D,4,FALSE)</f>
        <v>29</v>
      </c>
      <c r="N1484" s="51">
        <f>VLOOKUP(M1484,Entourage!A:N,14,FALSE)</f>
        <v>1</v>
      </c>
      <c r="O1484" s="2" t="str">
        <f t="shared" si="211"/>
        <v>战斗</v>
      </c>
      <c r="P1484" s="2">
        <f t="shared" si="212"/>
        <v>102</v>
      </c>
      <c r="Q1484" s="51">
        <f>INT(VLOOKUP(M1484,Entourage!A:AF,28+IF(N1484=1,2,IF(N1484=3,3,1)),FALSE)*0.6*POWER(B1484,1.1))</f>
        <v>32</v>
      </c>
      <c r="R1484" s="55">
        <f>I1484/(SUM(H$2:H1484)*10)</f>
        <v>1.7987049324486369E-3</v>
      </c>
      <c r="S1484" s="95">
        <f t="shared" si="215"/>
        <v>5.5</v>
      </c>
      <c r="T1484" s="96">
        <f>SUMIFS(H$2:H1484,A$2:A1484,A1484)*10*S1484*(1.1+INDEX(Entourage!BD:BD,MATCH(J1484,Entourage!A:A,0))/20)</f>
        <v>924.00000000000011</v>
      </c>
      <c r="U1484" s="96">
        <f t="shared" si="216"/>
        <v>336.00000000000011</v>
      </c>
      <c r="V1484" s="96">
        <f>T1484/VLOOKUP(C1484,[4]CharPropertyConfig!$A:$G,7,FALSE)</f>
        <v>36.960000000000008</v>
      </c>
      <c r="W1484" s="96">
        <f t="shared" si="217"/>
        <v>28.000000000000114</v>
      </c>
      <c r="X1484" s="54" t="str">
        <f>VLOOKUP(J1484,Entourage!A:B,2,FALSE)</f>
        <v>c_b_0003</v>
      </c>
      <c r="Y1484" s="51" t="str">
        <f>VLOOKUP(M1484,Entourage!A:B,2,FALSE)</f>
        <v>c_b_0020</v>
      </c>
    </row>
    <row r="1485" spans="1:25" x14ac:dyDescent="0.15">
      <c r="A1485" s="51">
        <f t="shared" si="213"/>
        <v>75</v>
      </c>
      <c r="B1485" s="2">
        <f>COUNTIF(A$1:A1485,A1485)</f>
        <v>4</v>
      </c>
      <c r="C1485" s="2">
        <f t="shared" si="209"/>
        <v>102</v>
      </c>
      <c r="D1485" s="100">
        <f t="shared" si="214"/>
        <v>51</v>
      </c>
      <c r="E1485" s="51">
        <v>1</v>
      </c>
      <c r="F1485" s="43">
        <v>2</v>
      </c>
      <c r="G1485" s="82">
        <v>13009</v>
      </c>
      <c r="H1485" s="43">
        <v>10</v>
      </c>
      <c r="I1485" s="43">
        <f>VLOOKUP(C1485,[4]CharPropertyConfig!$A:$G,7,FALSE)*D1485</f>
        <v>1275</v>
      </c>
      <c r="J1485" s="51">
        <f>VLOOKUP(A1485,filiation!A:C,3,FALSE)</f>
        <v>26</v>
      </c>
      <c r="K1485" s="51">
        <f>VLOOKUP(J1485,Entourage!A:N,14,FALSE)</f>
        <v>2</v>
      </c>
      <c r="L1485" s="2" t="str">
        <f t="shared" si="210"/>
        <v>刺杀</v>
      </c>
      <c r="M1485" s="51">
        <f>VLOOKUP(A1485,filiation!A:D,4,FALSE)</f>
        <v>29</v>
      </c>
      <c r="N1485" s="51">
        <f>VLOOKUP(M1485,Entourage!A:N,14,FALSE)</f>
        <v>1</v>
      </c>
      <c r="O1485" s="2" t="str">
        <f t="shared" si="211"/>
        <v>战斗</v>
      </c>
      <c r="P1485" s="2">
        <f t="shared" si="212"/>
        <v>102</v>
      </c>
      <c r="Q1485" s="51">
        <f>INT(VLOOKUP(M1485,Entourage!A:AF,28+IF(N1485=1,2,IF(N1485=3,3,1)),FALSE)*0.6*POWER(B1485,1.1))</f>
        <v>44</v>
      </c>
      <c r="R1485" s="55">
        <f>I1485/(SUM(H$2:H1485)*10)</f>
        <v>2.5476561563361707E-3</v>
      </c>
      <c r="S1485" s="95">
        <f t="shared" si="215"/>
        <v>4.2</v>
      </c>
      <c r="T1485" s="96">
        <f>SUMIFS(H$2:H1485,A$2:A1485,A1485)*10*S1485*(1.1+INDEX(Entourage!BD:BD,MATCH(J1485,Entourage!A:A,0))/20)</f>
        <v>1293.6000000000001</v>
      </c>
      <c r="U1485" s="96">
        <f t="shared" si="216"/>
        <v>369.6</v>
      </c>
      <c r="V1485" s="96">
        <f>T1485/VLOOKUP(C1485,[4]CharPropertyConfig!$A:$G,7,FALSE)</f>
        <v>51.744000000000007</v>
      </c>
      <c r="W1485" s="96">
        <f t="shared" si="217"/>
        <v>33.599999999999909</v>
      </c>
      <c r="X1485" s="54" t="str">
        <f>VLOOKUP(J1485,Entourage!A:B,2,FALSE)</f>
        <v>c_b_0003</v>
      </c>
      <c r="Y1485" s="51" t="str">
        <f>VLOOKUP(M1485,Entourage!A:B,2,FALSE)</f>
        <v>c_b_0020</v>
      </c>
    </row>
    <row r="1486" spans="1:25" x14ac:dyDescent="0.15">
      <c r="A1486" s="51">
        <f t="shared" si="213"/>
        <v>75</v>
      </c>
      <c r="B1486" s="2">
        <f>COUNTIF(A$1:A1486,A1486)</f>
        <v>5</v>
      </c>
      <c r="C1486" s="2">
        <f t="shared" si="209"/>
        <v>102</v>
      </c>
      <c r="D1486" s="100">
        <f t="shared" si="214"/>
        <v>67</v>
      </c>
      <c r="E1486" s="51">
        <v>1</v>
      </c>
      <c r="F1486" s="43">
        <v>2</v>
      </c>
      <c r="G1486" s="82">
        <v>13009</v>
      </c>
      <c r="H1486" s="43">
        <v>12</v>
      </c>
      <c r="I1486" s="43">
        <f>VLOOKUP(C1486,[4]CharPropertyConfig!$A:$G,7,FALSE)*D1486</f>
        <v>1675</v>
      </c>
      <c r="J1486" s="51">
        <f>VLOOKUP(A1486,filiation!A:C,3,FALSE)</f>
        <v>26</v>
      </c>
      <c r="K1486" s="51">
        <f>VLOOKUP(J1486,Entourage!A:N,14,FALSE)</f>
        <v>2</v>
      </c>
      <c r="L1486" s="2" t="str">
        <f t="shared" si="210"/>
        <v>刺杀</v>
      </c>
      <c r="M1486" s="51">
        <f>VLOOKUP(A1486,filiation!A:D,4,FALSE)</f>
        <v>29</v>
      </c>
      <c r="N1486" s="51">
        <f>VLOOKUP(M1486,Entourage!A:N,14,FALSE)</f>
        <v>1</v>
      </c>
      <c r="O1486" s="2" t="str">
        <f t="shared" si="211"/>
        <v>战斗</v>
      </c>
      <c r="P1486" s="2">
        <f t="shared" si="212"/>
        <v>102</v>
      </c>
      <c r="Q1486" s="51">
        <f>INT(VLOOKUP(M1486,Entourage!A:AF,28+IF(N1486=1,2,IF(N1486=3,3,1)),FALSE)*0.6*POWER(B1486,1.1))</f>
        <v>56</v>
      </c>
      <c r="R1486" s="55">
        <f>I1486/(SUM(H$2:H1486)*10)</f>
        <v>3.346118502537057E-3</v>
      </c>
      <c r="S1486" s="95">
        <f t="shared" si="215"/>
        <v>3.56</v>
      </c>
      <c r="T1486" s="96">
        <f>SUMIFS(H$2:H1486,A$2:A1486,A1486)*10*S1486*(1.1+INDEX(Entourage!BD:BD,MATCH(J1486,Entourage!A:A,0))/20)</f>
        <v>1694.5600000000004</v>
      </c>
      <c r="U1486" s="96">
        <f t="shared" si="216"/>
        <v>400.96000000000026</v>
      </c>
      <c r="V1486" s="96">
        <f>T1486/VLOOKUP(C1486,[4]CharPropertyConfig!$A:$G,7,FALSE)</f>
        <v>67.78240000000001</v>
      </c>
      <c r="W1486" s="96">
        <f t="shared" si="217"/>
        <v>31.360000000000241</v>
      </c>
      <c r="X1486" s="54" t="str">
        <f>VLOOKUP(J1486,Entourage!A:B,2,FALSE)</f>
        <v>c_b_0003</v>
      </c>
      <c r="Y1486" s="51" t="str">
        <f>VLOOKUP(M1486,Entourage!A:B,2,FALSE)</f>
        <v>c_b_0020</v>
      </c>
    </row>
    <row r="1487" spans="1:25" x14ac:dyDescent="0.15">
      <c r="A1487" s="51">
        <f t="shared" si="213"/>
        <v>75</v>
      </c>
      <c r="B1487" s="2">
        <f>COUNTIF(A$1:A1487,A1487)</f>
        <v>6</v>
      </c>
      <c r="C1487" s="2">
        <f t="shared" si="209"/>
        <v>102</v>
      </c>
      <c r="D1487" s="100">
        <f t="shared" si="214"/>
        <v>84</v>
      </c>
      <c r="E1487" s="51">
        <v>1</v>
      </c>
      <c r="F1487" s="43">
        <v>2</v>
      </c>
      <c r="G1487" s="82">
        <v>13009</v>
      </c>
      <c r="H1487" s="43">
        <v>16</v>
      </c>
      <c r="I1487" s="43">
        <f>VLOOKUP(C1487,[4]CharPropertyConfig!$A:$G,7,FALSE)*D1487</f>
        <v>2100</v>
      </c>
      <c r="J1487" s="51">
        <f>VLOOKUP(A1487,filiation!A:C,3,FALSE)</f>
        <v>26</v>
      </c>
      <c r="K1487" s="51">
        <f>VLOOKUP(J1487,Entourage!A:N,14,FALSE)</f>
        <v>2</v>
      </c>
      <c r="L1487" s="2" t="str">
        <f t="shared" si="210"/>
        <v>刺杀</v>
      </c>
      <c r="M1487" s="51">
        <f>VLOOKUP(A1487,filiation!A:D,4,FALSE)</f>
        <v>29</v>
      </c>
      <c r="N1487" s="51">
        <f>VLOOKUP(M1487,Entourage!A:N,14,FALSE)</f>
        <v>1</v>
      </c>
      <c r="O1487" s="2" t="str">
        <f t="shared" si="211"/>
        <v>战斗</v>
      </c>
      <c r="P1487" s="2">
        <f t="shared" si="212"/>
        <v>102</v>
      </c>
      <c r="Q1487" s="51">
        <f>INT(VLOOKUP(M1487,Entourage!A:AF,28+IF(N1487=1,2,IF(N1487=3,3,1)),FALSE)*0.6*POWER(B1487,1.1))</f>
        <v>68</v>
      </c>
      <c r="R1487" s="55">
        <f>I1487/(SUM(H$2:H1487)*10)</f>
        <v>4.1937931860845951E-3</v>
      </c>
      <c r="S1487" s="95">
        <f t="shared" si="215"/>
        <v>3.02</v>
      </c>
      <c r="T1487" s="96">
        <f>SUMIFS(H$2:H1487,A$2:A1487,A1487)*10*S1487*(1.1+INDEX(Entourage!BD:BD,MATCH(J1487,Entourage!A:A,0))/20)</f>
        <v>2114</v>
      </c>
      <c r="U1487" s="96">
        <f t="shared" si="216"/>
        <v>419.4399999999996</v>
      </c>
      <c r="V1487" s="96">
        <f>T1487/VLOOKUP(C1487,[4]CharPropertyConfig!$A:$G,7,FALSE)</f>
        <v>84.56</v>
      </c>
      <c r="W1487" s="96">
        <f t="shared" si="217"/>
        <v>18.479999999999336</v>
      </c>
      <c r="X1487" s="54" t="str">
        <f>VLOOKUP(J1487,Entourage!A:B,2,FALSE)</f>
        <v>c_b_0003</v>
      </c>
      <c r="Y1487" s="51" t="str">
        <f>VLOOKUP(M1487,Entourage!A:B,2,FALSE)</f>
        <v>c_b_0020</v>
      </c>
    </row>
    <row r="1488" spans="1:25" x14ac:dyDescent="0.15">
      <c r="A1488" s="51">
        <f t="shared" si="213"/>
        <v>75</v>
      </c>
      <c r="B1488" s="2">
        <f>COUNTIF(A$1:A1488,A1488)</f>
        <v>7</v>
      </c>
      <c r="C1488" s="2">
        <f t="shared" si="209"/>
        <v>102</v>
      </c>
      <c r="D1488" s="100">
        <f t="shared" si="214"/>
        <v>101</v>
      </c>
      <c r="E1488" s="51">
        <v>1</v>
      </c>
      <c r="F1488" s="43">
        <v>3</v>
      </c>
      <c r="G1488" s="82">
        <v>13009</v>
      </c>
      <c r="H1488" s="43">
        <v>20</v>
      </c>
      <c r="I1488" s="43">
        <f>VLOOKUP(C1488,[4]CharPropertyConfig!$A:$G,7,FALSE)*D1488</f>
        <v>2525</v>
      </c>
      <c r="J1488" s="51">
        <f>VLOOKUP(A1488,filiation!A:C,3,FALSE)</f>
        <v>26</v>
      </c>
      <c r="K1488" s="51">
        <f>VLOOKUP(J1488,Entourage!A:N,14,FALSE)</f>
        <v>2</v>
      </c>
      <c r="L1488" s="2" t="str">
        <f t="shared" si="210"/>
        <v>刺杀</v>
      </c>
      <c r="M1488" s="51">
        <f>VLOOKUP(A1488,filiation!A:D,4,FALSE)</f>
        <v>29</v>
      </c>
      <c r="N1488" s="51">
        <f>VLOOKUP(M1488,Entourage!A:N,14,FALSE)</f>
        <v>1</v>
      </c>
      <c r="O1488" s="2" t="str">
        <f t="shared" si="211"/>
        <v>战斗</v>
      </c>
      <c r="P1488" s="2">
        <f t="shared" si="212"/>
        <v>102</v>
      </c>
      <c r="Q1488" s="51">
        <f>INT(VLOOKUP(M1488,Entourage!A:AF,28+IF(N1488=1,2,IF(N1488=3,3,1)),FALSE)*0.6*POWER(B1488,1.1))</f>
        <v>81</v>
      </c>
      <c r="R1488" s="55">
        <f>I1488/(SUM(H$2:H1488)*10)</f>
        <v>5.0405238152273725E-3</v>
      </c>
      <c r="S1488" s="95">
        <f t="shared" si="215"/>
        <v>2.6</v>
      </c>
      <c r="T1488" s="96">
        <f>SUMIFS(H$2:H1488,A$2:A1488,A1488)*10*S1488*(1.1+INDEX(Entourage!BD:BD,MATCH(J1488,Entourage!A:A,0))/20)</f>
        <v>2548.0000000000005</v>
      </c>
      <c r="U1488" s="96">
        <f t="shared" si="216"/>
        <v>434.00000000000045</v>
      </c>
      <c r="V1488" s="96">
        <f>T1488/VLOOKUP(C1488,[4]CharPropertyConfig!$A:$G,7,FALSE)</f>
        <v>101.92000000000002</v>
      </c>
      <c r="W1488" s="96">
        <f t="shared" si="217"/>
        <v>14.560000000000855</v>
      </c>
      <c r="X1488" s="54" t="str">
        <f>VLOOKUP(J1488,Entourage!A:B,2,FALSE)</f>
        <v>c_b_0003</v>
      </c>
      <c r="Y1488" s="51" t="str">
        <f>VLOOKUP(M1488,Entourage!A:B,2,FALSE)</f>
        <v>c_b_0020</v>
      </c>
    </row>
    <row r="1489" spans="1:25" x14ac:dyDescent="0.15">
      <c r="A1489" s="51">
        <f t="shared" si="213"/>
        <v>75</v>
      </c>
      <c r="B1489" s="2">
        <f>COUNTIF(A$1:A1489,A1489)</f>
        <v>8</v>
      </c>
      <c r="C1489" s="2">
        <f t="shared" si="209"/>
        <v>102</v>
      </c>
      <c r="D1489" s="100">
        <f t="shared" si="214"/>
        <v>120</v>
      </c>
      <c r="E1489" s="51">
        <v>1</v>
      </c>
      <c r="F1489" s="43">
        <v>3</v>
      </c>
      <c r="G1489" s="82">
        <v>13009</v>
      </c>
      <c r="H1489" s="43">
        <v>24</v>
      </c>
      <c r="I1489" s="43">
        <f>VLOOKUP(C1489,[4]CharPropertyConfig!$A:$G,7,FALSE)*D1489</f>
        <v>3000</v>
      </c>
      <c r="J1489" s="51">
        <f>VLOOKUP(A1489,filiation!A:C,3,FALSE)</f>
        <v>26</v>
      </c>
      <c r="K1489" s="51">
        <f>VLOOKUP(J1489,Entourage!A:N,14,FALSE)</f>
        <v>2</v>
      </c>
      <c r="L1489" s="2" t="str">
        <f t="shared" si="210"/>
        <v>刺杀</v>
      </c>
      <c r="M1489" s="51">
        <f>VLOOKUP(A1489,filiation!A:D,4,FALSE)</f>
        <v>29</v>
      </c>
      <c r="N1489" s="51">
        <f>VLOOKUP(M1489,Entourage!A:N,14,FALSE)</f>
        <v>1</v>
      </c>
      <c r="O1489" s="2" t="str">
        <f t="shared" si="211"/>
        <v>战斗</v>
      </c>
      <c r="P1489" s="2">
        <f t="shared" si="212"/>
        <v>102</v>
      </c>
      <c r="Q1489" s="51">
        <f>INT(VLOOKUP(M1489,Entourage!A:AF,28+IF(N1489=1,2,IF(N1489=3,3,1)),FALSE)*0.6*POWER(B1489,1.1))</f>
        <v>94</v>
      </c>
      <c r="R1489" s="55">
        <f>I1489/(SUM(H$2:H1489)*10)</f>
        <v>5.9858733389201481E-3</v>
      </c>
      <c r="S1489" s="95">
        <f t="shared" si="215"/>
        <v>2.2799999999999998</v>
      </c>
      <c r="T1489" s="96">
        <f>SUMIFS(H$2:H1489,A$2:A1489,A1489)*10*S1489*(1.1+INDEX(Entourage!BD:BD,MATCH(J1489,Entourage!A:A,0))/20)</f>
        <v>3000.48</v>
      </c>
      <c r="U1489" s="96">
        <f t="shared" si="216"/>
        <v>452.47999999999956</v>
      </c>
      <c r="V1489" s="96">
        <f>T1489/VLOOKUP(C1489,[4]CharPropertyConfig!$A:$G,7,FALSE)</f>
        <v>120.0192</v>
      </c>
      <c r="W1489" s="96">
        <f t="shared" si="217"/>
        <v>18.479999999999109</v>
      </c>
      <c r="X1489" s="54" t="str">
        <f>VLOOKUP(J1489,Entourage!A:B,2,FALSE)</f>
        <v>c_b_0003</v>
      </c>
      <c r="Y1489" s="51" t="str">
        <f>VLOOKUP(M1489,Entourage!A:B,2,FALSE)</f>
        <v>c_b_0020</v>
      </c>
    </row>
    <row r="1490" spans="1:25" x14ac:dyDescent="0.15">
      <c r="A1490" s="51">
        <f t="shared" si="213"/>
        <v>75</v>
      </c>
      <c r="B1490" s="2">
        <f>COUNTIF(A$1:A1490,A1490)</f>
        <v>9</v>
      </c>
      <c r="C1490" s="2">
        <f t="shared" ref="C1490:C1553" si="218">P1490</f>
        <v>102</v>
      </c>
      <c r="D1490" s="100">
        <f t="shared" si="214"/>
        <v>139</v>
      </c>
      <c r="E1490" s="51">
        <v>1</v>
      </c>
      <c r="F1490" s="43">
        <v>3</v>
      </c>
      <c r="G1490" s="82">
        <v>13009</v>
      </c>
      <c r="H1490" s="43">
        <v>26</v>
      </c>
      <c r="I1490" s="43">
        <f>VLOOKUP(C1490,[4]CharPropertyConfig!$A:$G,7,FALSE)*D1490</f>
        <v>3475</v>
      </c>
      <c r="J1490" s="51">
        <f>VLOOKUP(A1490,filiation!A:C,3,FALSE)</f>
        <v>26</v>
      </c>
      <c r="K1490" s="51">
        <f>VLOOKUP(J1490,Entourage!A:N,14,FALSE)</f>
        <v>2</v>
      </c>
      <c r="L1490" s="2" t="str">
        <f t="shared" si="210"/>
        <v>刺杀</v>
      </c>
      <c r="M1490" s="51">
        <f>VLOOKUP(A1490,filiation!A:D,4,FALSE)</f>
        <v>29</v>
      </c>
      <c r="N1490" s="51">
        <f>VLOOKUP(M1490,Entourage!A:N,14,FALSE)</f>
        <v>1</v>
      </c>
      <c r="O1490" s="2" t="str">
        <f t="shared" si="211"/>
        <v>战斗</v>
      </c>
      <c r="P1490" s="2">
        <f t="shared" si="212"/>
        <v>102</v>
      </c>
      <c r="Q1490" s="51">
        <f>INT(VLOOKUP(M1490,Entourage!A:AF,28+IF(N1490=1,2,IF(N1490=3,3,1)),FALSE)*0.6*POWER(B1490,1.1))</f>
        <v>107</v>
      </c>
      <c r="R1490" s="55">
        <f>I1490/(SUM(H$2:H1490)*10)</f>
        <v>6.9300414805360559E-3</v>
      </c>
      <c r="S1490" s="95">
        <f t="shared" si="215"/>
        <v>2.0699999999999998</v>
      </c>
      <c r="T1490" s="96">
        <f>SUMIFS(H$2:H1490,A$2:A1490,A1490)*10*S1490*(1.1+INDEX(Entourage!BD:BD,MATCH(J1490,Entourage!A:A,0))/20)</f>
        <v>3477.6000000000004</v>
      </c>
      <c r="U1490" s="96">
        <f t="shared" si="216"/>
        <v>477.12000000000035</v>
      </c>
      <c r="V1490" s="96">
        <f>T1490/VLOOKUP(C1490,[4]CharPropertyConfig!$A:$G,7,FALSE)</f>
        <v>139.10400000000001</v>
      </c>
      <c r="W1490" s="96">
        <f t="shared" si="217"/>
        <v>24.640000000000782</v>
      </c>
      <c r="X1490" s="54" t="str">
        <f>VLOOKUP(J1490,Entourage!A:B,2,FALSE)</f>
        <v>c_b_0003</v>
      </c>
      <c r="Y1490" s="51" t="str">
        <f>VLOOKUP(M1490,Entourage!A:B,2,FALSE)</f>
        <v>c_b_0020</v>
      </c>
    </row>
    <row r="1491" spans="1:25" x14ac:dyDescent="0.15">
      <c r="A1491" s="51">
        <f t="shared" si="213"/>
        <v>75</v>
      </c>
      <c r="B1491" s="2">
        <f>COUNTIF(A$1:A1491,A1491)</f>
        <v>10</v>
      </c>
      <c r="C1491" s="2">
        <f t="shared" si="218"/>
        <v>102</v>
      </c>
      <c r="D1491" s="100">
        <f t="shared" si="214"/>
        <v>158</v>
      </c>
      <c r="E1491" s="51">
        <v>1</v>
      </c>
      <c r="F1491" s="43">
        <v>3</v>
      </c>
      <c r="G1491" s="82">
        <v>13009</v>
      </c>
      <c r="H1491" s="43">
        <v>30</v>
      </c>
      <c r="I1491" s="43">
        <f>VLOOKUP(C1491,[4]CharPropertyConfig!$A:$G,7,FALSE)*D1491</f>
        <v>3950</v>
      </c>
      <c r="J1491" s="51">
        <f>VLOOKUP(A1491,filiation!A:C,3,FALSE)</f>
        <v>26</v>
      </c>
      <c r="K1491" s="51">
        <f>VLOOKUP(J1491,Entourage!A:N,14,FALSE)</f>
        <v>2</v>
      </c>
      <c r="L1491" s="2" t="str">
        <f t="shared" si="210"/>
        <v>刺杀</v>
      </c>
      <c r="M1491" s="51">
        <f>VLOOKUP(A1491,filiation!A:D,4,FALSE)</f>
        <v>29</v>
      </c>
      <c r="N1491" s="51">
        <f>VLOOKUP(M1491,Entourage!A:N,14,FALSE)</f>
        <v>1</v>
      </c>
      <c r="O1491" s="2" t="str">
        <f t="shared" si="211"/>
        <v>战斗</v>
      </c>
      <c r="P1491" s="2">
        <f t="shared" si="212"/>
        <v>102</v>
      </c>
      <c r="Q1491" s="51">
        <f>INT(VLOOKUP(M1491,Entourage!A:AF,28+IF(N1491=1,2,IF(N1491=3,3,1)),FALSE)*0.6*POWER(B1491,1.1))</f>
        <v>120</v>
      </c>
      <c r="R1491" s="55">
        <f>I1491/(SUM(H$2:H1491)*10)</f>
        <v>7.872603340375494E-3</v>
      </c>
      <c r="S1491" s="95">
        <f t="shared" si="215"/>
        <v>1.89</v>
      </c>
      <c r="T1491" s="96">
        <f>SUMIFS(H$2:H1491,A$2:A1491,A1491)*10*S1491*(1.1+INDEX(Entourage!BD:BD,MATCH(J1491,Entourage!A:A,0))/20)</f>
        <v>3969.0000000000005</v>
      </c>
      <c r="U1491" s="96">
        <f t="shared" si="216"/>
        <v>491.40000000000009</v>
      </c>
      <c r="V1491" s="96">
        <f>T1491/VLOOKUP(C1491,[4]CharPropertyConfig!$A:$G,7,FALSE)</f>
        <v>158.76000000000002</v>
      </c>
      <c r="W1491" s="96">
        <f t="shared" si="217"/>
        <v>14.279999999999745</v>
      </c>
      <c r="X1491" s="54" t="str">
        <f>VLOOKUP(J1491,Entourage!A:B,2,FALSE)</f>
        <v>c_b_0003</v>
      </c>
      <c r="Y1491" s="51" t="str">
        <f>VLOOKUP(M1491,Entourage!A:B,2,FALSE)</f>
        <v>c_b_0020</v>
      </c>
    </row>
    <row r="1492" spans="1:25" x14ac:dyDescent="0.15">
      <c r="A1492" s="51">
        <f t="shared" si="213"/>
        <v>75</v>
      </c>
      <c r="B1492" s="2">
        <f>COUNTIF(A$1:A1492,A1492)</f>
        <v>11</v>
      </c>
      <c r="C1492" s="2">
        <f t="shared" si="218"/>
        <v>102</v>
      </c>
      <c r="D1492" s="100">
        <f t="shared" si="214"/>
        <v>179</v>
      </c>
      <c r="E1492" s="51">
        <v>1</v>
      </c>
      <c r="F1492" s="43">
        <v>4</v>
      </c>
      <c r="G1492" s="82">
        <v>13009</v>
      </c>
      <c r="H1492" s="43">
        <v>34</v>
      </c>
      <c r="I1492" s="43">
        <f>VLOOKUP(C1492,[4]CharPropertyConfig!$A:$G,7,FALSE)*D1492</f>
        <v>4475</v>
      </c>
      <c r="J1492" s="51">
        <f>VLOOKUP(A1492,filiation!A:C,3,FALSE)</f>
        <v>26</v>
      </c>
      <c r="K1492" s="51">
        <f>VLOOKUP(J1492,Entourage!A:N,14,FALSE)</f>
        <v>2</v>
      </c>
      <c r="L1492" s="2" t="str">
        <f t="shared" si="210"/>
        <v>刺杀</v>
      </c>
      <c r="M1492" s="51">
        <f>VLOOKUP(A1492,filiation!A:D,4,FALSE)</f>
        <v>29</v>
      </c>
      <c r="N1492" s="51">
        <f>VLOOKUP(M1492,Entourage!A:N,14,FALSE)</f>
        <v>1</v>
      </c>
      <c r="O1492" s="2" t="str">
        <f t="shared" si="211"/>
        <v>战斗</v>
      </c>
      <c r="P1492" s="2">
        <f t="shared" si="212"/>
        <v>102</v>
      </c>
      <c r="Q1492" s="51">
        <f>INT(VLOOKUP(M1492,Entourage!A:AF,28+IF(N1492=1,2,IF(N1492=3,3,1)),FALSE)*0.6*POWER(B1492,1.1))</f>
        <v>134</v>
      </c>
      <c r="R1492" s="55">
        <f>I1492/(SUM(H$2:H1492)*10)</f>
        <v>8.9129222434671772E-3</v>
      </c>
      <c r="S1492" s="95">
        <f t="shared" si="215"/>
        <v>1.74</v>
      </c>
      <c r="T1492" s="96">
        <f>SUMIFS(H$2:H1492,A$2:A1492,A1492)*10*S1492*(1.1+INDEX(Entourage!BD:BD,MATCH(J1492,Entourage!A:A,0))/20)</f>
        <v>4482.2400000000007</v>
      </c>
      <c r="U1492" s="96">
        <f t="shared" si="216"/>
        <v>513.24000000000024</v>
      </c>
      <c r="V1492" s="96">
        <f>T1492/VLOOKUP(C1492,[4]CharPropertyConfig!$A:$G,7,FALSE)</f>
        <v>179.28960000000004</v>
      </c>
      <c r="W1492" s="96">
        <f t="shared" si="217"/>
        <v>21.840000000000146</v>
      </c>
      <c r="X1492" s="54" t="str">
        <f>VLOOKUP(J1492,Entourage!A:B,2,FALSE)</f>
        <v>c_b_0003</v>
      </c>
      <c r="Y1492" s="51" t="str">
        <f>VLOOKUP(M1492,Entourage!A:B,2,FALSE)</f>
        <v>c_b_0020</v>
      </c>
    </row>
    <row r="1493" spans="1:25" x14ac:dyDescent="0.15">
      <c r="A1493" s="51">
        <f t="shared" si="213"/>
        <v>75</v>
      </c>
      <c r="B1493" s="2">
        <f>COUNTIF(A$1:A1493,A1493)</f>
        <v>12</v>
      </c>
      <c r="C1493" s="2">
        <f t="shared" si="218"/>
        <v>102</v>
      </c>
      <c r="D1493" s="100">
        <f t="shared" si="214"/>
        <v>200</v>
      </c>
      <c r="E1493" s="51">
        <v>1</v>
      </c>
      <c r="F1493" s="43">
        <v>4</v>
      </c>
      <c r="G1493" s="82">
        <v>13009</v>
      </c>
      <c r="H1493" s="43">
        <v>38</v>
      </c>
      <c r="I1493" s="43">
        <f>VLOOKUP(C1493,[4]CharPropertyConfig!$A:$G,7,FALSE)*D1493</f>
        <v>5000</v>
      </c>
      <c r="J1493" s="51">
        <f>VLOOKUP(A1493,filiation!A:C,3,FALSE)</f>
        <v>26</v>
      </c>
      <c r="K1493" s="51">
        <f>VLOOKUP(J1493,Entourage!A:N,14,FALSE)</f>
        <v>2</v>
      </c>
      <c r="L1493" s="2" t="str">
        <f t="shared" si="210"/>
        <v>刺杀</v>
      </c>
      <c r="M1493" s="51">
        <f>VLOOKUP(A1493,filiation!A:D,4,FALSE)</f>
        <v>29</v>
      </c>
      <c r="N1493" s="51">
        <f>VLOOKUP(M1493,Entourage!A:N,14,FALSE)</f>
        <v>1</v>
      </c>
      <c r="O1493" s="2" t="str">
        <f t="shared" si="211"/>
        <v>战斗</v>
      </c>
      <c r="P1493" s="2">
        <f t="shared" si="212"/>
        <v>102</v>
      </c>
      <c r="Q1493" s="51">
        <f>INT(VLOOKUP(M1493,Entourage!A:AF,28+IF(N1493=1,2,IF(N1493=3,3,1)),FALSE)*0.6*POWER(B1493,1.1))</f>
        <v>147</v>
      </c>
      <c r="R1493" s="55">
        <f>I1493/(SUM(H$2:H1493)*10)</f>
        <v>9.9510408788759299E-3</v>
      </c>
      <c r="S1493" s="95">
        <f t="shared" si="215"/>
        <v>1.615</v>
      </c>
      <c r="T1493" s="96">
        <f>SUMIFS(H$2:H1493,A$2:A1493,A1493)*10*S1493*(1.1+INDEX(Entourage!BD:BD,MATCH(J1493,Entourage!A:A,0))/20)</f>
        <v>5019.420000000001</v>
      </c>
      <c r="U1493" s="96">
        <f t="shared" si="216"/>
        <v>537.18000000000029</v>
      </c>
      <c r="V1493" s="96">
        <f>T1493/VLOOKUP(C1493,[4]CharPropertyConfig!$A:$G,7,FALSE)</f>
        <v>200.77680000000004</v>
      </c>
      <c r="W1493" s="96">
        <f t="shared" si="217"/>
        <v>23.940000000000055</v>
      </c>
      <c r="X1493" s="54" t="str">
        <f>VLOOKUP(J1493,Entourage!A:B,2,FALSE)</f>
        <v>c_b_0003</v>
      </c>
      <c r="Y1493" s="51" t="str">
        <f>VLOOKUP(M1493,Entourage!A:B,2,FALSE)</f>
        <v>c_b_0020</v>
      </c>
    </row>
    <row r="1494" spans="1:25" x14ac:dyDescent="0.15">
      <c r="A1494" s="51">
        <f t="shared" si="213"/>
        <v>75</v>
      </c>
      <c r="B1494" s="2">
        <f>COUNTIF(A$1:A1494,A1494)</f>
        <v>13</v>
      </c>
      <c r="C1494" s="2">
        <f t="shared" si="218"/>
        <v>102</v>
      </c>
      <c r="D1494" s="100">
        <f t="shared" si="214"/>
        <v>223</v>
      </c>
      <c r="E1494" s="51">
        <v>1</v>
      </c>
      <c r="F1494" s="43">
        <v>4</v>
      </c>
      <c r="G1494" s="82">
        <v>13009</v>
      </c>
      <c r="H1494" s="43">
        <v>42</v>
      </c>
      <c r="I1494" s="43">
        <f>VLOOKUP(C1494,[4]CharPropertyConfig!$A:$G,7,FALSE)*D1494</f>
        <v>5575</v>
      </c>
      <c r="J1494" s="51">
        <f>VLOOKUP(A1494,filiation!A:C,3,FALSE)</f>
        <v>26</v>
      </c>
      <c r="K1494" s="51">
        <f>VLOOKUP(J1494,Entourage!A:N,14,FALSE)</f>
        <v>2</v>
      </c>
      <c r="L1494" s="2" t="str">
        <f t="shared" si="210"/>
        <v>刺杀</v>
      </c>
      <c r="M1494" s="51">
        <f>VLOOKUP(A1494,filiation!A:D,4,FALSE)</f>
        <v>29</v>
      </c>
      <c r="N1494" s="51">
        <f>VLOOKUP(M1494,Entourage!A:N,14,FALSE)</f>
        <v>1</v>
      </c>
      <c r="O1494" s="2" t="str">
        <f t="shared" si="211"/>
        <v>战斗</v>
      </c>
      <c r="P1494" s="2">
        <f t="shared" si="212"/>
        <v>102</v>
      </c>
      <c r="Q1494" s="51">
        <f>INT(VLOOKUP(M1494,Entourage!A:AF,28+IF(N1494=1,2,IF(N1494=3,3,1)),FALSE)*0.6*POWER(B1494,1.1))</f>
        <v>161</v>
      </c>
      <c r="R1494" s="55">
        <f>I1494/(SUM(H$2:H1494)*10)</f>
        <v>1.1086143811644925E-2</v>
      </c>
      <c r="S1494" s="95">
        <f t="shared" si="215"/>
        <v>1.51</v>
      </c>
      <c r="T1494" s="96">
        <f>SUMIFS(H$2:H1494,A$2:A1494,A1494)*10*S1494*(1.1+INDEX(Entourage!BD:BD,MATCH(J1494,Entourage!A:A,0))/20)</f>
        <v>5580.9600000000009</v>
      </c>
      <c r="U1494" s="96">
        <f t="shared" si="216"/>
        <v>561.54</v>
      </c>
      <c r="V1494" s="96">
        <f>T1494/VLOOKUP(C1494,[4]CharPropertyConfig!$A:$G,7,FALSE)</f>
        <v>223.23840000000004</v>
      </c>
      <c r="W1494" s="96">
        <f t="shared" si="217"/>
        <v>24.359999999999673</v>
      </c>
      <c r="X1494" s="54" t="str">
        <f>VLOOKUP(J1494,Entourage!A:B,2,FALSE)</f>
        <v>c_b_0003</v>
      </c>
      <c r="Y1494" s="51" t="str">
        <f>VLOOKUP(M1494,Entourage!A:B,2,FALSE)</f>
        <v>c_b_0020</v>
      </c>
    </row>
    <row r="1495" spans="1:25" x14ac:dyDescent="0.15">
      <c r="A1495" s="51">
        <f t="shared" si="213"/>
        <v>75</v>
      </c>
      <c r="B1495" s="2">
        <f>COUNTIF(A$1:A1495,A1495)</f>
        <v>14</v>
      </c>
      <c r="C1495" s="2">
        <f t="shared" si="218"/>
        <v>102</v>
      </c>
      <c r="D1495" s="100">
        <f t="shared" si="214"/>
        <v>246</v>
      </c>
      <c r="E1495" s="51">
        <v>1</v>
      </c>
      <c r="F1495" s="43">
        <v>5</v>
      </c>
      <c r="G1495" s="82">
        <v>13009</v>
      </c>
      <c r="H1495" s="43">
        <v>46</v>
      </c>
      <c r="I1495" s="43">
        <f>VLOOKUP(C1495,[4]CharPropertyConfig!$A:$G,7,FALSE)*D1495</f>
        <v>6150</v>
      </c>
      <c r="J1495" s="51">
        <f>VLOOKUP(A1495,filiation!A:C,3,FALSE)</f>
        <v>26</v>
      </c>
      <c r="K1495" s="51">
        <f>VLOOKUP(J1495,Entourage!A:N,14,FALSE)</f>
        <v>2</v>
      </c>
      <c r="L1495" s="2" t="str">
        <f t="shared" si="210"/>
        <v>刺杀</v>
      </c>
      <c r="M1495" s="51">
        <f>VLOOKUP(A1495,filiation!A:D,4,FALSE)</f>
        <v>29</v>
      </c>
      <c r="N1495" s="51">
        <f>VLOOKUP(M1495,Entourage!A:N,14,FALSE)</f>
        <v>1</v>
      </c>
      <c r="O1495" s="2" t="str">
        <f t="shared" si="211"/>
        <v>战斗</v>
      </c>
      <c r="P1495" s="2">
        <f t="shared" si="212"/>
        <v>102</v>
      </c>
      <c r="Q1495" s="51">
        <f>INT(VLOOKUP(M1495,Entourage!A:AF,28+IF(N1495=1,2,IF(N1495=3,3,1)),FALSE)*0.6*POWER(B1495,1.1))</f>
        <v>174</v>
      </c>
      <c r="R1495" s="55">
        <f>I1495/(SUM(H$2:H1495)*10)</f>
        <v>1.2218381213493862E-2</v>
      </c>
      <c r="S1495" s="95">
        <f t="shared" si="215"/>
        <v>1.42</v>
      </c>
      <c r="T1495" s="96">
        <f>SUMIFS(H$2:H1495,A$2:A1495,A1495)*10*S1495*(1.1+INDEX(Entourage!BD:BD,MATCH(J1495,Entourage!A:A,0))/20)</f>
        <v>6162.8</v>
      </c>
      <c r="U1495" s="96">
        <f t="shared" si="216"/>
        <v>581.83999999999924</v>
      </c>
      <c r="V1495" s="96">
        <f>T1495/VLOOKUP(C1495,[4]CharPropertyConfig!$A:$G,7,FALSE)</f>
        <v>246.512</v>
      </c>
      <c r="W1495" s="96">
        <f t="shared" si="217"/>
        <v>20.299999999999272</v>
      </c>
      <c r="X1495" s="54" t="str">
        <f>VLOOKUP(J1495,Entourage!A:B,2,FALSE)</f>
        <v>c_b_0003</v>
      </c>
      <c r="Y1495" s="51" t="str">
        <f>VLOOKUP(M1495,Entourage!A:B,2,FALSE)</f>
        <v>c_b_0020</v>
      </c>
    </row>
    <row r="1496" spans="1:25" x14ac:dyDescent="0.15">
      <c r="A1496" s="51">
        <f t="shared" si="213"/>
        <v>75</v>
      </c>
      <c r="B1496" s="2">
        <f>COUNTIF(A$1:A1496,A1496)</f>
        <v>15</v>
      </c>
      <c r="C1496" s="2">
        <f t="shared" si="218"/>
        <v>102</v>
      </c>
      <c r="D1496" s="100">
        <f t="shared" si="214"/>
        <v>270</v>
      </c>
      <c r="E1496" s="51">
        <v>1</v>
      </c>
      <c r="F1496" s="43">
        <v>5</v>
      </c>
      <c r="G1496" s="82">
        <v>13009</v>
      </c>
      <c r="H1496" s="43">
        <v>50</v>
      </c>
      <c r="I1496" s="43">
        <f>VLOOKUP(C1496,[4]CharPropertyConfig!$A:$G,7,FALSE)*D1496</f>
        <v>6750</v>
      </c>
      <c r="J1496" s="51">
        <f>VLOOKUP(A1496,filiation!A:C,3,FALSE)</f>
        <v>26</v>
      </c>
      <c r="K1496" s="51">
        <f>VLOOKUP(J1496,Entourage!A:N,14,FALSE)</f>
        <v>2</v>
      </c>
      <c r="L1496" s="2" t="str">
        <f t="shared" si="210"/>
        <v>刺杀</v>
      </c>
      <c r="M1496" s="51">
        <f>VLOOKUP(A1496,filiation!A:D,4,FALSE)</f>
        <v>29</v>
      </c>
      <c r="N1496" s="51">
        <f>VLOOKUP(M1496,Entourage!A:N,14,FALSE)</f>
        <v>1</v>
      </c>
      <c r="O1496" s="2" t="str">
        <f t="shared" si="211"/>
        <v>战斗</v>
      </c>
      <c r="P1496" s="2">
        <f t="shared" si="212"/>
        <v>102</v>
      </c>
      <c r="Q1496" s="51">
        <f>INT(VLOOKUP(M1496,Entourage!A:AF,28+IF(N1496=1,2,IF(N1496=3,3,1)),FALSE)*0.6*POWER(B1496,1.1))</f>
        <v>188</v>
      </c>
      <c r="R1496" s="55">
        <f>I1496/(SUM(H$2:H1496)*10)</f>
        <v>1.339711019371229E-2</v>
      </c>
      <c r="S1496" s="95">
        <f t="shared" si="215"/>
        <v>1.3418999999999999</v>
      </c>
      <c r="T1496" s="96">
        <f>SUMIFS(H$2:H1496,A$2:A1496,A1496)*10*S1496*(1.1+INDEX(Entourage!BD:BD,MATCH(J1496,Entourage!A:A,0))/20)</f>
        <v>6763.1759999999995</v>
      </c>
      <c r="U1496" s="96">
        <f t="shared" si="216"/>
        <v>600.37599999999929</v>
      </c>
      <c r="V1496" s="96">
        <f>T1496/VLOOKUP(C1496,[4]CharPropertyConfig!$A:$G,7,FALSE)</f>
        <v>270.52704</v>
      </c>
      <c r="W1496" s="96">
        <f t="shared" si="217"/>
        <v>18.536000000000058</v>
      </c>
      <c r="X1496" s="54" t="str">
        <f>VLOOKUP(J1496,Entourage!A:B,2,FALSE)</f>
        <v>c_b_0003</v>
      </c>
      <c r="Y1496" s="51" t="str">
        <f>VLOOKUP(M1496,Entourage!A:B,2,FALSE)</f>
        <v>c_b_0020</v>
      </c>
    </row>
    <row r="1497" spans="1:25" x14ac:dyDescent="0.15">
      <c r="A1497" s="51">
        <f t="shared" si="213"/>
        <v>75</v>
      </c>
      <c r="B1497" s="2">
        <f>COUNTIF(A$1:A1497,A1497)</f>
        <v>16</v>
      </c>
      <c r="C1497" s="2">
        <f t="shared" si="218"/>
        <v>102</v>
      </c>
      <c r="D1497" s="100">
        <f t="shared" si="214"/>
        <v>295</v>
      </c>
      <c r="E1497" s="51">
        <v>1</v>
      </c>
      <c r="F1497" s="43">
        <v>5</v>
      </c>
      <c r="G1497" s="82">
        <v>13009</v>
      </c>
      <c r="H1497" s="43">
        <v>54</v>
      </c>
      <c r="I1497" s="43">
        <f>VLOOKUP(C1497,[4]CharPropertyConfig!$A:$G,7,FALSE)*D1497</f>
        <v>7375</v>
      </c>
      <c r="J1497" s="51">
        <f>VLOOKUP(A1497,filiation!A:C,3,FALSE)</f>
        <v>26</v>
      </c>
      <c r="K1497" s="51">
        <f>VLOOKUP(J1497,Entourage!A:N,14,FALSE)</f>
        <v>2</v>
      </c>
      <c r="L1497" s="2" t="str">
        <f t="shared" si="210"/>
        <v>刺杀</v>
      </c>
      <c r="M1497" s="51">
        <f>VLOOKUP(A1497,filiation!A:D,4,FALSE)</f>
        <v>29</v>
      </c>
      <c r="N1497" s="51">
        <f>VLOOKUP(M1497,Entourage!A:N,14,FALSE)</f>
        <v>1</v>
      </c>
      <c r="O1497" s="2" t="str">
        <f t="shared" si="211"/>
        <v>战斗</v>
      </c>
      <c r="P1497" s="2">
        <f t="shared" si="212"/>
        <v>102</v>
      </c>
      <c r="Q1497" s="51">
        <f>INT(VLOOKUP(M1497,Entourage!A:AF,28+IF(N1497=1,2,IF(N1497=3,3,1)),FALSE)*0.6*POWER(B1497,1.1))</f>
        <v>202</v>
      </c>
      <c r="R1497" s="55">
        <f>I1497/(SUM(H$2:H1497)*10)</f>
        <v>1.4621912050438161E-2</v>
      </c>
      <c r="S1497" s="95">
        <f t="shared" si="215"/>
        <v>1.2748049999999997</v>
      </c>
      <c r="T1497" s="96">
        <f>SUMIFS(H$2:H1497,A$2:A1497,A1497)*10*S1497*(1.1+INDEX(Entourage!BD:BD,MATCH(J1497,Entourage!A:A,0))/20)</f>
        <v>7388.7697799999987</v>
      </c>
      <c r="U1497" s="96">
        <f t="shared" si="216"/>
        <v>625.59377999999924</v>
      </c>
      <c r="V1497" s="96">
        <f>T1497/VLOOKUP(C1497,[4]CharPropertyConfig!$A:$G,7,FALSE)</f>
        <v>295.55079119999994</v>
      </c>
      <c r="W1497" s="96">
        <f t="shared" si="217"/>
        <v>25.217779999999948</v>
      </c>
      <c r="X1497" s="54" t="str">
        <f>VLOOKUP(J1497,Entourage!A:B,2,FALSE)</f>
        <v>c_b_0003</v>
      </c>
      <c r="Y1497" s="51" t="str">
        <f>VLOOKUP(M1497,Entourage!A:B,2,FALSE)</f>
        <v>c_b_0020</v>
      </c>
    </row>
    <row r="1498" spans="1:25" x14ac:dyDescent="0.15">
      <c r="A1498" s="51">
        <f t="shared" si="213"/>
        <v>75</v>
      </c>
      <c r="B1498" s="2">
        <f>COUNTIF(A$1:A1498,A1498)</f>
        <v>17</v>
      </c>
      <c r="C1498" s="2">
        <f t="shared" si="218"/>
        <v>102</v>
      </c>
      <c r="D1498" s="100">
        <f t="shared" si="214"/>
        <v>321</v>
      </c>
      <c r="E1498" s="51">
        <v>1</v>
      </c>
      <c r="F1498" s="43">
        <v>5</v>
      </c>
      <c r="G1498" s="82">
        <v>13009</v>
      </c>
      <c r="H1498" s="43">
        <v>58</v>
      </c>
      <c r="I1498" s="43">
        <f>VLOOKUP(C1498,[4]CharPropertyConfig!$A:$G,7,FALSE)*D1498</f>
        <v>8025</v>
      </c>
      <c r="J1498" s="51">
        <f>VLOOKUP(A1498,filiation!A:C,3,FALSE)</f>
        <v>26</v>
      </c>
      <c r="K1498" s="51">
        <f>VLOOKUP(J1498,Entourage!A:N,14,FALSE)</f>
        <v>2</v>
      </c>
      <c r="L1498" s="2" t="str">
        <f t="shared" si="210"/>
        <v>刺杀</v>
      </c>
      <c r="M1498" s="51">
        <f>VLOOKUP(A1498,filiation!A:D,4,FALSE)</f>
        <v>29</v>
      </c>
      <c r="N1498" s="51">
        <f>VLOOKUP(M1498,Entourage!A:N,14,FALSE)</f>
        <v>1</v>
      </c>
      <c r="O1498" s="2" t="str">
        <f t="shared" si="211"/>
        <v>战斗</v>
      </c>
      <c r="P1498" s="2">
        <f t="shared" si="212"/>
        <v>102</v>
      </c>
      <c r="Q1498" s="51">
        <f>INT(VLOOKUP(M1498,Entourage!A:AF,28+IF(N1498=1,2,IF(N1498=3,3,1)),FALSE)*0.6*POWER(B1498,1.1))</f>
        <v>216</v>
      </c>
      <c r="R1498" s="55">
        <f>I1498/(SUM(H$2:H1498)*10)</f>
        <v>1.5892347908745247E-2</v>
      </c>
      <c r="S1498" s="95">
        <f t="shared" si="215"/>
        <v>1.2174387749999998</v>
      </c>
      <c r="T1498" s="96">
        <f>SUMIFS(H$2:H1498,A$2:A1498,A1498)*10*S1498*(1.1+INDEX(Entourage!BD:BD,MATCH(J1498,Entourage!A:A,0))/20)</f>
        <v>8044.835425199999</v>
      </c>
      <c r="U1498" s="96">
        <f t="shared" si="216"/>
        <v>656.06564520000029</v>
      </c>
      <c r="V1498" s="96">
        <f>T1498/VLOOKUP(C1498,[4]CharPropertyConfig!$A:$G,7,FALSE)</f>
        <v>321.79341700799995</v>
      </c>
      <c r="W1498" s="96">
        <f t="shared" si="217"/>
        <v>30.471865200001048</v>
      </c>
      <c r="X1498" s="54" t="str">
        <f>VLOOKUP(J1498,Entourage!A:B,2,FALSE)</f>
        <v>c_b_0003</v>
      </c>
      <c r="Y1498" s="51" t="str">
        <f>VLOOKUP(M1498,Entourage!A:B,2,FALSE)</f>
        <v>c_b_0020</v>
      </c>
    </row>
    <row r="1499" spans="1:25" x14ac:dyDescent="0.15">
      <c r="A1499" s="51">
        <f t="shared" si="213"/>
        <v>75</v>
      </c>
      <c r="B1499" s="2">
        <f>COUNTIF(A$1:A1499,A1499)</f>
        <v>18</v>
      </c>
      <c r="C1499" s="2">
        <f t="shared" si="218"/>
        <v>102</v>
      </c>
      <c r="D1499" s="100">
        <f t="shared" si="214"/>
        <v>350</v>
      </c>
      <c r="E1499" s="51">
        <v>1</v>
      </c>
      <c r="F1499" s="43">
        <v>6</v>
      </c>
      <c r="G1499" s="82">
        <v>13009</v>
      </c>
      <c r="H1499" s="43">
        <v>64</v>
      </c>
      <c r="I1499" s="43">
        <f>VLOOKUP(C1499,[4]CharPropertyConfig!$A:$G,7,FALSE)*D1499</f>
        <v>8750</v>
      </c>
      <c r="J1499" s="51">
        <f>VLOOKUP(A1499,filiation!A:C,3,FALSE)</f>
        <v>26</v>
      </c>
      <c r="K1499" s="51">
        <f>VLOOKUP(J1499,Entourage!A:N,14,FALSE)</f>
        <v>2</v>
      </c>
      <c r="L1499" s="2" t="str">
        <f t="shared" si="210"/>
        <v>刺杀</v>
      </c>
      <c r="M1499" s="51">
        <f>VLOOKUP(A1499,filiation!A:D,4,FALSE)</f>
        <v>29</v>
      </c>
      <c r="N1499" s="51">
        <f>VLOOKUP(M1499,Entourage!A:N,14,FALSE)</f>
        <v>1</v>
      </c>
      <c r="O1499" s="2" t="str">
        <f t="shared" si="211"/>
        <v>战斗</v>
      </c>
      <c r="P1499" s="2">
        <f t="shared" si="212"/>
        <v>102</v>
      </c>
      <c r="Q1499" s="51">
        <f>INT(VLOOKUP(M1499,Entourage!A:AF,28+IF(N1499=1,2,IF(N1499=3,3,1)),FALSE)*0.6*POWER(B1499,1.1))</f>
        <v>230</v>
      </c>
      <c r="R1499" s="55">
        <f>I1499/(SUM(H$2:H1499)*10)</f>
        <v>1.7306170886075948E-2</v>
      </c>
      <c r="S1499" s="95">
        <f t="shared" si="215"/>
        <v>1.1687412239999997</v>
      </c>
      <c r="T1499" s="96">
        <f>SUMIFS(H$2:H1499,A$2:A1499,A1499)*10*S1499*(1.1+INDEX(Entourage!BD:BD,MATCH(J1499,Entourage!A:A,0))/20)</f>
        <v>8770.2341448959978</v>
      </c>
      <c r="U1499" s="96">
        <f t="shared" si="216"/>
        <v>725.39871969599881</v>
      </c>
      <c r="V1499" s="96">
        <f>T1499/VLOOKUP(C1499,[4]CharPropertyConfig!$A:$G,7,FALSE)</f>
        <v>350.80936579583994</v>
      </c>
      <c r="W1499" s="96">
        <f t="shared" si="217"/>
        <v>69.333074495998517</v>
      </c>
      <c r="X1499" s="54" t="str">
        <f>VLOOKUP(J1499,Entourage!A:B,2,FALSE)</f>
        <v>c_b_0003</v>
      </c>
      <c r="Y1499" s="51" t="str">
        <f>VLOOKUP(M1499,Entourage!A:B,2,FALSE)</f>
        <v>c_b_0020</v>
      </c>
    </row>
    <row r="1500" spans="1:25" x14ac:dyDescent="0.15">
      <c r="A1500" s="51">
        <f t="shared" si="213"/>
        <v>75</v>
      </c>
      <c r="B1500" s="2">
        <f>COUNTIF(A$1:A1500,A1500)</f>
        <v>19</v>
      </c>
      <c r="C1500" s="2">
        <f t="shared" si="218"/>
        <v>102</v>
      </c>
      <c r="D1500" s="100">
        <f t="shared" si="214"/>
        <v>381</v>
      </c>
      <c r="E1500" s="51">
        <v>1</v>
      </c>
      <c r="F1500" s="43">
        <v>6</v>
      </c>
      <c r="G1500" s="82">
        <v>13009</v>
      </c>
      <c r="H1500" s="43">
        <v>68</v>
      </c>
      <c r="I1500" s="43">
        <f>VLOOKUP(C1500,[4]CharPropertyConfig!$A:$G,7,FALSE)*D1500</f>
        <v>9525</v>
      </c>
      <c r="J1500" s="51">
        <f>VLOOKUP(A1500,filiation!A:C,3,FALSE)</f>
        <v>26</v>
      </c>
      <c r="K1500" s="51">
        <f>VLOOKUP(J1500,Entourage!A:N,14,FALSE)</f>
        <v>2</v>
      </c>
      <c r="L1500" s="2" t="str">
        <f t="shared" si="210"/>
        <v>刺杀</v>
      </c>
      <c r="M1500" s="51">
        <f>VLOOKUP(A1500,filiation!A:D,4,FALSE)</f>
        <v>29</v>
      </c>
      <c r="N1500" s="51">
        <f>VLOOKUP(M1500,Entourage!A:N,14,FALSE)</f>
        <v>1</v>
      </c>
      <c r="O1500" s="2" t="str">
        <f t="shared" si="211"/>
        <v>战斗</v>
      </c>
      <c r="P1500" s="2">
        <f t="shared" si="212"/>
        <v>102</v>
      </c>
      <c r="Q1500" s="51">
        <f>INT(VLOOKUP(M1500,Entourage!A:AF,28+IF(N1500=1,2,IF(N1500=3,3,1)),FALSE)*0.6*POWER(B1500,1.1))</f>
        <v>244</v>
      </c>
      <c r="R1500" s="55">
        <f>I1500/(SUM(H$2:H1500)*10)</f>
        <v>1.8813699928893101E-2</v>
      </c>
      <c r="S1500" s="95">
        <f t="shared" si="215"/>
        <v>1.1278352811599996</v>
      </c>
      <c r="T1500" s="96">
        <f>SUMIFS(H$2:H1500,A$2:A1500,A1500)*10*S1500*(1.1+INDEX(Entourage!BD:BD,MATCH(J1500,Entourage!A:A,0))/20)</f>
        <v>9536.9751374889565</v>
      </c>
      <c r="U1500" s="96">
        <f t="shared" si="216"/>
        <v>766.74099259295872</v>
      </c>
      <c r="V1500" s="96">
        <f>T1500/VLOOKUP(C1500,[4]CharPropertyConfig!$A:$G,7,FALSE)</f>
        <v>381.47900549955824</v>
      </c>
      <c r="W1500" s="96">
        <f t="shared" si="217"/>
        <v>41.342272896959912</v>
      </c>
      <c r="X1500" s="54" t="str">
        <f>VLOOKUP(J1500,Entourage!A:B,2,FALSE)</f>
        <v>c_b_0003</v>
      </c>
      <c r="Y1500" s="51" t="str">
        <f>VLOOKUP(M1500,Entourage!A:B,2,FALSE)</f>
        <v>c_b_0020</v>
      </c>
    </row>
    <row r="1501" spans="1:25" x14ac:dyDescent="0.15">
      <c r="A1501" s="51">
        <f t="shared" si="213"/>
        <v>75</v>
      </c>
      <c r="B1501" s="2">
        <f>COUNTIF(A$1:A1501,A1501)</f>
        <v>20</v>
      </c>
      <c r="C1501" s="2">
        <f t="shared" si="218"/>
        <v>102</v>
      </c>
      <c r="D1501" s="100">
        <f t="shared" si="214"/>
        <v>414</v>
      </c>
      <c r="E1501" s="51">
        <v>1</v>
      </c>
      <c r="F1501" s="43">
        <v>6</v>
      </c>
      <c r="G1501" s="82">
        <v>13009</v>
      </c>
      <c r="H1501" s="43">
        <v>72</v>
      </c>
      <c r="I1501" s="43">
        <f>VLOOKUP(C1501,[4]CharPropertyConfig!$A:$G,7,FALSE)*D1501</f>
        <v>10350</v>
      </c>
      <c r="J1501" s="51">
        <f>VLOOKUP(A1501,filiation!A:C,3,FALSE)</f>
        <v>26</v>
      </c>
      <c r="K1501" s="51">
        <f>VLOOKUP(J1501,Entourage!A:N,14,FALSE)</f>
        <v>2</v>
      </c>
      <c r="L1501" s="2" t="str">
        <f t="shared" si="210"/>
        <v>刺杀</v>
      </c>
      <c r="M1501" s="51">
        <f>VLOOKUP(A1501,filiation!A:D,4,FALSE)</f>
        <v>29</v>
      </c>
      <c r="N1501" s="51">
        <f>VLOOKUP(M1501,Entourage!A:N,14,FALSE)</f>
        <v>1</v>
      </c>
      <c r="O1501" s="2" t="str">
        <f t="shared" si="211"/>
        <v>战斗</v>
      </c>
      <c r="P1501" s="2">
        <f t="shared" si="212"/>
        <v>102</v>
      </c>
      <c r="Q1501" s="51">
        <f>INT(VLOOKUP(M1501,Entourage!A:AF,28+IF(N1501=1,2,IF(N1501=3,3,1)),FALSE)*0.6*POWER(B1501,1.1))</f>
        <v>259</v>
      </c>
      <c r="R1501" s="55">
        <f>I1501/(SUM(H$2:H1501)*10)</f>
        <v>2.0414201183431954E-2</v>
      </c>
      <c r="S1501" s="95">
        <f t="shared" si="215"/>
        <v>1.0940002227251997</v>
      </c>
      <c r="T1501" s="96">
        <f>SUMIFS(H$2:H1501,A$2:A1501,A1501)*10*S1501*(1.1+INDEX(Entourage!BD:BD,MATCH(J1501,Entourage!A:A,0))/20)</f>
        <v>10353.618107871291</v>
      </c>
      <c r="U1501" s="96">
        <f t="shared" si="216"/>
        <v>816.64297038233417</v>
      </c>
      <c r="V1501" s="96">
        <f>T1501/VLOOKUP(C1501,[4]CharPropertyConfig!$A:$G,7,FALSE)</f>
        <v>414.1447243148516</v>
      </c>
      <c r="W1501" s="96">
        <f t="shared" si="217"/>
        <v>49.901977789375451</v>
      </c>
      <c r="X1501" s="54" t="str">
        <f>VLOOKUP(J1501,Entourage!A:B,2,FALSE)</f>
        <v>c_b_0003</v>
      </c>
      <c r="Y1501" s="51" t="str">
        <f>VLOOKUP(M1501,Entourage!A:B,2,FALSE)</f>
        <v>c_b_0020</v>
      </c>
    </row>
    <row r="1502" spans="1:25" x14ac:dyDescent="0.15">
      <c r="A1502" s="51">
        <f t="shared" si="213"/>
        <v>76</v>
      </c>
      <c r="B1502" s="2">
        <f>COUNTIF(A$1:A1502,A1502)</f>
        <v>1</v>
      </c>
      <c r="C1502" s="2">
        <f t="shared" si="218"/>
        <v>101</v>
      </c>
      <c r="D1502" s="100">
        <f t="shared" si="214"/>
        <v>11</v>
      </c>
      <c r="E1502" s="51">
        <v>1</v>
      </c>
      <c r="F1502" s="43">
        <v>1</v>
      </c>
      <c r="G1502" s="82">
        <v>13009</v>
      </c>
      <c r="H1502" s="43">
        <v>2</v>
      </c>
      <c r="I1502" s="43">
        <f>VLOOKUP(C1502,[4]CharPropertyConfig!$A:$G,7,FALSE)*D1502</f>
        <v>275</v>
      </c>
      <c r="J1502" s="51">
        <f>VLOOKUP(A1502,filiation!A:C,3,FALSE)</f>
        <v>29</v>
      </c>
      <c r="K1502" s="51">
        <f>VLOOKUP(J1502,Entourage!A:N,14,FALSE)</f>
        <v>1</v>
      </c>
      <c r="L1502" s="2" t="str">
        <f t="shared" si="210"/>
        <v>战斗</v>
      </c>
      <c r="M1502" s="51">
        <f>VLOOKUP(A1502,filiation!A:D,4,FALSE)</f>
        <v>26</v>
      </c>
      <c r="N1502" s="51">
        <f>VLOOKUP(M1502,Entourage!A:N,14,FALSE)</f>
        <v>2</v>
      </c>
      <c r="O1502" s="2" t="str">
        <f t="shared" si="211"/>
        <v>刺杀</v>
      </c>
      <c r="P1502" s="2">
        <f t="shared" si="212"/>
        <v>101</v>
      </c>
      <c r="Q1502" s="51">
        <f>INT(VLOOKUP(M1502,Entourage!A:AF,28+IF(N1502=1,2,IF(N1502=3,3,1)),FALSE)*0.6*POWER(B1502,1.1))</f>
        <v>24</v>
      </c>
      <c r="R1502" s="55">
        <f>I1502/(SUM(H$2:H1502)*10)</f>
        <v>5.4238491578241488E-4</v>
      </c>
      <c r="S1502" s="95">
        <f t="shared" si="215"/>
        <v>10</v>
      </c>
      <c r="T1502" s="96">
        <f>SUMIFS(H$2:H1502,A$2:A1502,A1502)*10*S1502*(1.1+INDEX(Entourage!BD:BD,MATCH(J1502,Entourage!A:A,0))/20)</f>
        <v>280</v>
      </c>
      <c r="U1502" s="96">
        <f t="shared" si="216"/>
        <v>-10073.618107871291</v>
      </c>
      <c r="V1502" s="96">
        <f>T1502/VLOOKUP(C1502,[4]CharPropertyConfig!$A:$G,7,FALSE)</f>
        <v>11.2</v>
      </c>
      <c r="W1502" s="96">
        <f t="shared" si="217"/>
        <v>-10890.261078253625</v>
      </c>
      <c r="X1502" s="54" t="str">
        <f>VLOOKUP(J1502,Entourage!A:B,2,FALSE)</f>
        <v>c_b_0020</v>
      </c>
      <c r="Y1502" s="51" t="str">
        <f>VLOOKUP(M1502,Entourage!A:B,2,FALSE)</f>
        <v>c_b_0003</v>
      </c>
    </row>
    <row r="1503" spans="1:25" x14ac:dyDescent="0.15">
      <c r="A1503" s="51">
        <f t="shared" si="213"/>
        <v>76</v>
      </c>
      <c r="B1503" s="2">
        <f>COUNTIF(A$1:A1503,A1503)</f>
        <v>2</v>
      </c>
      <c r="C1503" s="2">
        <f t="shared" si="218"/>
        <v>101</v>
      </c>
      <c r="D1503" s="100">
        <f t="shared" si="214"/>
        <v>23</v>
      </c>
      <c r="E1503" s="51">
        <v>1</v>
      </c>
      <c r="F1503" s="43">
        <v>1</v>
      </c>
      <c r="G1503" s="82">
        <v>13009</v>
      </c>
      <c r="H1503" s="43">
        <v>4</v>
      </c>
      <c r="I1503" s="43">
        <f>VLOOKUP(C1503,[4]CharPropertyConfig!$A:$G,7,FALSE)*D1503</f>
        <v>575</v>
      </c>
      <c r="J1503" s="51">
        <f>VLOOKUP(A1503,filiation!A:C,3,FALSE)</f>
        <v>29</v>
      </c>
      <c r="K1503" s="51">
        <f>VLOOKUP(J1503,Entourage!A:N,14,FALSE)</f>
        <v>1</v>
      </c>
      <c r="L1503" s="2" t="str">
        <f t="shared" si="210"/>
        <v>战斗</v>
      </c>
      <c r="M1503" s="51">
        <f>VLOOKUP(A1503,filiation!A:D,4,FALSE)</f>
        <v>26</v>
      </c>
      <c r="N1503" s="51">
        <f>VLOOKUP(M1503,Entourage!A:N,14,FALSE)</f>
        <v>2</v>
      </c>
      <c r="O1503" s="2" t="str">
        <f t="shared" si="211"/>
        <v>刺杀</v>
      </c>
      <c r="P1503" s="2">
        <f t="shared" si="212"/>
        <v>101</v>
      </c>
      <c r="Q1503" s="51">
        <f>INT(VLOOKUP(M1503,Entourage!A:AF,28+IF(N1503=1,2,IF(N1503=3,3,1)),FALSE)*0.6*POWER(B1503,1.1))</f>
        <v>51</v>
      </c>
      <c r="R1503" s="55">
        <f>I1503/(SUM(H$2:H1503)*10)</f>
        <v>1.133988088194691E-3</v>
      </c>
      <c r="S1503" s="95">
        <f t="shared" si="215"/>
        <v>7</v>
      </c>
      <c r="T1503" s="96">
        <f>SUMIFS(H$2:H1503,A$2:A1503,A1503)*10*S1503*(1.1+INDEX(Entourage!BD:BD,MATCH(J1503,Entourage!A:A,0))/20)</f>
        <v>588</v>
      </c>
      <c r="U1503" s="96">
        <f t="shared" si="216"/>
        <v>308</v>
      </c>
      <c r="V1503" s="96">
        <f>T1503/VLOOKUP(C1503,[4]CharPropertyConfig!$A:$G,7,FALSE)</f>
        <v>23.52</v>
      </c>
      <c r="W1503" s="96">
        <f t="shared" si="217"/>
        <v>10381.618107871291</v>
      </c>
      <c r="X1503" s="54" t="str">
        <f>VLOOKUP(J1503,Entourage!A:B,2,FALSE)</f>
        <v>c_b_0020</v>
      </c>
      <c r="Y1503" s="51" t="str">
        <f>VLOOKUP(M1503,Entourage!A:B,2,FALSE)</f>
        <v>c_b_0003</v>
      </c>
    </row>
    <row r="1504" spans="1:25" x14ac:dyDescent="0.15">
      <c r="A1504" s="51">
        <f t="shared" si="213"/>
        <v>76</v>
      </c>
      <c r="B1504" s="2">
        <f>COUNTIF(A$1:A1504,A1504)</f>
        <v>3</v>
      </c>
      <c r="C1504" s="2">
        <f t="shared" si="218"/>
        <v>101</v>
      </c>
      <c r="D1504" s="100">
        <f t="shared" si="214"/>
        <v>36</v>
      </c>
      <c r="E1504" s="51">
        <v>1</v>
      </c>
      <c r="F1504" s="43">
        <v>1</v>
      </c>
      <c r="G1504" s="82">
        <v>13009</v>
      </c>
      <c r="H1504" s="43">
        <v>6</v>
      </c>
      <c r="I1504" s="43">
        <f>VLOOKUP(C1504,[4]CharPropertyConfig!$A:$G,7,FALSE)*D1504</f>
        <v>900</v>
      </c>
      <c r="J1504" s="51">
        <f>VLOOKUP(A1504,filiation!A:C,3,FALSE)</f>
        <v>29</v>
      </c>
      <c r="K1504" s="51">
        <f>VLOOKUP(J1504,Entourage!A:N,14,FALSE)</f>
        <v>1</v>
      </c>
      <c r="L1504" s="2" t="str">
        <f t="shared" si="210"/>
        <v>战斗</v>
      </c>
      <c r="M1504" s="51">
        <f>VLOOKUP(A1504,filiation!A:D,4,FALSE)</f>
        <v>26</v>
      </c>
      <c r="N1504" s="51">
        <f>VLOOKUP(M1504,Entourage!A:N,14,FALSE)</f>
        <v>2</v>
      </c>
      <c r="O1504" s="2" t="str">
        <f t="shared" si="211"/>
        <v>刺杀</v>
      </c>
      <c r="P1504" s="2">
        <f t="shared" si="212"/>
        <v>101</v>
      </c>
      <c r="Q1504" s="51">
        <f>INT(VLOOKUP(M1504,Entourage!A:AF,28+IF(N1504=1,2,IF(N1504=3,3,1)),FALSE)*0.6*POWER(B1504,1.1))</f>
        <v>80</v>
      </c>
      <c r="R1504" s="55">
        <f>I1504/(SUM(H$2:H1504)*10)</f>
        <v>1.7747278750591575E-3</v>
      </c>
      <c r="S1504" s="95">
        <f t="shared" si="215"/>
        <v>5.5</v>
      </c>
      <c r="T1504" s="96">
        <f>SUMIFS(H$2:H1504,A$2:A1504,A1504)*10*S1504*(1.1+INDEX(Entourage!BD:BD,MATCH(J1504,Entourage!A:A,0))/20)</f>
        <v>924.00000000000011</v>
      </c>
      <c r="U1504" s="96">
        <f t="shared" si="216"/>
        <v>336.00000000000011</v>
      </c>
      <c r="V1504" s="96">
        <f>T1504/VLOOKUP(C1504,[4]CharPropertyConfig!$A:$G,7,FALSE)</f>
        <v>36.960000000000008</v>
      </c>
      <c r="W1504" s="96">
        <f t="shared" si="217"/>
        <v>28.000000000000114</v>
      </c>
      <c r="X1504" s="54" t="str">
        <f>VLOOKUP(J1504,Entourage!A:B,2,FALSE)</f>
        <v>c_b_0020</v>
      </c>
      <c r="Y1504" s="51" t="str">
        <f>VLOOKUP(M1504,Entourage!A:B,2,FALSE)</f>
        <v>c_b_0003</v>
      </c>
    </row>
    <row r="1505" spans="1:25" x14ac:dyDescent="0.15">
      <c r="A1505" s="51">
        <f t="shared" si="213"/>
        <v>76</v>
      </c>
      <c r="B1505" s="2">
        <f>COUNTIF(A$1:A1505,A1505)</f>
        <v>4</v>
      </c>
      <c r="C1505" s="2">
        <f t="shared" si="218"/>
        <v>101</v>
      </c>
      <c r="D1505" s="100">
        <f t="shared" si="214"/>
        <v>51</v>
      </c>
      <c r="E1505" s="51">
        <v>1</v>
      </c>
      <c r="F1505" s="43">
        <v>2</v>
      </c>
      <c r="G1505" s="82">
        <v>13009</v>
      </c>
      <c r="H1505" s="43">
        <v>10</v>
      </c>
      <c r="I1505" s="43">
        <f>VLOOKUP(C1505,[4]CharPropertyConfig!$A:$G,7,FALSE)*D1505</f>
        <v>1275</v>
      </c>
      <c r="J1505" s="51">
        <f>VLOOKUP(A1505,filiation!A:C,3,FALSE)</f>
        <v>29</v>
      </c>
      <c r="K1505" s="51">
        <f>VLOOKUP(J1505,Entourage!A:N,14,FALSE)</f>
        <v>1</v>
      </c>
      <c r="L1505" s="2" t="str">
        <f t="shared" si="210"/>
        <v>战斗</v>
      </c>
      <c r="M1505" s="51">
        <f>VLOOKUP(A1505,filiation!A:D,4,FALSE)</f>
        <v>26</v>
      </c>
      <c r="N1505" s="51">
        <f>VLOOKUP(M1505,Entourage!A:N,14,FALSE)</f>
        <v>2</v>
      </c>
      <c r="O1505" s="2" t="str">
        <f t="shared" si="211"/>
        <v>刺杀</v>
      </c>
      <c r="P1505" s="2">
        <f t="shared" si="212"/>
        <v>101</v>
      </c>
      <c r="Q1505" s="51">
        <f>INT(VLOOKUP(M1505,Entourage!A:AF,28+IF(N1505=1,2,IF(N1505=3,3,1)),FALSE)*0.6*POWER(B1505,1.1))</f>
        <v>110</v>
      </c>
      <c r="R1505" s="55">
        <f>I1505/(SUM(H$2:H1505)*10)</f>
        <v>2.5137021410827649E-3</v>
      </c>
      <c r="S1505" s="95">
        <f t="shared" si="215"/>
        <v>4.2</v>
      </c>
      <c r="T1505" s="96">
        <f>SUMIFS(H$2:H1505,A$2:A1505,A1505)*10*S1505*(1.1+INDEX(Entourage!BD:BD,MATCH(J1505,Entourage!A:A,0))/20)</f>
        <v>1293.6000000000001</v>
      </c>
      <c r="U1505" s="96">
        <f t="shared" si="216"/>
        <v>369.6</v>
      </c>
      <c r="V1505" s="96">
        <f>T1505/VLOOKUP(C1505,[4]CharPropertyConfig!$A:$G,7,FALSE)</f>
        <v>51.744000000000007</v>
      </c>
      <c r="W1505" s="96">
        <f t="shared" si="217"/>
        <v>33.599999999999909</v>
      </c>
      <c r="X1505" s="54" t="str">
        <f>VLOOKUP(J1505,Entourage!A:B,2,FALSE)</f>
        <v>c_b_0020</v>
      </c>
      <c r="Y1505" s="51" t="str">
        <f>VLOOKUP(M1505,Entourage!A:B,2,FALSE)</f>
        <v>c_b_0003</v>
      </c>
    </row>
    <row r="1506" spans="1:25" x14ac:dyDescent="0.15">
      <c r="A1506" s="51">
        <f t="shared" si="213"/>
        <v>76</v>
      </c>
      <c r="B1506" s="2">
        <f>COUNTIF(A$1:A1506,A1506)</f>
        <v>5</v>
      </c>
      <c r="C1506" s="2">
        <f t="shared" si="218"/>
        <v>101</v>
      </c>
      <c r="D1506" s="100">
        <f t="shared" si="214"/>
        <v>67</v>
      </c>
      <c r="E1506" s="51">
        <v>1</v>
      </c>
      <c r="F1506" s="43">
        <v>2</v>
      </c>
      <c r="G1506" s="82">
        <v>13009</v>
      </c>
      <c r="H1506" s="43">
        <v>12</v>
      </c>
      <c r="I1506" s="43">
        <f>VLOOKUP(C1506,[4]CharPropertyConfig!$A:$G,7,FALSE)*D1506</f>
        <v>1675</v>
      </c>
      <c r="J1506" s="51">
        <f>VLOOKUP(A1506,filiation!A:C,3,FALSE)</f>
        <v>29</v>
      </c>
      <c r="K1506" s="51">
        <f>VLOOKUP(J1506,Entourage!A:N,14,FALSE)</f>
        <v>1</v>
      </c>
      <c r="L1506" s="2" t="str">
        <f t="shared" ref="L1506:L1569" si="219">VLOOKUP(K1506,$AC$2:$AD$4,2,FALSE)</f>
        <v>战斗</v>
      </c>
      <c r="M1506" s="51">
        <f>VLOOKUP(A1506,filiation!A:D,4,FALSE)</f>
        <v>26</v>
      </c>
      <c r="N1506" s="51">
        <f>VLOOKUP(M1506,Entourage!A:N,14,FALSE)</f>
        <v>2</v>
      </c>
      <c r="O1506" s="2" t="str">
        <f t="shared" ref="O1506:O1569" si="220">VLOOKUP(N1506,$AC$2:$AD$4,2,FALSE)</f>
        <v>刺杀</v>
      </c>
      <c r="P1506" s="2">
        <f t="shared" ref="P1506:P1569" si="221">VLOOKUP(N1506,$AC$2:$AE$4,3,FALSE)</f>
        <v>101</v>
      </c>
      <c r="Q1506" s="51">
        <f>INT(VLOOKUP(M1506,Entourage!A:AF,28+IF(N1506=1,2,IF(N1506=3,3,1)),FALSE)*0.6*POWER(B1506,1.1))</f>
        <v>140</v>
      </c>
      <c r="R1506" s="55">
        <f>I1506/(SUM(H$2:H1506)*10)</f>
        <v>3.3015334883904285E-3</v>
      </c>
      <c r="S1506" s="95">
        <f t="shared" si="215"/>
        <v>3.56</v>
      </c>
      <c r="T1506" s="96">
        <f>SUMIFS(H$2:H1506,A$2:A1506,A1506)*10*S1506*(1.1+INDEX(Entourage!BD:BD,MATCH(J1506,Entourage!A:A,0))/20)</f>
        <v>1694.5600000000004</v>
      </c>
      <c r="U1506" s="96">
        <f t="shared" si="216"/>
        <v>400.96000000000026</v>
      </c>
      <c r="V1506" s="96">
        <f>T1506/VLOOKUP(C1506,[4]CharPropertyConfig!$A:$G,7,FALSE)</f>
        <v>67.78240000000001</v>
      </c>
      <c r="W1506" s="96">
        <f t="shared" si="217"/>
        <v>31.360000000000241</v>
      </c>
      <c r="X1506" s="54" t="str">
        <f>VLOOKUP(J1506,Entourage!A:B,2,FALSE)</f>
        <v>c_b_0020</v>
      </c>
      <c r="Y1506" s="51" t="str">
        <f>VLOOKUP(M1506,Entourage!A:B,2,FALSE)</f>
        <v>c_b_0003</v>
      </c>
    </row>
    <row r="1507" spans="1:25" x14ac:dyDescent="0.15">
      <c r="A1507" s="51">
        <f t="shared" si="213"/>
        <v>76</v>
      </c>
      <c r="B1507" s="2">
        <f>COUNTIF(A$1:A1507,A1507)</f>
        <v>6</v>
      </c>
      <c r="C1507" s="2">
        <f t="shared" si="218"/>
        <v>101</v>
      </c>
      <c r="D1507" s="100">
        <f t="shared" si="214"/>
        <v>84</v>
      </c>
      <c r="E1507" s="51">
        <v>1</v>
      </c>
      <c r="F1507" s="43">
        <v>2</v>
      </c>
      <c r="G1507" s="82">
        <v>13009</v>
      </c>
      <c r="H1507" s="43">
        <v>16</v>
      </c>
      <c r="I1507" s="43">
        <f>VLOOKUP(C1507,[4]CharPropertyConfig!$A:$G,7,FALSE)*D1507</f>
        <v>2100</v>
      </c>
      <c r="J1507" s="51">
        <f>VLOOKUP(A1507,filiation!A:C,3,FALSE)</f>
        <v>29</v>
      </c>
      <c r="K1507" s="51">
        <f>VLOOKUP(J1507,Entourage!A:N,14,FALSE)</f>
        <v>1</v>
      </c>
      <c r="L1507" s="2" t="str">
        <f t="shared" si="219"/>
        <v>战斗</v>
      </c>
      <c r="M1507" s="51">
        <f>VLOOKUP(A1507,filiation!A:D,4,FALSE)</f>
        <v>26</v>
      </c>
      <c r="N1507" s="51">
        <f>VLOOKUP(M1507,Entourage!A:N,14,FALSE)</f>
        <v>2</v>
      </c>
      <c r="O1507" s="2" t="str">
        <f t="shared" si="220"/>
        <v>刺杀</v>
      </c>
      <c r="P1507" s="2">
        <f t="shared" si="221"/>
        <v>101</v>
      </c>
      <c r="Q1507" s="51">
        <f>INT(VLOOKUP(M1507,Entourage!A:AF,28+IF(N1507=1,2,IF(N1507=3,3,1)),FALSE)*0.6*POWER(B1507,1.1))</f>
        <v>172</v>
      </c>
      <c r="R1507" s="55">
        <f>I1507/(SUM(H$2:H1507)*10)</f>
        <v>4.1379310344827587E-3</v>
      </c>
      <c r="S1507" s="95">
        <f t="shared" si="215"/>
        <v>3.02</v>
      </c>
      <c r="T1507" s="96">
        <f>SUMIFS(H$2:H1507,A$2:A1507,A1507)*10*S1507*(1.1+INDEX(Entourage!BD:BD,MATCH(J1507,Entourage!A:A,0))/20)</f>
        <v>2114</v>
      </c>
      <c r="U1507" s="96">
        <f t="shared" si="216"/>
        <v>419.4399999999996</v>
      </c>
      <c r="V1507" s="96">
        <f>T1507/VLOOKUP(C1507,[4]CharPropertyConfig!$A:$G,7,FALSE)</f>
        <v>84.56</v>
      </c>
      <c r="W1507" s="96">
        <f t="shared" si="217"/>
        <v>18.479999999999336</v>
      </c>
      <c r="X1507" s="54" t="str">
        <f>VLOOKUP(J1507,Entourage!A:B,2,FALSE)</f>
        <v>c_b_0020</v>
      </c>
      <c r="Y1507" s="51" t="str">
        <f>VLOOKUP(M1507,Entourage!A:B,2,FALSE)</f>
        <v>c_b_0003</v>
      </c>
    </row>
    <row r="1508" spans="1:25" x14ac:dyDescent="0.15">
      <c r="A1508" s="51">
        <f t="shared" si="213"/>
        <v>76</v>
      </c>
      <c r="B1508" s="2">
        <f>COUNTIF(A$1:A1508,A1508)</f>
        <v>7</v>
      </c>
      <c r="C1508" s="2">
        <f t="shared" si="218"/>
        <v>101</v>
      </c>
      <c r="D1508" s="100">
        <f t="shared" si="214"/>
        <v>101</v>
      </c>
      <c r="E1508" s="51">
        <v>1</v>
      </c>
      <c r="F1508" s="43">
        <v>3</v>
      </c>
      <c r="G1508" s="82">
        <v>13009</v>
      </c>
      <c r="H1508" s="43">
        <v>20</v>
      </c>
      <c r="I1508" s="43">
        <f>VLOOKUP(C1508,[4]CharPropertyConfig!$A:$G,7,FALSE)*D1508</f>
        <v>2525</v>
      </c>
      <c r="J1508" s="51">
        <f>VLOOKUP(A1508,filiation!A:C,3,FALSE)</f>
        <v>29</v>
      </c>
      <c r="K1508" s="51">
        <f>VLOOKUP(J1508,Entourage!A:N,14,FALSE)</f>
        <v>1</v>
      </c>
      <c r="L1508" s="2" t="str">
        <f t="shared" si="219"/>
        <v>战斗</v>
      </c>
      <c r="M1508" s="51">
        <f>VLOOKUP(A1508,filiation!A:D,4,FALSE)</f>
        <v>26</v>
      </c>
      <c r="N1508" s="51">
        <f>VLOOKUP(M1508,Entourage!A:N,14,FALSE)</f>
        <v>2</v>
      </c>
      <c r="O1508" s="2" t="str">
        <f t="shared" si="220"/>
        <v>刺杀</v>
      </c>
      <c r="P1508" s="2">
        <f t="shared" si="221"/>
        <v>101</v>
      </c>
      <c r="Q1508" s="51">
        <f>INT(VLOOKUP(M1508,Entourage!A:AF,28+IF(N1508=1,2,IF(N1508=3,3,1)),FALSE)*0.6*POWER(B1508,1.1))</f>
        <v>204</v>
      </c>
      <c r="R1508" s="55">
        <f>I1508/(SUM(H$2:H1508)*10)</f>
        <v>4.9734094937955485E-3</v>
      </c>
      <c r="S1508" s="95">
        <f t="shared" si="215"/>
        <v>2.6</v>
      </c>
      <c r="T1508" s="96">
        <f>SUMIFS(H$2:H1508,A$2:A1508,A1508)*10*S1508*(1.1+INDEX(Entourage!BD:BD,MATCH(J1508,Entourage!A:A,0))/20)</f>
        <v>2548.0000000000005</v>
      </c>
      <c r="U1508" s="96">
        <f t="shared" si="216"/>
        <v>434.00000000000045</v>
      </c>
      <c r="V1508" s="96">
        <f>T1508/VLOOKUP(C1508,[4]CharPropertyConfig!$A:$G,7,FALSE)</f>
        <v>101.92000000000002</v>
      </c>
      <c r="W1508" s="96">
        <f t="shared" si="217"/>
        <v>14.560000000000855</v>
      </c>
      <c r="X1508" s="54" t="str">
        <f>VLOOKUP(J1508,Entourage!A:B,2,FALSE)</f>
        <v>c_b_0020</v>
      </c>
      <c r="Y1508" s="51" t="str">
        <f>VLOOKUP(M1508,Entourage!A:B,2,FALSE)</f>
        <v>c_b_0003</v>
      </c>
    </row>
    <row r="1509" spans="1:25" x14ac:dyDescent="0.15">
      <c r="A1509" s="51">
        <f t="shared" si="213"/>
        <v>76</v>
      </c>
      <c r="B1509" s="2">
        <f>COUNTIF(A$1:A1509,A1509)</f>
        <v>8</v>
      </c>
      <c r="C1509" s="2">
        <f t="shared" si="218"/>
        <v>101</v>
      </c>
      <c r="D1509" s="100">
        <f t="shared" si="214"/>
        <v>120</v>
      </c>
      <c r="E1509" s="51">
        <v>1</v>
      </c>
      <c r="F1509" s="43">
        <v>3</v>
      </c>
      <c r="G1509" s="82">
        <v>13009</v>
      </c>
      <c r="H1509" s="43">
        <v>24</v>
      </c>
      <c r="I1509" s="43">
        <f>VLOOKUP(C1509,[4]CharPropertyConfig!$A:$G,7,FALSE)*D1509</f>
        <v>3000</v>
      </c>
      <c r="J1509" s="51">
        <f>VLOOKUP(A1509,filiation!A:C,3,FALSE)</f>
        <v>29</v>
      </c>
      <c r="K1509" s="51">
        <f>VLOOKUP(J1509,Entourage!A:N,14,FALSE)</f>
        <v>1</v>
      </c>
      <c r="L1509" s="2" t="str">
        <f t="shared" si="219"/>
        <v>战斗</v>
      </c>
      <c r="M1509" s="51">
        <f>VLOOKUP(A1509,filiation!A:D,4,FALSE)</f>
        <v>26</v>
      </c>
      <c r="N1509" s="51">
        <f>VLOOKUP(M1509,Entourage!A:N,14,FALSE)</f>
        <v>2</v>
      </c>
      <c r="O1509" s="2" t="str">
        <f t="shared" si="220"/>
        <v>刺杀</v>
      </c>
      <c r="P1509" s="2">
        <f t="shared" si="221"/>
        <v>101</v>
      </c>
      <c r="Q1509" s="51">
        <f>INT(VLOOKUP(M1509,Entourage!A:AF,28+IF(N1509=1,2,IF(N1509=3,3,1)),FALSE)*0.6*POWER(B1509,1.1))</f>
        <v>236</v>
      </c>
      <c r="R1509" s="55">
        <f>I1509/(SUM(H$2:H1509)*10)</f>
        <v>5.9062093948104109E-3</v>
      </c>
      <c r="S1509" s="95">
        <f t="shared" si="215"/>
        <v>2.2799999999999998</v>
      </c>
      <c r="T1509" s="96">
        <f>SUMIFS(H$2:H1509,A$2:A1509,A1509)*10*S1509*(1.1+INDEX(Entourage!BD:BD,MATCH(J1509,Entourage!A:A,0))/20)</f>
        <v>3000.48</v>
      </c>
      <c r="U1509" s="96">
        <f t="shared" si="216"/>
        <v>452.47999999999956</v>
      </c>
      <c r="V1509" s="96">
        <f>T1509/VLOOKUP(C1509,[4]CharPropertyConfig!$A:$G,7,FALSE)</f>
        <v>120.0192</v>
      </c>
      <c r="W1509" s="96">
        <f t="shared" si="217"/>
        <v>18.479999999999109</v>
      </c>
      <c r="X1509" s="54" t="str">
        <f>VLOOKUP(J1509,Entourage!A:B,2,FALSE)</f>
        <v>c_b_0020</v>
      </c>
      <c r="Y1509" s="51" t="str">
        <f>VLOOKUP(M1509,Entourage!A:B,2,FALSE)</f>
        <v>c_b_0003</v>
      </c>
    </row>
    <row r="1510" spans="1:25" x14ac:dyDescent="0.15">
      <c r="A1510" s="51">
        <f t="shared" si="213"/>
        <v>76</v>
      </c>
      <c r="B1510" s="2">
        <f>COUNTIF(A$1:A1510,A1510)</f>
        <v>9</v>
      </c>
      <c r="C1510" s="2">
        <f t="shared" si="218"/>
        <v>101</v>
      </c>
      <c r="D1510" s="100">
        <f t="shared" si="214"/>
        <v>139</v>
      </c>
      <c r="E1510" s="51">
        <v>1</v>
      </c>
      <c r="F1510" s="43">
        <v>3</v>
      </c>
      <c r="G1510" s="82">
        <v>13009</v>
      </c>
      <c r="H1510" s="43">
        <v>26</v>
      </c>
      <c r="I1510" s="43">
        <f>VLOOKUP(C1510,[4]CharPropertyConfig!$A:$G,7,FALSE)*D1510</f>
        <v>3475</v>
      </c>
      <c r="J1510" s="51">
        <f>VLOOKUP(A1510,filiation!A:C,3,FALSE)</f>
        <v>29</v>
      </c>
      <c r="K1510" s="51">
        <f>VLOOKUP(J1510,Entourage!A:N,14,FALSE)</f>
        <v>1</v>
      </c>
      <c r="L1510" s="2" t="str">
        <f t="shared" si="219"/>
        <v>战斗</v>
      </c>
      <c r="M1510" s="51">
        <f>VLOOKUP(A1510,filiation!A:D,4,FALSE)</f>
        <v>26</v>
      </c>
      <c r="N1510" s="51">
        <f>VLOOKUP(M1510,Entourage!A:N,14,FALSE)</f>
        <v>2</v>
      </c>
      <c r="O1510" s="2" t="str">
        <f t="shared" si="220"/>
        <v>刺杀</v>
      </c>
      <c r="P1510" s="2">
        <f t="shared" si="221"/>
        <v>101</v>
      </c>
      <c r="Q1510" s="51">
        <f>INT(VLOOKUP(M1510,Entourage!A:AF,28+IF(N1510=1,2,IF(N1510=3,3,1)),FALSE)*0.6*POWER(B1510,1.1))</f>
        <v>269</v>
      </c>
      <c r="R1510" s="55">
        <f>I1510/(SUM(H$2:H1510)*10)</f>
        <v>6.8378591105863829E-3</v>
      </c>
      <c r="S1510" s="95">
        <f t="shared" si="215"/>
        <v>2.0699999999999998</v>
      </c>
      <c r="T1510" s="96">
        <f>SUMIFS(H$2:H1510,A$2:A1510,A1510)*10*S1510*(1.1+INDEX(Entourage!BD:BD,MATCH(J1510,Entourage!A:A,0))/20)</f>
        <v>3477.6000000000004</v>
      </c>
      <c r="U1510" s="96">
        <f t="shared" si="216"/>
        <v>477.12000000000035</v>
      </c>
      <c r="V1510" s="96">
        <f>T1510/VLOOKUP(C1510,[4]CharPropertyConfig!$A:$G,7,FALSE)</f>
        <v>139.10400000000001</v>
      </c>
      <c r="W1510" s="96">
        <f t="shared" si="217"/>
        <v>24.640000000000782</v>
      </c>
      <c r="X1510" s="54" t="str">
        <f>VLOOKUP(J1510,Entourage!A:B,2,FALSE)</f>
        <v>c_b_0020</v>
      </c>
      <c r="Y1510" s="51" t="str">
        <f>VLOOKUP(M1510,Entourage!A:B,2,FALSE)</f>
        <v>c_b_0003</v>
      </c>
    </row>
    <row r="1511" spans="1:25" x14ac:dyDescent="0.15">
      <c r="A1511" s="51">
        <f t="shared" si="213"/>
        <v>76</v>
      </c>
      <c r="B1511" s="2">
        <f>COUNTIF(A$1:A1511,A1511)</f>
        <v>10</v>
      </c>
      <c r="C1511" s="2">
        <f t="shared" si="218"/>
        <v>101</v>
      </c>
      <c r="D1511" s="100">
        <f t="shared" si="214"/>
        <v>158</v>
      </c>
      <c r="E1511" s="51">
        <v>1</v>
      </c>
      <c r="F1511" s="43">
        <v>3</v>
      </c>
      <c r="G1511" s="82">
        <v>13009</v>
      </c>
      <c r="H1511" s="43">
        <v>30</v>
      </c>
      <c r="I1511" s="43">
        <f>VLOOKUP(C1511,[4]CharPropertyConfig!$A:$G,7,FALSE)*D1511</f>
        <v>3950</v>
      </c>
      <c r="J1511" s="51">
        <f>VLOOKUP(A1511,filiation!A:C,3,FALSE)</f>
        <v>29</v>
      </c>
      <c r="K1511" s="51">
        <f>VLOOKUP(J1511,Entourage!A:N,14,FALSE)</f>
        <v>1</v>
      </c>
      <c r="L1511" s="2" t="str">
        <f t="shared" si="219"/>
        <v>战斗</v>
      </c>
      <c r="M1511" s="51">
        <f>VLOOKUP(A1511,filiation!A:D,4,FALSE)</f>
        <v>26</v>
      </c>
      <c r="N1511" s="51">
        <f>VLOOKUP(M1511,Entourage!A:N,14,FALSE)</f>
        <v>2</v>
      </c>
      <c r="O1511" s="2" t="str">
        <f t="shared" si="220"/>
        <v>刺杀</v>
      </c>
      <c r="P1511" s="2">
        <f t="shared" si="221"/>
        <v>101</v>
      </c>
      <c r="Q1511" s="51">
        <f>INT(VLOOKUP(M1511,Entourage!A:AF,28+IF(N1511=1,2,IF(N1511=3,3,1)),FALSE)*0.6*POWER(B1511,1.1))</f>
        <v>302</v>
      </c>
      <c r="R1511" s="55">
        <f>I1511/(SUM(H$2:H1511)*10)</f>
        <v>7.7679449360865292E-3</v>
      </c>
      <c r="S1511" s="95">
        <f t="shared" si="215"/>
        <v>1.89</v>
      </c>
      <c r="T1511" s="96">
        <f>SUMIFS(H$2:H1511,A$2:A1511,A1511)*10*S1511*(1.1+INDEX(Entourage!BD:BD,MATCH(J1511,Entourage!A:A,0))/20)</f>
        <v>3969.0000000000005</v>
      </c>
      <c r="U1511" s="96">
        <f t="shared" si="216"/>
        <v>491.40000000000009</v>
      </c>
      <c r="V1511" s="96">
        <f>T1511/VLOOKUP(C1511,[4]CharPropertyConfig!$A:$G,7,FALSE)</f>
        <v>158.76000000000002</v>
      </c>
      <c r="W1511" s="96">
        <f t="shared" si="217"/>
        <v>14.279999999999745</v>
      </c>
      <c r="X1511" s="54" t="str">
        <f>VLOOKUP(J1511,Entourage!A:B,2,FALSE)</f>
        <v>c_b_0020</v>
      </c>
      <c r="Y1511" s="51" t="str">
        <f>VLOOKUP(M1511,Entourage!A:B,2,FALSE)</f>
        <v>c_b_0003</v>
      </c>
    </row>
    <row r="1512" spans="1:25" x14ac:dyDescent="0.15">
      <c r="A1512" s="51">
        <f t="shared" si="213"/>
        <v>76</v>
      </c>
      <c r="B1512" s="2">
        <f>COUNTIF(A$1:A1512,A1512)</f>
        <v>11</v>
      </c>
      <c r="C1512" s="2">
        <f t="shared" si="218"/>
        <v>101</v>
      </c>
      <c r="D1512" s="100">
        <f t="shared" si="214"/>
        <v>179</v>
      </c>
      <c r="E1512" s="51">
        <v>1</v>
      </c>
      <c r="F1512" s="43">
        <v>4</v>
      </c>
      <c r="G1512" s="82">
        <v>13009</v>
      </c>
      <c r="H1512" s="43">
        <v>34</v>
      </c>
      <c r="I1512" s="43">
        <f>VLOOKUP(C1512,[4]CharPropertyConfig!$A:$G,7,FALSE)*D1512</f>
        <v>4475</v>
      </c>
      <c r="J1512" s="51">
        <f>VLOOKUP(A1512,filiation!A:C,3,FALSE)</f>
        <v>29</v>
      </c>
      <c r="K1512" s="51">
        <f>VLOOKUP(J1512,Entourage!A:N,14,FALSE)</f>
        <v>1</v>
      </c>
      <c r="L1512" s="2" t="str">
        <f t="shared" si="219"/>
        <v>战斗</v>
      </c>
      <c r="M1512" s="51">
        <f>VLOOKUP(A1512,filiation!A:D,4,FALSE)</f>
        <v>26</v>
      </c>
      <c r="N1512" s="51">
        <f>VLOOKUP(M1512,Entourage!A:N,14,FALSE)</f>
        <v>2</v>
      </c>
      <c r="O1512" s="2" t="str">
        <f t="shared" si="220"/>
        <v>刺杀</v>
      </c>
      <c r="P1512" s="2">
        <f t="shared" si="221"/>
        <v>101</v>
      </c>
      <c r="Q1512" s="51">
        <f>INT(VLOOKUP(M1512,Entourage!A:AF,28+IF(N1512=1,2,IF(N1512=3,3,1)),FALSE)*0.6*POWER(B1512,1.1))</f>
        <v>335</v>
      </c>
      <c r="R1512" s="55">
        <f>I1512/(SUM(H$2:H1512)*10)</f>
        <v>8.7945130099834918E-3</v>
      </c>
      <c r="S1512" s="95">
        <f t="shared" si="215"/>
        <v>1.74</v>
      </c>
      <c r="T1512" s="96">
        <f>SUMIFS(H$2:H1512,A$2:A1512,A1512)*10*S1512*(1.1+INDEX(Entourage!BD:BD,MATCH(J1512,Entourage!A:A,0))/20)</f>
        <v>4482.2400000000007</v>
      </c>
      <c r="U1512" s="96">
        <f t="shared" si="216"/>
        <v>513.24000000000024</v>
      </c>
      <c r="V1512" s="96">
        <f>T1512/VLOOKUP(C1512,[4]CharPropertyConfig!$A:$G,7,FALSE)</f>
        <v>179.28960000000004</v>
      </c>
      <c r="W1512" s="96">
        <f t="shared" si="217"/>
        <v>21.840000000000146</v>
      </c>
      <c r="X1512" s="54" t="str">
        <f>VLOOKUP(J1512,Entourage!A:B,2,FALSE)</f>
        <v>c_b_0020</v>
      </c>
      <c r="Y1512" s="51" t="str">
        <f>VLOOKUP(M1512,Entourage!A:B,2,FALSE)</f>
        <v>c_b_0003</v>
      </c>
    </row>
    <row r="1513" spans="1:25" x14ac:dyDescent="0.15">
      <c r="A1513" s="51">
        <f t="shared" si="213"/>
        <v>76</v>
      </c>
      <c r="B1513" s="2">
        <f>COUNTIF(A$1:A1513,A1513)</f>
        <v>12</v>
      </c>
      <c r="C1513" s="2">
        <f t="shared" si="218"/>
        <v>101</v>
      </c>
      <c r="D1513" s="100">
        <f t="shared" si="214"/>
        <v>200</v>
      </c>
      <c r="E1513" s="51">
        <v>1</v>
      </c>
      <c r="F1513" s="43">
        <v>4</v>
      </c>
      <c r="G1513" s="82">
        <v>13009</v>
      </c>
      <c r="H1513" s="43">
        <v>38</v>
      </c>
      <c r="I1513" s="43">
        <f>VLOOKUP(C1513,[4]CharPropertyConfig!$A:$G,7,FALSE)*D1513</f>
        <v>5000</v>
      </c>
      <c r="J1513" s="51">
        <f>VLOOKUP(A1513,filiation!A:C,3,FALSE)</f>
        <v>29</v>
      </c>
      <c r="K1513" s="51">
        <f>VLOOKUP(J1513,Entourage!A:N,14,FALSE)</f>
        <v>1</v>
      </c>
      <c r="L1513" s="2" t="str">
        <f t="shared" si="219"/>
        <v>战斗</v>
      </c>
      <c r="M1513" s="51">
        <f>VLOOKUP(A1513,filiation!A:D,4,FALSE)</f>
        <v>26</v>
      </c>
      <c r="N1513" s="51">
        <f>VLOOKUP(M1513,Entourage!A:N,14,FALSE)</f>
        <v>2</v>
      </c>
      <c r="O1513" s="2" t="str">
        <f t="shared" si="220"/>
        <v>刺杀</v>
      </c>
      <c r="P1513" s="2">
        <f t="shared" si="221"/>
        <v>101</v>
      </c>
      <c r="Q1513" s="51">
        <f>INT(VLOOKUP(M1513,Entourage!A:AF,28+IF(N1513=1,2,IF(N1513=3,3,1)),FALSE)*0.6*POWER(B1513,1.1))</f>
        <v>369</v>
      </c>
      <c r="R1513" s="55">
        <f>I1513/(SUM(H$2:H1513)*10)</f>
        <v>9.818938769097835E-3</v>
      </c>
      <c r="S1513" s="95">
        <f t="shared" si="215"/>
        <v>1.615</v>
      </c>
      <c r="T1513" s="96">
        <f>SUMIFS(H$2:H1513,A$2:A1513,A1513)*10*S1513*(1.1+INDEX(Entourage!BD:BD,MATCH(J1513,Entourage!A:A,0))/20)</f>
        <v>5019.420000000001</v>
      </c>
      <c r="U1513" s="96">
        <f t="shared" si="216"/>
        <v>537.18000000000029</v>
      </c>
      <c r="V1513" s="96">
        <f>T1513/VLOOKUP(C1513,[4]CharPropertyConfig!$A:$G,7,FALSE)</f>
        <v>200.77680000000004</v>
      </c>
      <c r="W1513" s="96">
        <f t="shared" si="217"/>
        <v>23.940000000000055</v>
      </c>
      <c r="X1513" s="54" t="str">
        <f>VLOOKUP(J1513,Entourage!A:B,2,FALSE)</f>
        <v>c_b_0020</v>
      </c>
      <c r="Y1513" s="51" t="str">
        <f>VLOOKUP(M1513,Entourage!A:B,2,FALSE)</f>
        <v>c_b_0003</v>
      </c>
    </row>
    <row r="1514" spans="1:25" x14ac:dyDescent="0.15">
      <c r="A1514" s="51">
        <f t="shared" si="213"/>
        <v>76</v>
      </c>
      <c r="B1514" s="2">
        <f>COUNTIF(A$1:A1514,A1514)</f>
        <v>13</v>
      </c>
      <c r="C1514" s="2">
        <f t="shared" si="218"/>
        <v>101</v>
      </c>
      <c r="D1514" s="100">
        <f t="shared" si="214"/>
        <v>223</v>
      </c>
      <c r="E1514" s="51">
        <v>1</v>
      </c>
      <c r="F1514" s="43">
        <v>4</v>
      </c>
      <c r="G1514" s="82">
        <v>13009</v>
      </c>
      <c r="H1514" s="43">
        <v>42</v>
      </c>
      <c r="I1514" s="43">
        <f>VLOOKUP(C1514,[4]CharPropertyConfig!$A:$G,7,FALSE)*D1514</f>
        <v>5575</v>
      </c>
      <c r="J1514" s="51">
        <f>VLOOKUP(A1514,filiation!A:C,3,FALSE)</f>
        <v>29</v>
      </c>
      <c r="K1514" s="51">
        <f>VLOOKUP(J1514,Entourage!A:N,14,FALSE)</f>
        <v>1</v>
      </c>
      <c r="L1514" s="2" t="str">
        <f t="shared" si="219"/>
        <v>战斗</v>
      </c>
      <c r="M1514" s="51">
        <f>VLOOKUP(A1514,filiation!A:D,4,FALSE)</f>
        <v>26</v>
      </c>
      <c r="N1514" s="51">
        <f>VLOOKUP(M1514,Entourage!A:N,14,FALSE)</f>
        <v>2</v>
      </c>
      <c r="O1514" s="2" t="str">
        <f t="shared" si="220"/>
        <v>刺杀</v>
      </c>
      <c r="P1514" s="2">
        <f t="shared" si="221"/>
        <v>101</v>
      </c>
      <c r="Q1514" s="51">
        <f>INT(VLOOKUP(M1514,Entourage!A:AF,28+IF(N1514=1,2,IF(N1514=3,3,1)),FALSE)*0.6*POWER(B1514,1.1))</f>
        <v>403</v>
      </c>
      <c r="R1514" s="55">
        <f>I1514/(SUM(H$2:H1514)*10)</f>
        <v>1.0939094262616749E-2</v>
      </c>
      <c r="S1514" s="95">
        <f t="shared" si="215"/>
        <v>1.51</v>
      </c>
      <c r="T1514" s="96">
        <f>SUMIFS(H$2:H1514,A$2:A1514,A1514)*10*S1514*(1.1+INDEX(Entourage!BD:BD,MATCH(J1514,Entourage!A:A,0))/20)</f>
        <v>5580.9600000000009</v>
      </c>
      <c r="U1514" s="96">
        <f t="shared" si="216"/>
        <v>561.54</v>
      </c>
      <c r="V1514" s="96">
        <f>T1514/VLOOKUP(C1514,[4]CharPropertyConfig!$A:$G,7,FALSE)</f>
        <v>223.23840000000004</v>
      </c>
      <c r="W1514" s="96">
        <f t="shared" si="217"/>
        <v>24.359999999999673</v>
      </c>
      <c r="X1514" s="54" t="str">
        <f>VLOOKUP(J1514,Entourage!A:B,2,FALSE)</f>
        <v>c_b_0020</v>
      </c>
      <c r="Y1514" s="51" t="str">
        <f>VLOOKUP(M1514,Entourage!A:B,2,FALSE)</f>
        <v>c_b_0003</v>
      </c>
    </row>
    <row r="1515" spans="1:25" x14ac:dyDescent="0.15">
      <c r="A1515" s="51">
        <f t="shared" si="213"/>
        <v>76</v>
      </c>
      <c r="B1515" s="2">
        <f>COUNTIF(A$1:A1515,A1515)</f>
        <v>14</v>
      </c>
      <c r="C1515" s="2">
        <f t="shared" si="218"/>
        <v>101</v>
      </c>
      <c r="D1515" s="100">
        <f t="shared" si="214"/>
        <v>246</v>
      </c>
      <c r="E1515" s="51">
        <v>1</v>
      </c>
      <c r="F1515" s="43">
        <v>5</v>
      </c>
      <c r="G1515" s="82">
        <v>13009</v>
      </c>
      <c r="H1515" s="43">
        <v>46</v>
      </c>
      <c r="I1515" s="43">
        <f>VLOOKUP(C1515,[4]CharPropertyConfig!$A:$G,7,FALSE)*D1515</f>
        <v>6150</v>
      </c>
      <c r="J1515" s="51">
        <f>VLOOKUP(A1515,filiation!A:C,3,FALSE)</f>
        <v>29</v>
      </c>
      <c r="K1515" s="51">
        <f>VLOOKUP(J1515,Entourage!A:N,14,FALSE)</f>
        <v>1</v>
      </c>
      <c r="L1515" s="2" t="str">
        <f t="shared" si="219"/>
        <v>战斗</v>
      </c>
      <c r="M1515" s="51">
        <f>VLOOKUP(A1515,filiation!A:D,4,FALSE)</f>
        <v>26</v>
      </c>
      <c r="N1515" s="51">
        <f>VLOOKUP(M1515,Entourage!A:N,14,FALSE)</f>
        <v>2</v>
      </c>
      <c r="O1515" s="2" t="str">
        <f t="shared" si="220"/>
        <v>刺杀</v>
      </c>
      <c r="P1515" s="2">
        <f t="shared" si="221"/>
        <v>101</v>
      </c>
      <c r="Q1515" s="51">
        <f>INT(VLOOKUP(M1515,Entourage!A:AF,28+IF(N1515=1,2,IF(N1515=3,3,1)),FALSE)*0.6*POWER(B1515,1.1))</f>
        <v>437</v>
      </c>
      <c r="R1515" s="55">
        <f>I1515/(SUM(H$2:H1515)*10)</f>
        <v>1.2056459517741619E-2</v>
      </c>
      <c r="S1515" s="95">
        <f t="shared" si="215"/>
        <v>1.42</v>
      </c>
      <c r="T1515" s="96">
        <f>SUMIFS(H$2:H1515,A$2:A1515,A1515)*10*S1515*(1.1+INDEX(Entourage!BD:BD,MATCH(J1515,Entourage!A:A,0))/20)</f>
        <v>6162.8</v>
      </c>
      <c r="U1515" s="96">
        <f t="shared" si="216"/>
        <v>581.83999999999924</v>
      </c>
      <c r="V1515" s="96">
        <f>T1515/VLOOKUP(C1515,[4]CharPropertyConfig!$A:$G,7,FALSE)</f>
        <v>246.512</v>
      </c>
      <c r="W1515" s="96">
        <f t="shared" si="217"/>
        <v>20.299999999999272</v>
      </c>
      <c r="X1515" s="54" t="str">
        <f>VLOOKUP(J1515,Entourage!A:B,2,FALSE)</f>
        <v>c_b_0020</v>
      </c>
      <c r="Y1515" s="51" t="str">
        <f>VLOOKUP(M1515,Entourage!A:B,2,FALSE)</f>
        <v>c_b_0003</v>
      </c>
    </row>
    <row r="1516" spans="1:25" x14ac:dyDescent="0.15">
      <c r="A1516" s="51">
        <f t="shared" si="213"/>
        <v>76</v>
      </c>
      <c r="B1516" s="2">
        <f>COUNTIF(A$1:A1516,A1516)</f>
        <v>15</v>
      </c>
      <c r="C1516" s="2">
        <f t="shared" si="218"/>
        <v>101</v>
      </c>
      <c r="D1516" s="100">
        <f t="shared" si="214"/>
        <v>270</v>
      </c>
      <c r="E1516" s="51">
        <v>1</v>
      </c>
      <c r="F1516" s="43">
        <v>5</v>
      </c>
      <c r="G1516" s="82">
        <v>13009</v>
      </c>
      <c r="H1516" s="43">
        <v>50</v>
      </c>
      <c r="I1516" s="43">
        <f>VLOOKUP(C1516,[4]CharPropertyConfig!$A:$G,7,FALSE)*D1516</f>
        <v>6750</v>
      </c>
      <c r="J1516" s="51">
        <f>VLOOKUP(A1516,filiation!A:C,3,FALSE)</f>
        <v>29</v>
      </c>
      <c r="K1516" s="51">
        <f>VLOOKUP(J1516,Entourage!A:N,14,FALSE)</f>
        <v>1</v>
      </c>
      <c r="L1516" s="2" t="str">
        <f t="shared" si="219"/>
        <v>战斗</v>
      </c>
      <c r="M1516" s="51">
        <f>VLOOKUP(A1516,filiation!A:D,4,FALSE)</f>
        <v>26</v>
      </c>
      <c r="N1516" s="51">
        <f>VLOOKUP(M1516,Entourage!A:N,14,FALSE)</f>
        <v>2</v>
      </c>
      <c r="O1516" s="2" t="str">
        <f t="shared" si="220"/>
        <v>刺杀</v>
      </c>
      <c r="P1516" s="2">
        <f t="shared" si="221"/>
        <v>101</v>
      </c>
      <c r="Q1516" s="51">
        <f>INT(VLOOKUP(M1516,Entourage!A:AF,28+IF(N1516=1,2,IF(N1516=3,3,1)),FALSE)*0.6*POWER(B1516,1.1))</f>
        <v>471</v>
      </c>
      <c r="R1516" s="55">
        <f>I1516/(SUM(H$2:H1516)*10)</f>
        <v>1.3219741480611046E-2</v>
      </c>
      <c r="S1516" s="95">
        <f t="shared" si="215"/>
        <v>1.3418999999999999</v>
      </c>
      <c r="T1516" s="96">
        <f>SUMIFS(H$2:H1516,A$2:A1516,A1516)*10*S1516*(1.1+INDEX(Entourage!BD:BD,MATCH(J1516,Entourage!A:A,0))/20)</f>
        <v>6763.1759999999995</v>
      </c>
      <c r="U1516" s="96">
        <f t="shared" si="216"/>
        <v>600.37599999999929</v>
      </c>
      <c r="V1516" s="96">
        <f>T1516/VLOOKUP(C1516,[4]CharPropertyConfig!$A:$G,7,FALSE)</f>
        <v>270.52704</v>
      </c>
      <c r="W1516" s="96">
        <f t="shared" si="217"/>
        <v>18.536000000000058</v>
      </c>
      <c r="X1516" s="54" t="str">
        <f>VLOOKUP(J1516,Entourage!A:B,2,FALSE)</f>
        <v>c_b_0020</v>
      </c>
      <c r="Y1516" s="51" t="str">
        <f>VLOOKUP(M1516,Entourage!A:B,2,FALSE)</f>
        <v>c_b_0003</v>
      </c>
    </row>
    <row r="1517" spans="1:25" x14ac:dyDescent="0.15">
      <c r="A1517" s="51">
        <f t="shared" si="213"/>
        <v>76</v>
      </c>
      <c r="B1517" s="2">
        <f>COUNTIF(A$1:A1517,A1517)</f>
        <v>16</v>
      </c>
      <c r="C1517" s="2">
        <f t="shared" si="218"/>
        <v>101</v>
      </c>
      <c r="D1517" s="100">
        <f t="shared" si="214"/>
        <v>295</v>
      </c>
      <c r="E1517" s="51">
        <v>1</v>
      </c>
      <c r="F1517" s="43">
        <v>5</v>
      </c>
      <c r="G1517" s="82">
        <v>13009</v>
      </c>
      <c r="H1517" s="43">
        <v>54</v>
      </c>
      <c r="I1517" s="43">
        <f>VLOOKUP(C1517,[4]CharPropertyConfig!$A:$G,7,FALSE)*D1517</f>
        <v>7375</v>
      </c>
      <c r="J1517" s="51">
        <f>VLOOKUP(A1517,filiation!A:C,3,FALSE)</f>
        <v>29</v>
      </c>
      <c r="K1517" s="51">
        <f>VLOOKUP(J1517,Entourage!A:N,14,FALSE)</f>
        <v>1</v>
      </c>
      <c r="L1517" s="2" t="str">
        <f t="shared" si="219"/>
        <v>战斗</v>
      </c>
      <c r="M1517" s="51">
        <f>VLOOKUP(A1517,filiation!A:D,4,FALSE)</f>
        <v>26</v>
      </c>
      <c r="N1517" s="51">
        <f>VLOOKUP(M1517,Entourage!A:N,14,FALSE)</f>
        <v>2</v>
      </c>
      <c r="O1517" s="2" t="str">
        <f t="shared" si="220"/>
        <v>刺杀</v>
      </c>
      <c r="P1517" s="2">
        <f t="shared" si="221"/>
        <v>101</v>
      </c>
      <c r="Q1517" s="51">
        <f>INT(VLOOKUP(M1517,Entourage!A:AF,28+IF(N1517=1,2,IF(N1517=3,3,1)),FALSE)*0.6*POWER(B1517,1.1))</f>
        <v>506</v>
      </c>
      <c r="R1517" s="55">
        <f>I1517/(SUM(H$2:H1517)*10)</f>
        <v>1.4428532300348242E-2</v>
      </c>
      <c r="S1517" s="95">
        <f t="shared" si="215"/>
        <v>1.2748049999999997</v>
      </c>
      <c r="T1517" s="96">
        <f>SUMIFS(H$2:H1517,A$2:A1517,A1517)*10*S1517*(1.1+INDEX(Entourage!BD:BD,MATCH(J1517,Entourage!A:A,0))/20)</f>
        <v>7388.7697799999987</v>
      </c>
      <c r="U1517" s="96">
        <f t="shared" si="216"/>
        <v>625.59377999999924</v>
      </c>
      <c r="V1517" s="96">
        <f>T1517/VLOOKUP(C1517,[4]CharPropertyConfig!$A:$G,7,FALSE)</f>
        <v>295.55079119999994</v>
      </c>
      <c r="W1517" s="96">
        <f t="shared" si="217"/>
        <v>25.217779999999948</v>
      </c>
      <c r="X1517" s="54" t="str">
        <f>VLOOKUP(J1517,Entourage!A:B,2,FALSE)</f>
        <v>c_b_0020</v>
      </c>
      <c r="Y1517" s="51" t="str">
        <f>VLOOKUP(M1517,Entourage!A:B,2,FALSE)</f>
        <v>c_b_0003</v>
      </c>
    </row>
    <row r="1518" spans="1:25" x14ac:dyDescent="0.15">
      <c r="A1518" s="51">
        <f t="shared" si="213"/>
        <v>76</v>
      </c>
      <c r="B1518" s="2">
        <f>COUNTIF(A$1:A1518,A1518)</f>
        <v>17</v>
      </c>
      <c r="C1518" s="2">
        <f t="shared" si="218"/>
        <v>101</v>
      </c>
      <c r="D1518" s="100">
        <f t="shared" si="214"/>
        <v>321</v>
      </c>
      <c r="E1518" s="51">
        <v>1</v>
      </c>
      <c r="F1518" s="43">
        <v>5</v>
      </c>
      <c r="G1518" s="82">
        <v>13009</v>
      </c>
      <c r="H1518" s="43">
        <v>58</v>
      </c>
      <c r="I1518" s="43">
        <f>VLOOKUP(C1518,[4]CharPropertyConfig!$A:$G,7,FALSE)*D1518</f>
        <v>8025</v>
      </c>
      <c r="J1518" s="51">
        <f>VLOOKUP(A1518,filiation!A:C,3,FALSE)</f>
        <v>29</v>
      </c>
      <c r="K1518" s="51">
        <f>VLOOKUP(J1518,Entourage!A:N,14,FALSE)</f>
        <v>1</v>
      </c>
      <c r="L1518" s="2" t="str">
        <f t="shared" si="219"/>
        <v>战斗</v>
      </c>
      <c r="M1518" s="51">
        <f>VLOOKUP(A1518,filiation!A:D,4,FALSE)</f>
        <v>26</v>
      </c>
      <c r="N1518" s="51">
        <f>VLOOKUP(M1518,Entourage!A:N,14,FALSE)</f>
        <v>2</v>
      </c>
      <c r="O1518" s="2" t="str">
        <f t="shared" si="220"/>
        <v>刺杀</v>
      </c>
      <c r="P1518" s="2">
        <f t="shared" si="221"/>
        <v>101</v>
      </c>
      <c r="Q1518" s="51">
        <f>INT(VLOOKUP(M1518,Entourage!A:AF,28+IF(N1518=1,2,IF(N1518=3,3,1)),FALSE)*0.6*POWER(B1518,1.1))</f>
        <v>541</v>
      </c>
      <c r="R1518" s="55">
        <f>I1518/(SUM(H$2:H1518)*10)</f>
        <v>1.5682404439928084E-2</v>
      </c>
      <c r="S1518" s="95">
        <f t="shared" si="215"/>
        <v>1.2174387749999998</v>
      </c>
      <c r="T1518" s="96">
        <f>SUMIFS(H$2:H1518,A$2:A1518,A1518)*10*S1518*(1.1+INDEX(Entourage!BD:BD,MATCH(J1518,Entourage!A:A,0))/20)</f>
        <v>8044.835425199999</v>
      </c>
      <c r="U1518" s="96">
        <f t="shared" si="216"/>
        <v>656.06564520000029</v>
      </c>
      <c r="V1518" s="96">
        <f>T1518/VLOOKUP(C1518,[4]CharPropertyConfig!$A:$G,7,FALSE)</f>
        <v>321.79341700799995</v>
      </c>
      <c r="W1518" s="96">
        <f t="shared" si="217"/>
        <v>30.471865200001048</v>
      </c>
      <c r="X1518" s="54" t="str">
        <f>VLOOKUP(J1518,Entourage!A:B,2,FALSE)</f>
        <v>c_b_0020</v>
      </c>
      <c r="Y1518" s="51" t="str">
        <f>VLOOKUP(M1518,Entourage!A:B,2,FALSE)</f>
        <v>c_b_0003</v>
      </c>
    </row>
    <row r="1519" spans="1:25" x14ac:dyDescent="0.15">
      <c r="A1519" s="51">
        <f t="shared" si="213"/>
        <v>76</v>
      </c>
      <c r="B1519" s="2">
        <f>COUNTIF(A$1:A1519,A1519)</f>
        <v>18</v>
      </c>
      <c r="C1519" s="2">
        <f t="shared" si="218"/>
        <v>101</v>
      </c>
      <c r="D1519" s="100">
        <f t="shared" si="214"/>
        <v>350</v>
      </c>
      <c r="E1519" s="51">
        <v>1</v>
      </c>
      <c r="F1519" s="43">
        <v>6</v>
      </c>
      <c r="G1519" s="82">
        <v>13009</v>
      </c>
      <c r="H1519" s="43">
        <v>64</v>
      </c>
      <c r="I1519" s="43">
        <f>VLOOKUP(C1519,[4]CharPropertyConfig!$A:$G,7,FALSE)*D1519</f>
        <v>8750</v>
      </c>
      <c r="J1519" s="51">
        <f>VLOOKUP(A1519,filiation!A:C,3,FALSE)</f>
        <v>29</v>
      </c>
      <c r="K1519" s="51">
        <f>VLOOKUP(J1519,Entourage!A:N,14,FALSE)</f>
        <v>1</v>
      </c>
      <c r="L1519" s="2" t="str">
        <f t="shared" si="219"/>
        <v>战斗</v>
      </c>
      <c r="M1519" s="51">
        <f>VLOOKUP(A1519,filiation!A:D,4,FALSE)</f>
        <v>26</v>
      </c>
      <c r="N1519" s="51">
        <f>VLOOKUP(M1519,Entourage!A:N,14,FALSE)</f>
        <v>2</v>
      </c>
      <c r="O1519" s="2" t="str">
        <f t="shared" si="220"/>
        <v>刺杀</v>
      </c>
      <c r="P1519" s="2">
        <f t="shared" si="221"/>
        <v>101</v>
      </c>
      <c r="Q1519" s="51">
        <f>INT(VLOOKUP(M1519,Entourage!A:AF,28+IF(N1519=1,2,IF(N1519=3,3,1)),FALSE)*0.6*POWER(B1519,1.1))</f>
        <v>576</v>
      </c>
      <c r="R1519" s="55">
        <f>I1519/(SUM(H$2:H1519)*10)</f>
        <v>1.7077835896635179E-2</v>
      </c>
      <c r="S1519" s="95">
        <f t="shared" si="215"/>
        <v>1.1687412239999997</v>
      </c>
      <c r="T1519" s="96">
        <f>SUMIFS(H$2:H1519,A$2:A1519,A1519)*10*S1519*(1.1+INDEX(Entourage!BD:BD,MATCH(J1519,Entourage!A:A,0))/20)</f>
        <v>8770.2341448959978</v>
      </c>
      <c r="U1519" s="96">
        <f t="shared" si="216"/>
        <v>725.39871969599881</v>
      </c>
      <c r="V1519" s="96">
        <f>T1519/VLOOKUP(C1519,[4]CharPropertyConfig!$A:$G,7,FALSE)</f>
        <v>350.80936579583994</v>
      </c>
      <c r="W1519" s="96">
        <f t="shared" si="217"/>
        <v>69.333074495998517</v>
      </c>
      <c r="X1519" s="54" t="str">
        <f>VLOOKUP(J1519,Entourage!A:B,2,FALSE)</f>
        <v>c_b_0020</v>
      </c>
      <c r="Y1519" s="51" t="str">
        <f>VLOOKUP(M1519,Entourage!A:B,2,FALSE)</f>
        <v>c_b_0003</v>
      </c>
    </row>
    <row r="1520" spans="1:25" x14ac:dyDescent="0.15">
      <c r="A1520" s="51">
        <f t="shared" si="213"/>
        <v>76</v>
      </c>
      <c r="B1520" s="2">
        <f>COUNTIF(A$1:A1520,A1520)</f>
        <v>19</v>
      </c>
      <c r="C1520" s="2">
        <f t="shared" si="218"/>
        <v>101</v>
      </c>
      <c r="D1520" s="100">
        <f t="shared" si="214"/>
        <v>381</v>
      </c>
      <c r="E1520" s="51">
        <v>1</v>
      </c>
      <c r="F1520" s="43">
        <v>6</v>
      </c>
      <c r="G1520" s="82">
        <v>13009</v>
      </c>
      <c r="H1520" s="43">
        <v>68</v>
      </c>
      <c r="I1520" s="43">
        <f>VLOOKUP(C1520,[4]CharPropertyConfig!$A:$G,7,FALSE)*D1520</f>
        <v>9525</v>
      </c>
      <c r="J1520" s="51">
        <f>VLOOKUP(A1520,filiation!A:C,3,FALSE)</f>
        <v>29</v>
      </c>
      <c r="K1520" s="51">
        <f>VLOOKUP(J1520,Entourage!A:N,14,FALSE)</f>
        <v>1</v>
      </c>
      <c r="L1520" s="2" t="str">
        <f t="shared" si="219"/>
        <v>战斗</v>
      </c>
      <c r="M1520" s="51">
        <f>VLOOKUP(A1520,filiation!A:D,4,FALSE)</f>
        <v>26</v>
      </c>
      <c r="N1520" s="51">
        <f>VLOOKUP(M1520,Entourage!A:N,14,FALSE)</f>
        <v>2</v>
      </c>
      <c r="O1520" s="2" t="str">
        <f t="shared" si="220"/>
        <v>刺杀</v>
      </c>
      <c r="P1520" s="2">
        <f t="shared" si="221"/>
        <v>101</v>
      </c>
      <c r="Q1520" s="51">
        <f>INT(VLOOKUP(M1520,Entourage!A:AF,28+IF(N1520=1,2,IF(N1520=3,3,1)),FALSE)*0.6*POWER(B1520,1.1))</f>
        <v>612</v>
      </c>
      <c r="R1520" s="55">
        <f>I1520/(SUM(H$2:H1520)*10)</f>
        <v>1.8565803835958211E-2</v>
      </c>
      <c r="S1520" s="95">
        <f t="shared" si="215"/>
        <v>1.1278352811599996</v>
      </c>
      <c r="T1520" s="96">
        <f>SUMIFS(H$2:H1520,A$2:A1520,A1520)*10*S1520*(1.1+INDEX(Entourage!BD:BD,MATCH(J1520,Entourage!A:A,0))/20)</f>
        <v>9536.9751374889565</v>
      </c>
      <c r="U1520" s="96">
        <f t="shared" si="216"/>
        <v>766.74099259295872</v>
      </c>
      <c r="V1520" s="96">
        <f>T1520/VLOOKUP(C1520,[4]CharPropertyConfig!$A:$G,7,FALSE)</f>
        <v>381.47900549955824</v>
      </c>
      <c r="W1520" s="96">
        <f t="shared" si="217"/>
        <v>41.342272896959912</v>
      </c>
      <c r="X1520" s="54" t="str">
        <f>VLOOKUP(J1520,Entourage!A:B,2,FALSE)</f>
        <v>c_b_0020</v>
      </c>
      <c r="Y1520" s="51" t="str">
        <f>VLOOKUP(M1520,Entourage!A:B,2,FALSE)</f>
        <v>c_b_0003</v>
      </c>
    </row>
    <row r="1521" spans="1:25" x14ac:dyDescent="0.15">
      <c r="A1521" s="51">
        <f t="shared" si="213"/>
        <v>76</v>
      </c>
      <c r="B1521" s="2">
        <f>COUNTIF(A$1:A1521,A1521)</f>
        <v>20</v>
      </c>
      <c r="C1521" s="2">
        <f t="shared" si="218"/>
        <v>101</v>
      </c>
      <c r="D1521" s="100">
        <f t="shared" si="214"/>
        <v>414</v>
      </c>
      <c r="E1521" s="51">
        <v>1</v>
      </c>
      <c r="F1521" s="43">
        <v>6</v>
      </c>
      <c r="G1521" s="82">
        <v>13009</v>
      </c>
      <c r="H1521" s="43">
        <v>72</v>
      </c>
      <c r="I1521" s="43">
        <f>VLOOKUP(C1521,[4]CharPropertyConfig!$A:$G,7,FALSE)*D1521</f>
        <v>10350</v>
      </c>
      <c r="J1521" s="51">
        <f>VLOOKUP(A1521,filiation!A:C,3,FALSE)</f>
        <v>29</v>
      </c>
      <c r="K1521" s="51">
        <f>VLOOKUP(J1521,Entourage!A:N,14,FALSE)</f>
        <v>1</v>
      </c>
      <c r="L1521" s="2" t="str">
        <f t="shared" si="219"/>
        <v>战斗</v>
      </c>
      <c r="M1521" s="51">
        <f>VLOOKUP(A1521,filiation!A:D,4,FALSE)</f>
        <v>26</v>
      </c>
      <c r="N1521" s="51">
        <f>VLOOKUP(M1521,Entourage!A:N,14,FALSE)</f>
        <v>2</v>
      </c>
      <c r="O1521" s="2" t="str">
        <f t="shared" si="220"/>
        <v>刺杀</v>
      </c>
      <c r="P1521" s="2">
        <f t="shared" si="221"/>
        <v>101</v>
      </c>
      <c r="Q1521" s="51">
        <f>INT(VLOOKUP(M1521,Entourage!A:AF,28+IF(N1521=1,2,IF(N1521=3,3,1)),FALSE)*0.6*POWER(B1521,1.1))</f>
        <v>647</v>
      </c>
      <c r="R1521" s="55">
        <f>I1521/(SUM(H$2:H1521)*10)</f>
        <v>2.0145593273123638E-2</v>
      </c>
      <c r="S1521" s="95">
        <f t="shared" si="215"/>
        <v>1.0940002227251997</v>
      </c>
      <c r="T1521" s="96">
        <f>SUMIFS(H$2:H1521,A$2:A1521,A1521)*10*S1521*(1.1+INDEX(Entourage!BD:BD,MATCH(J1521,Entourage!A:A,0))/20)</f>
        <v>10353.618107871291</v>
      </c>
      <c r="U1521" s="96">
        <f t="shared" si="216"/>
        <v>816.64297038233417</v>
      </c>
      <c r="V1521" s="96">
        <f>T1521/VLOOKUP(C1521,[4]CharPropertyConfig!$A:$G,7,FALSE)</f>
        <v>414.1447243148516</v>
      </c>
      <c r="W1521" s="96">
        <f t="shared" si="217"/>
        <v>49.901977789375451</v>
      </c>
      <c r="X1521" s="54" t="str">
        <f>VLOOKUP(J1521,Entourage!A:B,2,FALSE)</f>
        <v>c_b_0020</v>
      </c>
      <c r="Y1521" s="51" t="str">
        <f>VLOOKUP(M1521,Entourage!A:B,2,FALSE)</f>
        <v>c_b_0003</v>
      </c>
    </row>
    <row r="1522" spans="1:25" x14ac:dyDescent="0.15">
      <c r="A1522" s="51">
        <f t="shared" si="213"/>
        <v>77</v>
      </c>
      <c r="B1522" s="2">
        <f>COUNTIF(A$1:A1522,A1522)</f>
        <v>1</v>
      </c>
      <c r="C1522" s="2">
        <f t="shared" si="218"/>
        <v>104</v>
      </c>
      <c r="D1522" s="100">
        <f t="shared" si="214"/>
        <v>280</v>
      </c>
      <c r="E1522" s="51">
        <v>1</v>
      </c>
      <c r="F1522" s="43">
        <v>1</v>
      </c>
      <c r="G1522" s="82">
        <v>13009</v>
      </c>
      <c r="H1522" s="43">
        <v>2</v>
      </c>
      <c r="I1522" s="43">
        <f>VLOOKUP(C1522,[4]CharPropertyConfig!$A:$G,7,FALSE)*D1522</f>
        <v>280</v>
      </c>
      <c r="J1522" s="51">
        <f>VLOOKUP(A1522,filiation!A:C,3,FALSE)</f>
        <v>26</v>
      </c>
      <c r="K1522" s="51">
        <f>VLOOKUP(J1522,Entourage!A:N,14,FALSE)</f>
        <v>2</v>
      </c>
      <c r="L1522" s="2" t="str">
        <f t="shared" si="219"/>
        <v>刺杀</v>
      </c>
      <c r="M1522" s="51">
        <f>VLOOKUP(A1522,filiation!A:D,4,FALSE)</f>
        <v>30</v>
      </c>
      <c r="N1522" s="51">
        <f>VLOOKUP(M1522,Entourage!A:N,14,FALSE)</f>
        <v>3</v>
      </c>
      <c r="O1522" s="2" t="str">
        <f t="shared" si="220"/>
        <v>辅助</v>
      </c>
      <c r="P1522" s="2">
        <f t="shared" si="221"/>
        <v>104</v>
      </c>
      <c r="Q1522" s="51">
        <f>INT(VLOOKUP(M1522,Entourage!A:AF,28+IF(N1522=1,2,IF(N1522=3,3,1)),FALSE)*0.6*POWER(B1522,1.1))</f>
        <v>284</v>
      </c>
      <c r="R1522" s="55">
        <f>I1522/(SUM(H$2:H1522)*10)</f>
        <v>5.4498034178052861E-4</v>
      </c>
      <c r="S1522" s="95">
        <f t="shared" si="215"/>
        <v>10</v>
      </c>
      <c r="T1522" s="96">
        <f>SUMIFS(H$2:H1522,A$2:A1522,A1522)*10*S1522*(1.1+INDEX(Entourage!BD:BD,MATCH(J1522,Entourage!A:A,0))/20)</f>
        <v>280</v>
      </c>
      <c r="U1522" s="96">
        <f t="shared" si="216"/>
        <v>-10073.618107871291</v>
      </c>
      <c r="V1522" s="96">
        <f>T1522/VLOOKUP(C1522,[4]CharPropertyConfig!$A:$G,7,FALSE)</f>
        <v>280</v>
      </c>
      <c r="W1522" s="96">
        <f t="shared" si="217"/>
        <v>-10890.261078253625</v>
      </c>
      <c r="X1522" s="54" t="str">
        <f>VLOOKUP(J1522,Entourage!A:B,2,FALSE)</f>
        <v>c_b_0003</v>
      </c>
      <c r="Y1522" s="51" t="str">
        <f>VLOOKUP(M1522,Entourage!A:B,2,FALSE)</f>
        <v>c_b_0066</v>
      </c>
    </row>
    <row r="1523" spans="1:25" x14ac:dyDescent="0.15">
      <c r="A1523" s="51">
        <f t="shared" si="213"/>
        <v>77</v>
      </c>
      <c r="B1523" s="2">
        <f>COUNTIF(A$1:A1523,A1523)</f>
        <v>2</v>
      </c>
      <c r="C1523" s="2">
        <f t="shared" si="218"/>
        <v>104</v>
      </c>
      <c r="D1523" s="100">
        <f t="shared" si="214"/>
        <v>588</v>
      </c>
      <c r="E1523" s="51">
        <v>1</v>
      </c>
      <c r="F1523" s="43">
        <v>1</v>
      </c>
      <c r="G1523" s="82">
        <v>13009</v>
      </c>
      <c r="H1523" s="43">
        <v>4</v>
      </c>
      <c r="I1523" s="43">
        <f>VLOOKUP(C1523,[4]CharPropertyConfig!$A:$G,7,FALSE)*D1523</f>
        <v>588</v>
      </c>
      <c r="J1523" s="51">
        <f>VLOOKUP(A1523,filiation!A:C,3,FALSE)</f>
        <v>26</v>
      </c>
      <c r="K1523" s="51">
        <f>VLOOKUP(J1523,Entourage!A:N,14,FALSE)</f>
        <v>2</v>
      </c>
      <c r="L1523" s="2" t="str">
        <f t="shared" si="219"/>
        <v>刺杀</v>
      </c>
      <c r="M1523" s="51">
        <f>VLOOKUP(A1523,filiation!A:D,4,FALSE)</f>
        <v>30</v>
      </c>
      <c r="N1523" s="51">
        <f>VLOOKUP(M1523,Entourage!A:N,14,FALSE)</f>
        <v>3</v>
      </c>
      <c r="O1523" s="2" t="str">
        <f t="shared" si="220"/>
        <v>辅助</v>
      </c>
      <c r="P1523" s="2">
        <f t="shared" si="221"/>
        <v>104</v>
      </c>
      <c r="Q1523" s="51">
        <f>INT(VLOOKUP(M1523,Entourage!A:AF,28+IF(N1523=1,2,IF(N1523=3,3,1)),FALSE)*0.6*POWER(B1523,1.1))</f>
        <v>609</v>
      </c>
      <c r="R1523" s="55">
        <f>I1523/(SUM(H$2:H1523)*10)</f>
        <v>1.1443696236035966E-3</v>
      </c>
      <c r="S1523" s="95">
        <f t="shared" si="215"/>
        <v>7</v>
      </c>
      <c r="T1523" s="96">
        <f>SUMIFS(H$2:H1523,A$2:A1523,A1523)*10*S1523*(1.1+INDEX(Entourage!BD:BD,MATCH(J1523,Entourage!A:A,0))/20)</f>
        <v>588</v>
      </c>
      <c r="U1523" s="96">
        <f t="shared" si="216"/>
        <v>308</v>
      </c>
      <c r="V1523" s="96">
        <f>T1523/VLOOKUP(C1523,[4]CharPropertyConfig!$A:$G,7,FALSE)</f>
        <v>588</v>
      </c>
      <c r="W1523" s="96">
        <f t="shared" si="217"/>
        <v>10381.618107871291</v>
      </c>
      <c r="X1523" s="54" t="str">
        <f>VLOOKUP(J1523,Entourage!A:B,2,FALSE)</f>
        <v>c_b_0003</v>
      </c>
      <c r="Y1523" s="51" t="str">
        <f>VLOOKUP(M1523,Entourage!A:B,2,FALSE)</f>
        <v>c_b_0066</v>
      </c>
    </row>
    <row r="1524" spans="1:25" x14ac:dyDescent="0.15">
      <c r="A1524" s="51">
        <f t="shared" si="213"/>
        <v>77</v>
      </c>
      <c r="B1524" s="2">
        <f>COUNTIF(A$1:A1524,A1524)</f>
        <v>3</v>
      </c>
      <c r="C1524" s="2">
        <f t="shared" si="218"/>
        <v>104</v>
      </c>
      <c r="D1524" s="100">
        <f t="shared" si="214"/>
        <v>924</v>
      </c>
      <c r="E1524" s="51">
        <v>1</v>
      </c>
      <c r="F1524" s="43">
        <v>1</v>
      </c>
      <c r="G1524" s="82">
        <v>13009</v>
      </c>
      <c r="H1524" s="43">
        <v>6</v>
      </c>
      <c r="I1524" s="43">
        <f>VLOOKUP(C1524,[4]CharPropertyConfig!$A:$G,7,FALSE)*D1524</f>
        <v>924</v>
      </c>
      <c r="J1524" s="51">
        <f>VLOOKUP(A1524,filiation!A:C,3,FALSE)</f>
        <v>26</v>
      </c>
      <c r="K1524" s="51">
        <f>VLOOKUP(J1524,Entourage!A:N,14,FALSE)</f>
        <v>2</v>
      </c>
      <c r="L1524" s="2" t="str">
        <f t="shared" si="219"/>
        <v>刺杀</v>
      </c>
      <c r="M1524" s="51">
        <f>VLOOKUP(A1524,filiation!A:D,4,FALSE)</f>
        <v>30</v>
      </c>
      <c r="N1524" s="51">
        <f>VLOOKUP(M1524,Entourage!A:N,14,FALSE)</f>
        <v>3</v>
      </c>
      <c r="O1524" s="2" t="str">
        <f t="shared" si="220"/>
        <v>辅助</v>
      </c>
      <c r="P1524" s="2">
        <f t="shared" si="221"/>
        <v>104</v>
      </c>
      <c r="Q1524" s="51">
        <f>INT(VLOOKUP(M1524,Entourage!A:AF,28+IF(N1524=1,2,IF(N1524=3,3,1)),FALSE)*0.6*POWER(B1524,1.1))</f>
        <v>952</v>
      </c>
      <c r="R1524" s="55">
        <f>I1524/(SUM(H$2:H1524)*10)</f>
        <v>1.7980851560675645E-3</v>
      </c>
      <c r="S1524" s="95">
        <f t="shared" si="215"/>
        <v>5.5</v>
      </c>
      <c r="T1524" s="96">
        <f>SUMIFS(H$2:H1524,A$2:A1524,A1524)*10*S1524*(1.1+INDEX(Entourage!BD:BD,MATCH(J1524,Entourage!A:A,0))/20)</f>
        <v>924.00000000000011</v>
      </c>
      <c r="U1524" s="96">
        <f t="shared" si="216"/>
        <v>336.00000000000011</v>
      </c>
      <c r="V1524" s="96">
        <f>T1524/VLOOKUP(C1524,[4]CharPropertyConfig!$A:$G,7,FALSE)</f>
        <v>924.00000000000011</v>
      </c>
      <c r="W1524" s="96">
        <f t="shared" si="217"/>
        <v>28.000000000000114</v>
      </c>
      <c r="X1524" s="54" t="str">
        <f>VLOOKUP(J1524,Entourage!A:B,2,FALSE)</f>
        <v>c_b_0003</v>
      </c>
      <c r="Y1524" s="51" t="str">
        <f>VLOOKUP(M1524,Entourage!A:B,2,FALSE)</f>
        <v>c_b_0066</v>
      </c>
    </row>
    <row r="1525" spans="1:25" x14ac:dyDescent="0.15">
      <c r="A1525" s="51">
        <f t="shared" si="213"/>
        <v>77</v>
      </c>
      <c r="B1525" s="2">
        <f>COUNTIF(A$1:A1525,A1525)</f>
        <v>4</v>
      </c>
      <c r="C1525" s="2">
        <f t="shared" si="218"/>
        <v>104</v>
      </c>
      <c r="D1525" s="100">
        <f t="shared" si="214"/>
        <v>1293</v>
      </c>
      <c r="E1525" s="51">
        <v>1</v>
      </c>
      <c r="F1525" s="43">
        <v>2</v>
      </c>
      <c r="G1525" s="82">
        <v>13009</v>
      </c>
      <c r="H1525" s="43">
        <v>10</v>
      </c>
      <c r="I1525" s="43">
        <f>VLOOKUP(C1525,[4]CharPropertyConfig!$A:$G,7,FALSE)*D1525</f>
        <v>1293</v>
      </c>
      <c r="J1525" s="51">
        <f>VLOOKUP(A1525,filiation!A:C,3,FALSE)</f>
        <v>26</v>
      </c>
      <c r="K1525" s="51">
        <f>VLOOKUP(J1525,Entourage!A:N,14,FALSE)</f>
        <v>2</v>
      </c>
      <c r="L1525" s="2" t="str">
        <f t="shared" si="219"/>
        <v>刺杀</v>
      </c>
      <c r="M1525" s="51">
        <f>VLOOKUP(A1525,filiation!A:D,4,FALSE)</f>
        <v>30</v>
      </c>
      <c r="N1525" s="51">
        <f>VLOOKUP(M1525,Entourage!A:N,14,FALSE)</f>
        <v>3</v>
      </c>
      <c r="O1525" s="2" t="str">
        <f t="shared" si="220"/>
        <v>辅助</v>
      </c>
      <c r="P1525" s="2">
        <f t="shared" si="221"/>
        <v>104</v>
      </c>
      <c r="Q1525" s="51">
        <f>INT(VLOOKUP(M1525,Entourage!A:AF,28+IF(N1525=1,2,IF(N1525=3,3,1)),FALSE)*0.6*POWER(B1525,1.1))</f>
        <v>1306</v>
      </c>
      <c r="R1525" s="55">
        <f>I1525/(SUM(H$2:H1525)*10)</f>
        <v>2.5156620880189889E-3</v>
      </c>
      <c r="S1525" s="95">
        <f t="shared" si="215"/>
        <v>4.2</v>
      </c>
      <c r="T1525" s="96">
        <f>SUMIFS(H$2:H1525,A$2:A1525,A1525)*10*S1525*(1.1+INDEX(Entourage!BD:BD,MATCH(J1525,Entourage!A:A,0))/20)</f>
        <v>1293.6000000000001</v>
      </c>
      <c r="U1525" s="96">
        <f t="shared" si="216"/>
        <v>369.6</v>
      </c>
      <c r="V1525" s="96">
        <f>T1525/VLOOKUP(C1525,[4]CharPropertyConfig!$A:$G,7,FALSE)</f>
        <v>1293.6000000000001</v>
      </c>
      <c r="W1525" s="96">
        <f t="shared" si="217"/>
        <v>33.599999999999909</v>
      </c>
      <c r="X1525" s="54" t="str">
        <f>VLOOKUP(J1525,Entourage!A:B,2,FALSE)</f>
        <v>c_b_0003</v>
      </c>
      <c r="Y1525" s="51" t="str">
        <f>VLOOKUP(M1525,Entourage!A:B,2,FALSE)</f>
        <v>c_b_0066</v>
      </c>
    </row>
    <row r="1526" spans="1:25" x14ac:dyDescent="0.15">
      <c r="A1526" s="51">
        <f t="shared" si="213"/>
        <v>77</v>
      </c>
      <c r="B1526" s="2">
        <f>COUNTIF(A$1:A1526,A1526)</f>
        <v>5</v>
      </c>
      <c r="C1526" s="2">
        <f t="shared" si="218"/>
        <v>104</v>
      </c>
      <c r="D1526" s="100">
        <f t="shared" si="214"/>
        <v>1694</v>
      </c>
      <c r="E1526" s="51">
        <v>1</v>
      </c>
      <c r="F1526" s="43">
        <v>2</v>
      </c>
      <c r="G1526" s="82">
        <v>13009</v>
      </c>
      <c r="H1526" s="43">
        <v>12</v>
      </c>
      <c r="I1526" s="43">
        <f>VLOOKUP(C1526,[4]CharPropertyConfig!$A:$G,7,FALSE)*D1526</f>
        <v>1694</v>
      </c>
      <c r="J1526" s="51">
        <f>VLOOKUP(A1526,filiation!A:C,3,FALSE)</f>
        <v>26</v>
      </c>
      <c r="K1526" s="51">
        <f>VLOOKUP(J1526,Entourage!A:N,14,FALSE)</f>
        <v>2</v>
      </c>
      <c r="L1526" s="2" t="str">
        <f t="shared" si="219"/>
        <v>刺杀</v>
      </c>
      <c r="M1526" s="51">
        <f>VLOOKUP(A1526,filiation!A:D,4,FALSE)</f>
        <v>30</v>
      </c>
      <c r="N1526" s="51">
        <f>VLOOKUP(M1526,Entourage!A:N,14,FALSE)</f>
        <v>3</v>
      </c>
      <c r="O1526" s="2" t="str">
        <f t="shared" si="220"/>
        <v>辅助</v>
      </c>
      <c r="P1526" s="2">
        <f t="shared" si="221"/>
        <v>104</v>
      </c>
      <c r="Q1526" s="51">
        <f>INT(VLOOKUP(M1526,Entourage!A:AF,28+IF(N1526=1,2,IF(N1526=3,3,1)),FALSE)*0.6*POWER(B1526,1.1))</f>
        <v>1670</v>
      </c>
      <c r="R1526" s="55">
        <f>I1526/(SUM(H$2:H1526)*10)</f>
        <v>3.2950787784477727E-3</v>
      </c>
      <c r="S1526" s="95">
        <f t="shared" si="215"/>
        <v>3.56</v>
      </c>
      <c r="T1526" s="96">
        <f>SUMIFS(H$2:H1526,A$2:A1526,A1526)*10*S1526*(1.1+INDEX(Entourage!BD:BD,MATCH(J1526,Entourage!A:A,0))/20)</f>
        <v>1694.5600000000004</v>
      </c>
      <c r="U1526" s="96">
        <f t="shared" si="216"/>
        <v>400.96000000000026</v>
      </c>
      <c r="V1526" s="96">
        <f>T1526/VLOOKUP(C1526,[4]CharPropertyConfig!$A:$G,7,FALSE)</f>
        <v>1694.5600000000004</v>
      </c>
      <c r="W1526" s="96">
        <f t="shared" si="217"/>
        <v>31.360000000000241</v>
      </c>
      <c r="X1526" s="54" t="str">
        <f>VLOOKUP(J1526,Entourage!A:B,2,FALSE)</f>
        <v>c_b_0003</v>
      </c>
      <c r="Y1526" s="51" t="str">
        <f>VLOOKUP(M1526,Entourage!A:B,2,FALSE)</f>
        <v>c_b_0066</v>
      </c>
    </row>
    <row r="1527" spans="1:25" x14ac:dyDescent="0.15">
      <c r="A1527" s="51">
        <f t="shared" si="213"/>
        <v>77</v>
      </c>
      <c r="B1527" s="2">
        <f>COUNTIF(A$1:A1527,A1527)</f>
        <v>6</v>
      </c>
      <c r="C1527" s="2">
        <f t="shared" si="218"/>
        <v>104</v>
      </c>
      <c r="D1527" s="100">
        <f t="shared" si="214"/>
        <v>2114</v>
      </c>
      <c r="E1527" s="51">
        <v>1</v>
      </c>
      <c r="F1527" s="43">
        <v>2</v>
      </c>
      <c r="G1527" s="82">
        <v>13009</v>
      </c>
      <c r="H1527" s="43">
        <v>16</v>
      </c>
      <c r="I1527" s="43">
        <f>VLOOKUP(C1527,[4]CharPropertyConfig!$A:$G,7,FALSE)*D1527</f>
        <v>2114</v>
      </c>
      <c r="J1527" s="51">
        <f>VLOOKUP(A1527,filiation!A:C,3,FALSE)</f>
        <v>26</v>
      </c>
      <c r="K1527" s="51">
        <f>VLOOKUP(J1527,Entourage!A:N,14,FALSE)</f>
        <v>2</v>
      </c>
      <c r="L1527" s="2" t="str">
        <f t="shared" si="219"/>
        <v>刺杀</v>
      </c>
      <c r="M1527" s="51">
        <f>VLOOKUP(A1527,filiation!A:D,4,FALSE)</f>
        <v>30</v>
      </c>
      <c r="N1527" s="51">
        <f>VLOOKUP(M1527,Entourage!A:N,14,FALSE)</f>
        <v>3</v>
      </c>
      <c r="O1527" s="2" t="str">
        <f t="shared" si="220"/>
        <v>辅助</v>
      </c>
      <c r="P1527" s="2">
        <f t="shared" si="221"/>
        <v>104</v>
      </c>
      <c r="Q1527" s="51">
        <f>INT(VLOOKUP(M1527,Entourage!A:AF,28+IF(N1527=1,2,IF(N1527=3,3,1)),FALSE)*0.6*POWER(B1527,1.1))</f>
        <v>2041</v>
      </c>
      <c r="R1527" s="55">
        <f>I1527/(SUM(H$2:H1527)*10)</f>
        <v>4.110761093610236E-3</v>
      </c>
      <c r="S1527" s="95">
        <f t="shared" si="215"/>
        <v>3.02</v>
      </c>
      <c r="T1527" s="96">
        <f>SUMIFS(H$2:H1527,A$2:A1527,A1527)*10*S1527*(1.1+INDEX(Entourage!BD:BD,MATCH(J1527,Entourage!A:A,0))/20)</f>
        <v>2114</v>
      </c>
      <c r="U1527" s="96">
        <f t="shared" si="216"/>
        <v>419.4399999999996</v>
      </c>
      <c r="V1527" s="96">
        <f>T1527/VLOOKUP(C1527,[4]CharPropertyConfig!$A:$G,7,FALSE)</f>
        <v>2114</v>
      </c>
      <c r="W1527" s="96">
        <f t="shared" si="217"/>
        <v>18.479999999999336</v>
      </c>
      <c r="X1527" s="54" t="str">
        <f>VLOOKUP(J1527,Entourage!A:B,2,FALSE)</f>
        <v>c_b_0003</v>
      </c>
      <c r="Y1527" s="51" t="str">
        <f>VLOOKUP(M1527,Entourage!A:B,2,FALSE)</f>
        <v>c_b_0066</v>
      </c>
    </row>
    <row r="1528" spans="1:25" x14ac:dyDescent="0.15">
      <c r="A1528" s="51">
        <f t="shared" si="213"/>
        <v>77</v>
      </c>
      <c r="B1528" s="2">
        <f>COUNTIF(A$1:A1528,A1528)</f>
        <v>7</v>
      </c>
      <c r="C1528" s="2">
        <f t="shared" si="218"/>
        <v>104</v>
      </c>
      <c r="D1528" s="100">
        <f t="shared" si="214"/>
        <v>2548</v>
      </c>
      <c r="E1528" s="51">
        <v>1</v>
      </c>
      <c r="F1528" s="43">
        <v>3</v>
      </c>
      <c r="G1528" s="82">
        <v>13009</v>
      </c>
      <c r="H1528" s="43">
        <v>20</v>
      </c>
      <c r="I1528" s="43">
        <f>VLOOKUP(C1528,[4]CharPropertyConfig!$A:$G,7,FALSE)*D1528</f>
        <v>2548</v>
      </c>
      <c r="J1528" s="51">
        <f>VLOOKUP(A1528,filiation!A:C,3,FALSE)</f>
        <v>26</v>
      </c>
      <c r="K1528" s="51">
        <f>VLOOKUP(J1528,Entourage!A:N,14,FALSE)</f>
        <v>2</v>
      </c>
      <c r="L1528" s="2" t="str">
        <f t="shared" si="219"/>
        <v>刺杀</v>
      </c>
      <c r="M1528" s="51">
        <f>VLOOKUP(A1528,filiation!A:D,4,FALSE)</f>
        <v>30</v>
      </c>
      <c r="N1528" s="51">
        <f>VLOOKUP(M1528,Entourage!A:N,14,FALSE)</f>
        <v>3</v>
      </c>
      <c r="O1528" s="2" t="str">
        <f t="shared" si="220"/>
        <v>辅助</v>
      </c>
      <c r="P1528" s="2">
        <f t="shared" si="221"/>
        <v>104</v>
      </c>
      <c r="Q1528" s="51">
        <f>INT(VLOOKUP(M1528,Entourage!A:AF,28+IF(N1528=1,2,IF(N1528=3,3,1)),FALSE)*0.6*POWER(B1528,1.1))</f>
        <v>2418</v>
      </c>
      <c r="R1528" s="55">
        <f>I1528/(SUM(H$2:H1528)*10)</f>
        <v>4.9527660070753802E-3</v>
      </c>
      <c r="S1528" s="95">
        <f t="shared" si="215"/>
        <v>2.6</v>
      </c>
      <c r="T1528" s="96">
        <f>SUMIFS(H$2:H1528,A$2:A1528,A1528)*10*S1528*(1.1+INDEX(Entourage!BD:BD,MATCH(J1528,Entourage!A:A,0))/20)</f>
        <v>2548.0000000000005</v>
      </c>
      <c r="U1528" s="96">
        <f t="shared" si="216"/>
        <v>434.00000000000045</v>
      </c>
      <c r="V1528" s="96">
        <f>T1528/VLOOKUP(C1528,[4]CharPropertyConfig!$A:$G,7,FALSE)</f>
        <v>2548.0000000000005</v>
      </c>
      <c r="W1528" s="96">
        <f t="shared" si="217"/>
        <v>14.560000000000855</v>
      </c>
      <c r="X1528" s="54" t="str">
        <f>VLOOKUP(J1528,Entourage!A:B,2,FALSE)</f>
        <v>c_b_0003</v>
      </c>
      <c r="Y1528" s="51" t="str">
        <f>VLOOKUP(M1528,Entourage!A:B,2,FALSE)</f>
        <v>c_b_0066</v>
      </c>
    </row>
    <row r="1529" spans="1:25" x14ac:dyDescent="0.15">
      <c r="A1529" s="51">
        <f t="shared" si="213"/>
        <v>77</v>
      </c>
      <c r="B1529" s="2">
        <f>COUNTIF(A$1:A1529,A1529)</f>
        <v>8</v>
      </c>
      <c r="C1529" s="2">
        <f t="shared" si="218"/>
        <v>104</v>
      </c>
      <c r="D1529" s="100">
        <f t="shared" si="214"/>
        <v>3000</v>
      </c>
      <c r="E1529" s="51">
        <v>1</v>
      </c>
      <c r="F1529" s="43">
        <v>3</v>
      </c>
      <c r="G1529" s="82">
        <v>13009</v>
      </c>
      <c r="H1529" s="43">
        <v>24</v>
      </c>
      <c r="I1529" s="43">
        <f>VLOOKUP(C1529,[4]CharPropertyConfig!$A:$G,7,FALSE)*D1529</f>
        <v>3000</v>
      </c>
      <c r="J1529" s="51">
        <f>VLOOKUP(A1529,filiation!A:C,3,FALSE)</f>
        <v>26</v>
      </c>
      <c r="K1529" s="51">
        <f>VLOOKUP(J1529,Entourage!A:N,14,FALSE)</f>
        <v>2</v>
      </c>
      <c r="L1529" s="2" t="str">
        <f t="shared" si="219"/>
        <v>刺杀</v>
      </c>
      <c r="M1529" s="51">
        <f>VLOOKUP(A1529,filiation!A:D,4,FALSE)</f>
        <v>30</v>
      </c>
      <c r="N1529" s="51">
        <f>VLOOKUP(M1529,Entourage!A:N,14,FALSE)</f>
        <v>3</v>
      </c>
      <c r="O1529" s="2" t="str">
        <f t="shared" si="220"/>
        <v>辅助</v>
      </c>
      <c r="P1529" s="2">
        <f t="shared" si="221"/>
        <v>104</v>
      </c>
      <c r="Q1529" s="51">
        <f>INT(VLOOKUP(M1529,Entourage!A:AF,28+IF(N1529=1,2,IF(N1529=3,3,1)),FALSE)*0.6*POWER(B1529,1.1))</f>
        <v>2801</v>
      </c>
      <c r="R1529" s="55">
        <f>I1529/(SUM(H$2:H1529)*10)</f>
        <v>5.8286380415776178E-3</v>
      </c>
      <c r="S1529" s="95">
        <f t="shared" si="215"/>
        <v>2.2799999999999998</v>
      </c>
      <c r="T1529" s="96">
        <f>SUMIFS(H$2:H1529,A$2:A1529,A1529)*10*S1529*(1.1+INDEX(Entourage!BD:BD,MATCH(J1529,Entourage!A:A,0))/20)</f>
        <v>3000.48</v>
      </c>
      <c r="U1529" s="96">
        <f t="shared" si="216"/>
        <v>452.47999999999956</v>
      </c>
      <c r="V1529" s="96">
        <f>T1529/VLOOKUP(C1529,[4]CharPropertyConfig!$A:$G,7,FALSE)</f>
        <v>3000.48</v>
      </c>
      <c r="W1529" s="96">
        <f t="shared" si="217"/>
        <v>18.479999999999109</v>
      </c>
      <c r="X1529" s="54" t="str">
        <f>VLOOKUP(J1529,Entourage!A:B,2,FALSE)</f>
        <v>c_b_0003</v>
      </c>
      <c r="Y1529" s="51" t="str">
        <f>VLOOKUP(M1529,Entourage!A:B,2,FALSE)</f>
        <v>c_b_0066</v>
      </c>
    </row>
    <row r="1530" spans="1:25" x14ac:dyDescent="0.15">
      <c r="A1530" s="51">
        <f t="shared" si="213"/>
        <v>77</v>
      </c>
      <c r="B1530" s="2">
        <f>COUNTIF(A$1:A1530,A1530)</f>
        <v>9</v>
      </c>
      <c r="C1530" s="2">
        <f t="shared" si="218"/>
        <v>104</v>
      </c>
      <c r="D1530" s="100">
        <f t="shared" si="214"/>
        <v>3477</v>
      </c>
      <c r="E1530" s="51">
        <v>1</v>
      </c>
      <c r="F1530" s="43">
        <v>3</v>
      </c>
      <c r="G1530" s="82">
        <v>13009</v>
      </c>
      <c r="H1530" s="43">
        <v>26</v>
      </c>
      <c r="I1530" s="43">
        <f>VLOOKUP(C1530,[4]CharPropertyConfig!$A:$G,7,FALSE)*D1530</f>
        <v>3477</v>
      </c>
      <c r="J1530" s="51">
        <f>VLOOKUP(A1530,filiation!A:C,3,FALSE)</f>
        <v>26</v>
      </c>
      <c r="K1530" s="51">
        <f>VLOOKUP(J1530,Entourage!A:N,14,FALSE)</f>
        <v>2</v>
      </c>
      <c r="L1530" s="2" t="str">
        <f t="shared" si="219"/>
        <v>刺杀</v>
      </c>
      <c r="M1530" s="51">
        <f>VLOOKUP(A1530,filiation!A:D,4,FALSE)</f>
        <v>30</v>
      </c>
      <c r="N1530" s="51">
        <f>VLOOKUP(M1530,Entourage!A:N,14,FALSE)</f>
        <v>3</v>
      </c>
      <c r="O1530" s="2" t="str">
        <f t="shared" si="220"/>
        <v>辅助</v>
      </c>
      <c r="P1530" s="2">
        <f t="shared" si="221"/>
        <v>104</v>
      </c>
      <c r="Q1530" s="51">
        <f>INT(VLOOKUP(M1530,Entourage!A:AF,28+IF(N1530=1,2,IF(N1530=3,3,1)),FALSE)*0.6*POWER(B1530,1.1))</f>
        <v>3188</v>
      </c>
      <c r="R1530" s="55">
        <f>I1530/(SUM(H$2:H1530)*10)</f>
        <v>6.7519807363678732E-3</v>
      </c>
      <c r="S1530" s="95">
        <f t="shared" si="215"/>
        <v>2.0699999999999998</v>
      </c>
      <c r="T1530" s="96">
        <f>SUMIFS(H$2:H1530,A$2:A1530,A1530)*10*S1530*(1.1+INDEX(Entourage!BD:BD,MATCH(J1530,Entourage!A:A,0))/20)</f>
        <v>3477.6000000000004</v>
      </c>
      <c r="U1530" s="96">
        <f t="shared" si="216"/>
        <v>477.12000000000035</v>
      </c>
      <c r="V1530" s="96">
        <f>T1530/VLOOKUP(C1530,[4]CharPropertyConfig!$A:$G,7,FALSE)</f>
        <v>3477.6000000000004</v>
      </c>
      <c r="W1530" s="96">
        <f t="shared" si="217"/>
        <v>24.640000000000782</v>
      </c>
      <c r="X1530" s="54" t="str">
        <f>VLOOKUP(J1530,Entourage!A:B,2,FALSE)</f>
        <v>c_b_0003</v>
      </c>
      <c r="Y1530" s="51" t="str">
        <f>VLOOKUP(M1530,Entourage!A:B,2,FALSE)</f>
        <v>c_b_0066</v>
      </c>
    </row>
    <row r="1531" spans="1:25" x14ac:dyDescent="0.15">
      <c r="A1531" s="51">
        <f t="shared" si="213"/>
        <v>77</v>
      </c>
      <c r="B1531" s="2">
        <f>COUNTIF(A$1:A1531,A1531)</f>
        <v>10</v>
      </c>
      <c r="C1531" s="2">
        <f t="shared" si="218"/>
        <v>104</v>
      </c>
      <c r="D1531" s="100">
        <f t="shared" si="214"/>
        <v>3969</v>
      </c>
      <c r="E1531" s="51">
        <v>1</v>
      </c>
      <c r="F1531" s="43">
        <v>3</v>
      </c>
      <c r="G1531" s="82">
        <v>13009</v>
      </c>
      <c r="H1531" s="43">
        <v>30</v>
      </c>
      <c r="I1531" s="43">
        <f>VLOOKUP(C1531,[4]CharPropertyConfig!$A:$G,7,FALSE)*D1531</f>
        <v>3969</v>
      </c>
      <c r="J1531" s="51">
        <f>VLOOKUP(A1531,filiation!A:C,3,FALSE)</f>
        <v>26</v>
      </c>
      <c r="K1531" s="51">
        <f>VLOOKUP(J1531,Entourage!A:N,14,FALSE)</f>
        <v>2</v>
      </c>
      <c r="L1531" s="2" t="str">
        <f t="shared" si="219"/>
        <v>刺杀</v>
      </c>
      <c r="M1531" s="51">
        <f>VLOOKUP(A1531,filiation!A:D,4,FALSE)</f>
        <v>30</v>
      </c>
      <c r="N1531" s="51">
        <f>VLOOKUP(M1531,Entourage!A:N,14,FALSE)</f>
        <v>3</v>
      </c>
      <c r="O1531" s="2" t="str">
        <f t="shared" si="220"/>
        <v>辅助</v>
      </c>
      <c r="P1531" s="2">
        <f t="shared" si="221"/>
        <v>104</v>
      </c>
      <c r="Q1531" s="51">
        <f>INT(VLOOKUP(M1531,Entourage!A:AF,28+IF(N1531=1,2,IF(N1531=3,3,1)),FALSE)*0.6*POWER(B1531,1.1))</f>
        <v>3580</v>
      </c>
      <c r="R1531" s="55">
        <f>I1531/(SUM(H$2:H1531)*10)</f>
        <v>7.7029072701160581E-3</v>
      </c>
      <c r="S1531" s="95">
        <f t="shared" si="215"/>
        <v>1.89</v>
      </c>
      <c r="T1531" s="96">
        <f>SUMIFS(H$2:H1531,A$2:A1531,A1531)*10*S1531*(1.1+INDEX(Entourage!BD:BD,MATCH(J1531,Entourage!A:A,0))/20)</f>
        <v>3969.0000000000005</v>
      </c>
      <c r="U1531" s="96">
        <f t="shared" si="216"/>
        <v>491.40000000000009</v>
      </c>
      <c r="V1531" s="96">
        <f>T1531/VLOOKUP(C1531,[4]CharPropertyConfig!$A:$G,7,FALSE)</f>
        <v>3969.0000000000005</v>
      </c>
      <c r="W1531" s="96">
        <f t="shared" si="217"/>
        <v>14.279999999999745</v>
      </c>
      <c r="X1531" s="54" t="str">
        <f>VLOOKUP(J1531,Entourage!A:B,2,FALSE)</f>
        <v>c_b_0003</v>
      </c>
      <c r="Y1531" s="51" t="str">
        <f>VLOOKUP(M1531,Entourage!A:B,2,FALSE)</f>
        <v>c_b_0066</v>
      </c>
    </row>
    <row r="1532" spans="1:25" x14ac:dyDescent="0.15">
      <c r="A1532" s="51">
        <f t="shared" si="213"/>
        <v>77</v>
      </c>
      <c r="B1532" s="2">
        <f>COUNTIF(A$1:A1532,A1532)</f>
        <v>11</v>
      </c>
      <c r="C1532" s="2">
        <f t="shared" si="218"/>
        <v>104</v>
      </c>
      <c r="D1532" s="100">
        <f t="shared" si="214"/>
        <v>4482</v>
      </c>
      <c r="E1532" s="51">
        <v>1</v>
      </c>
      <c r="F1532" s="43">
        <v>4</v>
      </c>
      <c r="G1532" s="82">
        <v>13009</v>
      </c>
      <c r="H1532" s="43">
        <v>34</v>
      </c>
      <c r="I1532" s="43">
        <f>VLOOKUP(C1532,[4]CharPropertyConfig!$A:$G,7,FALSE)*D1532</f>
        <v>4482</v>
      </c>
      <c r="J1532" s="51">
        <f>VLOOKUP(A1532,filiation!A:C,3,FALSE)</f>
        <v>26</v>
      </c>
      <c r="K1532" s="51">
        <f>VLOOKUP(J1532,Entourage!A:N,14,FALSE)</f>
        <v>2</v>
      </c>
      <c r="L1532" s="2" t="str">
        <f t="shared" si="219"/>
        <v>刺杀</v>
      </c>
      <c r="M1532" s="51">
        <f>VLOOKUP(A1532,filiation!A:D,4,FALSE)</f>
        <v>30</v>
      </c>
      <c r="N1532" s="51">
        <f>VLOOKUP(M1532,Entourage!A:N,14,FALSE)</f>
        <v>3</v>
      </c>
      <c r="O1532" s="2" t="str">
        <f t="shared" si="220"/>
        <v>辅助</v>
      </c>
      <c r="P1532" s="2">
        <f t="shared" si="221"/>
        <v>104</v>
      </c>
      <c r="Q1532" s="51">
        <f>INT(VLOOKUP(M1532,Entourage!A:AF,28+IF(N1532=1,2,IF(N1532=3,3,1)),FALSE)*0.6*POWER(B1532,1.1))</f>
        <v>3976</v>
      </c>
      <c r="R1532" s="55">
        <f>I1532/(SUM(H$2:H1532)*10)</f>
        <v>8.692785104732351E-3</v>
      </c>
      <c r="S1532" s="95">
        <f t="shared" si="215"/>
        <v>1.74</v>
      </c>
      <c r="T1532" s="96">
        <f>SUMIFS(H$2:H1532,A$2:A1532,A1532)*10*S1532*(1.1+INDEX(Entourage!BD:BD,MATCH(J1532,Entourage!A:A,0))/20)</f>
        <v>4482.2400000000007</v>
      </c>
      <c r="U1532" s="96">
        <f t="shared" si="216"/>
        <v>513.24000000000024</v>
      </c>
      <c r="V1532" s="96">
        <f>T1532/VLOOKUP(C1532,[4]CharPropertyConfig!$A:$G,7,FALSE)</f>
        <v>4482.2400000000007</v>
      </c>
      <c r="W1532" s="96">
        <f t="shared" si="217"/>
        <v>21.840000000000146</v>
      </c>
      <c r="X1532" s="54" t="str">
        <f>VLOOKUP(J1532,Entourage!A:B,2,FALSE)</f>
        <v>c_b_0003</v>
      </c>
      <c r="Y1532" s="51" t="str">
        <f>VLOOKUP(M1532,Entourage!A:B,2,FALSE)</f>
        <v>c_b_0066</v>
      </c>
    </row>
    <row r="1533" spans="1:25" x14ac:dyDescent="0.15">
      <c r="A1533" s="51">
        <f t="shared" si="213"/>
        <v>77</v>
      </c>
      <c r="B1533" s="2">
        <f>COUNTIF(A$1:A1533,A1533)</f>
        <v>12</v>
      </c>
      <c r="C1533" s="2">
        <f t="shared" si="218"/>
        <v>104</v>
      </c>
      <c r="D1533" s="100">
        <f t="shared" si="214"/>
        <v>5019</v>
      </c>
      <c r="E1533" s="51">
        <v>1</v>
      </c>
      <c r="F1533" s="43">
        <v>4</v>
      </c>
      <c r="G1533" s="82">
        <v>13009</v>
      </c>
      <c r="H1533" s="43">
        <v>38</v>
      </c>
      <c r="I1533" s="43">
        <f>VLOOKUP(C1533,[4]CharPropertyConfig!$A:$G,7,FALSE)*D1533</f>
        <v>5019</v>
      </c>
      <c r="J1533" s="51">
        <f>VLOOKUP(A1533,filiation!A:C,3,FALSE)</f>
        <v>26</v>
      </c>
      <c r="K1533" s="51">
        <f>VLOOKUP(J1533,Entourage!A:N,14,FALSE)</f>
        <v>2</v>
      </c>
      <c r="L1533" s="2" t="str">
        <f t="shared" si="219"/>
        <v>刺杀</v>
      </c>
      <c r="M1533" s="51">
        <f>VLOOKUP(A1533,filiation!A:D,4,FALSE)</f>
        <v>30</v>
      </c>
      <c r="N1533" s="51">
        <f>VLOOKUP(M1533,Entourage!A:N,14,FALSE)</f>
        <v>3</v>
      </c>
      <c r="O1533" s="2" t="str">
        <f t="shared" si="220"/>
        <v>辅助</v>
      </c>
      <c r="P1533" s="2">
        <f t="shared" si="221"/>
        <v>104</v>
      </c>
      <c r="Q1533" s="51">
        <f>INT(VLOOKUP(M1533,Entourage!A:AF,28+IF(N1533=1,2,IF(N1533=3,3,1)),FALSE)*0.6*POWER(B1533,1.1))</f>
        <v>4375</v>
      </c>
      <c r="R1533" s="55">
        <f>I1533/(SUM(H$2:H1533)*10)</f>
        <v>9.7271212062483049E-3</v>
      </c>
      <c r="S1533" s="95">
        <f t="shared" si="215"/>
        <v>1.615</v>
      </c>
      <c r="T1533" s="96">
        <f>SUMIFS(H$2:H1533,A$2:A1533,A1533)*10*S1533*(1.1+INDEX(Entourage!BD:BD,MATCH(J1533,Entourage!A:A,0))/20)</f>
        <v>5019.420000000001</v>
      </c>
      <c r="U1533" s="96">
        <f t="shared" si="216"/>
        <v>537.18000000000029</v>
      </c>
      <c r="V1533" s="96">
        <f>T1533/VLOOKUP(C1533,[4]CharPropertyConfig!$A:$G,7,FALSE)</f>
        <v>5019.420000000001</v>
      </c>
      <c r="W1533" s="96">
        <f t="shared" si="217"/>
        <v>23.940000000000055</v>
      </c>
      <c r="X1533" s="54" t="str">
        <f>VLOOKUP(J1533,Entourage!A:B,2,FALSE)</f>
        <v>c_b_0003</v>
      </c>
      <c r="Y1533" s="51" t="str">
        <f>VLOOKUP(M1533,Entourage!A:B,2,FALSE)</f>
        <v>c_b_0066</v>
      </c>
    </row>
    <row r="1534" spans="1:25" x14ac:dyDescent="0.15">
      <c r="A1534" s="51">
        <f t="shared" si="213"/>
        <v>77</v>
      </c>
      <c r="B1534" s="2">
        <f>COUNTIF(A$1:A1534,A1534)</f>
        <v>13</v>
      </c>
      <c r="C1534" s="2">
        <f t="shared" si="218"/>
        <v>104</v>
      </c>
      <c r="D1534" s="100">
        <f t="shared" si="214"/>
        <v>5580</v>
      </c>
      <c r="E1534" s="51">
        <v>1</v>
      </c>
      <c r="F1534" s="43">
        <v>4</v>
      </c>
      <c r="G1534" s="82">
        <v>13009</v>
      </c>
      <c r="H1534" s="43">
        <v>42</v>
      </c>
      <c r="I1534" s="43">
        <f>VLOOKUP(C1534,[4]CharPropertyConfig!$A:$G,7,FALSE)*D1534</f>
        <v>5580</v>
      </c>
      <c r="J1534" s="51">
        <f>VLOOKUP(A1534,filiation!A:C,3,FALSE)</f>
        <v>26</v>
      </c>
      <c r="K1534" s="51">
        <f>VLOOKUP(J1534,Entourage!A:N,14,FALSE)</f>
        <v>2</v>
      </c>
      <c r="L1534" s="2" t="str">
        <f t="shared" si="219"/>
        <v>刺杀</v>
      </c>
      <c r="M1534" s="51">
        <f>VLOOKUP(A1534,filiation!A:D,4,FALSE)</f>
        <v>30</v>
      </c>
      <c r="N1534" s="51">
        <f>VLOOKUP(M1534,Entourage!A:N,14,FALSE)</f>
        <v>3</v>
      </c>
      <c r="O1534" s="2" t="str">
        <f t="shared" si="220"/>
        <v>辅助</v>
      </c>
      <c r="P1534" s="2">
        <f t="shared" si="221"/>
        <v>104</v>
      </c>
      <c r="Q1534" s="51">
        <f>INT(VLOOKUP(M1534,Entourage!A:AF,28+IF(N1534=1,2,IF(N1534=3,3,1)),FALSE)*0.6*POWER(B1534,1.1))</f>
        <v>4778</v>
      </c>
      <c r="R1534" s="55">
        <f>I1534/(SUM(H$2:H1534)*10)</f>
        <v>1.080557707203718E-2</v>
      </c>
      <c r="S1534" s="95">
        <f t="shared" si="215"/>
        <v>1.51</v>
      </c>
      <c r="T1534" s="96">
        <f>SUMIFS(H$2:H1534,A$2:A1534,A1534)*10*S1534*(1.1+INDEX(Entourage!BD:BD,MATCH(J1534,Entourage!A:A,0))/20)</f>
        <v>5580.9600000000009</v>
      </c>
      <c r="U1534" s="96">
        <f t="shared" si="216"/>
        <v>561.54</v>
      </c>
      <c r="V1534" s="96">
        <f>T1534/VLOOKUP(C1534,[4]CharPropertyConfig!$A:$G,7,FALSE)</f>
        <v>5580.9600000000009</v>
      </c>
      <c r="W1534" s="96">
        <f t="shared" si="217"/>
        <v>24.359999999999673</v>
      </c>
      <c r="X1534" s="54" t="str">
        <f>VLOOKUP(J1534,Entourage!A:B,2,FALSE)</f>
        <v>c_b_0003</v>
      </c>
      <c r="Y1534" s="51" t="str">
        <f>VLOOKUP(M1534,Entourage!A:B,2,FALSE)</f>
        <v>c_b_0066</v>
      </c>
    </row>
    <row r="1535" spans="1:25" x14ac:dyDescent="0.15">
      <c r="A1535" s="51">
        <f t="shared" si="213"/>
        <v>77</v>
      </c>
      <c r="B1535" s="2">
        <f>COUNTIF(A$1:A1535,A1535)</f>
        <v>14</v>
      </c>
      <c r="C1535" s="2">
        <f t="shared" si="218"/>
        <v>104</v>
      </c>
      <c r="D1535" s="100">
        <f t="shared" si="214"/>
        <v>6162</v>
      </c>
      <c r="E1535" s="51">
        <v>1</v>
      </c>
      <c r="F1535" s="43">
        <v>5</v>
      </c>
      <c r="G1535" s="82">
        <v>13009</v>
      </c>
      <c r="H1535" s="43">
        <v>46</v>
      </c>
      <c r="I1535" s="43">
        <f>VLOOKUP(C1535,[4]CharPropertyConfig!$A:$G,7,FALSE)*D1535</f>
        <v>6162</v>
      </c>
      <c r="J1535" s="51">
        <f>VLOOKUP(A1535,filiation!A:C,3,FALSE)</f>
        <v>26</v>
      </c>
      <c r="K1535" s="51">
        <f>VLOOKUP(J1535,Entourage!A:N,14,FALSE)</f>
        <v>2</v>
      </c>
      <c r="L1535" s="2" t="str">
        <f t="shared" si="219"/>
        <v>刺杀</v>
      </c>
      <c r="M1535" s="51">
        <f>VLOOKUP(A1535,filiation!A:D,4,FALSE)</f>
        <v>30</v>
      </c>
      <c r="N1535" s="51">
        <f>VLOOKUP(M1535,Entourage!A:N,14,FALSE)</f>
        <v>3</v>
      </c>
      <c r="O1535" s="2" t="str">
        <f t="shared" si="220"/>
        <v>辅助</v>
      </c>
      <c r="P1535" s="2">
        <f t="shared" si="221"/>
        <v>104</v>
      </c>
      <c r="Q1535" s="51">
        <f>INT(VLOOKUP(M1535,Entourage!A:AF,28+IF(N1535=1,2,IF(N1535=3,3,1)),FALSE)*0.6*POWER(B1535,1.1))</f>
        <v>5184</v>
      </c>
      <c r="R1535" s="55">
        <f>I1535/(SUM(H$2:H1535)*10)</f>
        <v>1.1921990480981311E-2</v>
      </c>
      <c r="S1535" s="95">
        <f t="shared" si="215"/>
        <v>1.42</v>
      </c>
      <c r="T1535" s="96">
        <f>SUMIFS(H$2:H1535,A$2:A1535,A1535)*10*S1535*(1.1+INDEX(Entourage!BD:BD,MATCH(J1535,Entourage!A:A,0))/20)</f>
        <v>6162.8</v>
      </c>
      <c r="U1535" s="96">
        <f t="shared" si="216"/>
        <v>581.83999999999924</v>
      </c>
      <c r="V1535" s="96">
        <f>T1535/VLOOKUP(C1535,[4]CharPropertyConfig!$A:$G,7,FALSE)</f>
        <v>6162.8</v>
      </c>
      <c r="W1535" s="96">
        <f t="shared" si="217"/>
        <v>20.299999999999272</v>
      </c>
      <c r="X1535" s="54" t="str">
        <f>VLOOKUP(J1535,Entourage!A:B,2,FALSE)</f>
        <v>c_b_0003</v>
      </c>
      <c r="Y1535" s="51" t="str">
        <f>VLOOKUP(M1535,Entourage!A:B,2,FALSE)</f>
        <v>c_b_0066</v>
      </c>
    </row>
    <row r="1536" spans="1:25" x14ac:dyDescent="0.15">
      <c r="A1536" s="51">
        <f t="shared" si="213"/>
        <v>77</v>
      </c>
      <c r="B1536" s="2">
        <f>COUNTIF(A$1:A1536,A1536)</f>
        <v>15</v>
      </c>
      <c r="C1536" s="2">
        <f t="shared" si="218"/>
        <v>104</v>
      </c>
      <c r="D1536" s="100">
        <f t="shared" si="214"/>
        <v>6763</v>
      </c>
      <c r="E1536" s="51">
        <v>1</v>
      </c>
      <c r="F1536" s="43">
        <v>5</v>
      </c>
      <c r="G1536" s="82">
        <v>13009</v>
      </c>
      <c r="H1536" s="43">
        <v>50</v>
      </c>
      <c r="I1536" s="43">
        <f>VLOOKUP(C1536,[4]CharPropertyConfig!$A:$G,7,FALSE)*D1536</f>
        <v>6763</v>
      </c>
      <c r="J1536" s="51">
        <f>VLOOKUP(A1536,filiation!A:C,3,FALSE)</f>
        <v>26</v>
      </c>
      <c r="K1536" s="51">
        <f>VLOOKUP(J1536,Entourage!A:N,14,FALSE)</f>
        <v>2</v>
      </c>
      <c r="L1536" s="2" t="str">
        <f t="shared" si="219"/>
        <v>刺杀</v>
      </c>
      <c r="M1536" s="51">
        <f>VLOOKUP(A1536,filiation!A:D,4,FALSE)</f>
        <v>30</v>
      </c>
      <c r="N1536" s="51">
        <f>VLOOKUP(M1536,Entourage!A:N,14,FALSE)</f>
        <v>3</v>
      </c>
      <c r="O1536" s="2" t="str">
        <f t="shared" si="220"/>
        <v>辅助</v>
      </c>
      <c r="P1536" s="2">
        <f t="shared" si="221"/>
        <v>104</v>
      </c>
      <c r="Q1536" s="51">
        <f>INT(VLOOKUP(M1536,Entourage!A:AF,28+IF(N1536=1,2,IF(N1536=3,3,1)),FALSE)*0.6*POWER(B1536,1.1))</f>
        <v>5592</v>
      </c>
      <c r="R1536" s="55">
        <f>I1536/(SUM(H$2:H1536)*10)</f>
        <v>1.3072135456935209E-2</v>
      </c>
      <c r="S1536" s="95">
        <f t="shared" si="215"/>
        <v>1.3418999999999999</v>
      </c>
      <c r="T1536" s="96">
        <f>SUMIFS(H$2:H1536,A$2:A1536,A1536)*10*S1536*(1.1+INDEX(Entourage!BD:BD,MATCH(J1536,Entourage!A:A,0))/20)</f>
        <v>6763.1759999999995</v>
      </c>
      <c r="U1536" s="96">
        <f t="shared" si="216"/>
        <v>600.37599999999929</v>
      </c>
      <c r="V1536" s="96">
        <f>T1536/VLOOKUP(C1536,[4]CharPropertyConfig!$A:$G,7,FALSE)</f>
        <v>6763.1759999999995</v>
      </c>
      <c r="W1536" s="96">
        <f t="shared" si="217"/>
        <v>18.536000000000058</v>
      </c>
      <c r="X1536" s="54" t="str">
        <f>VLOOKUP(J1536,Entourage!A:B,2,FALSE)</f>
        <v>c_b_0003</v>
      </c>
      <c r="Y1536" s="51" t="str">
        <f>VLOOKUP(M1536,Entourage!A:B,2,FALSE)</f>
        <v>c_b_0066</v>
      </c>
    </row>
    <row r="1537" spans="1:25" x14ac:dyDescent="0.15">
      <c r="A1537" s="51">
        <f t="shared" si="213"/>
        <v>77</v>
      </c>
      <c r="B1537" s="2">
        <f>COUNTIF(A$1:A1537,A1537)</f>
        <v>16</v>
      </c>
      <c r="C1537" s="2">
        <f t="shared" si="218"/>
        <v>104</v>
      </c>
      <c r="D1537" s="100">
        <f t="shared" si="214"/>
        <v>7388</v>
      </c>
      <c r="E1537" s="51">
        <v>1</v>
      </c>
      <c r="F1537" s="43">
        <v>5</v>
      </c>
      <c r="G1537" s="82">
        <v>13009</v>
      </c>
      <c r="H1537" s="43">
        <v>54</v>
      </c>
      <c r="I1537" s="43">
        <f>VLOOKUP(C1537,[4]CharPropertyConfig!$A:$G,7,FALSE)*D1537</f>
        <v>7388</v>
      </c>
      <c r="J1537" s="51">
        <f>VLOOKUP(A1537,filiation!A:C,3,FALSE)</f>
        <v>26</v>
      </c>
      <c r="K1537" s="51">
        <f>VLOOKUP(J1537,Entourage!A:N,14,FALSE)</f>
        <v>2</v>
      </c>
      <c r="L1537" s="2" t="str">
        <f t="shared" si="219"/>
        <v>刺杀</v>
      </c>
      <c r="M1537" s="51">
        <f>VLOOKUP(A1537,filiation!A:D,4,FALSE)</f>
        <v>30</v>
      </c>
      <c r="N1537" s="51">
        <f>VLOOKUP(M1537,Entourage!A:N,14,FALSE)</f>
        <v>3</v>
      </c>
      <c r="O1537" s="2" t="str">
        <f t="shared" si="220"/>
        <v>辅助</v>
      </c>
      <c r="P1537" s="2">
        <f t="shared" si="221"/>
        <v>104</v>
      </c>
      <c r="Q1537" s="51">
        <f>INT(VLOOKUP(M1537,Entourage!A:AF,28+IF(N1537=1,2,IF(N1537=3,3,1)),FALSE)*0.6*POWER(B1537,1.1))</f>
        <v>6004</v>
      </c>
      <c r="R1537" s="55">
        <f>I1537/(SUM(H$2:H1537)*10)</f>
        <v>1.4265302181888396E-2</v>
      </c>
      <c r="S1537" s="95">
        <f t="shared" si="215"/>
        <v>1.2748049999999997</v>
      </c>
      <c r="T1537" s="96">
        <f>SUMIFS(H$2:H1537,A$2:A1537,A1537)*10*S1537*(1.1+INDEX(Entourage!BD:BD,MATCH(J1537,Entourage!A:A,0))/20)</f>
        <v>7388.7697799999987</v>
      </c>
      <c r="U1537" s="96">
        <f t="shared" si="216"/>
        <v>625.59377999999924</v>
      </c>
      <c r="V1537" s="96">
        <f>T1537/VLOOKUP(C1537,[4]CharPropertyConfig!$A:$G,7,FALSE)</f>
        <v>7388.7697799999987</v>
      </c>
      <c r="W1537" s="96">
        <f t="shared" si="217"/>
        <v>25.217779999999948</v>
      </c>
      <c r="X1537" s="54" t="str">
        <f>VLOOKUP(J1537,Entourage!A:B,2,FALSE)</f>
        <v>c_b_0003</v>
      </c>
      <c r="Y1537" s="51" t="str">
        <f>VLOOKUP(M1537,Entourage!A:B,2,FALSE)</f>
        <v>c_b_0066</v>
      </c>
    </row>
    <row r="1538" spans="1:25" x14ac:dyDescent="0.15">
      <c r="A1538" s="51">
        <f t="shared" si="213"/>
        <v>77</v>
      </c>
      <c r="B1538" s="2">
        <f>COUNTIF(A$1:A1538,A1538)</f>
        <v>17</v>
      </c>
      <c r="C1538" s="2">
        <f t="shared" si="218"/>
        <v>104</v>
      </c>
      <c r="D1538" s="100">
        <f t="shared" si="214"/>
        <v>8044</v>
      </c>
      <c r="E1538" s="51">
        <v>1</v>
      </c>
      <c r="F1538" s="43">
        <v>5</v>
      </c>
      <c r="G1538" s="82">
        <v>13009</v>
      </c>
      <c r="H1538" s="43">
        <v>58</v>
      </c>
      <c r="I1538" s="43">
        <f>VLOOKUP(C1538,[4]CharPropertyConfig!$A:$G,7,FALSE)*D1538</f>
        <v>8044</v>
      </c>
      <c r="J1538" s="51">
        <f>VLOOKUP(A1538,filiation!A:C,3,FALSE)</f>
        <v>26</v>
      </c>
      <c r="K1538" s="51">
        <f>VLOOKUP(J1538,Entourage!A:N,14,FALSE)</f>
        <v>2</v>
      </c>
      <c r="L1538" s="2" t="str">
        <f t="shared" si="219"/>
        <v>刺杀</v>
      </c>
      <c r="M1538" s="51">
        <f>VLOOKUP(A1538,filiation!A:D,4,FALSE)</f>
        <v>30</v>
      </c>
      <c r="N1538" s="51">
        <f>VLOOKUP(M1538,Entourage!A:N,14,FALSE)</f>
        <v>3</v>
      </c>
      <c r="O1538" s="2" t="str">
        <f t="shared" si="220"/>
        <v>辅助</v>
      </c>
      <c r="P1538" s="2">
        <f t="shared" si="221"/>
        <v>104</v>
      </c>
      <c r="Q1538" s="51">
        <f>INT(VLOOKUP(M1538,Entourage!A:AF,28+IF(N1538=1,2,IF(N1538=3,3,1)),FALSE)*0.6*POWER(B1538,1.1))</f>
        <v>6418</v>
      </c>
      <c r="R1538" s="55">
        <f>I1538/(SUM(H$2:H1538)*10)</f>
        <v>1.5514581083166178E-2</v>
      </c>
      <c r="S1538" s="95">
        <f t="shared" si="215"/>
        <v>1.2174387749999998</v>
      </c>
      <c r="T1538" s="96">
        <f>SUMIFS(H$2:H1538,A$2:A1538,A1538)*10*S1538*(1.1+INDEX(Entourage!BD:BD,MATCH(J1538,Entourage!A:A,0))/20)</f>
        <v>8044.835425199999</v>
      </c>
      <c r="U1538" s="96">
        <f t="shared" si="216"/>
        <v>656.06564520000029</v>
      </c>
      <c r="V1538" s="96">
        <f>T1538/VLOOKUP(C1538,[4]CharPropertyConfig!$A:$G,7,FALSE)</f>
        <v>8044.835425199999</v>
      </c>
      <c r="W1538" s="96">
        <f t="shared" si="217"/>
        <v>30.471865200001048</v>
      </c>
      <c r="X1538" s="54" t="str">
        <f>VLOOKUP(J1538,Entourage!A:B,2,FALSE)</f>
        <v>c_b_0003</v>
      </c>
      <c r="Y1538" s="51" t="str">
        <f>VLOOKUP(M1538,Entourage!A:B,2,FALSE)</f>
        <v>c_b_0066</v>
      </c>
    </row>
    <row r="1539" spans="1:25" x14ac:dyDescent="0.15">
      <c r="A1539" s="51">
        <f t="shared" ref="A1539:A1602" si="222">INT((ROW(A1539)+18)/20)</f>
        <v>77</v>
      </c>
      <c r="B1539" s="2">
        <f>COUNTIF(A$1:A1539,A1539)</f>
        <v>18</v>
      </c>
      <c r="C1539" s="2">
        <f t="shared" si="218"/>
        <v>104</v>
      </c>
      <c r="D1539" s="100">
        <f t="shared" ref="D1539:D1602" si="223">INT(V1539)</f>
        <v>8770</v>
      </c>
      <c r="E1539" s="51">
        <v>1</v>
      </c>
      <c r="F1539" s="43">
        <v>6</v>
      </c>
      <c r="G1539" s="82">
        <v>13009</v>
      </c>
      <c r="H1539" s="43">
        <v>64</v>
      </c>
      <c r="I1539" s="43">
        <f>VLOOKUP(C1539,[4]CharPropertyConfig!$A:$G,7,FALSE)*D1539</f>
        <v>8770</v>
      </c>
      <c r="J1539" s="51">
        <f>VLOOKUP(A1539,filiation!A:C,3,FALSE)</f>
        <v>26</v>
      </c>
      <c r="K1539" s="51">
        <f>VLOOKUP(J1539,Entourage!A:N,14,FALSE)</f>
        <v>2</v>
      </c>
      <c r="L1539" s="2" t="str">
        <f t="shared" si="219"/>
        <v>刺杀</v>
      </c>
      <c r="M1539" s="51">
        <f>VLOOKUP(A1539,filiation!A:D,4,FALSE)</f>
        <v>30</v>
      </c>
      <c r="N1539" s="51">
        <f>VLOOKUP(M1539,Entourage!A:N,14,FALSE)</f>
        <v>3</v>
      </c>
      <c r="O1539" s="2" t="str">
        <f t="shared" si="220"/>
        <v>辅助</v>
      </c>
      <c r="P1539" s="2">
        <f t="shared" si="221"/>
        <v>104</v>
      </c>
      <c r="Q1539" s="51">
        <f>INT(VLOOKUP(M1539,Entourage!A:AF,28+IF(N1539=1,2,IF(N1539=3,3,1)),FALSE)*0.6*POWER(B1539,1.1))</f>
        <v>6834</v>
      </c>
      <c r="R1539" s="55">
        <f>I1539/(SUM(H$2:H1539)*10)</f>
        <v>1.6893974418246263E-2</v>
      </c>
      <c r="S1539" s="95">
        <f t="shared" ref="S1539:S1602" si="224">VLOOKUP(B1539,AG$2:AH$22,2,FALSE)</f>
        <v>1.1687412239999997</v>
      </c>
      <c r="T1539" s="96">
        <f>SUMIFS(H$2:H1539,A$2:A1539,A1539)*10*S1539*(1.1+INDEX(Entourage!BD:BD,MATCH(J1539,Entourage!A:A,0))/20)</f>
        <v>8770.2341448959978</v>
      </c>
      <c r="U1539" s="96">
        <f t="shared" ref="U1539:U1602" si="225">IFERROR(T1539-T1538,0)</f>
        <v>725.39871969599881</v>
      </c>
      <c r="V1539" s="96">
        <f>T1539/VLOOKUP(C1539,[4]CharPropertyConfig!$A:$G,7,FALSE)</f>
        <v>8770.2341448959978</v>
      </c>
      <c r="W1539" s="96">
        <f t="shared" si="217"/>
        <v>69.333074495998517</v>
      </c>
      <c r="X1539" s="54" t="str">
        <f>VLOOKUP(J1539,Entourage!A:B,2,FALSE)</f>
        <v>c_b_0003</v>
      </c>
      <c r="Y1539" s="51" t="str">
        <f>VLOOKUP(M1539,Entourage!A:B,2,FALSE)</f>
        <v>c_b_0066</v>
      </c>
    </row>
    <row r="1540" spans="1:25" x14ac:dyDescent="0.15">
      <c r="A1540" s="51">
        <f t="shared" si="222"/>
        <v>77</v>
      </c>
      <c r="B1540" s="2">
        <f>COUNTIF(A$1:A1540,A1540)</f>
        <v>19</v>
      </c>
      <c r="C1540" s="2">
        <f t="shared" si="218"/>
        <v>104</v>
      </c>
      <c r="D1540" s="100">
        <f t="shared" si="223"/>
        <v>9536</v>
      </c>
      <c r="E1540" s="51">
        <v>1</v>
      </c>
      <c r="F1540" s="43">
        <v>6</v>
      </c>
      <c r="G1540" s="82">
        <v>13009</v>
      </c>
      <c r="H1540" s="43">
        <v>68</v>
      </c>
      <c r="I1540" s="43">
        <f>VLOOKUP(C1540,[4]CharPropertyConfig!$A:$G,7,FALSE)*D1540</f>
        <v>9536</v>
      </c>
      <c r="J1540" s="51">
        <f>VLOOKUP(A1540,filiation!A:C,3,FALSE)</f>
        <v>26</v>
      </c>
      <c r="K1540" s="51">
        <f>VLOOKUP(J1540,Entourage!A:N,14,FALSE)</f>
        <v>2</v>
      </c>
      <c r="L1540" s="2" t="str">
        <f t="shared" si="219"/>
        <v>刺杀</v>
      </c>
      <c r="M1540" s="51">
        <f>VLOOKUP(A1540,filiation!A:D,4,FALSE)</f>
        <v>30</v>
      </c>
      <c r="N1540" s="51">
        <f>VLOOKUP(M1540,Entourage!A:N,14,FALSE)</f>
        <v>3</v>
      </c>
      <c r="O1540" s="2" t="str">
        <f t="shared" si="220"/>
        <v>辅助</v>
      </c>
      <c r="P1540" s="2">
        <f t="shared" si="221"/>
        <v>104</v>
      </c>
      <c r="Q1540" s="51">
        <f>INT(VLOOKUP(M1540,Entourage!A:AF,28+IF(N1540=1,2,IF(N1540=3,3,1)),FALSE)*0.6*POWER(B1540,1.1))</f>
        <v>7253</v>
      </c>
      <c r="R1540" s="55">
        <f>I1540/(SUM(H$2:H1540)*10)</f>
        <v>1.8345517506733359E-2</v>
      </c>
      <c r="S1540" s="95">
        <f t="shared" si="224"/>
        <v>1.1278352811599996</v>
      </c>
      <c r="T1540" s="96">
        <f>SUMIFS(H$2:H1540,A$2:A1540,A1540)*10*S1540*(1.1+INDEX(Entourage!BD:BD,MATCH(J1540,Entourage!A:A,0))/20)</f>
        <v>9536.9751374889565</v>
      </c>
      <c r="U1540" s="96">
        <f t="shared" si="225"/>
        <v>766.74099259295872</v>
      </c>
      <c r="V1540" s="96">
        <f>T1540/VLOOKUP(C1540,[4]CharPropertyConfig!$A:$G,7,FALSE)</f>
        <v>9536.9751374889565</v>
      </c>
      <c r="W1540" s="96">
        <f t="shared" ref="W1540:W1603" si="226">U1540-U1539</f>
        <v>41.342272896959912</v>
      </c>
      <c r="X1540" s="54" t="str">
        <f>VLOOKUP(J1540,Entourage!A:B,2,FALSE)</f>
        <v>c_b_0003</v>
      </c>
      <c r="Y1540" s="51" t="str">
        <f>VLOOKUP(M1540,Entourage!A:B,2,FALSE)</f>
        <v>c_b_0066</v>
      </c>
    </row>
    <row r="1541" spans="1:25" x14ac:dyDescent="0.15">
      <c r="A1541" s="51">
        <f t="shared" si="222"/>
        <v>77</v>
      </c>
      <c r="B1541" s="2">
        <f>COUNTIF(A$1:A1541,A1541)</f>
        <v>20</v>
      </c>
      <c r="C1541" s="2">
        <f t="shared" si="218"/>
        <v>104</v>
      </c>
      <c r="D1541" s="100">
        <f t="shared" si="223"/>
        <v>10353</v>
      </c>
      <c r="E1541" s="51">
        <v>1</v>
      </c>
      <c r="F1541" s="43">
        <v>6</v>
      </c>
      <c r="G1541" s="82">
        <v>13009</v>
      </c>
      <c r="H1541" s="43">
        <v>72</v>
      </c>
      <c r="I1541" s="43">
        <f>VLOOKUP(C1541,[4]CharPropertyConfig!$A:$G,7,FALSE)*D1541</f>
        <v>10353</v>
      </c>
      <c r="J1541" s="51">
        <f>VLOOKUP(A1541,filiation!A:C,3,FALSE)</f>
        <v>26</v>
      </c>
      <c r="K1541" s="51">
        <f>VLOOKUP(J1541,Entourage!A:N,14,FALSE)</f>
        <v>2</v>
      </c>
      <c r="L1541" s="2" t="str">
        <f t="shared" si="219"/>
        <v>刺杀</v>
      </c>
      <c r="M1541" s="51">
        <f>VLOOKUP(A1541,filiation!A:D,4,FALSE)</f>
        <v>30</v>
      </c>
      <c r="N1541" s="51">
        <f>VLOOKUP(M1541,Entourage!A:N,14,FALSE)</f>
        <v>3</v>
      </c>
      <c r="O1541" s="2" t="str">
        <f t="shared" si="220"/>
        <v>辅助</v>
      </c>
      <c r="P1541" s="2">
        <f t="shared" si="221"/>
        <v>104</v>
      </c>
      <c r="Q1541" s="51">
        <f>INT(VLOOKUP(M1541,Entourage!A:AF,28+IF(N1541=1,2,IF(N1541=3,3,1)),FALSE)*0.6*POWER(B1541,1.1))</f>
        <v>7674</v>
      </c>
      <c r="R1541" s="55">
        <f>I1541/(SUM(H$2:H1541)*10)</f>
        <v>1.9889725658956428E-2</v>
      </c>
      <c r="S1541" s="95">
        <f t="shared" si="224"/>
        <v>1.0940002227251997</v>
      </c>
      <c r="T1541" s="96">
        <f>SUMIFS(H$2:H1541,A$2:A1541,A1541)*10*S1541*(1.1+INDEX(Entourage!BD:BD,MATCH(J1541,Entourage!A:A,0))/20)</f>
        <v>10353.618107871291</v>
      </c>
      <c r="U1541" s="96">
        <f t="shared" si="225"/>
        <v>816.64297038233417</v>
      </c>
      <c r="V1541" s="96">
        <f>T1541/VLOOKUP(C1541,[4]CharPropertyConfig!$A:$G,7,FALSE)</f>
        <v>10353.618107871291</v>
      </c>
      <c r="W1541" s="96">
        <f t="shared" si="226"/>
        <v>49.901977789375451</v>
      </c>
      <c r="X1541" s="54" t="str">
        <f>VLOOKUP(J1541,Entourage!A:B,2,FALSE)</f>
        <v>c_b_0003</v>
      </c>
      <c r="Y1541" s="51" t="str">
        <f>VLOOKUP(M1541,Entourage!A:B,2,FALSE)</f>
        <v>c_b_0066</v>
      </c>
    </row>
    <row r="1542" spans="1:25" x14ac:dyDescent="0.15">
      <c r="A1542" s="51">
        <f t="shared" si="222"/>
        <v>78</v>
      </c>
      <c r="B1542" s="2">
        <f>COUNTIF(A$1:A1542,A1542)</f>
        <v>1</v>
      </c>
      <c r="C1542" s="2">
        <f t="shared" si="218"/>
        <v>101</v>
      </c>
      <c r="D1542" s="100">
        <f t="shared" si="223"/>
        <v>11</v>
      </c>
      <c r="E1542" s="51">
        <v>1</v>
      </c>
      <c r="F1542" s="43">
        <v>1</v>
      </c>
      <c r="G1542" s="82">
        <v>13009</v>
      </c>
      <c r="H1542" s="43">
        <v>2</v>
      </c>
      <c r="I1542" s="43">
        <f>VLOOKUP(C1542,[4]CharPropertyConfig!$A:$G,7,FALSE)*D1542</f>
        <v>275</v>
      </c>
      <c r="J1542" s="51">
        <f>VLOOKUP(A1542,filiation!A:C,3,FALSE)</f>
        <v>30</v>
      </c>
      <c r="K1542" s="51">
        <f>VLOOKUP(J1542,Entourage!A:N,14,FALSE)</f>
        <v>3</v>
      </c>
      <c r="L1542" s="2" t="str">
        <f t="shared" si="219"/>
        <v>辅助</v>
      </c>
      <c r="M1542" s="51">
        <f>VLOOKUP(A1542,filiation!A:D,4,FALSE)</f>
        <v>26</v>
      </c>
      <c r="N1542" s="51">
        <f>VLOOKUP(M1542,Entourage!A:N,14,FALSE)</f>
        <v>2</v>
      </c>
      <c r="O1542" s="2" t="str">
        <f t="shared" si="220"/>
        <v>刺杀</v>
      </c>
      <c r="P1542" s="2">
        <f t="shared" si="221"/>
        <v>101</v>
      </c>
      <c r="Q1542" s="51">
        <f>INT(VLOOKUP(M1542,Entourage!A:AF,28+IF(N1542=1,2,IF(N1542=3,3,1)),FALSE)*0.6*POWER(B1542,1.1))</f>
        <v>24</v>
      </c>
      <c r="R1542" s="55">
        <f>I1542/(SUM(H$2:H1542)*10)</f>
        <v>5.2829753717293574E-4</v>
      </c>
      <c r="S1542" s="95">
        <f t="shared" si="224"/>
        <v>10</v>
      </c>
      <c r="T1542" s="96">
        <f>SUMIFS(H$2:H1542,A$2:A1542,A1542)*10*S1542*(1.1+INDEX(Entourage!BD:BD,MATCH(J1542,Entourage!A:A,0))/20)</f>
        <v>280</v>
      </c>
      <c r="U1542" s="96">
        <f t="shared" si="225"/>
        <v>-10073.618107871291</v>
      </c>
      <c r="V1542" s="96">
        <f>T1542/VLOOKUP(C1542,[4]CharPropertyConfig!$A:$G,7,FALSE)</f>
        <v>11.2</v>
      </c>
      <c r="W1542" s="96">
        <f t="shared" si="226"/>
        <v>-10890.261078253625</v>
      </c>
      <c r="X1542" s="54" t="str">
        <f>VLOOKUP(J1542,Entourage!A:B,2,FALSE)</f>
        <v>c_b_0066</v>
      </c>
      <c r="Y1542" s="51" t="str">
        <f>VLOOKUP(M1542,Entourage!A:B,2,FALSE)</f>
        <v>c_b_0003</v>
      </c>
    </row>
    <row r="1543" spans="1:25" x14ac:dyDescent="0.15">
      <c r="A1543" s="51">
        <f t="shared" si="222"/>
        <v>78</v>
      </c>
      <c r="B1543" s="2">
        <f>COUNTIF(A$1:A1543,A1543)</f>
        <v>2</v>
      </c>
      <c r="C1543" s="2">
        <f t="shared" si="218"/>
        <v>101</v>
      </c>
      <c r="D1543" s="100">
        <f t="shared" si="223"/>
        <v>23</v>
      </c>
      <c r="E1543" s="51">
        <v>1</v>
      </c>
      <c r="F1543" s="43">
        <v>1</v>
      </c>
      <c r="G1543" s="82">
        <v>13009</v>
      </c>
      <c r="H1543" s="43">
        <v>4</v>
      </c>
      <c r="I1543" s="43">
        <f>VLOOKUP(C1543,[4]CharPropertyConfig!$A:$G,7,FALSE)*D1543</f>
        <v>575</v>
      </c>
      <c r="J1543" s="51">
        <f>VLOOKUP(A1543,filiation!A:C,3,FALSE)</f>
        <v>30</v>
      </c>
      <c r="K1543" s="51">
        <f>VLOOKUP(J1543,Entourage!A:N,14,FALSE)</f>
        <v>3</v>
      </c>
      <c r="L1543" s="2" t="str">
        <f t="shared" si="219"/>
        <v>辅助</v>
      </c>
      <c r="M1543" s="51">
        <f>VLOOKUP(A1543,filiation!A:D,4,FALSE)</f>
        <v>26</v>
      </c>
      <c r="N1543" s="51">
        <f>VLOOKUP(M1543,Entourage!A:N,14,FALSE)</f>
        <v>2</v>
      </c>
      <c r="O1543" s="2" t="str">
        <f t="shared" si="220"/>
        <v>刺杀</v>
      </c>
      <c r="P1543" s="2">
        <f t="shared" si="221"/>
        <v>101</v>
      </c>
      <c r="Q1543" s="51">
        <f>INT(VLOOKUP(M1543,Entourage!A:AF,28+IF(N1543=1,2,IF(N1543=3,3,1)),FALSE)*0.6*POWER(B1543,1.1))</f>
        <v>51</v>
      </c>
      <c r="R1543" s="55">
        <f>I1543/(SUM(H$2:H1543)*10)</f>
        <v>1.1045372469169004E-3</v>
      </c>
      <c r="S1543" s="95">
        <f t="shared" si="224"/>
        <v>7</v>
      </c>
      <c r="T1543" s="96">
        <f>SUMIFS(H$2:H1543,A$2:A1543,A1543)*10*S1543*(1.1+INDEX(Entourage!BD:BD,MATCH(J1543,Entourage!A:A,0))/20)</f>
        <v>588</v>
      </c>
      <c r="U1543" s="96">
        <f t="shared" si="225"/>
        <v>308</v>
      </c>
      <c r="V1543" s="96">
        <f>T1543/VLOOKUP(C1543,[4]CharPropertyConfig!$A:$G,7,FALSE)</f>
        <v>23.52</v>
      </c>
      <c r="W1543" s="96">
        <f t="shared" si="226"/>
        <v>10381.618107871291</v>
      </c>
      <c r="X1543" s="54" t="str">
        <f>VLOOKUP(J1543,Entourage!A:B,2,FALSE)</f>
        <v>c_b_0066</v>
      </c>
      <c r="Y1543" s="51" t="str">
        <f>VLOOKUP(M1543,Entourage!A:B,2,FALSE)</f>
        <v>c_b_0003</v>
      </c>
    </row>
    <row r="1544" spans="1:25" x14ac:dyDescent="0.15">
      <c r="A1544" s="51">
        <f t="shared" si="222"/>
        <v>78</v>
      </c>
      <c r="B1544" s="2">
        <f>COUNTIF(A$1:A1544,A1544)</f>
        <v>3</v>
      </c>
      <c r="C1544" s="2">
        <f t="shared" si="218"/>
        <v>101</v>
      </c>
      <c r="D1544" s="100">
        <f t="shared" si="223"/>
        <v>36</v>
      </c>
      <c r="E1544" s="51">
        <v>1</v>
      </c>
      <c r="F1544" s="43">
        <v>1</v>
      </c>
      <c r="G1544" s="82">
        <v>13009</v>
      </c>
      <c r="H1544" s="43">
        <v>6</v>
      </c>
      <c r="I1544" s="43">
        <f>VLOOKUP(C1544,[4]CharPropertyConfig!$A:$G,7,FALSE)*D1544</f>
        <v>900</v>
      </c>
      <c r="J1544" s="51">
        <f>VLOOKUP(A1544,filiation!A:C,3,FALSE)</f>
        <v>30</v>
      </c>
      <c r="K1544" s="51">
        <f>VLOOKUP(J1544,Entourage!A:N,14,FALSE)</f>
        <v>3</v>
      </c>
      <c r="L1544" s="2" t="str">
        <f t="shared" si="219"/>
        <v>辅助</v>
      </c>
      <c r="M1544" s="51">
        <f>VLOOKUP(A1544,filiation!A:D,4,FALSE)</f>
        <v>26</v>
      </c>
      <c r="N1544" s="51">
        <f>VLOOKUP(M1544,Entourage!A:N,14,FALSE)</f>
        <v>2</v>
      </c>
      <c r="O1544" s="2" t="str">
        <f t="shared" si="220"/>
        <v>刺杀</v>
      </c>
      <c r="P1544" s="2">
        <f t="shared" si="221"/>
        <v>101</v>
      </c>
      <c r="Q1544" s="51">
        <f>INT(VLOOKUP(M1544,Entourage!A:AF,28+IF(N1544=1,2,IF(N1544=3,3,1)),FALSE)*0.6*POWER(B1544,1.1))</f>
        <v>80</v>
      </c>
      <c r="R1544" s="55">
        <f>I1544/(SUM(H$2:H1544)*10)</f>
        <v>1.7286416717885679E-3</v>
      </c>
      <c r="S1544" s="95">
        <f t="shared" si="224"/>
        <v>5.5</v>
      </c>
      <c r="T1544" s="96">
        <f>SUMIFS(H$2:H1544,A$2:A1544,A1544)*10*S1544*(1.1+INDEX(Entourage!BD:BD,MATCH(J1544,Entourage!A:A,0))/20)</f>
        <v>924.00000000000011</v>
      </c>
      <c r="U1544" s="96">
        <f t="shared" si="225"/>
        <v>336.00000000000011</v>
      </c>
      <c r="V1544" s="96">
        <f>T1544/VLOOKUP(C1544,[4]CharPropertyConfig!$A:$G,7,FALSE)</f>
        <v>36.960000000000008</v>
      </c>
      <c r="W1544" s="96">
        <f t="shared" si="226"/>
        <v>28.000000000000114</v>
      </c>
      <c r="X1544" s="54" t="str">
        <f>VLOOKUP(J1544,Entourage!A:B,2,FALSE)</f>
        <v>c_b_0066</v>
      </c>
      <c r="Y1544" s="51" t="str">
        <f>VLOOKUP(M1544,Entourage!A:B,2,FALSE)</f>
        <v>c_b_0003</v>
      </c>
    </row>
    <row r="1545" spans="1:25" x14ac:dyDescent="0.15">
      <c r="A1545" s="51">
        <f t="shared" si="222"/>
        <v>78</v>
      </c>
      <c r="B1545" s="2">
        <f>COUNTIF(A$1:A1545,A1545)</f>
        <v>4</v>
      </c>
      <c r="C1545" s="2">
        <f t="shared" si="218"/>
        <v>101</v>
      </c>
      <c r="D1545" s="100">
        <f t="shared" si="223"/>
        <v>51</v>
      </c>
      <c r="E1545" s="51">
        <v>1</v>
      </c>
      <c r="F1545" s="43">
        <v>2</v>
      </c>
      <c r="G1545" s="82">
        <v>13009</v>
      </c>
      <c r="H1545" s="43">
        <v>10</v>
      </c>
      <c r="I1545" s="43">
        <f>VLOOKUP(C1545,[4]CharPropertyConfig!$A:$G,7,FALSE)*D1545</f>
        <v>1275</v>
      </c>
      <c r="J1545" s="51">
        <f>VLOOKUP(A1545,filiation!A:C,3,FALSE)</f>
        <v>30</v>
      </c>
      <c r="K1545" s="51">
        <f>VLOOKUP(J1545,Entourage!A:N,14,FALSE)</f>
        <v>3</v>
      </c>
      <c r="L1545" s="2" t="str">
        <f t="shared" si="219"/>
        <v>辅助</v>
      </c>
      <c r="M1545" s="51">
        <f>VLOOKUP(A1545,filiation!A:D,4,FALSE)</f>
        <v>26</v>
      </c>
      <c r="N1545" s="51">
        <f>VLOOKUP(M1545,Entourage!A:N,14,FALSE)</f>
        <v>2</v>
      </c>
      <c r="O1545" s="2" t="str">
        <f t="shared" si="220"/>
        <v>刺杀</v>
      </c>
      <c r="P1545" s="2">
        <f t="shared" si="221"/>
        <v>101</v>
      </c>
      <c r="Q1545" s="51">
        <f>INT(VLOOKUP(M1545,Entourage!A:AF,28+IF(N1545=1,2,IF(N1545=3,3,1)),FALSE)*0.6*POWER(B1545,1.1))</f>
        <v>110</v>
      </c>
      <c r="R1545" s="55">
        <f>I1545/(SUM(H$2:H1545)*10)</f>
        <v>2.4484387602258326E-3</v>
      </c>
      <c r="S1545" s="95">
        <f t="shared" si="224"/>
        <v>4.2</v>
      </c>
      <c r="T1545" s="96">
        <f>SUMIFS(H$2:H1545,A$2:A1545,A1545)*10*S1545*(1.1+INDEX(Entourage!BD:BD,MATCH(J1545,Entourage!A:A,0))/20)</f>
        <v>1293.6000000000001</v>
      </c>
      <c r="U1545" s="96">
        <f t="shared" si="225"/>
        <v>369.6</v>
      </c>
      <c r="V1545" s="96">
        <f>T1545/VLOOKUP(C1545,[4]CharPropertyConfig!$A:$G,7,FALSE)</f>
        <v>51.744000000000007</v>
      </c>
      <c r="W1545" s="96">
        <f t="shared" si="226"/>
        <v>33.599999999999909</v>
      </c>
      <c r="X1545" s="54" t="str">
        <f>VLOOKUP(J1545,Entourage!A:B,2,FALSE)</f>
        <v>c_b_0066</v>
      </c>
      <c r="Y1545" s="51" t="str">
        <f>VLOOKUP(M1545,Entourage!A:B,2,FALSE)</f>
        <v>c_b_0003</v>
      </c>
    </row>
    <row r="1546" spans="1:25" x14ac:dyDescent="0.15">
      <c r="A1546" s="51">
        <f t="shared" si="222"/>
        <v>78</v>
      </c>
      <c r="B1546" s="2">
        <f>COUNTIF(A$1:A1546,A1546)</f>
        <v>5</v>
      </c>
      <c r="C1546" s="2">
        <f t="shared" si="218"/>
        <v>101</v>
      </c>
      <c r="D1546" s="100">
        <f t="shared" si="223"/>
        <v>67</v>
      </c>
      <c r="E1546" s="51">
        <v>1</v>
      </c>
      <c r="F1546" s="43">
        <v>2</v>
      </c>
      <c r="G1546" s="82">
        <v>13009</v>
      </c>
      <c r="H1546" s="43">
        <v>12</v>
      </c>
      <c r="I1546" s="43">
        <f>VLOOKUP(C1546,[4]CharPropertyConfig!$A:$G,7,FALSE)*D1546</f>
        <v>1675</v>
      </c>
      <c r="J1546" s="51">
        <f>VLOOKUP(A1546,filiation!A:C,3,FALSE)</f>
        <v>30</v>
      </c>
      <c r="K1546" s="51">
        <f>VLOOKUP(J1546,Entourage!A:N,14,FALSE)</f>
        <v>3</v>
      </c>
      <c r="L1546" s="2" t="str">
        <f t="shared" si="219"/>
        <v>辅助</v>
      </c>
      <c r="M1546" s="51">
        <f>VLOOKUP(A1546,filiation!A:D,4,FALSE)</f>
        <v>26</v>
      </c>
      <c r="N1546" s="51">
        <f>VLOOKUP(M1546,Entourage!A:N,14,FALSE)</f>
        <v>2</v>
      </c>
      <c r="O1546" s="2" t="str">
        <f t="shared" si="220"/>
        <v>刺杀</v>
      </c>
      <c r="P1546" s="2">
        <f t="shared" si="221"/>
        <v>101</v>
      </c>
      <c r="Q1546" s="51">
        <f>INT(VLOOKUP(M1546,Entourage!A:AF,28+IF(N1546=1,2,IF(N1546=3,3,1)),FALSE)*0.6*POWER(B1546,1.1))</f>
        <v>140</v>
      </c>
      <c r="R1546" s="55">
        <f>I1546/(SUM(H$2:H1546)*10)</f>
        <v>3.2158353492301194E-3</v>
      </c>
      <c r="S1546" s="95">
        <f t="shared" si="224"/>
        <v>3.56</v>
      </c>
      <c r="T1546" s="96">
        <f>SUMIFS(H$2:H1546,A$2:A1546,A1546)*10*S1546*(1.1+INDEX(Entourage!BD:BD,MATCH(J1546,Entourage!A:A,0))/20)</f>
        <v>1694.5600000000004</v>
      </c>
      <c r="U1546" s="96">
        <f t="shared" si="225"/>
        <v>400.96000000000026</v>
      </c>
      <c r="V1546" s="96">
        <f>T1546/VLOOKUP(C1546,[4]CharPropertyConfig!$A:$G,7,FALSE)</f>
        <v>67.78240000000001</v>
      </c>
      <c r="W1546" s="96">
        <f t="shared" si="226"/>
        <v>31.360000000000241</v>
      </c>
      <c r="X1546" s="54" t="str">
        <f>VLOOKUP(J1546,Entourage!A:B,2,FALSE)</f>
        <v>c_b_0066</v>
      </c>
      <c r="Y1546" s="51" t="str">
        <f>VLOOKUP(M1546,Entourage!A:B,2,FALSE)</f>
        <v>c_b_0003</v>
      </c>
    </row>
    <row r="1547" spans="1:25" x14ac:dyDescent="0.15">
      <c r="A1547" s="51">
        <f t="shared" si="222"/>
        <v>78</v>
      </c>
      <c r="B1547" s="2">
        <f>COUNTIF(A$1:A1547,A1547)</f>
        <v>6</v>
      </c>
      <c r="C1547" s="2">
        <f t="shared" si="218"/>
        <v>101</v>
      </c>
      <c r="D1547" s="100">
        <f t="shared" si="223"/>
        <v>84</v>
      </c>
      <c r="E1547" s="51">
        <v>1</v>
      </c>
      <c r="F1547" s="43">
        <v>2</v>
      </c>
      <c r="G1547" s="82">
        <v>13009</v>
      </c>
      <c r="H1547" s="43">
        <v>16</v>
      </c>
      <c r="I1547" s="43">
        <f>VLOOKUP(C1547,[4]CharPropertyConfig!$A:$G,7,FALSE)*D1547</f>
        <v>2100</v>
      </c>
      <c r="J1547" s="51">
        <f>VLOOKUP(A1547,filiation!A:C,3,FALSE)</f>
        <v>30</v>
      </c>
      <c r="K1547" s="51">
        <f>VLOOKUP(J1547,Entourage!A:N,14,FALSE)</f>
        <v>3</v>
      </c>
      <c r="L1547" s="2" t="str">
        <f t="shared" si="219"/>
        <v>辅助</v>
      </c>
      <c r="M1547" s="51">
        <f>VLOOKUP(A1547,filiation!A:D,4,FALSE)</f>
        <v>26</v>
      </c>
      <c r="N1547" s="51">
        <f>VLOOKUP(M1547,Entourage!A:N,14,FALSE)</f>
        <v>2</v>
      </c>
      <c r="O1547" s="2" t="str">
        <f t="shared" si="220"/>
        <v>刺杀</v>
      </c>
      <c r="P1547" s="2">
        <f t="shared" si="221"/>
        <v>101</v>
      </c>
      <c r="Q1547" s="51">
        <f>INT(VLOOKUP(M1547,Entourage!A:AF,28+IF(N1547=1,2,IF(N1547=3,3,1)),FALSE)*0.6*POWER(B1547,1.1))</f>
        <v>172</v>
      </c>
      <c r="R1547" s="55">
        <f>I1547/(SUM(H$2:H1547)*10)</f>
        <v>4.0305554489271046E-3</v>
      </c>
      <c r="S1547" s="95">
        <f t="shared" si="224"/>
        <v>3.02</v>
      </c>
      <c r="T1547" s="96">
        <f>SUMIFS(H$2:H1547,A$2:A1547,A1547)*10*S1547*(1.1+INDEX(Entourage!BD:BD,MATCH(J1547,Entourage!A:A,0))/20)</f>
        <v>2114</v>
      </c>
      <c r="U1547" s="96">
        <f t="shared" si="225"/>
        <v>419.4399999999996</v>
      </c>
      <c r="V1547" s="96">
        <f>T1547/VLOOKUP(C1547,[4]CharPropertyConfig!$A:$G,7,FALSE)</f>
        <v>84.56</v>
      </c>
      <c r="W1547" s="96">
        <f t="shared" si="226"/>
        <v>18.479999999999336</v>
      </c>
      <c r="X1547" s="54" t="str">
        <f>VLOOKUP(J1547,Entourage!A:B,2,FALSE)</f>
        <v>c_b_0066</v>
      </c>
      <c r="Y1547" s="51" t="str">
        <f>VLOOKUP(M1547,Entourage!A:B,2,FALSE)</f>
        <v>c_b_0003</v>
      </c>
    </row>
    <row r="1548" spans="1:25" x14ac:dyDescent="0.15">
      <c r="A1548" s="51">
        <f t="shared" si="222"/>
        <v>78</v>
      </c>
      <c r="B1548" s="2">
        <f>COUNTIF(A$1:A1548,A1548)</f>
        <v>7</v>
      </c>
      <c r="C1548" s="2">
        <f t="shared" si="218"/>
        <v>101</v>
      </c>
      <c r="D1548" s="100">
        <f t="shared" si="223"/>
        <v>101</v>
      </c>
      <c r="E1548" s="51">
        <v>1</v>
      </c>
      <c r="F1548" s="43">
        <v>3</v>
      </c>
      <c r="G1548" s="82">
        <v>13009</v>
      </c>
      <c r="H1548" s="43">
        <v>20</v>
      </c>
      <c r="I1548" s="43">
        <f>VLOOKUP(C1548,[4]CharPropertyConfig!$A:$G,7,FALSE)*D1548</f>
        <v>2525</v>
      </c>
      <c r="J1548" s="51">
        <f>VLOOKUP(A1548,filiation!A:C,3,FALSE)</f>
        <v>30</v>
      </c>
      <c r="K1548" s="51">
        <f>VLOOKUP(J1548,Entourage!A:N,14,FALSE)</f>
        <v>3</v>
      </c>
      <c r="L1548" s="2" t="str">
        <f t="shared" si="219"/>
        <v>辅助</v>
      </c>
      <c r="M1548" s="51">
        <f>VLOOKUP(A1548,filiation!A:D,4,FALSE)</f>
        <v>26</v>
      </c>
      <c r="N1548" s="51">
        <f>VLOOKUP(M1548,Entourage!A:N,14,FALSE)</f>
        <v>2</v>
      </c>
      <c r="O1548" s="2" t="str">
        <f t="shared" si="220"/>
        <v>刺杀</v>
      </c>
      <c r="P1548" s="2">
        <f t="shared" si="221"/>
        <v>101</v>
      </c>
      <c r="Q1548" s="51">
        <f>INT(VLOOKUP(M1548,Entourage!A:AF,28+IF(N1548=1,2,IF(N1548=3,3,1)),FALSE)*0.6*POWER(B1548,1.1))</f>
        <v>204</v>
      </c>
      <c r="R1548" s="55">
        <f>I1548/(SUM(H$2:H1548)*10)</f>
        <v>4.8444035148305893E-3</v>
      </c>
      <c r="S1548" s="95">
        <f t="shared" si="224"/>
        <v>2.6</v>
      </c>
      <c r="T1548" s="96">
        <f>SUMIFS(H$2:H1548,A$2:A1548,A1548)*10*S1548*(1.1+INDEX(Entourage!BD:BD,MATCH(J1548,Entourage!A:A,0))/20)</f>
        <v>2548.0000000000005</v>
      </c>
      <c r="U1548" s="96">
        <f t="shared" si="225"/>
        <v>434.00000000000045</v>
      </c>
      <c r="V1548" s="96">
        <f>T1548/VLOOKUP(C1548,[4]CharPropertyConfig!$A:$G,7,FALSE)</f>
        <v>101.92000000000002</v>
      </c>
      <c r="W1548" s="96">
        <f t="shared" si="226"/>
        <v>14.560000000000855</v>
      </c>
      <c r="X1548" s="54" t="str">
        <f>VLOOKUP(J1548,Entourage!A:B,2,FALSE)</f>
        <v>c_b_0066</v>
      </c>
      <c r="Y1548" s="51" t="str">
        <f>VLOOKUP(M1548,Entourage!A:B,2,FALSE)</f>
        <v>c_b_0003</v>
      </c>
    </row>
    <row r="1549" spans="1:25" x14ac:dyDescent="0.15">
      <c r="A1549" s="51">
        <f t="shared" si="222"/>
        <v>78</v>
      </c>
      <c r="B1549" s="2">
        <f>COUNTIF(A$1:A1549,A1549)</f>
        <v>8</v>
      </c>
      <c r="C1549" s="2">
        <f t="shared" si="218"/>
        <v>101</v>
      </c>
      <c r="D1549" s="100">
        <f t="shared" si="223"/>
        <v>120</v>
      </c>
      <c r="E1549" s="51">
        <v>1</v>
      </c>
      <c r="F1549" s="43">
        <v>3</v>
      </c>
      <c r="G1549" s="82">
        <v>13009</v>
      </c>
      <c r="H1549" s="43">
        <v>24</v>
      </c>
      <c r="I1549" s="43">
        <f>VLOOKUP(C1549,[4]CharPropertyConfig!$A:$G,7,FALSE)*D1549</f>
        <v>3000</v>
      </c>
      <c r="J1549" s="51">
        <f>VLOOKUP(A1549,filiation!A:C,3,FALSE)</f>
        <v>30</v>
      </c>
      <c r="K1549" s="51">
        <f>VLOOKUP(J1549,Entourage!A:N,14,FALSE)</f>
        <v>3</v>
      </c>
      <c r="L1549" s="2" t="str">
        <f t="shared" si="219"/>
        <v>辅助</v>
      </c>
      <c r="M1549" s="51">
        <f>VLOOKUP(A1549,filiation!A:D,4,FALSE)</f>
        <v>26</v>
      </c>
      <c r="N1549" s="51">
        <f>VLOOKUP(M1549,Entourage!A:N,14,FALSE)</f>
        <v>2</v>
      </c>
      <c r="O1549" s="2" t="str">
        <f t="shared" si="220"/>
        <v>刺杀</v>
      </c>
      <c r="P1549" s="2">
        <f t="shared" si="221"/>
        <v>101</v>
      </c>
      <c r="Q1549" s="51">
        <f>INT(VLOOKUP(M1549,Entourage!A:AF,28+IF(N1549=1,2,IF(N1549=3,3,1)),FALSE)*0.6*POWER(B1549,1.1))</f>
        <v>236</v>
      </c>
      <c r="R1549" s="55">
        <f>I1549/(SUM(H$2:H1549)*10)</f>
        <v>5.7530778966747211E-3</v>
      </c>
      <c r="S1549" s="95">
        <f t="shared" si="224"/>
        <v>2.2799999999999998</v>
      </c>
      <c r="T1549" s="96">
        <f>SUMIFS(H$2:H1549,A$2:A1549,A1549)*10*S1549*(1.1+INDEX(Entourage!BD:BD,MATCH(J1549,Entourage!A:A,0))/20)</f>
        <v>3000.48</v>
      </c>
      <c r="U1549" s="96">
        <f t="shared" si="225"/>
        <v>452.47999999999956</v>
      </c>
      <c r="V1549" s="96">
        <f>T1549/VLOOKUP(C1549,[4]CharPropertyConfig!$A:$G,7,FALSE)</f>
        <v>120.0192</v>
      </c>
      <c r="W1549" s="96">
        <f t="shared" si="226"/>
        <v>18.479999999999109</v>
      </c>
      <c r="X1549" s="54" t="str">
        <f>VLOOKUP(J1549,Entourage!A:B,2,FALSE)</f>
        <v>c_b_0066</v>
      </c>
      <c r="Y1549" s="51" t="str">
        <f>VLOOKUP(M1549,Entourage!A:B,2,FALSE)</f>
        <v>c_b_0003</v>
      </c>
    </row>
    <row r="1550" spans="1:25" x14ac:dyDescent="0.15">
      <c r="A1550" s="51">
        <f t="shared" si="222"/>
        <v>78</v>
      </c>
      <c r="B1550" s="2">
        <f>COUNTIF(A$1:A1550,A1550)</f>
        <v>9</v>
      </c>
      <c r="C1550" s="2">
        <f t="shared" si="218"/>
        <v>101</v>
      </c>
      <c r="D1550" s="100">
        <f t="shared" si="223"/>
        <v>139</v>
      </c>
      <c r="E1550" s="51">
        <v>1</v>
      </c>
      <c r="F1550" s="43">
        <v>3</v>
      </c>
      <c r="G1550" s="82">
        <v>13009</v>
      </c>
      <c r="H1550" s="43">
        <v>26</v>
      </c>
      <c r="I1550" s="43">
        <f>VLOOKUP(C1550,[4]CharPropertyConfig!$A:$G,7,FALSE)*D1550</f>
        <v>3475</v>
      </c>
      <c r="J1550" s="51">
        <f>VLOOKUP(A1550,filiation!A:C,3,FALSE)</f>
        <v>30</v>
      </c>
      <c r="K1550" s="51">
        <f>VLOOKUP(J1550,Entourage!A:N,14,FALSE)</f>
        <v>3</v>
      </c>
      <c r="L1550" s="2" t="str">
        <f t="shared" si="219"/>
        <v>辅助</v>
      </c>
      <c r="M1550" s="51">
        <f>VLOOKUP(A1550,filiation!A:D,4,FALSE)</f>
        <v>26</v>
      </c>
      <c r="N1550" s="51">
        <f>VLOOKUP(M1550,Entourage!A:N,14,FALSE)</f>
        <v>2</v>
      </c>
      <c r="O1550" s="2" t="str">
        <f t="shared" si="220"/>
        <v>刺杀</v>
      </c>
      <c r="P1550" s="2">
        <f t="shared" si="221"/>
        <v>101</v>
      </c>
      <c r="Q1550" s="51">
        <f>INT(VLOOKUP(M1550,Entourage!A:AF,28+IF(N1550=1,2,IF(N1550=3,3,1)),FALSE)*0.6*POWER(B1550,1.1))</f>
        <v>269</v>
      </c>
      <c r="R1550" s="55">
        <f>I1550/(SUM(H$2:H1550)*10)</f>
        <v>6.6606608908993331E-3</v>
      </c>
      <c r="S1550" s="95">
        <f t="shared" si="224"/>
        <v>2.0699999999999998</v>
      </c>
      <c r="T1550" s="96">
        <f>SUMIFS(H$2:H1550,A$2:A1550,A1550)*10*S1550*(1.1+INDEX(Entourage!BD:BD,MATCH(J1550,Entourage!A:A,0))/20)</f>
        <v>3477.6000000000004</v>
      </c>
      <c r="U1550" s="96">
        <f t="shared" si="225"/>
        <v>477.12000000000035</v>
      </c>
      <c r="V1550" s="96">
        <f>T1550/VLOOKUP(C1550,[4]CharPropertyConfig!$A:$G,7,FALSE)</f>
        <v>139.10400000000001</v>
      </c>
      <c r="W1550" s="96">
        <f t="shared" si="226"/>
        <v>24.640000000000782</v>
      </c>
      <c r="X1550" s="54" t="str">
        <f>VLOOKUP(J1550,Entourage!A:B,2,FALSE)</f>
        <v>c_b_0066</v>
      </c>
      <c r="Y1550" s="51" t="str">
        <f>VLOOKUP(M1550,Entourage!A:B,2,FALSE)</f>
        <v>c_b_0003</v>
      </c>
    </row>
    <row r="1551" spans="1:25" x14ac:dyDescent="0.15">
      <c r="A1551" s="51">
        <f t="shared" si="222"/>
        <v>78</v>
      </c>
      <c r="B1551" s="2">
        <f>COUNTIF(A$1:A1551,A1551)</f>
        <v>10</v>
      </c>
      <c r="C1551" s="2">
        <f t="shared" si="218"/>
        <v>101</v>
      </c>
      <c r="D1551" s="100">
        <f t="shared" si="223"/>
        <v>158</v>
      </c>
      <c r="E1551" s="51">
        <v>1</v>
      </c>
      <c r="F1551" s="43">
        <v>3</v>
      </c>
      <c r="G1551" s="82">
        <v>13009</v>
      </c>
      <c r="H1551" s="43">
        <v>30</v>
      </c>
      <c r="I1551" s="43">
        <f>VLOOKUP(C1551,[4]CharPropertyConfig!$A:$G,7,FALSE)*D1551</f>
        <v>3950</v>
      </c>
      <c r="J1551" s="51">
        <f>VLOOKUP(A1551,filiation!A:C,3,FALSE)</f>
        <v>30</v>
      </c>
      <c r="K1551" s="51">
        <f>VLOOKUP(J1551,Entourage!A:N,14,FALSE)</f>
        <v>3</v>
      </c>
      <c r="L1551" s="2" t="str">
        <f t="shared" si="219"/>
        <v>辅助</v>
      </c>
      <c r="M1551" s="51">
        <f>VLOOKUP(A1551,filiation!A:D,4,FALSE)</f>
        <v>26</v>
      </c>
      <c r="N1551" s="51">
        <f>VLOOKUP(M1551,Entourage!A:N,14,FALSE)</f>
        <v>2</v>
      </c>
      <c r="O1551" s="2" t="str">
        <f t="shared" si="220"/>
        <v>刺杀</v>
      </c>
      <c r="P1551" s="2">
        <f t="shared" si="221"/>
        <v>101</v>
      </c>
      <c r="Q1551" s="51">
        <f>INT(VLOOKUP(M1551,Entourage!A:AF,28+IF(N1551=1,2,IF(N1551=3,3,1)),FALSE)*0.6*POWER(B1551,1.1))</f>
        <v>302</v>
      </c>
      <c r="R1551" s="55">
        <f>I1551/(SUM(H$2:H1551)*10)</f>
        <v>7.5667598942569247E-3</v>
      </c>
      <c r="S1551" s="95">
        <f t="shared" si="224"/>
        <v>1.89</v>
      </c>
      <c r="T1551" s="96">
        <f>SUMIFS(H$2:H1551,A$2:A1551,A1551)*10*S1551*(1.1+INDEX(Entourage!BD:BD,MATCH(J1551,Entourage!A:A,0))/20)</f>
        <v>3969.0000000000005</v>
      </c>
      <c r="U1551" s="96">
        <f t="shared" si="225"/>
        <v>491.40000000000009</v>
      </c>
      <c r="V1551" s="96">
        <f>T1551/VLOOKUP(C1551,[4]CharPropertyConfig!$A:$G,7,FALSE)</f>
        <v>158.76000000000002</v>
      </c>
      <c r="W1551" s="96">
        <f t="shared" si="226"/>
        <v>14.279999999999745</v>
      </c>
      <c r="X1551" s="54" t="str">
        <f>VLOOKUP(J1551,Entourage!A:B,2,FALSE)</f>
        <v>c_b_0066</v>
      </c>
      <c r="Y1551" s="51" t="str">
        <f>VLOOKUP(M1551,Entourage!A:B,2,FALSE)</f>
        <v>c_b_0003</v>
      </c>
    </row>
    <row r="1552" spans="1:25" x14ac:dyDescent="0.15">
      <c r="A1552" s="51">
        <f t="shared" si="222"/>
        <v>78</v>
      </c>
      <c r="B1552" s="2">
        <f>COUNTIF(A$1:A1552,A1552)</f>
        <v>11</v>
      </c>
      <c r="C1552" s="2">
        <f t="shared" si="218"/>
        <v>101</v>
      </c>
      <c r="D1552" s="100">
        <f t="shared" si="223"/>
        <v>179</v>
      </c>
      <c r="E1552" s="51">
        <v>1</v>
      </c>
      <c r="F1552" s="43">
        <v>4</v>
      </c>
      <c r="G1552" s="82">
        <v>13009</v>
      </c>
      <c r="H1552" s="43">
        <v>34</v>
      </c>
      <c r="I1552" s="43">
        <f>VLOOKUP(C1552,[4]CharPropertyConfig!$A:$G,7,FALSE)*D1552</f>
        <v>4475</v>
      </c>
      <c r="J1552" s="51">
        <f>VLOOKUP(A1552,filiation!A:C,3,FALSE)</f>
        <v>30</v>
      </c>
      <c r="K1552" s="51">
        <f>VLOOKUP(J1552,Entourage!A:N,14,FALSE)</f>
        <v>3</v>
      </c>
      <c r="L1552" s="2" t="str">
        <f t="shared" si="219"/>
        <v>辅助</v>
      </c>
      <c r="M1552" s="51">
        <f>VLOOKUP(A1552,filiation!A:D,4,FALSE)</f>
        <v>26</v>
      </c>
      <c r="N1552" s="51">
        <f>VLOOKUP(M1552,Entourage!A:N,14,FALSE)</f>
        <v>2</v>
      </c>
      <c r="O1552" s="2" t="str">
        <f t="shared" si="220"/>
        <v>刺杀</v>
      </c>
      <c r="P1552" s="2">
        <f t="shared" si="221"/>
        <v>101</v>
      </c>
      <c r="Q1552" s="51">
        <f>INT(VLOOKUP(M1552,Entourage!A:AF,28+IF(N1552=1,2,IF(N1552=3,3,1)),FALSE)*0.6*POWER(B1552,1.1))</f>
        <v>335</v>
      </c>
      <c r="R1552" s="55">
        <f>I1552/(SUM(H$2:H1552)*10)</f>
        <v>8.5668887357378057E-3</v>
      </c>
      <c r="S1552" s="95">
        <f t="shared" si="224"/>
        <v>1.74</v>
      </c>
      <c r="T1552" s="96">
        <f>SUMIFS(H$2:H1552,A$2:A1552,A1552)*10*S1552*(1.1+INDEX(Entourage!BD:BD,MATCH(J1552,Entourage!A:A,0))/20)</f>
        <v>4482.2400000000007</v>
      </c>
      <c r="U1552" s="96">
        <f t="shared" si="225"/>
        <v>513.24000000000024</v>
      </c>
      <c r="V1552" s="96">
        <f>T1552/VLOOKUP(C1552,[4]CharPropertyConfig!$A:$G,7,FALSE)</f>
        <v>179.28960000000004</v>
      </c>
      <c r="W1552" s="96">
        <f t="shared" si="226"/>
        <v>21.840000000000146</v>
      </c>
      <c r="X1552" s="54" t="str">
        <f>VLOOKUP(J1552,Entourage!A:B,2,FALSE)</f>
        <v>c_b_0066</v>
      </c>
      <c r="Y1552" s="51" t="str">
        <f>VLOOKUP(M1552,Entourage!A:B,2,FALSE)</f>
        <v>c_b_0003</v>
      </c>
    </row>
    <row r="1553" spans="1:25" x14ac:dyDescent="0.15">
      <c r="A1553" s="51">
        <f t="shared" si="222"/>
        <v>78</v>
      </c>
      <c r="B1553" s="2">
        <f>COUNTIF(A$1:A1553,A1553)</f>
        <v>12</v>
      </c>
      <c r="C1553" s="2">
        <f t="shared" si="218"/>
        <v>101</v>
      </c>
      <c r="D1553" s="100">
        <f t="shared" si="223"/>
        <v>200</v>
      </c>
      <c r="E1553" s="51">
        <v>1</v>
      </c>
      <c r="F1553" s="43">
        <v>4</v>
      </c>
      <c r="G1553" s="82">
        <v>13009</v>
      </c>
      <c r="H1553" s="43">
        <v>38</v>
      </c>
      <c r="I1553" s="43">
        <f>VLOOKUP(C1553,[4]CharPropertyConfig!$A:$G,7,FALSE)*D1553</f>
        <v>5000</v>
      </c>
      <c r="J1553" s="51">
        <f>VLOOKUP(A1553,filiation!A:C,3,FALSE)</f>
        <v>30</v>
      </c>
      <c r="K1553" s="51">
        <f>VLOOKUP(J1553,Entourage!A:N,14,FALSE)</f>
        <v>3</v>
      </c>
      <c r="L1553" s="2" t="str">
        <f t="shared" si="219"/>
        <v>辅助</v>
      </c>
      <c r="M1553" s="51">
        <f>VLOOKUP(A1553,filiation!A:D,4,FALSE)</f>
        <v>26</v>
      </c>
      <c r="N1553" s="51">
        <f>VLOOKUP(M1553,Entourage!A:N,14,FALSE)</f>
        <v>2</v>
      </c>
      <c r="O1553" s="2" t="str">
        <f t="shared" si="220"/>
        <v>刺杀</v>
      </c>
      <c r="P1553" s="2">
        <f t="shared" si="221"/>
        <v>101</v>
      </c>
      <c r="Q1553" s="51">
        <f>INT(VLOOKUP(M1553,Entourage!A:AF,28+IF(N1553=1,2,IF(N1553=3,3,1)),FALSE)*0.6*POWER(B1553,1.1))</f>
        <v>369</v>
      </c>
      <c r="R1553" s="55">
        <f>I1553/(SUM(H$2:H1553)*10)</f>
        <v>9.5649845047251023E-3</v>
      </c>
      <c r="S1553" s="95">
        <f t="shared" si="224"/>
        <v>1.615</v>
      </c>
      <c r="T1553" s="96">
        <f>SUMIFS(H$2:H1553,A$2:A1553,A1553)*10*S1553*(1.1+INDEX(Entourage!BD:BD,MATCH(J1553,Entourage!A:A,0))/20)</f>
        <v>5019.420000000001</v>
      </c>
      <c r="U1553" s="96">
        <f t="shared" si="225"/>
        <v>537.18000000000029</v>
      </c>
      <c r="V1553" s="96">
        <f>T1553/VLOOKUP(C1553,[4]CharPropertyConfig!$A:$G,7,FALSE)</f>
        <v>200.77680000000004</v>
      </c>
      <c r="W1553" s="96">
        <f t="shared" si="226"/>
        <v>23.940000000000055</v>
      </c>
      <c r="X1553" s="54" t="str">
        <f>VLOOKUP(J1553,Entourage!A:B,2,FALSE)</f>
        <v>c_b_0066</v>
      </c>
      <c r="Y1553" s="51" t="str">
        <f>VLOOKUP(M1553,Entourage!A:B,2,FALSE)</f>
        <v>c_b_0003</v>
      </c>
    </row>
    <row r="1554" spans="1:25" x14ac:dyDescent="0.15">
      <c r="A1554" s="51">
        <f t="shared" si="222"/>
        <v>78</v>
      </c>
      <c r="B1554" s="2">
        <f>COUNTIF(A$1:A1554,A1554)</f>
        <v>13</v>
      </c>
      <c r="C1554" s="2">
        <f t="shared" ref="C1554:C1617" si="227">P1554</f>
        <v>101</v>
      </c>
      <c r="D1554" s="100">
        <f t="shared" si="223"/>
        <v>223</v>
      </c>
      <c r="E1554" s="51">
        <v>1</v>
      </c>
      <c r="F1554" s="43">
        <v>4</v>
      </c>
      <c r="G1554" s="82">
        <v>13009</v>
      </c>
      <c r="H1554" s="43">
        <v>42</v>
      </c>
      <c r="I1554" s="43">
        <f>VLOOKUP(C1554,[4]CharPropertyConfig!$A:$G,7,FALSE)*D1554</f>
        <v>5575</v>
      </c>
      <c r="J1554" s="51">
        <f>VLOOKUP(A1554,filiation!A:C,3,FALSE)</f>
        <v>30</v>
      </c>
      <c r="K1554" s="51">
        <f>VLOOKUP(J1554,Entourage!A:N,14,FALSE)</f>
        <v>3</v>
      </c>
      <c r="L1554" s="2" t="str">
        <f t="shared" si="219"/>
        <v>辅助</v>
      </c>
      <c r="M1554" s="51">
        <f>VLOOKUP(A1554,filiation!A:D,4,FALSE)</f>
        <v>26</v>
      </c>
      <c r="N1554" s="51">
        <f>VLOOKUP(M1554,Entourage!A:N,14,FALSE)</f>
        <v>2</v>
      </c>
      <c r="O1554" s="2" t="str">
        <f t="shared" si="220"/>
        <v>刺杀</v>
      </c>
      <c r="P1554" s="2">
        <f t="shared" si="221"/>
        <v>101</v>
      </c>
      <c r="Q1554" s="51">
        <f>INT(VLOOKUP(M1554,Entourage!A:AF,28+IF(N1554=1,2,IF(N1554=3,3,1)),FALSE)*0.6*POWER(B1554,1.1))</f>
        <v>403</v>
      </c>
      <c r="R1554" s="55">
        <f>I1554/(SUM(H$2:H1554)*10)</f>
        <v>1.0656395748910467E-2</v>
      </c>
      <c r="S1554" s="95">
        <f t="shared" si="224"/>
        <v>1.51</v>
      </c>
      <c r="T1554" s="96">
        <f>SUMIFS(H$2:H1554,A$2:A1554,A1554)*10*S1554*(1.1+INDEX(Entourage!BD:BD,MATCH(J1554,Entourage!A:A,0))/20)</f>
        <v>5580.9600000000009</v>
      </c>
      <c r="U1554" s="96">
        <f t="shared" si="225"/>
        <v>561.54</v>
      </c>
      <c r="V1554" s="96">
        <f>T1554/VLOOKUP(C1554,[4]CharPropertyConfig!$A:$G,7,FALSE)</f>
        <v>223.23840000000004</v>
      </c>
      <c r="W1554" s="96">
        <f t="shared" si="226"/>
        <v>24.359999999999673</v>
      </c>
      <c r="X1554" s="54" t="str">
        <f>VLOOKUP(J1554,Entourage!A:B,2,FALSE)</f>
        <v>c_b_0066</v>
      </c>
      <c r="Y1554" s="51" t="str">
        <f>VLOOKUP(M1554,Entourage!A:B,2,FALSE)</f>
        <v>c_b_0003</v>
      </c>
    </row>
    <row r="1555" spans="1:25" x14ac:dyDescent="0.15">
      <c r="A1555" s="51">
        <f t="shared" si="222"/>
        <v>78</v>
      </c>
      <c r="B1555" s="2">
        <f>COUNTIF(A$1:A1555,A1555)</f>
        <v>14</v>
      </c>
      <c r="C1555" s="2">
        <f t="shared" si="227"/>
        <v>101</v>
      </c>
      <c r="D1555" s="100">
        <f t="shared" si="223"/>
        <v>246</v>
      </c>
      <c r="E1555" s="51">
        <v>1</v>
      </c>
      <c r="F1555" s="43">
        <v>5</v>
      </c>
      <c r="G1555" s="82">
        <v>13009</v>
      </c>
      <c r="H1555" s="43">
        <v>46</v>
      </c>
      <c r="I1555" s="43">
        <f>VLOOKUP(C1555,[4]CharPropertyConfig!$A:$G,7,FALSE)*D1555</f>
        <v>6150</v>
      </c>
      <c r="J1555" s="51">
        <f>VLOOKUP(A1555,filiation!A:C,3,FALSE)</f>
        <v>30</v>
      </c>
      <c r="K1555" s="51">
        <f>VLOOKUP(J1555,Entourage!A:N,14,FALSE)</f>
        <v>3</v>
      </c>
      <c r="L1555" s="2" t="str">
        <f t="shared" si="219"/>
        <v>辅助</v>
      </c>
      <c r="M1555" s="51">
        <f>VLOOKUP(A1555,filiation!A:D,4,FALSE)</f>
        <v>26</v>
      </c>
      <c r="N1555" s="51">
        <f>VLOOKUP(M1555,Entourage!A:N,14,FALSE)</f>
        <v>2</v>
      </c>
      <c r="O1555" s="2" t="str">
        <f t="shared" si="220"/>
        <v>刺杀</v>
      </c>
      <c r="P1555" s="2">
        <f t="shared" si="221"/>
        <v>101</v>
      </c>
      <c r="Q1555" s="51">
        <f>INT(VLOOKUP(M1555,Entourage!A:AF,28+IF(N1555=1,2,IF(N1555=3,3,1)),FALSE)*0.6*POWER(B1555,1.1))</f>
        <v>437</v>
      </c>
      <c r="R1555" s="55">
        <f>I1555/(SUM(H$2:H1555)*10)</f>
        <v>1.1745158702876131E-2</v>
      </c>
      <c r="S1555" s="95">
        <f t="shared" si="224"/>
        <v>1.42</v>
      </c>
      <c r="T1555" s="96">
        <f>SUMIFS(H$2:H1555,A$2:A1555,A1555)*10*S1555*(1.1+INDEX(Entourage!BD:BD,MATCH(J1555,Entourage!A:A,0))/20)</f>
        <v>6162.8</v>
      </c>
      <c r="U1555" s="96">
        <f t="shared" si="225"/>
        <v>581.83999999999924</v>
      </c>
      <c r="V1555" s="96">
        <f>T1555/VLOOKUP(C1555,[4]CharPropertyConfig!$A:$G,7,FALSE)</f>
        <v>246.512</v>
      </c>
      <c r="W1555" s="96">
        <f t="shared" si="226"/>
        <v>20.299999999999272</v>
      </c>
      <c r="X1555" s="54" t="str">
        <f>VLOOKUP(J1555,Entourage!A:B,2,FALSE)</f>
        <v>c_b_0066</v>
      </c>
      <c r="Y1555" s="51" t="str">
        <f>VLOOKUP(M1555,Entourage!A:B,2,FALSE)</f>
        <v>c_b_0003</v>
      </c>
    </row>
    <row r="1556" spans="1:25" x14ac:dyDescent="0.15">
      <c r="A1556" s="51">
        <f t="shared" si="222"/>
        <v>78</v>
      </c>
      <c r="B1556" s="2">
        <f>COUNTIF(A$1:A1556,A1556)</f>
        <v>15</v>
      </c>
      <c r="C1556" s="2">
        <f t="shared" si="227"/>
        <v>101</v>
      </c>
      <c r="D1556" s="100">
        <f t="shared" si="223"/>
        <v>270</v>
      </c>
      <c r="E1556" s="51">
        <v>1</v>
      </c>
      <c r="F1556" s="43">
        <v>5</v>
      </c>
      <c r="G1556" s="82">
        <v>13009</v>
      </c>
      <c r="H1556" s="43">
        <v>50</v>
      </c>
      <c r="I1556" s="43">
        <f>VLOOKUP(C1556,[4]CharPropertyConfig!$A:$G,7,FALSE)*D1556</f>
        <v>6750</v>
      </c>
      <c r="J1556" s="51">
        <f>VLOOKUP(A1556,filiation!A:C,3,FALSE)</f>
        <v>30</v>
      </c>
      <c r="K1556" s="51">
        <f>VLOOKUP(J1556,Entourage!A:N,14,FALSE)</f>
        <v>3</v>
      </c>
      <c r="L1556" s="2" t="str">
        <f t="shared" si="219"/>
        <v>辅助</v>
      </c>
      <c r="M1556" s="51">
        <f>VLOOKUP(A1556,filiation!A:D,4,FALSE)</f>
        <v>26</v>
      </c>
      <c r="N1556" s="51">
        <f>VLOOKUP(M1556,Entourage!A:N,14,FALSE)</f>
        <v>2</v>
      </c>
      <c r="O1556" s="2" t="str">
        <f t="shared" si="220"/>
        <v>刺杀</v>
      </c>
      <c r="P1556" s="2">
        <f t="shared" si="221"/>
        <v>101</v>
      </c>
      <c r="Q1556" s="51">
        <f>INT(VLOOKUP(M1556,Entourage!A:AF,28+IF(N1556=1,2,IF(N1556=3,3,1)),FALSE)*0.6*POWER(B1556,1.1))</f>
        <v>471</v>
      </c>
      <c r="R1556" s="55">
        <f>I1556/(SUM(H$2:H1556)*10)</f>
        <v>1.2878730061817905E-2</v>
      </c>
      <c r="S1556" s="95">
        <f t="shared" si="224"/>
        <v>1.3418999999999999</v>
      </c>
      <c r="T1556" s="96">
        <f>SUMIFS(H$2:H1556,A$2:A1556,A1556)*10*S1556*(1.1+INDEX(Entourage!BD:BD,MATCH(J1556,Entourage!A:A,0))/20)</f>
        <v>6763.1759999999995</v>
      </c>
      <c r="U1556" s="96">
        <f t="shared" si="225"/>
        <v>600.37599999999929</v>
      </c>
      <c r="V1556" s="96">
        <f>T1556/VLOOKUP(C1556,[4]CharPropertyConfig!$A:$G,7,FALSE)</f>
        <v>270.52704</v>
      </c>
      <c r="W1556" s="96">
        <f t="shared" si="226"/>
        <v>18.536000000000058</v>
      </c>
      <c r="X1556" s="54" t="str">
        <f>VLOOKUP(J1556,Entourage!A:B,2,FALSE)</f>
        <v>c_b_0066</v>
      </c>
      <c r="Y1556" s="51" t="str">
        <f>VLOOKUP(M1556,Entourage!A:B,2,FALSE)</f>
        <v>c_b_0003</v>
      </c>
    </row>
    <row r="1557" spans="1:25" x14ac:dyDescent="0.15">
      <c r="A1557" s="51">
        <f t="shared" si="222"/>
        <v>78</v>
      </c>
      <c r="B1557" s="2">
        <f>COUNTIF(A$1:A1557,A1557)</f>
        <v>16</v>
      </c>
      <c r="C1557" s="2">
        <f t="shared" si="227"/>
        <v>101</v>
      </c>
      <c r="D1557" s="100">
        <f t="shared" si="223"/>
        <v>295</v>
      </c>
      <c r="E1557" s="51">
        <v>1</v>
      </c>
      <c r="F1557" s="43">
        <v>5</v>
      </c>
      <c r="G1557" s="82">
        <v>13009</v>
      </c>
      <c r="H1557" s="43">
        <v>54</v>
      </c>
      <c r="I1557" s="43">
        <f>VLOOKUP(C1557,[4]CharPropertyConfig!$A:$G,7,FALSE)*D1557</f>
        <v>7375</v>
      </c>
      <c r="J1557" s="51">
        <f>VLOOKUP(A1557,filiation!A:C,3,FALSE)</f>
        <v>30</v>
      </c>
      <c r="K1557" s="51">
        <f>VLOOKUP(J1557,Entourage!A:N,14,FALSE)</f>
        <v>3</v>
      </c>
      <c r="L1557" s="2" t="str">
        <f t="shared" si="219"/>
        <v>辅助</v>
      </c>
      <c r="M1557" s="51">
        <f>VLOOKUP(A1557,filiation!A:D,4,FALSE)</f>
        <v>26</v>
      </c>
      <c r="N1557" s="51">
        <f>VLOOKUP(M1557,Entourage!A:N,14,FALSE)</f>
        <v>2</v>
      </c>
      <c r="O1557" s="2" t="str">
        <f t="shared" si="220"/>
        <v>刺杀</v>
      </c>
      <c r="P1557" s="2">
        <f t="shared" si="221"/>
        <v>101</v>
      </c>
      <c r="Q1557" s="51">
        <f>INT(VLOOKUP(M1557,Entourage!A:AF,28+IF(N1557=1,2,IF(N1557=3,3,1)),FALSE)*0.6*POWER(B1557,1.1))</f>
        <v>506</v>
      </c>
      <c r="R1557" s="55">
        <f>I1557/(SUM(H$2:H1557)*10)</f>
        <v>1.4056722448823999E-2</v>
      </c>
      <c r="S1557" s="95">
        <f t="shared" si="224"/>
        <v>1.2748049999999997</v>
      </c>
      <c r="T1557" s="96">
        <f>SUMIFS(H$2:H1557,A$2:A1557,A1557)*10*S1557*(1.1+INDEX(Entourage!BD:BD,MATCH(J1557,Entourage!A:A,0))/20)</f>
        <v>7388.7697799999987</v>
      </c>
      <c r="U1557" s="96">
        <f t="shared" si="225"/>
        <v>625.59377999999924</v>
      </c>
      <c r="V1557" s="96">
        <f>T1557/VLOOKUP(C1557,[4]CharPropertyConfig!$A:$G,7,FALSE)</f>
        <v>295.55079119999994</v>
      </c>
      <c r="W1557" s="96">
        <f t="shared" si="226"/>
        <v>25.217779999999948</v>
      </c>
      <c r="X1557" s="54" t="str">
        <f>VLOOKUP(J1557,Entourage!A:B,2,FALSE)</f>
        <v>c_b_0066</v>
      </c>
      <c r="Y1557" s="51" t="str">
        <f>VLOOKUP(M1557,Entourage!A:B,2,FALSE)</f>
        <v>c_b_0003</v>
      </c>
    </row>
    <row r="1558" spans="1:25" x14ac:dyDescent="0.15">
      <c r="A1558" s="51">
        <f t="shared" si="222"/>
        <v>78</v>
      </c>
      <c r="B1558" s="2">
        <f>COUNTIF(A$1:A1558,A1558)</f>
        <v>17</v>
      </c>
      <c r="C1558" s="2">
        <f t="shared" si="227"/>
        <v>101</v>
      </c>
      <c r="D1558" s="100">
        <f t="shared" si="223"/>
        <v>321</v>
      </c>
      <c r="E1558" s="51">
        <v>1</v>
      </c>
      <c r="F1558" s="43">
        <v>5</v>
      </c>
      <c r="G1558" s="82">
        <v>13009</v>
      </c>
      <c r="H1558" s="43">
        <v>58</v>
      </c>
      <c r="I1558" s="43">
        <f>VLOOKUP(C1558,[4]CharPropertyConfig!$A:$G,7,FALSE)*D1558</f>
        <v>8025</v>
      </c>
      <c r="J1558" s="51">
        <f>VLOOKUP(A1558,filiation!A:C,3,FALSE)</f>
        <v>30</v>
      </c>
      <c r="K1558" s="51">
        <f>VLOOKUP(J1558,Entourage!A:N,14,FALSE)</f>
        <v>3</v>
      </c>
      <c r="L1558" s="2" t="str">
        <f t="shared" si="219"/>
        <v>辅助</v>
      </c>
      <c r="M1558" s="51">
        <f>VLOOKUP(A1558,filiation!A:D,4,FALSE)</f>
        <v>26</v>
      </c>
      <c r="N1558" s="51">
        <f>VLOOKUP(M1558,Entourage!A:N,14,FALSE)</f>
        <v>2</v>
      </c>
      <c r="O1558" s="2" t="str">
        <f t="shared" si="220"/>
        <v>刺杀</v>
      </c>
      <c r="P1558" s="2">
        <f t="shared" si="221"/>
        <v>101</v>
      </c>
      <c r="Q1558" s="51">
        <f>INT(VLOOKUP(M1558,Entourage!A:AF,28+IF(N1558=1,2,IF(N1558=3,3,1)),FALSE)*0.6*POWER(B1558,1.1))</f>
        <v>541</v>
      </c>
      <c r="R1558" s="55">
        <f>I1558/(SUM(H$2:H1558)*10)</f>
        <v>1.5278729723554946E-2</v>
      </c>
      <c r="S1558" s="95">
        <f t="shared" si="224"/>
        <v>1.2174387749999998</v>
      </c>
      <c r="T1558" s="96">
        <f>SUMIFS(H$2:H1558,A$2:A1558,A1558)*10*S1558*(1.1+INDEX(Entourage!BD:BD,MATCH(J1558,Entourage!A:A,0))/20)</f>
        <v>8044.835425199999</v>
      </c>
      <c r="U1558" s="96">
        <f t="shared" si="225"/>
        <v>656.06564520000029</v>
      </c>
      <c r="V1558" s="96">
        <f>T1558/VLOOKUP(C1558,[4]CharPropertyConfig!$A:$G,7,FALSE)</f>
        <v>321.79341700799995</v>
      </c>
      <c r="W1558" s="96">
        <f t="shared" si="226"/>
        <v>30.471865200001048</v>
      </c>
      <c r="X1558" s="54" t="str">
        <f>VLOOKUP(J1558,Entourage!A:B,2,FALSE)</f>
        <v>c_b_0066</v>
      </c>
      <c r="Y1558" s="51" t="str">
        <f>VLOOKUP(M1558,Entourage!A:B,2,FALSE)</f>
        <v>c_b_0003</v>
      </c>
    </row>
    <row r="1559" spans="1:25" x14ac:dyDescent="0.15">
      <c r="A1559" s="51">
        <f t="shared" si="222"/>
        <v>78</v>
      </c>
      <c r="B1559" s="2">
        <f>COUNTIF(A$1:A1559,A1559)</f>
        <v>18</v>
      </c>
      <c r="C1559" s="2">
        <f t="shared" si="227"/>
        <v>101</v>
      </c>
      <c r="D1559" s="100">
        <f t="shared" si="223"/>
        <v>350</v>
      </c>
      <c r="E1559" s="51">
        <v>1</v>
      </c>
      <c r="F1559" s="43">
        <v>6</v>
      </c>
      <c r="G1559" s="82">
        <v>13009</v>
      </c>
      <c r="H1559" s="43">
        <v>64</v>
      </c>
      <c r="I1559" s="43">
        <f>VLOOKUP(C1559,[4]CharPropertyConfig!$A:$G,7,FALSE)*D1559</f>
        <v>8750</v>
      </c>
      <c r="J1559" s="51">
        <f>VLOOKUP(A1559,filiation!A:C,3,FALSE)</f>
        <v>30</v>
      </c>
      <c r="K1559" s="51">
        <f>VLOOKUP(J1559,Entourage!A:N,14,FALSE)</f>
        <v>3</v>
      </c>
      <c r="L1559" s="2" t="str">
        <f t="shared" si="219"/>
        <v>辅助</v>
      </c>
      <c r="M1559" s="51">
        <f>VLOOKUP(A1559,filiation!A:D,4,FALSE)</f>
        <v>26</v>
      </c>
      <c r="N1559" s="51">
        <f>VLOOKUP(M1559,Entourage!A:N,14,FALSE)</f>
        <v>2</v>
      </c>
      <c r="O1559" s="2" t="str">
        <f t="shared" si="220"/>
        <v>刺杀</v>
      </c>
      <c r="P1559" s="2">
        <f t="shared" si="221"/>
        <v>101</v>
      </c>
      <c r="Q1559" s="51">
        <f>INT(VLOOKUP(M1559,Entourage!A:AF,28+IF(N1559=1,2,IF(N1559=3,3,1)),FALSE)*0.6*POWER(B1559,1.1))</f>
        <v>576</v>
      </c>
      <c r="R1559" s="55">
        <f>I1559/(SUM(H$2:H1559)*10)</f>
        <v>1.6638776907279228E-2</v>
      </c>
      <c r="S1559" s="95">
        <f t="shared" si="224"/>
        <v>1.1687412239999997</v>
      </c>
      <c r="T1559" s="96">
        <f>SUMIFS(H$2:H1559,A$2:A1559,A1559)*10*S1559*(1.1+INDEX(Entourage!BD:BD,MATCH(J1559,Entourage!A:A,0))/20)</f>
        <v>8770.2341448959978</v>
      </c>
      <c r="U1559" s="96">
        <f t="shared" si="225"/>
        <v>725.39871969599881</v>
      </c>
      <c r="V1559" s="96">
        <f>T1559/VLOOKUP(C1559,[4]CharPropertyConfig!$A:$G,7,FALSE)</f>
        <v>350.80936579583994</v>
      </c>
      <c r="W1559" s="96">
        <f t="shared" si="226"/>
        <v>69.333074495998517</v>
      </c>
      <c r="X1559" s="54" t="str">
        <f>VLOOKUP(J1559,Entourage!A:B,2,FALSE)</f>
        <v>c_b_0066</v>
      </c>
      <c r="Y1559" s="51" t="str">
        <f>VLOOKUP(M1559,Entourage!A:B,2,FALSE)</f>
        <v>c_b_0003</v>
      </c>
    </row>
    <row r="1560" spans="1:25" x14ac:dyDescent="0.15">
      <c r="A1560" s="51">
        <f t="shared" si="222"/>
        <v>78</v>
      </c>
      <c r="B1560" s="2">
        <f>COUNTIF(A$1:A1560,A1560)</f>
        <v>19</v>
      </c>
      <c r="C1560" s="2">
        <f t="shared" si="227"/>
        <v>101</v>
      </c>
      <c r="D1560" s="100">
        <f t="shared" si="223"/>
        <v>381</v>
      </c>
      <c r="E1560" s="51">
        <v>1</v>
      </c>
      <c r="F1560" s="43">
        <v>6</v>
      </c>
      <c r="G1560" s="82">
        <v>13009</v>
      </c>
      <c r="H1560" s="43">
        <v>68</v>
      </c>
      <c r="I1560" s="43">
        <f>VLOOKUP(C1560,[4]CharPropertyConfig!$A:$G,7,FALSE)*D1560</f>
        <v>9525</v>
      </c>
      <c r="J1560" s="51">
        <f>VLOOKUP(A1560,filiation!A:C,3,FALSE)</f>
        <v>30</v>
      </c>
      <c r="K1560" s="51">
        <f>VLOOKUP(J1560,Entourage!A:N,14,FALSE)</f>
        <v>3</v>
      </c>
      <c r="L1560" s="2" t="str">
        <f t="shared" si="219"/>
        <v>辅助</v>
      </c>
      <c r="M1560" s="51">
        <f>VLOOKUP(A1560,filiation!A:D,4,FALSE)</f>
        <v>26</v>
      </c>
      <c r="N1560" s="51">
        <f>VLOOKUP(M1560,Entourage!A:N,14,FALSE)</f>
        <v>2</v>
      </c>
      <c r="O1560" s="2" t="str">
        <f t="shared" si="220"/>
        <v>刺杀</v>
      </c>
      <c r="P1560" s="2">
        <f t="shared" si="221"/>
        <v>101</v>
      </c>
      <c r="Q1560" s="51">
        <f>INT(VLOOKUP(M1560,Entourage!A:AF,28+IF(N1560=1,2,IF(N1560=3,3,1)),FALSE)*0.6*POWER(B1560,1.1))</f>
        <v>612</v>
      </c>
      <c r="R1560" s="55">
        <f>I1560/(SUM(H$2:H1560)*10)</f>
        <v>1.8089106654512306E-2</v>
      </c>
      <c r="S1560" s="95">
        <f t="shared" si="224"/>
        <v>1.1278352811599996</v>
      </c>
      <c r="T1560" s="96">
        <f>SUMIFS(H$2:H1560,A$2:A1560,A1560)*10*S1560*(1.1+INDEX(Entourage!BD:BD,MATCH(J1560,Entourage!A:A,0))/20)</f>
        <v>9536.9751374889565</v>
      </c>
      <c r="U1560" s="96">
        <f t="shared" si="225"/>
        <v>766.74099259295872</v>
      </c>
      <c r="V1560" s="96">
        <f>T1560/VLOOKUP(C1560,[4]CharPropertyConfig!$A:$G,7,FALSE)</f>
        <v>381.47900549955824</v>
      </c>
      <c r="W1560" s="96">
        <f t="shared" si="226"/>
        <v>41.342272896959912</v>
      </c>
      <c r="X1560" s="54" t="str">
        <f>VLOOKUP(J1560,Entourage!A:B,2,FALSE)</f>
        <v>c_b_0066</v>
      </c>
      <c r="Y1560" s="51" t="str">
        <f>VLOOKUP(M1560,Entourage!A:B,2,FALSE)</f>
        <v>c_b_0003</v>
      </c>
    </row>
    <row r="1561" spans="1:25" x14ac:dyDescent="0.15">
      <c r="A1561" s="51">
        <f t="shared" si="222"/>
        <v>78</v>
      </c>
      <c r="B1561" s="2">
        <f>COUNTIF(A$1:A1561,A1561)</f>
        <v>20</v>
      </c>
      <c r="C1561" s="2">
        <f t="shared" si="227"/>
        <v>101</v>
      </c>
      <c r="D1561" s="100">
        <f t="shared" si="223"/>
        <v>414</v>
      </c>
      <c r="E1561" s="51">
        <v>1</v>
      </c>
      <c r="F1561" s="43">
        <v>6</v>
      </c>
      <c r="G1561" s="82">
        <v>13009</v>
      </c>
      <c r="H1561" s="43">
        <v>72</v>
      </c>
      <c r="I1561" s="43">
        <f>VLOOKUP(C1561,[4]CharPropertyConfig!$A:$G,7,FALSE)*D1561</f>
        <v>10350</v>
      </c>
      <c r="J1561" s="51">
        <f>VLOOKUP(A1561,filiation!A:C,3,FALSE)</f>
        <v>30</v>
      </c>
      <c r="K1561" s="51">
        <f>VLOOKUP(J1561,Entourage!A:N,14,FALSE)</f>
        <v>3</v>
      </c>
      <c r="L1561" s="2" t="str">
        <f t="shared" si="219"/>
        <v>辅助</v>
      </c>
      <c r="M1561" s="51">
        <f>VLOOKUP(A1561,filiation!A:D,4,FALSE)</f>
        <v>26</v>
      </c>
      <c r="N1561" s="51">
        <f>VLOOKUP(M1561,Entourage!A:N,14,FALSE)</f>
        <v>2</v>
      </c>
      <c r="O1561" s="2" t="str">
        <f t="shared" si="220"/>
        <v>刺杀</v>
      </c>
      <c r="P1561" s="2">
        <f t="shared" si="221"/>
        <v>101</v>
      </c>
      <c r="Q1561" s="51">
        <f>INT(VLOOKUP(M1561,Entourage!A:AF,28+IF(N1561=1,2,IF(N1561=3,3,1)),FALSE)*0.6*POWER(B1561,1.1))</f>
        <v>647</v>
      </c>
      <c r="R1561" s="55">
        <f>I1561/(SUM(H$2:H1561)*10)</f>
        <v>1.96290395994538E-2</v>
      </c>
      <c r="S1561" s="95">
        <f t="shared" si="224"/>
        <v>1.0940002227251997</v>
      </c>
      <c r="T1561" s="96">
        <f>SUMIFS(H$2:H1561,A$2:A1561,A1561)*10*S1561*(1.1+INDEX(Entourage!BD:BD,MATCH(J1561,Entourage!A:A,0))/20)</f>
        <v>10353.618107871291</v>
      </c>
      <c r="U1561" s="96">
        <f t="shared" si="225"/>
        <v>816.64297038233417</v>
      </c>
      <c r="V1561" s="96">
        <f>T1561/VLOOKUP(C1561,[4]CharPropertyConfig!$A:$G,7,FALSE)</f>
        <v>414.1447243148516</v>
      </c>
      <c r="W1561" s="96">
        <f t="shared" si="226"/>
        <v>49.901977789375451</v>
      </c>
      <c r="X1561" s="54" t="str">
        <f>VLOOKUP(J1561,Entourage!A:B,2,FALSE)</f>
        <v>c_b_0066</v>
      </c>
      <c r="Y1561" s="51" t="str">
        <f>VLOOKUP(M1561,Entourage!A:B,2,FALSE)</f>
        <v>c_b_0003</v>
      </c>
    </row>
    <row r="1562" spans="1:25" x14ac:dyDescent="0.15">
      <c r="A1562" s="51">
        <f t="shared" si="222"/>
        <v>79</v>
      </c>
      <c r="B1562" s="2">
        <f>COUNTIF(A$1:A1562,A1562)</f>
        <v>1</v>
      </c>
      <c r="C1562" s="2">
        <f t="shared" si="227"/>
        <v>102</v>
      </c>
      <c r="D1562" s="100">
        <f t="shared" si="223"/>
        <v>11</v>
      </c>
      <c r="E1562" s="51">
        <v>1</v>
      </c>
      <c r="F1562" s="43">
        <v>1</v>
      </c>
      <c r="G1562" s="82">
        <v>13009</v>
      </c>
      <c r="H1562" s="43">
        <v>2</v>
      </c>
      <c r="I1562" s="43">
        <f>VLOOKUP(C1562,[4]CharPropertyConfig!$A:$G,7,FALSE)*D1562</f>
        <v>275</v>
      </c>
      <c r="J1562" s="51">
        <f>VLOOKUP(A1562,filiation!A:C,3,FALSE)</f>
        <v>26</v>
      </c>
      <c r="K1562" s="51">
        <f>VLOOKUP(J1562,Entourage!A:N,14,FALSE)</f>
        <v>2</v>
      </c>
      <c r="L1562" s="2" t="str">
        <f t="shared" si="219"/>
        <v>刺杀</v>
      </c>
      <c r="M1562" s="51">
        <f>VLOOKUP(A1562,filiation!A:D,4,FALSE)</f>
        <v>31</v>
      </c>
      <c r="N1562" s="51">
        <f>VLOOKUP(M1562,Entourage!A:N,14,FALSE)</f>
        <v>1</v>
      </c>
      <c r="O1562" s="2" t="str">
        <f t="shared" si="220"/>
        <v>战斗</v>
      </c>
      <c r="P1562" s="2">
        <f t="shared" si="221"/>
        <v>102</v>
      </c>
      <c r="Q1562" s="51">
        <f>INT(VLOOKUP(M1562,Entourage!A:AF,28+IF(N1562=1,2,IF(N1562=3,3,1)),FALSE)*0.6*POWER(B1562,1.1))</f>
        <v>10</v>
      </c>
      <c r="R1562" s="55">
        <f>I1562/(SUM(H$2:H1562)*10)</f>
        <v>5.215247487198938E-4</v>
      </c>
      <c r="S1562" s="95">
        <f t="shared" si="224"/>
        <v>10</v>
      </c>
      <c r="T1562" s="96">
        <f>SUMIFS(H$2:H1562,A$2:A1562,A1562)*10*S1562*(1.1+INDEX(Entourage!BD:BD,MATCH(J1562,Entourage!A:A,0))/20)</f>
        <v>280</v>
      </c>
      <c r="U1562" s="96">
        <f t="shared" si="225"/>
        <v>-10073.618107871291</v>
      </c>
      <c r="V1562" s="96">
        <f>T1562/VLOOKUP(C1562,[4]CharPropertyConfig!$A:$G,7,FALSE)</f>
        <v>11.2</v>
      </c>
      <c r="W1562" s="96">
        <f t="shared" si="226"/>
        <v>-10890.261078253625</v>
      </c>
      <c r="X1562" s="54" t="str">
        <f>VLOOKUP(J1562,Entourage!A:B,2,FALSE)</f>
        <v>c_b_0003</v>
      </c>
      <c r="Y1562" s="51" t="str">
        <f>VLOOKUP(M1562,Entourage!A:B,2,FALSE)</f>
        <v>c_b_0070</v>
      </c>
    </row>
    <row r="1563" spans="1:25" x14ac:dyDescent="0.15">
      <c r="A1563" s="51">
        <f t="shared" si="222"/>
        <v>79</v>
      </c>
      <c r="B1563" s="2">
        <f>COUNTIF(A$1:A1563,A1563)</f>
        <v>2</v>
      </c>
      <c r="C1563" s="2">
        <f t="shared" si="227"/>
        <v>102</v>
      </c>
      <c r="D1563" s="100">
        <f t="shared" si="223"/>
        <v>23</v>
      </c>
      <c r="E1563" s="51">
        <v>1</v>
      </c>
      <c r="F1563" s="43">
        <v>1</v>
      </c>
      <c r="G1563" s="82">
        <v>13009</v>
      </c>
      <c r="H1563" s="43">
        <v>4</v>
      </c>
      <c r="I1563" s="43">
        <f>VLOOKUP(C1563,[4]CharPropertyConfig!$A:$G,7,FALSE)*D1563</f>
        <v>575</v>
      </c>
      <c r="J1563" s="51">
        <f>VLOOKUP(A1563,filiation!A:C,3,FALSE)</f>
        <v>26</v>
      </c>
      <c r="K1563" s="51">
        <f>VLOOKUP(J1563,Entourage!A:N,14,FALSE)</f>
        <v>2</v>
      </c>
      <c r="L1563" s="2" t="str">
        <f t="shared" si="219"/>
        <v>刺杀</v>
      </c>
      <c r="M1563" s="51">
        <f>VLOOKUP(A1563,filiation!A:D,4,FALSE)</f>
        <v>31</v>
      </c>
      <c r="N1563" s="51">
        <f>VLOOKUP(M1563,Entourage!A:N,14,FALSE)</f>
        <v>1</v>
      </c>
      <c r="O1563" s="2" t="str">
        <f t="shared" si="220"/>
        <v>战斗</v>
      </c>
      <c r="P1563" s="2">
        <f t="shared" si="221"/>
        <v>102</v>
      </c>
      <c r="Q1563" s="51">
        <f>INT(VLOOKUP(M1563,Entourage!A:AF,28+IF(N1563=1,2,IF(N1563=3,3,1)),FALSE)*0.6*POWER(B1563,1.1))</f>
        <v>23</v>
      </c>
      <c r="R1563" s="55">
        <f>I1563/(SUM(H$2:H1563)*10)</f>
        <v>1.0903781241703644E-3</v>
      </c>
      <c r="S1563" s="95">
        <f t="shared" si="224"/>
        <v>7</v>
      </c>
      <c r="T1563" s="96">
        <f>SUMIFS(H$2:H1563,A$2:A1563,A1563)*10*S1563*(1.1+INDEX(Entourage!BD:BD,MATCH(J1563,Entourage!A:A,0))/20)</f>
        <v>588</v>
      </c>
      <c r="U1563" s="96">
        <f t="shared" si="225"/>
        <v>308</v>
      </c>
      <c r="V1563" s="96">
        <f>T1563/VLOOKUP(C1563,[4]CharPropertyConfig!$A:$G,7,FALSE)</f>
        <v>23.52</v>
      </c>
      <c r="W1563" s="96">
        <f t="shared" si="226"/>
        <v>10381.618107871291</v>
      </c>
      <c r="X1563" s="54" t="str">
        <f>VLOOKUP(J1563,Entourage!A:B,2,FALSE)</f>
        <v>c_b_0003</v>
      </c>
      <c r="Y1563" s="51" t="str">
        <f>VLOOKUP(M1563,Entourage!A:B,2,FALSE)</f>
        <v>c_b_0070</v>
      </c>
    </row>
    <row r="1564" spans="1:25" x14ac:dyDescent="0.15">
      <c r="A1564" s="51">
        <f t="shared" si="222"/>
        <v>79</v>
      </c>
      <c r="B1564" s="2">
        <f>COUNTIF(A$1:A1564,A1564)</f>
        <v>3</v>
      </c>
      <c r="C1564" s="2">
        <f t="shared" si="227"/>
        <v>102</v>
      </c>
      <c r="D1564" s="100">
        <f t="shared" si="223"/>
        <v>36</v>
      </c>
      <c r="E1564" s="51">
        <v>1</v>
      </c>
      <c r="F1564" s="43">
        <v>1</v>
      </c>
      <c r="G1564" s="82">
        <v>13009</v>
      </c>
      <c r="H1564" s="43">
        <v>6</v>
      </c>
      <c r="I1564" s="43">
        <f>VLOOKUP(C1564,[4]CharPropertyConfig!$A:$G,7,FALSE)*D1564</f>
        <v>900</v>
      </c>
      <c r="J1564" s="51">
        <f>VLOOKUP(A1564,filiation!A:C,3,FALSE)</f>
        <v>26</v>
      </c>
      <c r="K1564" s="51">
        <f>VLOOKUP(J1564,Entourage!A:N,14,FALSE)</f>
        <v>2</v>
      </c>
      <c r="L1564" s="2" t="str">
        <f t="shared" si="219"/>
        <v>刺杀</v>
      </c>
      <c r="M1564" s="51">
        <f>VLOOKUP(A1564,filiation!A:D,4,FALSE)</f>
        <v>31</v>
      </c>
      <c r="N1564" s="51">
        <f>VLOOKUP(M1564,Entourage!A:N,14,FALSE)</f>
        <v>1</v>
      </c>
      <c r="O1564" s="2" t="str">
        <f t="shared" si="220"/>
        <v>战斗</v>
      </c>
      <c r="P1564" s="2">
        <f t="shared" si="221"/>
        <v>102</v>
      </c>
      <c r="Q1564" s="51">
        <f>INT(VLOOKUP(M1564,Entourage!A:AF,28+IF(N1564=1,2,IF(N1564=3,3,1)),FALSE)*0.6*POWER(B1564,1.1))</f>
        <v>36</v>
      </c>
      <c r="R1564" s="55">
        <f>I1564/(SUM(H$2:H1564)*10)</f>
        <v>1.7064846416382253E-3</v>
      </c>
      <c r="S1564" s="95">
        <f t="shared" si="224"/>
        <v>5.5</v>
      </c>
      <c r="T1564" s="96">
        <f>SUMIFS(H$2:H1564,A$2:A1564,A1564)*10*S1564*(1.1+INDEX(Entourage!BD:BD,MATCH(J1564,Entourage!A:A,0))/20)</f>
        <v>924.00000000000011</v>
      </c>
      <c r="U1564" s="96">
        <f t="shared" si="225"/>
        <v>336.00000000000011</v>
      </c>
      <c r="V1564" s="96">
        <f>T1564/VLOOKUP(C1564,[4]CharPropertyConfig!$A:$G,7,FALSE)</f>
        <v>36.960000000000008</v>
      </c>
      <c r="W1564" s="96">
        <f t="shared" si="226"/>
        <v>28.000000000000114</v>
      </c>
      <c r="X1564" s="54" t="str">
        <f>VLOOKUP(J1564,Entourage!A:B,2,FALSE)</f>
        <v>c_b_0003</v>
      </c>
      <c r="Y1564" s="51" t="str">
        <f>VLOOKUP(M1564,Entourage!A:B,2,FALSE)</f>
        <v>c_b_0070</v>
      </c>
    </row>
    <row r="1565" spans="1:25" x14ac:dyDescent="0.15">
      <c r="A1565" s="51">
        <f t="shared" si="222"/>
        <v>79</v>
      </c>
      <c r="B1565" s="2">
        <f>COUNTIF(A$1:A1565,A1565)</f>
        <v>4</v>
      </c>
      <c r="C1565" s="2">
        <f t="shared" si="227"/>
        <v>102</v>
      </c>
      <c r="D1565" s="100">
        <f t="shared" si="223"/>
        <v>51</v>
      </c>
      <c r="E1565" s="51">
        <v>1</v>
      </c>
      <c r="F1565" s="43">
        <v>2</v>
      </c>
      <c r="G1565" s="82">
        <v>13009</v>
      </c>
      <c r="H1565" s="43">
        <v>10</v>
      </c>
      <c r="I1565" s="43">
        <f>VLOOKUP(C1565,[4]CharPropertyConfig!$A:$G,7,FALSE)*D1565</f>
        <v>1275</v>
      </c>
      <c r="J1565" s="51">
        <f>VLOOKUP(A1565,filiation!A:C,3,FALSE)</f>
        <v>26</v>
      </c>
      <c r="K1565" s="51">
        <f>VLOOKUP(J1565,Entourage!A:N,14,FALSE)</f>
        <v>2</v>
      </c>
      <c r="L1565" s="2" t="str">
        <f t="shared" si="219"/>
        <v>刺杀</v>
      </c>
      <c r="M1565" s="51">
        <f>VLOOKUP(A1565,filiation!A:D,4,FALSE)</f>
        <v>31</v>
      </c>
      <c r="N1565" s="51">
        <f>VLOOKUP(M1565,Entourage!A:N,14,FALSE)</f>
        <v>1</v>
      </c>
      <c r="O1565" s="2" t="str">
        <f t="shared" si="220"/>
        <v>战斗</v>
      </c>
      <c r="P1565" s="2">
        <f t="shared" si="221"/>
        <v>102</v>
      </c>
      <c r="Q1565" s="51">
        <f>INT(VLOOKUP(M1565,Entourage!A:AF,28+IF(N1565=1,2,IF(N1565=3,3,1)),FALSE)*0.6*POWER(B1565,1.1))</f>
        <v>49</v>
      </c>
      <c r="R1565" s="55">
        <f>I1565/(SUM(H$2:H1565)*10)</f>
        <v>2.4170616113744076E-3</v>
      </c>
      <c r="S1565" s="95">
        <f t="shared" si="224"/>
        <v>4.2</v>
      </c>
      <c r="T1565" s="96">
        <f>SUMIFS(H$2:H1565,A$2:A1565,A1565)*10*S1565*(1.1+INDEX(Entourage!BD:BD,MATCH(J1565,Entourage!A:A,0))/20)</f>
        <v>1293.6000000000001</v>
      </c>
      <c r="U1565" s="96">
        <f t="shared" si="225"/>
        <v>369.6</v>
      </c>
      <c r="V1565" s="96">
        <f>T1565/VLOOKUP(C1565,[4]CharPropertyConfig!$A:$G,7,FALSE)</f>
        <v>51.744000000000007</v>
      </c>
      <c r="W1565" s="96">
        <f t="shared" si="226"/>
        <v>33.599999999999909</v>
      </c>
      <c r="X1565" s="54" t="str">
        <f>VLOOKUP(J1565,Entourage!A:B,2,FALSE)</f>
        <v>c_b_0003</v>
      </c>
      <c r="Y1565" s="51" t="str">
        <f>VLOOKUP(M1565,Entourage!A:B,2,FALSE)</f>
        <v>c_b_0070</v>
      </c>
    </row>
    <row r="1566" spans="1:25" x14ac:dyDescent="0.15">
      <c r="A1566" s="51">
        <f t="shared" si="222"/>
        <v>79</v>
      </c>
      <c r="B1566" s="2">
        <f>COUNTIF(A$1:A1566,A1566)</f>
        <v>5</v>
      </c>
      <c r="C1566" s="2">
        <f t="shared" si="227"/>
        <v>102</v>
      </c>
      <c r="D1566" s="100">
        <f t="shared" si="223"/>
        <v>67</v>
      </c>
      <c r="E1566" s="51">
        <v>1</v>
      </c>
      <c r="F1566" s="43">
        <v>2</v>
      </c>
      <c r="G1566" s="82">
        <v>13009</v>
      </c>
      <c r="H1566" s="43">
        <v>12</v>
      </c>
      <c r="I1566" s="43">
        <f>VLOOKUP(C1566,[4]CharPropertyConfig!$A:$G,7,FALSE)*D1566</f>
        <v>1675</v>
      </c>
      <c r="J1566" s="51">
        <f>VLOOKUP(A1566,filiation!A:C,3,FALSE)</f>
        <v>26</v>
      </c>
      <c r="K1566" s="51">
        <f>VLOOKUP(J1566,Entourage!A:N,14,FALSE)</f>
        <v>2</v>
      </c>
      <c r="L1566" s="2" t="str">
        <f t="shared" si="219"/>
        <v>刺杀</v>
      </c>
      <c r="M1566" s="51">
        <f>VLOOKUP(A1566,filiation!A:D,4,FALSE)</f>
        <v>31</v>
      </c>
      <c r="N1566" s="51">
        <f>VLOOKUP(M1566,Entourage!A:N,14,FALSE)</f>
        <v>1</v>
      </c>
      <c r="O1566" s="2" t="str">
        <f t="shared" si="220"/>
        <v>战斗</v>
      </c>
      <c r="P1566" s="2">
        <f t="shared" si="221"/>
        <v>102</v>
      </c>
      <c r="Q1566" s="51">
        <f>INT(VLOOKUP(M1566,Entourage!A:AF,28+IF(N1566=1,2,IF(N1566=3,3,1)),FALSE)*0.6*POWER(B1566,1.1))</f>
        <v>63</v>
      </c>
      <c r="R1566" s="55">
        <f>I1566/(SUM(H$2:H1566)*10)</f>
        <v>3.1746332587847315E-3</v>
      </c>
      <c r="S1566" s="95">
        <f t="shared" si="224"/>
        <v>3.56</v>
      </c>
      <c r="T1566" s="96">
        <f>SUMIFS(H$2:H1566,A$2:A1566,A1566)*10*S1566*(1.1+INDEX(Entourage!BD:BD,MATCH(J1566,Entourage!A:A,0))/20)</f>
        <v>1694.5600000000004</v>
      </c>
      <c r="U1566" s="96">
        <f t="shared" si="225"/>
        <v>400.96000000000026</v>
      </c>
      <c r="V1566" s="96">
        <f>T1566/VLOOKUP(C1566,[4]CharPropertyConfig!$A:$G,7,FALSE)</f>
        <v>67.78240000000001</v>
      </c>
      <c r="W1566" s="96">
        <f t="shared" si="226"/>
        <v>31.360000000000241</v>
      </c>
      <c r="X1566" s="54" t="str">
        <f>VLOOKUP(J1566,Entourage!A:B,2,FALSE)</f>
        <v>c_b_0003</v>
      </c>
      <c r="Y1566" s="51" t="str">
        <f>VLOOKUP(M1566,Entourage!A:B,2,FALSE)</f>
        <v>c_b_0070</v>
      </c>
    </row>
    <row r="1567" spans="1:25" x14ac:dyDescent="0.15">
      <c r="A1567" s="51">
        <f t="shared" si="222"/>
        <v>79</v>
      </c>
      <c r="B1567" s="2">
        <f>COUNTIF(A$1:A1567,A1567)</f>
        <v>6</v>
      </c>
      <c r="C1567" s="2">
        <f t="shared" si="227"/>
        <v>102</v>
      </c>
      <c r="D1567" s="100">
        <f t="shared" si="223"/>
        <v>84</v>
      </c>
      <c r="E1567" s="51">
        <v>1</v>
      </c>
      <c r="F1567" s="43">
        <v>2</v>
      </c>
      <c r="G1567" s="82">
        <v>13009</v>
      </c>
      <c r="H1567" s="43">
        <v>16</v>
      </c>
      <c r="I1567" s="43">
        <f>VLOOKUP(C1567,[4]CharPropertyConfig!$A:$G,7,FALSE)*D1567</f>
        <v>2100</v>
      </c>
      <c r="J1567" s="51">
        <f>VLOOKUP(A1567,filiation!A:C,3,FALSE)</f>
        <v>26</v>
      </c>
      <c r="K1567" s="51">
        <f>VLOOKUP(J1567,Entourage!A:N,14,FALSE)</f>
        <v>2</v>
      </c>
      <c r="L1567" s="2" t="str">
        <f t="shared" si="219"/>
        <v>刺杀</v>
      </c>
      <c r="M1567" s="51">
        <f>VLOOKUP(A1567,filiation!A:D,4,FALSE)</f>
        <v>31</v>
      </c>
      <c r="N1567" s="51">
        <f>VLOOKUP(M1567,Entourage!A:N,14,FALSE)</f>
        <v>1</v>
      </c>
      <c r="O1567" s="2" t="str">
        <f t="shared" si="220"/>
        <v>战斗</v>
      </c>
      <c r="P1567" s="2">
        <f t="shared" si="221"/>
        <v>102</v>
      </c>
      <c r="Q1567" s="51">
        <f>INT(VLOOKUP(M1567,Entourage!A:AF,28+IF(N1567=1,2,IF(N1567=3,3,1)),FALSE)*0.6*POWER(B1567,1.1))</f>
        <v>77</v>
      </c>
      <c r="R1567" s="55">
        <f>I1567/(SUM(H$2:H1567)*10)</f>
        <v>3.978930615028989E-3</v>
      </c>
      <c r="S1567" s="95">
        <f t="shared" si="224"/>
        <v>3.02</v>
      </c>
      <c r="T1567" s="96">
        <f>SUMIFS(H$2:H1567,A$2:A1567,A1567)*10*S1567*(1.1+INDEX(Entourage!BD:BD,MATCH(J1567,Entourage!A:A,0))/20)</f>
        <v>2114</v>
      </c>
      <c r="U1567" s="96">
        <f t="shared" si="225"/>
        <v>419.4399999999996</v>
      </c>
      <c r="V1567" s="96">
        <f>T1567/VLOOKUP(C1567,[4]CharPropertyConfig!$A:$G,7,FALSE)</f>
        <v>84.56</v>
      </c>
      <c r="W1567" s="96">
        <f t="shared" si="226"/>
        <v>18.479999999999336</v>
      </c>
      <c r="X1567" s="54" t="str">
        <f>VLOOKUP(J1567,Entourage!A:B,2,FALSE)</f>
        <v>c_b_0003</v>
      </c>
      <c r="Y1567" s="51" t="str">
        <f>VLOOKUP(M1567,Entourage!A:B,2,FALSE)</f>
        <v>c_b_0070</v>
      </c>
    </row>
    <row r="1568" spans="1:25" x14ac:dyDescent="0.15">
      <c r="A1568" s="51">
        <f t="shared" si="222"/>
        <v>79</v>
      </c>
      <c r="B1568" s="2">
        <f>COUNTIF(A$1:A1568,A1568)</f>
        <v>7</v>
      </c>
      <c r="C1568" s="2">
        <f t="shared" si="227"/>
        <v>102</v>
      </c>
      <c r="D1568" s="100">
        <f t="shared" si="223"/>
        <v>101</v>
      </c>
      <c r="E1568" s="51">
        <v>1</v>
      </c>
      <c r="F1568" s="43">
        <v>3</v>
      </c>
      <c r="G1568" s="82">
        <v>13009</v>
      </c>
      <c r="H1568" s="43">
        <v>20</v>
      </c>
      <c r="I1568" s="43">
        <f>VLOOKUP(C1568,[4]CharPropertyConfig!$A:$G,7,FALSE)*D1568</f>
        <v>2525</v>
      </c>
      <c r="J1568" s="51">
        <f>VLOOKUP(A1568,filiation!A:C,3,FALSE)</f>
        <v>26</v>
      </c>
      <c r="K1568" s="51">
        <f>VLOOKUP(J1568,Entourage!A:N,14,FALSE)</f>
        <v>2</v>
      </c>
      <c r="L1568" s="2" t="str">
        <f t="shared" si="219"/>
        <v>刺杀</v>
      </c>
      <c r="M1568" s="51">
        <f>VLOOKUP(A1568,filiation!A:D,4,FALSE)</f>
        <v>31</v>
      </c>
      <c r="N1568" s="51">
        <f>VLOOKUP(M1568,Entourage!A:N,14,FALSE)</f>
        <v>1</v>
      </c>
      <c r="O1568" s="2" t="str">
        <f t="shared" si="220"/>
        <v>战斗</v>
      </c>
      <c r="P1568" s="2">
        <f t="shared" si="221"/>
        <v>102</v>
      </c>
      <c r="Q1568" s="51">
        <f>INT(VLOOKUP(M1568,Entourage!A:AF,28+IF(N1568=1,2,IF(N1568=3,3,1)),FALSE)*0.6*POWER(B1568,1.1))</f>
        <v>91</v>
      </c>
      <c r="R1568" s="55">
        <f>I1568/(SUM(H$2:H1568)*10)</f>
        <v>4.7823781203833477E-3</v>
      </c>
      <c r="S1568" s="95">
        <f t="shared" si="224"/>
        <v>2.6</v>
      </c>
      <c r="T1568" s="96">
        <f>SUMIFS(H$2:H1568,A$2:A1568,A1568)*10*S1568*(1.1+INDEX(Entourage!BD:BD,MATCH(J1568,Entourage!A:A,0))/20)</f>
        <v>2548.0000000000005</v>
      </c>
      <c r="U1568" s="96">
        <f t="shared" si="225"/>
        <v>434.00000000000045</v>
      </c>
      <c r="V1568" s="96">
        <f>T1568/VLOOKUP(C1568,[4]CharPropertyConfig!$A:$G,7,FALSE)</f>
        <v>101.92000000000002</v>
      </c>
      <c r="W1568" s="96">
        <f t="shared" si="226"/>
        <v>14.560000000000855</v>
      </c>
      <c r="X1568" s="54" t="str">
        <f>VLOOKUP(J1568,Entourage!A:B,2,FALSE)</f>
        <v>c_b_0003</v>
      </c>
      <c r="Y1568" s="51" t="str">
        <f>VLOOKUP(M1568,Entourage!A:B,2,FALSE)</f>
        <v>c_b_0070</v>
      </c>
    </row>
    <row r="1569" spans="1:25" x14ac:dyDescent="0.15">
      <c r="A1569" s="51">
        <f t="shared" si="222"/>
        <v>79</v>
      </c>
      <c r="B1569" s="2">
        <f>COUNTIF(A$1:A1569,A1569)</f>
        <v>8</v>
      </c>
      <c r="C1569" s="2">
        <f t="shared" si="227"/>
        <v>102</v>
      </c>
      <c r="D1569" s="100">
        <f t="shared" si="223"/>
        <v>120</v>
      </c>
      <c r="E1569" s="51">
        <v>1</v>
      </c>
      <c r="F1569" s="43">
        <v>3</v>
      </c>
      <c r="G1569" s="82">
        <v>13009</v>
      </c>
      <c r="H1569" s="43">
        <v>24</v>
      </c>
      <c r="I1569" s="43">
        <f>VLOOKUP(C1569,[4]CharPropertyConfig!$A:$G,7,FALSE)*D1569</f>
        <v>3000</v>
      </c>
      <c r="J1569" s="51">
        <f>VLOOKUP(A1569,filiation!A:C,3,FALSE)</f>
        <v>26</v>
      </c>
      <c r="K1569" s="51">
        <f>VLOOKUP(J1569,Entourage!A:N,14,FALSE)</f>
        <v>2</v>
      </c>
      <c r="L1569" s="2" t="str">
        <f t="shared" si="219"/>
        <v>刺杀</v>
      </c>
      <c r="M1569" s="51">
        <f>VLOOKUP(A1569,filiation!A:D,4,FALSE)</f>
        <v>31</v>
      </c>
      <c r="N1569" s="51">
        <f>VLOOKUP(M1569,Entourage!A:N,14,FALSE)</f>
        <v>1</v>
      </c>
      <c r="O1569" s="2" t="str">
        <f t="shared" si="220"/>
        <v>战斗</v>
      </c>
      <c r="P1569" s="2">
        <f t="shared" si="221"/>
        <v>102</v>
      </c>
      <c r="Q1569" s="51">
        <f>INT(VLOOKUP(M1569,Entourage!A:AF,28+IF(N1569=1,2,IF(N1569=3,3,1)),FALSE)*0.6*POWER(B1569,1.1))</f>
        <v>106</v>
      </c>
      <c r="R1569" s="55">
        <f>I1569/(SUM(H$2:H1569)*10)</f>
        <v>5.679451743591685E-3</v>
      </c>
      <c r="S1569" s="95">
        <f t="shared" si="224"/>
        <v>2.2799999999999998</v>
      </c>
      <c r="T1569" s="96">
        <f>SUMIFS(H$2:H1569,A$2:A1569,A1569)*10*S1569*(1.1+INDEX(Entourage!BD:BD,MATCH(J1569,Entourage!A:A,0))/20)</f>
        <v>3000.48</v>
      </c>
      <c r="U1569" s="96">
        <f t="shared" si="225"/>
        <v>452.47999999999956</v>
      </c>
      <c r="V1569" s="96">
        <f>T1569/VLOOKUP(C1569,[4]CharPropertyConfig!$A:$G,7,FALSE)</f>
        <v>120.0192</v>
      </c>
      <c r="W1569" s="96">
        <f t="shared" si="226"/>
        <v>18.479999999999109</v>
      </c>
      <c r="X1569" s="54" t="str">
        <f>VLOOKUP(J1569,Entourage!A:B,2,FALSE)</f>
        <v>c_b_0003</v>
      </c>
      <c r="Y1569" s="51" t="str">
        <f>VLOOKUP(M1569,Entourage!A:B,2,FALSE)</f>
        <v>c_b_0070</v>
      </c>
    </row>
    <row r="1570" spans="1:25" x14ac:dyDescent="0.15">
      <c r="A1570" s="51">
        <f t="shared" si="222"/>
        <v>79</v>
      </c>
      <c r="B1570" s="2">
        <f>COUNTIF(A$1:A1570,A1570)</f>
        <v>9</v>
      </c>
      <c r="C1570" s="2">
        <f t="shared" si="227"/>
        <v>102</v>
      </c>
      <c r="D1570" s="100">
        <f t="shared" si="223"/>
        <v>139</v>
      </c>
      <c r="E1570" s="51">
        <v>1</v>
      </c>
      <c r="F1570" s="43">
        <v>3</v>
      </c>
      <c r="G1570" s="82">
        <v>13009</v>
      </c>
      <c r="H1570" s="43">
        <v>26</v>
      </c>
      <c r="I1570" s="43">
        <f>VLOOKUP(C1570,[4]CharPropertyConfig!$A:$G,7,FALSE)*D1570</f>
        <v>3475</v>
      </c>
      <c r="J1570" s="51">
        <f>VLOOKUP(A1570,filiation!A:C,3,FALSE)</f>
        <v>26</v>
      </c>
      <c r="K1570" s="51">
        <f>VLOOKUP(J1570,Entourage!A:N,14,FALSE)</f>
        <v>2</v>
      </c>
      <c r="L1570" s="2" t="str">
        <f t="shared" ref="L1570:L1633" si="228">VLOOKUP(K1570,$AC$2:$AD$4,2,FALSE)</f>
        <v>刺杀</v>
      </c>
      <c r="M1570" s="51">
        <f>VLOOKUP(A1570,filiation!A:D,4,FALSE)</f>
        <v>31</v>
      </c>
      <c r="N1570" s="51">
        <f>VLOOKUP(M1570,Entourage!A:N,14,FALSE)</f>
        <v>1</v>
      </c>
      <c r="O1570" s="2" t="str">
        <f t="shared" ref="O1570:O1633" si="229">VLOOKUP(N1570,$AC$2:$AD$4,2,FALSE)</f>
        <v>战斗</v>
      </c>
      <c r="P1570" s="2">
        <f t="shared" ref="P1570:P1633" si="230">VLOOKUP(N1570,$AC$2:$AE$4,3,FALSE)</f>
        <v>102</v>
      </c>
      <c r="Q1570" s="51">
        <f>INT(VLOOKUP(M1570,Entourage!A:AF,28+IF(N1570=1,2,IF(N1570=3,3,1)),FALSE)*0.6*POWER(B1570,1.1))</f>
        <v>121</v>
      </c>
      <c r="R1570" s="55">
        <f>I1570/(SUM(H$2:H1570)*10)</f>
        <v>6.5754617014835001E-3</v>
      </c>
      <c r="S1570" s="95">
        <f t="shared" si="224"/>
        <v>2.0699999999999998</v>
      </c>
      <c r="T1570" s="96">
        <f>SUMIFS(H$2:H1570,A$2:A1570,A1570)*10*S1570*(1.1+INDEX(Entourage!BD:BD,MATCH(J1570,Entourage!A:A,0))/20)</f>
        <v>3477.6000000000004</v>
      </c>
      <c r="U1570" s="96">
        <f t="shared" si="225"/>
        <v>477.12000000000035</v>
      </c>
      <c r="V1570" s="96">
        <f>T1570/VLOOKUP(C1570,[4]CharPropertyConfig!$A:$G,7,FALSE)</f>
        <v>139.10400000000001</v>
      </c>
      <c r="W1570" s="96">
        <f t="shared" si="226"/>
        <v>24.640000000000782</v>
      </c>
      <c r="X1570" s="54" t="str">
        <f>VLOOKUP(J1570,Entourage!A:B,2,FALSE)</f>
        <v>c_b_0003</v>
      </c>
      <c r="Y1570" s="51" t="str">
        <f>VLOOKUP(M1570,Entourage!A:B,2,FALSE)</f>
        <v>c_b_0070</v>
      </c>
    </row>
    <row r="1571" spans="1:25" x14ac:dyDescent="0.15">
      <c r="A1571" s="51">
        <f t="shared" si="222"/>
        <v>79</v>
      </c>
      <c r="B1571" s="2">
        <f>COUNTIF(A$1:A1571,A1571)</f>
        <v>10</v>
      </c>
      <c r="C1571" s="2">
        <f t="shared" si="227"/>
        <v>102</v>
      </c>
      <c r="D1571" s="100">
        <f t="shared" si="223"/>
        <v>158</v>
      </c>
      <c r="E1571" s="51">
        <v>1</v>
      </c>
      <c r="F1571" s="43">
        <v>3</v>
      </c>
      <c r="G1571" s="82">
        <v>13009</v>
      </c>
      <c r="H1571" s="43">
        <v>30</v>
      </c>
      <c r="I1571" s="43">
        <f>VLOOKUP(C1571,[4]CharPropertyConfig!$A:$G,7,FALSE)*D1571</f>
        <v>3950</v>
      </c>
      <c r="J1571" s="51">
        <f>VLOOKUP(A1571,filiation!A:C,3,FALSE)</f>
        <v>26</v>
      </c>
      <c r="K1571" s="51">
        <f>VLOOKUP(J1571,Entourage!A:N,14,FALSE)</f>
        <v>2</v>
      </c>
      <c r="L1571" s="2" t="str">
        <f t="shared" si="228"/>
        <v>刺杀</v>
      </c>
      <c r="M1571" s="51">
        <f>VLOOKUP(A1571,filiation!A:D,4,FALSE)</f>
        <v>31</v>
      </c>
      <c r="N1571" s="51">
        <f>VLOOKUP(M1571,Entourage!A:N,14,FALSE)</f>
        <v>1</v>
      </c>
      <c r="O1571" s="2" t="str">
        <f t="shared" si="229"/>
        <v>战斗</v>
      </c>
      <c r="P1571" s="2">
        <f t="shared" si="230"/>
        <v>102</v>
      </c>
      <c r="Q1571" s="51">
        <f>INT(VLOOKUP(M1571,Entourage!A:AF,28+IF(N1571=1,2,IF(N1571=3,3,1)),FALSE)*0.6*POWER(B1571,1.1))</f>
        <v>135</v>
      </c>
      <c r="R1571" s="55">
        <f>I1571/(SUM(H$2:H1571)*10)</f>
        <v>7.4700253413517905E-3</v>
      </c>
      <c r="S1571" s="95">
        <f t="shared" si="224"/>
        <v>1.89</v>
      </c>
      <c r="T1571" s="96">
        <f>SUMIFS(H$2:H1571,A$2:A1571,A1571)*10*S1571*(1.1+INDEX(Entourage!BD:BD,MATCH(J1571,Entourage!A:A,0))/20)</f>
        <v>3969.0000000000005</v>
      </c>
      <c r="U1571" s="96">
        <f t="shared" si="225"/>
        <v>491.40000000000009</v>
      </c>
      <c r="V1571" s="96">
        <f>T1571/VLOOKUP(C1571,[4]CharPropertyConfig!$A:$G,7,FALSE)</f>
        <v>158.76000000000002</v>
      </c>
      <c r="W1571" s="96">
        <f t="shared" si="226"/>
        <v>14.279999999999745</v>
      </c>
      <c r="X1571" s="54" t="str">
        <f>VLOOKUP(J1571,Entourage!A:B,2,FALSE)</f>
        <v>c_b_0003</v>
      </c>
      <c r="Y1571" s="51" t="str">
        <f>VLOOKUP(M1571,Entourage!A:B,2,FALSE)</f>
        <v>c_b_0070</v>
      </c>
    </row>
    <row r="1572" spans="1:25" x14ac:dyDescent="0.15">
      <c r="A1572" s="51">
        <f t="shared" si="222"/>
        <v>79</v>
      </c>
      <c r="B1572" s="2">
        <f>COUNTIF(A$1:A1572,A1572)</f>
        <v>11</v>
      </c>
      <c r="C1572" s="2">
        <f t="shared" si="227"/>
        <v>102</v>
      </c>
      <c r="D1572" s="100">
        <f t="shared" si="223"/>
        <v>179</v>
      </c>
      <c r="E1572" s="51">
        <v>1</v>
      </c>
      <c r="F1572" s="43">
        <v>4</v>
      </c>
      <c r="G1572" s="82">
        <v>13009</v>
      </c>
      <c r="H1572" s="43">
        <v>34</v>
      </c>
      <c r="I1572" s="43">
        <f>VLOOKUP(C1572,[4]CharPropertyConfig!$A:$G,7,FALSE)*D1572</f>
        <v>4475</v>
      </c>
      <c r="J1572" s="51">
        <f>VLOOKUP(A1572,filiation!A:C,3,FALSE)</f>
        <v>26</v>
      </c>
      <c r="K1572" s="51">
        <f>VLOOKUP(J1572,Entourage!A:N,14,FALSE)</f>
        <v>2</v>
      </c>
      <c r="L1572" s="2" t="str">
        <f t="shared" si="228"/>
        <v>刺杀</v>
      </c>
      <c r="M1572" s="51">
        <f>VLOOKUP(A1572,filiation!A:D,4,FALSE)</f>
        <v>31</v>
      </c>
      <c r="N1572" s="51">
        <f>VLOOKUP(M1572,Entourage!A:N,14,FALSE)</f>
        <v>1</v>
      </c>
      <c r="O1572" s="2" t="str">
        <f t="shared" si="229"/>
        <v>战斗</v>
      </c>
      <c r="P1572" s="2">
        <f t="shared" si="230"/>
        <v>102</v>
      </c>
      <c r="Q1572" s="51">
        <f>INT(VLOOKUP(M1572,Entourage!A:AF,28+IF(N1572=1,2,IF(N1572=3,3,1)),FALSE)*0.6*POWER(B1572,1.1))</f>
        <v>150</v>
      </c>
      <c r="R1572" s="55">
        <f>I1572/(SUM(H$2:H1572)*10)</f>
        <v>8.4574387662534022E-3</v>
      </c>
      <c r="S1572" s="95">
        <f t="shared" si="224"/>
        <v>1.74</v>
      </c>
      <c r="T1572" s="96">
        <f>SUMIFS(H$2:H1572,A$2:A1572,A1572)*10*S1572*(1.1+INDEX(Entourage!BD:BD,MATCH(J1572,Entourage!A:A,0))/20)</f>
        <v>4482.2400000000007</v>
      </c>
      <c r="U1572" s="96">
        <f t="shared" si="225"/>
        <v>513.24000000000024</v>
      </c>
      <c r="V1572" s="96">
        <f>T1572/VLOOKUP(C1572,[4]CharPropertyConfig!$A:$G,7,FALSE)</f>
        <v>179.28960000000004</v>
      </c>
      <c r="W1572" s="96">
        <f t="shared" si="226"/>
        <v>21.840000000000146</v>
      </c>
      <c r="X1572" s="54" t="str">
        <f>VLOOKUP(J1572,Entourage!A:B,2,FALSE)</f>
        <v>c_b_0003</v>
      </c>
      <c r="Y1572" s="51" t="str">
        <f>VLOOKUP(M1572,Entourage!A:B,2,FALSE)</f>
        <v>c_b_0070</v>
      </c>
    </row>
    <row r="1573" spans="1:25" x14ac:dyDescent="0.15">
      <c r="A1573" s="51">
        <f t="shared" si="222"/>
        <v>79</v>
      </c>
      <c r="B1573" s="2">
        <f>COUNTIF(A$1:A1573,A1573)</f>
        <v>12</v>
      </c>
      <c r="C1573" s="2">
        <f t="shared" si="227"/>
        <v>102</v>
      </c>
      <c r="D1573" s="100">
        <f t="shared" si="223"/>
        <v>200</v>
      </c>
      <c r="E1573" s="51">
        <v>1</v>
      </c>
      <c r="F1573" s="43">
        <v>4</v>
      </c>
      <c r="G1573" s="82">
        <v>13009</v>
      </c>
      <c r="H1573" s="43">
        <v>38</v>
      </c>
      <c r="I1573" s="43">
        <f>VLOOKUP(C1573,[4]CharPropertyConfig!$A:$G,7,FALSE)*D1573</f>
        <v>5000</v>
      </c>
      <c r="J1573" s="51">
        <f>VLOOKUP(A1573,filiation!A:C,3,FALSE)</f>
        <v>26</v>
      </c>
      <c r="K1573" s="51">
        <f>VLOOKUP(J1573,Entourage!A:N,14,FALSE)</f>
        <v>2</v>
      </c>
      <c r="L1573" s="2" t="str">
        <f t="shared" si="228"/>
        <v>刺杀</v>
      </c>
      <c r="M1573" s="51">
        <f>VLOOKUP(A1573,filiation!A:D,4,FALSE)</f>
        <v>31</v>
      </c>
      <c r="N1573" s="51">
        <f>VLOOKUP(M1573,Entourage!A:N,14,FALSE)</f>
        <v>1</v>
      </c>
      <c r="O1573" s="2" t="str">
        <f t="shared" si="229"/>
        <v>战斗</v>
      </c>
      <c r="P1573" s="2">
        <f t="shared" si="230"/>
        <v>102</v>
      </c>
      <c r="Q1573" s="51">
        <f>INT(VLOOKUP(M1573,Entourage!A:AF,28+IF(N1573=1,2,IF(N1573=3,3,1)),FALSE)*0.6*POWER(B1573,1.1))</f>
        <v>166</v>
      </c>
      <c r="R1573" s="55">
        <f>I1573/(SUM(H$2:H1573)*10)</f>
        <v>9.442870632672332E-3</v>
      </c>
      <c r="S1573" s="95">
        <f t="shared" si="224"/>
        <v>1.615</v>
      </c>
      <c r="T1573" s="96">
        <f>SUMIFS(H$2:H1573,A$2:A1573,A1573)*10*S1573*(1.1+INDEX(Entourage!BD:BD,MATCH(J1573,Entourage!A:A,0))/20)</f>
        <v>5019.420000000001</v>
      </c>
      <c r="U1573" s="96">
        <f t="shared" si="225"/>
        <v>537.18000000000029</v>
      </c>
      <c r="V1573" s="96">
        <f>T1573/VLOOKUP(C1573,[4]CharPropertyConfig!$A:$G,7,FALSE)</f>
        <v>200.77680000000004</v>
      </c>
      <c r="W1573" s="96">
        <f t="shared" si="226"/>
        <v>23.940000000000055</v>
      </c>
      <c r="X1573" s="54" t="str">
        <f>VLOOKUP(J1573,Entourage!A:B,2,FALSE)</f>
        <v>c_b_0003</v>
      </c>
      <c r="Y1573" s="51" t="str">
        <f>VLOOKUP(M1573,Entourage!A:B,2,FALSE)</f>
        <v>c_b_0070</v>
      </c>
    </row>
    <row r="1574" spans="1:25" x14ac:dyDescent="0.15">
      <c r="A1574" s="51">
        <f t="shared" si="222"/>
        <v>79</v>
      </c>
      <c r="B1574" s="2">
        <f>COUNTIF(A$1:A1574,A1574)</f>
        <v>13</v>
      </c>
      <c r="C1574" s="2">
        <f t="shared" si="227"/>
        <v>102</v>
      </c>
      <c r="D1574" s="100">
        <f t="shared" si="223"/>
        <v>223</v>
      </c>
      <c r="E1574" s="51">
        <v>1</v>
      </c>
      <c r="F1574" s="43">
        <v>4</v>
      </c>
      <c r="G1574" s="82">
        <v>13009</v>
      </c>
      <c r="H1574" s="43">
        <v>42</v>
      </c>
      <c r="I1574" s="43">
        <f>VLOOKUP(C1574,[4]CharPropertyConfig!$A:$G,7,FALSE)*D1574</f>
        <v>5575</v>
      </c>
      <c r="J1574" s="51">
        <f>VLOOKUP(A1574,filiation!A:C,3,FALSE)</f>
        <v>26</v>
      </c>
      <c r="K1574" s="51">
        <f>VLOOKUP(J1574,Entourage!A:N,14,FALSE)</f>
        <v>2</v>
      </c>
      <c r="L1574" s="2" t="str">
        <f t="shared" si="228"/>
        <v>刺杀</v>
      </c>
      <c r="M1574" s="51">
        <f>VLOOKUP(A1574,filiation!A:D,4,FALSE)</f>
        <v>31</v>
      </c>
      <c r="N1574" s="51">
        <f>VLOOKUP(M1574,Entourage!A:N,14,FALSE)</f>
        <v>1</v>
      </c>
      <c r="O1574" s="2" t="str">
        <f t="shared" si="229"/>
        <v>战斗</v>
      </c>
      <c r="P1574" s="2">
        <f t="shared" si="230"/>
        <v>102</v>
      </c>
      <c r="Q1574" s="51">
        <f>INT(VLOOKUP(M1574,Entourage!A:AF,28+IF(N1574=1,2,IF(N1574=3,3,1)),FALSE)*0.6*POWER(B1574,1.1))</f>
        <v>181</v>
      </c>
      <c r="R1574" s="55">
        <f>I1574/(SUM(H$2:H1574)*10)</f>
        <v>1.0520455917874396E-2</v>
      </c>
      <c r="S1574" s="95">
        <f t="shared" si="224"/>
        <v>1.51</v>
      </c>
      <c r="T1574" s="96">
        <f>SUMIFS(H$2:H1574,A$2:A1574,A1574)*10*S1574*(1.1+INDEX(Entourage!BD:BD,MATCH(J1574,Entourage!A:A,0))/20)</f>
        <v>5580.9600000000009</v>
      </c>
      <c r="U1574" s="96">
        <f t="shared" si="225"/>
        <v>561.54</v>
      </c>
      <c r="V1574" s="96">
        <f>T1574/VLOOKUP(C1574,[4]CharPropertyConfig!$A:$G,7,FALSE)</f>
        <v>223.23840000000004</v>
      </c>
      <c r="W1574" s="96">
        <f t="shared" si="226"/>
        <v>24.359999999999673</v>
      </c>
      <c r="X1574" s="54" t="str">
        <f>VLOOKUP(J1574,Entourage!A:B,2,FALSE)</f>
        <v>c_b_0003</v>
      </c>
      <c r="Y1574" s="51" t="str">
        <f>VLOOKUP(M1574,Entourage!A:B,2,FALSE)</f>
        <v>c_b_0070</v>
      </c>
    </row>
    <row r="1575" spans="1:25" x14ac:dyDescent="0.15">
      <c r="A1575" s="51">
        <f t="shared" si="222"/>
        <v>79</v>
      </c>
      <c r="B1575" s="2">
        <f>COUNTIF(A$1:A1575,A1575)</f>
        <v>14</v>
      </c>
      <c r="C1575" s="2">
        <f t="shared" si="227"/>
        <v>102</v>
      </c>
      <c r="D1575" s="100">
        <f t="shared" si="223"/>
        <v>246</v>
      </c>
      <c r="E1575" s="51">
        <v>1</v>
      </c>
      <c r="F1575" s="43">
        <v>5</v>
      </c>
      <c r="G1575" s="82">
        <v>13009</v>
      </c>
      <c r="H1575" s="43">
        <v>46</v>
      </c>
      <c r="I1575" s="43">
        <f>VLOOKUP(C1575,[4]CharPropertyConfig!$A:$G,7,FALSE)*D1575</f>
        <v>6150</v>
      </c>
      <c r="J1575" s="51">
        <f>VLOOKUP(A1575,filiation!A:C,3,FALSE)</f>
        <v>26</v>
      </c>
      <c r="K1575" s="51">
        <f>VLOOKUP(J1575,Entourage!A:N,14,FALSE)</f>
        <v>2</v>
      </c>
      <c r="L1575" s="2" t="str">
        <f t="shared" si="228"/>
        <v>刺杀</v>
      </c>
      <c r="M1575" s="51">
        <f>VLOOKUP(A1575,filiation!A:D,4,FALSE)</f>
        <v>31</v>
      </c>
      <c r="N1575" s="51">
        <f>VLOOKUP(M1575,Entourage!A:N,14,FALSE)</f>
        <v>1</v>
      </c>
      <c r="O1575" s="2" t="str">
        <f t="shared" si="229"/>
        <v>战斗</v>
      </c>
      <c r="P1575" s="2">
        <f t="shared" si="230"/>
        <v>102</v>
      </c>
      <c r="Q1575" s="51">
        <f>INT(VLOOKUP(M1575,Entourage!A:AF,28+IF(N1575=1,2,IF(N1575=3,3,1)),FALSE)*0.6*POWER(B1575,1.1))</f>
        <v>196</v>
      </c>
      <c r="R1575" s="55">
        <f>I1575/(SUM(H$2:H1575)*10)</f>
        <v>1.1595459858969041E-2</v>
      </c>
      <c r="S1575" s="95">
        <f t="shared" si="224"/>
        <v>1.42</v>
      </c>
      <c r="T1575" s="96">
        <f>SUMIFS(H$2:H1575,A$2:A1575,A1575)*10*S1575*(1.1+INDEX(Entourage!BD:BD,MATCH(J1575,Entourage!A:A,0))/20)</f>
        <v>6162.8</v>
      </c>
      <c r="U1575" s="96">
        <f t="shared" si="225"/>
        <v>581.83999999999924</v>
      </c>
      <c r="V1575" s="96">
        <f>T1575/VLOOKUP(C1575,[4]CharPropertyConfig!$A:$G,7,FALSE)</f>
        <v>246.512</v>
      </c>
      <c r="W1575" s="96">
        <f t="shared" si="226"/>
        <v>20.299999999999272</v>
      </c>
      <c r="X1575" s="54" t="str">
        <f>VLOOKUP(J1575,Entourage!A:B,2,FALSE)</f>
        <v>c_b_0003</v>
      </c>
      <c r="Y1575" s="51" t="str">
        <f>VLOOKUP(M1575,Entourage!A:B,2,FALSE)</f>
        <v>c_b_0070</v>
      </c>
    </row>
    <row r="1576" spans="1:25" x14ac:dyDescent="0.15">
      <c r="A1576" s="51">
        <f t="shared" si="222"/>
        <v>79</v>
      </c>
      <c r="B1576" s="2">
        <f>COUNTIF(A$1:A1576,A1576)</f>
        <v>15</v>
      </c>
      <c r="C1576" s="2">
        <f t="shared" si="227"/>
        <v>102</v>
      </c>
      <c r="D1576" s="100">
        <f t="shared" si="223"/>
        <v>270</v>
      </c>
      <c r="E1576" s="51">
        <v>1</v>
      </c>
      <c r="F1576" s="43">
        <v>5</v>
      </c>
      <c r="G1576" s="82">
        <v>13009</v>
      </c>
      <c r="H1576" s="43">
        <v>50</v>
      </c>
      <c r="I1576" s="43">
        <f>VLOOKUP(C1576,[4]CharPropertyConfig!$A:$G,7,FALSE)*D1576</f>
        <v>6750</v>
      </c>
      <c r="J1576" s="51">
        <f>VLOOKUP(A1576,filiation!A:C,3,FALSE)</f>
        <v>26</v>
      </c>
      <c r="K1576" s="51">
        <f>VLOOKUP(J1576,Entourage!A:N,14,FALSE)</f>
        <v>2</v>
      </c>
      <c r="L1576" s="2" t="str">
        <f t="shared" si="228"/>
        <v>刺杀</v>
      </c>
      <c r="M1576" s="51">
        <f>VLOOKUP(A1576,filiation!A:D,4,FALSE)</f>
        <v>31</v>
      </c>
      <c r="N1576" s="51">
        <f>VLOOKUP(M1576,Entourage!A:N,14,FALSE)</f>
        <v>1</v>
      </c>
      <c r="O1576" s="2" t="str">
        <f t="shared" si="229"/>
        <v>战斗</v>
      </c>
      <c r="P1576" s="2">
        <f t="shared" si="230"/>
        <v>102</v>
      </c>
      <c r="Q1576" s="51">
        <f>INT(VLOOKUP(M1576,Entourage!A:AF,28+IF(N1576=1,2,IF(N1576=3,3,1)),FALSE)*0.6*POWER(B1576,1.1))</f>
        <v>212</v>
      </c>
      <c r="R1576" s="55">
        <f>I1576/(SUM(H$2:H1576)*10)</f>
        <v>1.2714737793851717E-2</v>
      </c>
      <c r="S1576" s="95">
        <f t="shared" si="224"/>
        <v>1.3418999999999999</v>
      </c>
      <c r="T1576" s="96">
        <f>SUMIFS(H$2:H1576,A$2:A1576,A1576)*10*S1576*(1.1+INDEX(Entourage!BD:BD,MATCH(J1576,Entourage!A:A,0))/20)</f>
        <v>6763.1759999999995</v>
      </c>
      <c r="U1576" s="96">
        <f t="shared" si="225"/>
        <v>600.37599999999929</v>
      </c>
      <c r="V1576" s="96">
        <f>T1576/VLOOKUP(C1576,[4]CharPropertyConfig!$A:$G,7,FALSE)</f>
        <v>270.52704</v>
      </c>
      <c r="W1576" s="96">
        <f t="shared" si="226"/>
        <v>18.536000000000058</v>
      </c>
      <c r="X1576" s="54" t="str">
        <f>VLOOKUP(J1576,Entourage!A:B,2,FALSE)</f>
        <v>c_b_0003</v>
      </c>
      <c r="Y1576" s="51" t="str">
        <f>VLOOKUP(M1576,Entourage!A:B,2,FALSE)</f>
        <v>c_b_0070</v>
      </c>
    </row>
    <row r="1577" spans="1:25" x14ac:dyDescent="0.15">
      <c r="A1577" s="51">
        <f t="shared" si="222"/>
        <v>79</v>
      </c>
      <c r="B1577" s="2">
        <f>COUNTIF(A$1:A1577,A1577)</f>
        <v>16</v>
      </c>
      <c r="C1577" s="2">
        <f t="shared" si="227"/>
        <v>102</v>
      </c>
      <c r="D1577" s="100">
        <f t="shared" si="223"/>
        <v>295</v>
      </c>
      <c r="E1577" s="51">
        <v>1</v>
      </c>
      <c r="F1577" s="43">
        <v>5</v>
      </c>
      <c r="G1577" s="82">
        <v>13009</v>
      </c>
      <c r="H1577" s="43">
        <v>54</v>
      </c>
      <c r="I1577" s="43">
        <f>VLOOKUP(C1577,[4]CharPropertyConfig!$A:$G,7,FALSE)*D1577</f>
        <v>7375</v>
      </c>
      <c r="J1577" s="51">
        <f>VLOOKUP(A1577,filiation!A:C,3,FALSE)</f>
        <v>26</v>
      </c>
      <c r="K1577" s="51">
        <f>VLOOKUP(J1577,Entourage!A:N,14,FALSE)</f>
        <v>2</v>
      </c>
      <c r="L1577" s="2" t="str">
        <f t="shared" si="228"/>
        <v>刺杀</v>
      </c>
      <c r="M1577" s="51">
        <f>VLOOKUP(A1577,filiation!A:D,4,FALSE)</f>
        <v>31</v>
      </c>
      <c r="N1577" s="51">
        <f>VLOOKUP(M1577,Entourage!A:N,14,FALSE)</f>
        <v>1</v>
      </c>
      <c r="O1577" s="2" t="str">
        <f t="shared" si="229"/>
        <v>战斗</v>
      </c>
      <c r="P1577" s="2">
        <f t="shared" si="230"/>
        <v>102</v>
      </c>
      <c r="Q1577" s="51">
        <f>INT(VLOOKUP(M1577,Entourage!A:AF,28+IF(N1577=1,2,IF(N1577=3,3,1)),FALSE)*0.6*POWER(B1577,1.1))</f>
        <v>228</v>
      </c>
      <c r="R1577" s="55">
        <f>I1577/(SUM(H$2:H1577)*10)</f>
        <v>1.3877912009333485E-2</v>
      </c>
      <c r="S1577" s="95">
        <f t="shared" si="224"/>
        <v>1.2748049999999997</v>
      </c>
      <c r="T1577" s="96">
        <f>SUMIFS(H$2:H1577,A$2:A1577,A1577)*10*S1577*(1.1+INDEX(Entourage!BD:BD,MATCH(J1577,Entourage!A:A,0))/20)</f>
        <v>7388.7697799999987</v>
      </c>
      <c r="U1577" s="96">
        <f t="shared" si="225"/>
        <v>625.59377999999924</v>
      </c>
      <c r="V1577" s="96">
        <f>T1577/VLOOKUP(C1577,[4]CharPropertyConfig!$A:$G,7,FALSE)</f>
        <v>295.55079119999994</v>
      </c>
      <c r="W1577" s="96">
        <f t="shared" si="226"/>
        <v>25.217779999999948</v>
      </c>
      <c r="X1577" s="54" t="str">
        <f>VLOOKUP(J1577,Entourage!A:B,2,FALSE)</f>
        <v>c_b_0003</v>
      </c>
      <c r="Y1577" s="51" t="str">
        <f>VLOOKUP(M1577,Entourage!A:B,2,FALSE)</f>
        <v>c_b_0070</v>
      </c>
    </row>
    <row r="1578" spans="1:25" x14ac:dyDescent="0.15">
      <c r="A1578" s="51">
        <f t="shared" si="222"/>
        <v>79</v>
      </c>
      <c r="B1578" s="2">
        <f>COUNTIF(A$1:A1578,A1578)</f>
        <v>17</v>
      </c>
      <c r="C1578" s="2">
        <f t="shared" si="227"/>
        <v>102</v>
      </c>
      <c r="D1578" s="100">
        <f t="shared" si="223"/>
        <v>321</v>
      </c>
      <c r="E1578" s="51">
        <v>1</v>
      </c>
      <c r="F1578" s="43">
        <v>5</v>
      </c>
      <c r="G1578" s="82">
        <v>13009</v>
      </c>
      <c r="H1578" s="43">
        <v>58</v>
      </c>
      <c r="I1578" s="43">
        <f>VLOOKUP(C1578,[4]CharPropertyConfig!$A:$G,7,FALSE)*D1578</f>
        <v>8025</v>
      </c>
      <c r="J1578" s="51">
        <f>VLOOKUP(A1578,filiation!A:C,3,FALSE)</f>
        <v>26</v>
      </c>
      <c r="K1578" s="51">
        <f>VLOOKUP(J1578,Entourage!A:N,14,FALSE)</f>
        <v>2</v>
      </c>
      <c r="L1578" s="2" t="str">
        <f t="shared" si="228"/>
        <v>刺杀</v>
      </c>
      <c r="M1578" s="51">
        <f>VLOOKUP(A1578,filiation!A:D,4,FALSE)</f>
        <v>31</v>
      </c>
      <c r="N1578" s="51">
        <f>VLOOKUP(M1578,Entourage!A:N,14,FALSE)</f>
        <v>1</v>
      </c>
      <c r="O1578" s="2" t="str">
        <f t="shared" si="229"/>
        <v>战斗</v>
      </c>
      <c r="P1578" s="2">
        <f t="shared" si="230"/>
        <v>102</v>
      </c>
      <c r="Q1578" s="51">
        <f>INT(VLOOKUP(M1578,Entourage!A:AF,28+IF(N1578=1,2,IF(N1578=3,3,1)),FALSE)*0.6*POWER(B1578,1.1))</f>
        <v>243</v>
      </c>
      <c r="R1578" s="55">
        <f>I1578/(SUM(H$2:H1578)*10)</f>
        <v>1.5084586466165414E-2</v>
      </c>
      <c r="S1578" s="95">
        <f t="shared" si="224"/>
        <v>1.2174387749999998</v>
      </c>
      <c r="T1578" s="96">
        <f>SUMIFS(H$2:H1578,A$2:A1578,A1578)*10*S1578*(1.1+INDEX(Entourage!BD:BD,MATCH(J1578,Entourage!A:A,0))/20)</f>
        <v>8044.835425199999</v>
      </c>
      <c r="U1578" s="96">
        <f t="shared" si="225"/>
        <v>656.06564520000029</v>
      </c>
      <c r="V1578" s="96">
        <f>T1578/VLOOKUP(C1578,[4]CharPropertyConfig!$A:$G,7,FALSE)</f>
        <v>321.79341700799995</v>
      </c>
      <c r="W1578" s="96">
        <f t="shared" si="226"/>
        <v>30.471865200001048</v>
      </c>
      <c r="X1578" s="54" t="str">
        <f>VLOOKUP(J1578,Entourage!A:B,2,FALSE)</f>
        <v>c_b_0003</v>
      </c>
      <c r="Y1578" s="51" t="str">
        <f>VLOOKUP(M1578,Entourage!A:B,2,FALSE)</f>
        <v>c_b_0070</v>
      </c>
    </row>
    <row r="1579" spans="1:25" x14ac:dyDescent="0.15">
      <c r="A1579" s="51">
        <f t="shared" si="222"/>
        <v>79</v>
      </c>
      <c r="B1579" s="2">
        <f>COUNTIF(A$1:A1579,A1579)</f>
        <v>18</v>
      </c>
      <c r="C1579" s="2">
        <f t="shared" si="227"/>
        <v>102</v>
      </c>
      <c r="D1579" s="100">
        <f t="shared" si="223"/>
        <v>350</v>
      </c>
      <c r="E1579" s="51">
        <v>1</v>
      </c>
      <c r="F1579" s="43">
        <v>6</v>
      </c>
      <c r="G1579" s="82">
        <v>13009</v>
      </c>
      <c r="H1579" s="43">
        <v>64</v>
      </c>
      <c r="I1579" s="43">
        <f>VLOOKUP(C1579,[4]CharPropertyConfig!$A:$G,7,FALSE)*D1579</f>
        <v>8750</v>
      </c>
      <c r="J1579" s="51">
        <f>VLOOKUP(A1579,filiation!A:C,3,FALSE)</f>
        <v>26</v>
      </c>
      <c r="K1579" s="51">
        <f>VLOOKUP(J1579,Entourage!A:N,14,FALSE)</f>
        <v>2</v>
      </c>
      <c r="L1579" s="2" t="str">
        <f t="shared" si="228"/>
        <v>刺杀</v>
      </c>
      <c r="M1579" s="51">
        <f>VLOOKUP(A1579,filiation!A:D,4,FALSE)</f>
        <v>31</v>
      </c>
      <c r="N1579" s="51">
        <f>VLOOKUP(M1579,Entourage!A:N,14,FALSE)</f>
        <v>1</v>
      </c>
      <c r="O1579" s="2" t="str">
        <f t="shared" si="229"/>
        <v>战斗</v>
      </c>
      <c r="P1579" s="2">
        <f t="shared" si="230"/>
        <v>102</v>
      </c>
      <c r="Q1579" s="51">
        <f>INT(VLOOKUP(M1579,Entourage!A:AF,28+IF(N1579=1,2,IF(N1579=3,3,1)),FALSE)*0.6*POWER(B1579,1.1))</f>
        <v>259</v>
      </c>
      <c r="R1579" s="55">
        <f>I1579/(SUM(H$2:H1579)*10)</f>
        <v>1.6427605887653952E-2</v>
      </c>
      <c r="S1579" s="95">
        <f t="shared" si="224"/>
        <v>1.1687412239999997</v>
      </c>
      <c r="T1579" s="96">
        <f>SUMIFS(H$2:H1579,A$2:A1579,A1579)*10*S1579*(1.1+INDEX(Entourage!BD:BD,MATCH(J1579,Entourage!A:A,0))/20)</f>
        <v>8770.2341448959978</v>
      </c>
      <c r="U1579" s="96">
        <f t="shared" si="225"/>
        <v>725.39871969599881</v>
      </c>
      <c r="V1579" s="96">
        <f>T1579/VLOOKUP(C1579,[4]CharPropertyConfig!$A:$G,7,FALSE)</f>
        <v>350.80936579583994</v>
      </c>
      <c r="W1579" s="96">
        <f t="shared" si="226"/>
        <v>69.333074495998517</v>
      </c>
      <c r="X1579" s="54" t="str">
        <f>VLOOKUP(J1579,Entourage!A:B,2,FALSE)</f>
        <v>c_b_0003</v>
      </c>
      <c r="Y1579" s="51" t="str">
        <f>VLOOKUP(M1579,Entourage!A:B,2,FALSE)</f>
        <v>c_b_0070</v>
      </c>
    </row>
    <row r="1580" spans="1:25" x14ac:dyDescent="0.15">
      <c r="A1580" s="51">
        <f t="shared" si="222"/>
        <v>79</v>
      </c>
      <c r="B1580" s="2">
        <f>COUNTIF(A$1:A1580,A1580)</f>
        <v>19</v>
      </c>
      <c r="C1580" s="2">
        <f t="shared" si="227"/>
        <v>102</v>
      </c>
      <c r="D1580" s="100">
        <f t="shared" si="223"/>
        <v>381</v>
      </c>
      <c r="E1580" s="51">
        <v>1</v>
      </c>
      <c r="F1580" s="43">
        <v>6</v>
      </c>
      <c r="G1580" s="82">
        <v>13009</v>
      </c>
      <c r="H1580" s="43">
        <v>68</v>
      </c>
      <c r="I1580" s="43">
        <f>VLOOKUP(C1580,[4]CharPropertyConfig!$A:$G,7,FALSE)*D1580</f>
        <v>9525</v>
      </c>
      <c r="J1580" s="51">
        <f>VLOOKUP(A1580,filiation!A:C,3,FALSE)</f>
        <v>26</v>
      </c>
      <c r="K1580" s="51">
        <f>VLOOKUP(J1580,Entourage!A:N,14,FALSE)</f>
        <v>2</v>
      </c>
      <c r="L1580" s="2" t="str">
        <f t="shared" si="228"/>
        <v>刺杀</v>
      </c>
      <c r="M1580" s="51">
        <f>VLOOKUP(A1580,filiation!A:D,4,FALSE)</f>
        <v>31</v>
      </c>
      <c r="N1580" s="51">
        <f>VLOOKUP(M1580,Entourage!A:N,14,FALSE)</f>
        <v>1</v>
      </c>
      <c r="O1580" s="2" t="str">
        <f t="shared" si="229"/>
        <v>战斗</v>
      </c>
      <c r="P1580" s="2">
        <f t="shared" si="230"/>
        <v>102</v>
      </c>
      <c r="Q1580" s="51">
        <f>INT(VLOOKUP(M1580,Entourage!A:AF,28+IF(N1580=1,2,IF(N1580=3,3,1)),FALSE)*0.6*POWER(B1580,1.1))</f>
        <v>275</v>
      </c>
      <c r="R1580" s="55">
        <f>I1580/(SUM(H$2:H1580)*10)</f>
        <v>1.7859821495537387E-2</v>
      </c>
      <c r="S1580" s="95">
        <f t="shared" si="224"/>
        <v>1.1278352811599996</v>
      </c>
      <c r="T1580" s="96">
        <f>SUMIFS(H$2:H1580,A$2:A1580,A1580)*10*S1580*(1.1+INDEX(Entourage!BD:BD,MATCH(J1580,Entourage!A:A,0))/20)</f>
        <v>9536.9751374889565</v>
      </c>
      <c r="U1580" s="96">
        <f t="shared" si="225"/>
        <v>766.74099259295872</v>
      </c>
      <c r="V1580" s="96">
        <f>T1580/VLOOKUP(C1580,[4]CharPropertyConfig!$A:$G,7,FALSE)</f>
        <v>381.47900549955824</v>
      </c>
      <c r="W1580" s="96">
        <f t="shared" si="226"/>
        <v>41.342272896959912</v>
      </c>
      <c r="X1580" s="54" t="str">
        <f>VLOOKUP(J1580,Entourage!A:B,2,FALSE)</f>
        <v>c_b_0003</v>
      </c>
      <c r="Y1580" s="51" t="str">
        <f>VLOOKUP(M1580,Entourage!A:B,2,FALSE)</f>
        <v>c_b_0070</v>
      </c>
    </row>
    <row r="1581" spans="1:25" x14ac:dyDescent="0.15">
      <c r="A1581" s="51">
        <f t="shared" si="222"/>
        <v>79</v>
      </c>
      <c r="B1581" s="2">
        <f>COUNTIF(A$1:A1581,A1581)</f>
        <v>20</v>
      </c>
      <c r="C1581" s="2">
        <f t="shared" si="227"/>
        <v>102</v>
      </c>
      <c r="D1581" s="100">
        <f t="shared" si="223"/>
        <v>414</v>
      </c>
      <c r="E1581" s="51">
        <v>1</v>
      </c>
      <c r="F1581" s="43">
        <v>6</v>
      </c>
      <c r="G1581" s="82">
        <v>13009</v>
      </c>
      <c r="H1581" s="43">
        <v>72</v>
      </c>
      <c r="I1581" s="43">
        <f>VLOOKUP(C1581,[4]CharPropertyConfig!$A:$G,7,FALSE)*D1581</f>
        <v>10350</v>
      </c>
      <c r="J1581" s="51">
        <f>VLOOKUP(A1581,filiation!A:C,3,FALSE)</f>
        <v>26</v>
      </c>
      <c r="K1581" s="51">
        <f>VLOOKUP(J1581,Entourage!A:N,14,FALSE)</f>
        <v>2</v>
      </c>
      <c r="L1581" s="2" t="str">
        <f t="shared" si="228"/>
        <v>刺杀</v>
      </c>
      <c r="M1581" s="51">
        <f>VLOOKUP(A1581,filiation!A:D,4,FALSE)</f>
        <v>31</v>
      </c>
      <c r="N1581" s="51">
        <f>VLOOKUP(M1581,Entourage!A:N,14,FALSE)</f>
        <v>1</v>
      </c>
      <c r="O1581" s="2" t="str">
        <f t="shared" si="229"/>
        <v>战斗</v>
      </c>
      <c r="P1581" s="2">
        <f t="shared" si="230"/>
        <v>102</v>
      </c>
      <c r="Q1581" s="51">
        <f>INT(VLOOKUP(M1581,Entourage!A:AF,28+IF(N1581=1,2,IF(N1581=3,3,1)),FALSE)*0.6*POWER(B1581,1.1))</f>
        <v>291</v>
      </c>
      <c r="R1581" s="55">
        <f>I1581/(SUM(H$2:H1581)*10)</f>
        <v>1.9380570743764512E-2</v>
      </c>
      <c r="S1581" s="95">
        <f t="shared" si="224"/>
        <v>1.0940002227251997</v>
      </c>
      <c r="T1581" s="96">
        <f>SUMIFS(H$2:H1581,A$2:A1581,A1581)*10*S1581*(1.1+INDEX(Entourage!BD:BD,MATCH(J1581,Entourage!A:A,0))/20)</f>
        <v>10353.618107871291</v>
      </c>
      <c r="U1581" s="96">
        <f t="shared" si="225"/>
        <v>816.64297038233417</v>
      </c>
      <c r="V1581" s="96">
        <f>T1581/VLOOKUP(C1581,[4]CharPropertyConfig!$A:$G,7,FALSE)</f>
        <v>414.1447243148516</v>
      </c>
      <c r="W1581" s="96">
        <f t="shared" si="226"/>
        <v>49.901977789375451</v>
      </c>
      <c r="X1581" s="54" t="str">
        <f>VLOOKUP(J1581,Entourage!A:B,2,FALSE)</f>
        <v>c_b_0003</v>
      </c>
      <c r="Y1581" s="51" t="str">
        <f>VLOOKUP(M1581,Entourage!A:B,2,FALSE)</f>
        <v>c_b_0070</v>
      </c>
    </row>
    <row r="1582" spans="1:25" x14ac:dyDescent="0.15">
      <c r="A1582" s="51">
        <f t="shared" si="222"/>
        <v>80</v>
      </c>
      <c r="B1582" s="2">
        <f>COUNTIF(A$1:A1582,A1582)</f>
        <v>1</v>
      </c>
      <c r="C1582" s="2">
        <f t="shared" si="227"/>
        <v>101</v>
      </c>
      <c r="D1582" s="100">
        <f t="shared" si="223"/>
        <v>11</v>
      </c>
      <c r="E1582" s="51">
        <v>1</v>
      </c>
      <c r="F1582" s="43">
        <v>1</v>
      </c>
      <c r="G1582" s="82">
        <v>13009</v>
      </c>
      <c r="H1582" s="43">
        <v>2</v>
      </c>
      <c r="I1582" s="43">
        <f>VLOOKUP(C1582,[4]CharPropertyConfig!$A:$G,7,FALSE)*D1582</f>
        <v>275</v>
      </c>
      <c r="J1582" s="51">
        <f>VLOOKUP(A1582,filiation!A:C,3,FALSE)</f>
        <v>31</v>
      </c>
      <c r="K1582" s="51">
        <f>VLOOKUP(J1582,Entourage!A:N,14,FALSE)</f>
        <v>1</v>
      </c>
      <c r="L1582" s="2" t="str">
        <f t="shared" si="228"/>
        <v>战斗</v>
      </c>
      <c r="M1582" s="51">
        <f>VLOOKUP(A1582,filiation!A:D,4,FALSE)</f>
        <v>26</v>
      </c>
      <c r="N1582" s="51">
        <f>VLOOKUP(M1582,Entourage!A:N,14,FALSE)</f>
        <v>2</v>
      </c>
      <c r="O1582" s="2" t="str">
        <f t="shared" si="229"/>
        <v>刺杀</v>
      </c>
      <c r="P1582" s="2">
        <f t="shared" si="230"/>
        <v>101</v>
      </c>
      <c r="Q1582" s="51">
        <f>INT(VLOOKUP(M1582,Entourage!A:AF,28+IF(N1582=1,2,IF(N1582=3,3,1)),FALSE)*0.6*POWER(B1582,1.1))</f>
        <v>24</v>
      </c>
      <c r="R1582" s="55">
        <f>I1582/(SUM(H$2:H1582)*10)</f>
        <v>5.1492341684454925E-4</v>
      </c>
      <c r="S1582" s="95">
        <f t="shared" si="224"/>
        <v>10</v>
      </c>
      <c r="T1582" s="96">
        <f>SUMIFS(H$2:H1582,A$2:A1582,A1582)*10*S1582*(1.1+INDEX(Entourage!BD:BD,MATCH(J1582,Entourage!A:A,0))/20)</f>
        <v>280</v>
      </c>
      <c r="U1582" s="96">
        <f t="shared" si="225"/>
        <v>-10073.618107871291</v>
      </c>
      <c r="V1582" s="96">
        <f>T1582/VLOOKUP(C1582,[4]CharPropertyConfig!$A:$G,7,FALSE)</f>
        <v>11.2</v>
      </c>
      <c r="W1582" s="96">
        <f t="shared" si="226"/>
        <v>-10890.261078253625</v>
      </c>
      <c r="X1582" s="54" t="str">
        <f>VLOOKUP(J1582,Entourage!A:B,2,FALSE)</f>
        <v>c_b_0070</v>
      </c>
      <c r="Y1582" s="51" t="str">
        <f>VLOOKUP(M1582,Entourage!A:B,2,FALSE)</f>
        <v>c_b_0003</v>
      </c>
    </row>
    <row r="1583" spans="1:25" x14ac:dyDescent="0.15">
      <c r="A1583" s="51">
        <f t="shared" si="222"/>
        <v>80</v>
      </c>
      <c r="B1583" s="2">
        <f>COUNTIF(A$1:A1583,A1583)</f>
        <v>2</v>
      </c>
      <c r="C1583" s="2">
        <f t="shared" si="227"/>
        <v>101</v>
      </c>
      <c r="D1583" s="100">
        <f t="shared" si="223"/>
        <v>23</v>
      </c>
      <c r="E1583" s="51">
        <v>1</v>
      </c>
      <c r="F1583" s="43">
        <v>1</v>
      </c>
      <c r="G1583" s="82">
        <v>13009</v>
      </c>
      <c r="H1583" s="43">
        <v>4</v>
      </c>
      <c r="I1583" s="43">
        <f>VLOOKUP(C1583,[4]CharPropertyConfig!$A:$G,7,FALSE)*D1583</f>
        <v>575</v>
      </c>
      <c r="J1583" s="51">
        <f>VLOOKUP(A1583,filiation!A:C,3,FALSE)</f>
        <v>31</v>
      </c>
      <c r="K1583" s="51">
        <f>VLOOKUP(J1583,Entourage!A:N,14,FALSE)</f>
        <v>1</v>
      </c>
      <c r="L1583" s="2" t="str">
        <f t="shared" si="228"/>
        <v>战斗</v>
      </c>
      <c r="M1583" s="51">
        <f>VLOOKUP(A1583,filiation!A:D,4,FALSE)</f>
        <v>26</v>
      </c>
      <c r="N1583" s="51">
        <f>VLOOKUP(M1583,Entourage!A:N,14,FALSE)</f>
        <v>2</v>
      </c>
      <c r="O1583" s="2" t="str">
        <f t="shared" si="229"/>
        <v>刺杀</v>
      </c>
      <c r="P1583" s="2">
        <f t="shared" si="230"/>
        <v>101</v>
      </c>
      <c r="Q1583" s="51">
        <f>INT(VLOOKUP(M1583,Entourage!A:AF,28+IF(N1583=1,2,IF(N1583=3,3,1)),FALSE)*0.6*POWER(B1583,1.1))</f>
        <v>51</v>
      </c>
      <c r="R1583" s="55">
        <f>I1583/(SUM(H$2:H1583)*10)</f>
        <v>1.0765774199588093E-3</v>
      </c>
      <c r="S1583" s="95">
        <f t="shared" si="224"/>
        <v>7</v>
      </c>
      <c r="T1583" s="96">
        <f>SUMIFS(H$2:H1583,A$2:A1583,A1583)*10*S1583*(1.1+INDEX(Entourage!BD:BD,MATCH(J1583,Entourage!A:A,0))/20)</f>
        <v>588</v>
      </c>
      <c r="U1583" s="96">
        <f t="shared" si="225"/>
        <v>308</v>
      </c>
      <c r="V1583" s="96">
        <f>T1583/VLOOKUP(C1583,[4]CharPropertyConfig!$A:$G,7,FALSE)</f>
        <v>23.52</v>
      </c>
      <c r="W1583" s="96">
        <f t="shared" si="226"/>
        <v>10381.618107871291</v>
      </c>
      <c r="X1583" s="54" t="str">
        <f>VLOOKUP(J1583,Entourage!A:B,2,FALSE)</f>
        <v>c_b_0070</v>
      </c>
      <c r="Y1583" s="51" t="str">
        <f>VLOOKUP(M1583,Entourage!A:B,2,FALSE)</f>
        <v>c_b_0003</v>
      </c>
    </row>
    <row r="1584" spans="1:25" x14ac:dyDescent="0.15">
      <c r="A1584" s="51">
        <f t="shared" si="222"/>
        <v>80</v>
      </c>
      <c r="B1584" s="2">
        <f>COUNTIF(A$1:A1584,A1584)</f>
        <v>3</v>
      </c>
      <c r="C1584" s="2">
        <f t="shared" si="227"/>
        <v>101</v>
      </c>
      <c r="D1584" s="100">
        <f t="shared" si="223"/>
        <v>36</v>
      </c>
      <c r="E1584" s="51">
        <v>1</v>
      </c>
      <c r="F1584" s="43">
        <v>1</v>
      </c>
      <c r="G1584" s="82">
        <v>13009</v>
      </c>
      <c r="H1584" s="43">
        <v>6</v>
      </c>
      <c r="I1584" s="43">
        <f>VLOOKUP(C1584,[4]CharPropertyConfig!$A:$G,7,FALSE)*D1584</f>
        <v>900</v>
      </c>
      <c r="J1584" s="51">
        <f>VLOOKUP(A1584,filiation!A:C,3,FALSE)</f>
        <v>31</v>
      </c>
      <c r="K1584" s="51">
        <f>VLOOKUP(J1584,Entourage!A:N,14,FALSE)</f>
        <v>1</v>
      </c>
      <c r="L1584" s="2" t="str">
        <f t="shared" si="228"/>
        <v>战斗</v>
      </c>
      <c r="M1584" s="51">
        <f>VLOOKUP(A1584,filiation!A:D,4,FALSE)</f>
        <v>26</v>
      </c>
      <c r="N1584" s="51">
        <f>VLOOKUP(M1584,Entourage!A:N,14,FALSE)</f>
        <v>2</v>
      </c>
      <c r="O1584" s="2" t="str">
        <f t="shared" si="229"/>
        <v>刺杀</v>
      </c>
      <c r="P1584" s="2">
        <f t="shared" si="230"/>
        <v>101</v>
      </c>
      <c r="Q1584" s="51">
        <f>INT(VLOOKUP(M1584,Entourage!A:AF,28+IF(N1584=1,2,IF(N1584=3,3,1)),FALSE)*0.6*POWER(B1584,1.1))</f>
        <v>80</v>
      </c>
      <c r="R1584" s="55">
        <f>I1584/(SUM(H$2:H1584)*10)</f>
        <v>1.684888422944436E-3</v>
      </c>
      <c r="S1584" s="95">
        <f t="shared" si="224"/>
        <v>5.5</v>
      </c>
      <c r="T1584" s="96">
        <f>SUMIFS(H$2:H1584,A$2:A1584,A1584)*10*S1584*(1.1+INDEX(Entourage!BD:BD,MATCH(J1584,Entourage!A:A,0))/20)</f>
        <v>924.00000000000011</v>
      </c>
      <c r="U1584" s="96">
        <f t="shared" si="225"/>
        <v>336.00000000000011</v>
      </c>
      <c r="V1584" s="96">
        <f>T1584/VLOOKUP(C1584,[4]CharPropertyConfig!$A:$G,7,FALSE)</f>
        <v>36.960000000000008</v>
      </c>
      <c r="W1584" s="96">
        <f t="shared" si="226"/>
        <v>28.000000000000114</v>
      </c>
      <c r="X1584" s="54" t="str">
        <f>VLOOKUP(J1584,Entourage!A:B,2,FALSE)</f>
        <v>c_b_0070</v>
      </c>
      <c r="Y1584" s="51" t="str">
        <f>VLOOKUP(M1584,Entourage!A:B,2,FALSE)</f>
        <v>c_b_0003</v>
      </c>
    </row>
    <row r="1585" spans="1:25" x14ac:dyDescent="0.15">
      <c r="A1585" s="51">
        <f t="shared" si="222"/>
        <v>80</v>
      </c>
      <c r="B1585" s="2">
        <f>COUNTIF(A$1:A1585,A1585)</f>
        <v>4</v>
      </c>
      <c r="C1585" s="2">
        <f t="shared" si="227"/>
        <v>101</v>
      </c>
      <c r="D1585" s="100">
        <f t="shared" si="223"/>
        <v>51</v>
      </c>
      <c r="E1585" s="51">
        <v>1</v>
      </c>
      <c r="F1585" s="43">
        <v>2</v>
      </c>
      <c r="G1585" s="82">
        <v>13009</v>
      </c>
      <c r="H1585" s="43">
        <v>10</v>
      </c>
      <c r="I1585" s="43">
        <f>VLOOKUP(C1585,[4]CharPropertyConfig!$A:$G,7,FALSE)*D1585</f>
        <v>1275</v>
      </c>
      <c r="J1585" s="51">
        <f>VLOOKUP(A1585,filiation!A:C,3,FALSE)</f>
        <v>31</v>
      </c>
      <c r="K1585" s="51">
        <f>VLOOKUP(J1585,Entourage!A:N,14,FALSE)</f>
        <v>1</v>
      </c>
      <c r="L1585" s="2" t="str">
        <f t="shared" si="228"/>
        <v>战斗</v>
      </c>
      <c r="M1585" s="51">
        <f>VLOOKUP(A1585,filiation!A:D,4,FALSE)</f>
        <v>26</v>
      </c>
      <c r="N1585" s="51">
        <f>VLOOKUP(M1585,Entourage!A:N,14,FALSE)</f>
        <v>2</v>
      </c>
      <c r="O1585" s="2" t="str">
        <f t="shared" si="229"/>
        <v>刺杀</v>
      </c>
      <c r="P1585" s="2">
        <f t="shared" si="230"/>
        <v>101</v>
      </c>
      <c r="Q1585" s="51">
        <f>INT(VLOOKUP(M1585,Entourage!A:AF,28+IF(N1585=1,2,IF(N1585=3,3,1)),FALSE)*0.6*POWER(B1585,1.1))</f>
        <v>110</v>
      </c>
      <c r="R1585" s="55">
        <f>I1585/(SUM(H$2:H1585)*10)</f>
        <v>2.3864784936173397E-3</v>
      </c>
      <c r="S1585" s="95">
        <f t="shared" si="224"/>
        <v>4.2</v>
      </c>
      <c r="T1585" s="96">
        <f>SUMIFS(H$2:H1585,A$2:A1585,A1585)*10*S1585*(1.1+INDEX(Entourage!BD:BD,MATCH(J1585,Entourage!A:A,0))/20)</f>
        <v>1293.6000000000001</v>
      </c>
      <c r="U1585" s="96">
        <f t="shared" si="225"/>
        <v>369.6</v>
      </c>
      <c r="V1585" s="96">
        <f>T1585/VLOOKUP(C1585,[4]CharPropertyConfig!$A:$G,7,FALSE)</f>
        <v>51.744000000000007</v>
      </c>
      <c r="W1585" s="96">
        <f t="shared" si="226"/>
        <v>33.599999999999909</v>
      </c>
      <c r="X1585" s="54" t="str">
        <f>VLOOKUP(J1585,Entourage!A:B,2,FALSE)</f>
        <v>c_b_0070</v>
      </c>
      <c r="Y1585" s="51" t="str">
        <f>VLOOKUP(M1585,Entourage!A:B,2,FALSE)</f>
        <v>c_b_0003</v>
      </c>
    </row>
    <row r="1586" spans="1:25" x14ac:dyDescent="0.15">
      <c r="A1586" s="51">
        <f t="shared" si="222"/>
        <v>80</v>
      </c>
      <c r="B1586" s="2">
        <f>COUNTIF(A$1:A1586,A1586)</f>
        <v>5</v>
      </c>
      <c r="C1586" s="2">
        <f t="shared" si="227"/>
        <v>101</v>
      </c>
      <c r="D1586" s="100">
        <f t="shared" si="223"/>
        <v>67</v>
      </c>
      <c r="E1586" s="51">
        <v>1</v>
      </c>
      <c r="F1586" s="43">
        <v>2</v>
      </c>
      <c r="G1586" s="82">
        <v>13009</v>
      </c>
      <c r="H1586" s="43">
        <v>12</v>
      </c>
      <c r="I1586" s="43">
        <f>VLOOKUP(C1586,[4]CharPropertyConfig!$A:$G,7,FALSE)*D1586</f>
        <v>1675</v>
      </c>
      <c r="J1586" s="51">
        <f>VLOOKUP(A1586,filiation!A:C,3,FALSE)</f>
        <v>31</v>
      </c>
      <c r="K1586" s="51">
        <f>VLOOKUP(J1586,Entourage!A:N,14,FALSE)</f>
        <v>1</v>
      </c>
      <c r="L1586" s="2" t="str">
        <f t="shared" si="228"/>
        <v>战斗</v>
      </c>
      <c r="M1586" s="51">
        <f>VLOOKUP(A1586,filiation!A:D,4,FALSE)</f>
        <v>26</v>
      </c>
      <c r="N1586" s="51">
        <f>VLOOKUP(M1586,Entourage!A:N,14,FALSE)</f>
        <v>2</v>
      </c>
      <c r="O1586" s="2" t="str">
        <f t="shared" si="229"/>
        <v>刺杀</v>
      </c>
      <c r="P1586" s="2">
        <f t="shared" si="230"/>
        <v>101</v>
      </c>
      <c r="Q1586" s="51">
        <f>INT(VLOOKUP(M1586,Entourage!A:AF,28+IF(N1586=1,2,IF(N1586=3,3,1)),FALSE)*0.6*POWER(B1586,1.1))</f>
        <v>140</v>
      </c>
      <c r="R1586" s="55">
        <f>I1586/(SUM(H$2:H1586)*10)</f>
        <v>3.1344735955686964E-3</v>
      </c>
      <c r="S1586" s="95">
        <f t="shared" si="224"/>
        <v>3.56</v>
      </c>
      <c r="T1586" s="96">
        <f>SUMIFS(H$2:H1586,A$2:A1586,A1586)*10*S1586*(1.1+INDEX(Entourage!BD:BD,MATCH(J1586,Entourage!A:A,0))/20)</f>
        <v>1694.5600000000004</v>
      </c>
      <c r="U1586" s="96">
        <f t="shared" si="225"/>
        <v>400.96000000000026</v>
      </c>
      <c r="V1586" s="96">
        <f>T1586/VLOOKUP(C1586,[4]CharPropertyConfig!$A:$G,7,FALSE)</f>
        <v>67.78240000000001</v>
      </c>
      <c r="W1586" s="96">
        <f t="shared" si="226"/>
        <v>31.360000000000241</v>
      </c>
      <c r="X1586" s="54" t="str">
        <f>VLOOKUP(J1586,Entourage!A:B,2,FALSE)</f>
        <v>c_b_0070</v>
      </c>
      <c r="Y1586" s="51" t="str">
        <f>VLOOKUP(M1586,Entourage!A:B,2,FALSE)</f>
        <v>c_b_0003</v>
      </c>
    </row>
    <row r="1587" spans="1:25" x14ac:dyDescent="0.15">
      <c r="A1587" s="51">
        <f t="shared" si="222"/>
        <v>80</v>
      </c>
      <c r="B1587" s="2">
        <f>COUNTIF(A$1:A1587,A1587)</f>
        <v>6</v>
      </c>
      <c r="C1587" s="2">
        <f t="shared" si="227"/>
        <v>101</v>
      </c>
      <c r="D1587" s="100">
        <f t="shared" si="223"/>
        <v>84</v>
      </c>
      <c r="E1587" s="51">
        <v>1</v>
      </c>
      <c r="F1587" s="43">
        <v>2</v>
      </c>
      <c r="G1587" s="82">
        <v>13009</v>
      </c>
      <c r="H1587" s="43">
        <v>16</v>
      </c>
      <c r="I1587" s="43">
        <f>VLOOKUP(C1587,[4]CharPropertyConfig!$A:$G,7,FALSE)*D1587</f>
        <v>2100</v>
      </c>
      <c r="J1587" s="51">
        <f>VLOOKUP(A1587,filiation!A:C,3,FALSE)</f>
        <v>31</v>
      </c>
      <c r="K1587" s="51">
        <f>VLOOKUP(J1587,Entourage!A:N,14,FALSE)</f>
        <v>1</v>
      </c>
      <c r="L1587" s="2" t="str">
        <f t="shared" si="228"/>
        <v>战斗</v>
      </c>
      <c r="M1587" s="51">
        <f>VLOOKUP(A1587,filiation!A:D,4,FALSE)</f>
        <v>26</v>
      </c>
      <c r="N1587" s="51">
        <f>VLOOKUP(M1587,Entourage!A:N,14,FALSE)</f>
        <v>2</v>
      </c>
      <c r="O1587" s="2" t="str">
        <f t="shared" si="229"/>
        <v>刺杀</v>
      </c>
      <c r="P1587" s="2">
        <f t="shared" si="230"/>
        <v>101</v>
      </c>
      <c r="Q1587" s="51">
        <f>INT(VLOOKUP(M1587,Entourage!A:AF,28+IF(N1587=1,2,IF(N1587=3,3,1)),FALSE)*0.6*POWER(B1587,1.1))</f>
        <v>172</v>
      </c>
      <c r="R1587" s="55">
        <f>I1587/(SUM(H$2:H1587)*10)</f>
        <v>3.9286115164440458E-3</v>
      </c>
      <c r="S1587" s="95">
        <f t="shared" si="224"/>
        <v>3.02</v>
      </c>
      <c r="T1587" s="96">
        <f>SUMIFS(H$2:H1587,A$2:A1587,A1587)*10*S1587*(1.1+INDEX(Entourage!BD:BD,MATCH(J1587,Entourage!A:A,0))/20)</f>
        <v>2114</v>
      </c>
      <c r="U1587" s="96">
        <f t="shared" si="225"/>
        <v>419.4399999999996</v>
      </c>
      <c r="V1587" s="96">
        <f>T1587/VLOOKUP(C1587,[4]CharPropertyConfig!$A:$G,7,FALSE)</f>
        <v>84.56</v>
      </c>
      <c r="W1587" s="96">
        <f t="shared" si="226"/>
        <v>18.479999999999336</v>
      </c>
      <c r="X1587" s="54" t="str">
        <f>VLOOKUP(J1587,Entourage!A:B,2,FALSE)</f>
        <v>c_b_0070</v>
      </c>
      <c r="Y1587" s="51" t="str">
        <f>VLOOKUP(M1587,Entourage!A:B,2,FALSE)</f>
        <v>c_b_0003</v>
      </c>
    </row>
    <row r="1588" spans="1:25" x14ac:dyDescent="0.15">
      <c r="A1588" s="51">
        <f t="shared" si="222"/>
        <v>80</v>
      </c>
      <c r="B1588" s="2">
        <f>COUNTIF(A$1:A1588,A1588)</f>
        <v>7</v>
      </c>
      <c r="C1588" s="2">
        <f t="shared" si="227"/>
        <v>101</v>
      </c>
      <c r="D1588" s="100">
        <f t="shared" si="223"/>
        <v>101</v>
      </c>
      <c r="E1588" s="51">
        <v>1</v>
      </c>
      <c r="F1588" s="43">
        <v>3</v>
      </c>
      <c r="G1588" s="82">
        <v>13009</v>
      </c>
      <c r="H1588" s="43">
        <v>20</v>
      </c>
      <c r="I1588" s="43">
        <f>VLOOKUP(C1588,[4]CharPropertyConfig!$A:$G,7,FALSE)*D1588</f>
        <v>2525</v>
      </c>
      <c r="J1588" s="51">
        <f>VLOOKUP(A1588,filiation!A:C,3,FALSE)</f>
        <v>31</v>
      </c>
      <c r="K1588" s="51">
        <f>VLOOKUP(J1588,Entourage!A:N,14,FALSE)</f>
        <v>1</v>
      </c>
      <c r="L1588" s="2" t="str">
        <f t="shared" si="228"/>
        <v>战斗</v>
      </c>
      <c r="M1588" s="51">
        <f>VLOOKUP(A1588,filiation!A:D,4,FALSE)</f>
        <v>26</v>
      </c>
      <c r="N1588" s="51">
        <f>VLOOKUP(M1588,Entourage!A:N,14,FALSE)</f>
        <v>2</v>
      </c>
      <c r="O1588" s="2" t="str">
        <f t="shared" si="229"/>
        <v>刺杀</v>
      </c>
      <c r="P1588" s="2">
        <f t="shared" si="230"/>
        <v>101</v>
      </c>
      <c r="Q1588" s="51">
        <f>INT(VLOOKUP(M1588,Entourage!A:AF,28+IF(N1588=1,2,IF(N1588=3,3,1)),FALSE)*0.6*POWER(B1588,1.1))</f>
        <v>204</v>
      </c>
      <c r="R1588" s="55">
        <f>I1588/(SUM(H$2:H1588)*10)</f>
        <v>4.7219209335377941E-3</v>
      </c>
      <c r="S1588" s="95">
        <f t="shared" si="224"/>
        <v>2.6</v>
      </c>
      <c r="T1588" s="96">
        <f>SUMIFS(H$2:H1588,A$2:A1588,A1588)*10*S1588*(1.1+INDEX(Entourage!BD:BD,MATCH(J1588,Entourage!A:A,0))/20)</f>
        <v>2548.0000000000005</v>
      </c>
      <c r="U1588" s="96">
        <f t="shared" si="225"/>
        <v>434.00000000000045</v>
      </c>
      <c r="V1588" s="96">
        <f>T1588/VLOOKUP(C1588,[4]CharPropertyConfig!$A:$G,7,FALSE)</f>
        <v>101.92000000000002</v>
      </c>
      <c r="W1588" s="96">
        <f t="shared" si="226"/>
        <v>14.560000000000855</v>
      </c>
      <c r="X1588" s="54" t="str">
        <f>VLOOKUP(J1588,Entourage!A:B,2,FALSE)</f>
        <v>c_b_0070</v>
      </c>
      <c r="Y1588" s="51" t="str">
        <f>VLOOKUP(M1588,Entourage!A:B,2,FALSE)</f>
        <v>c_b_0003</v>
      </c>
    </row>
    <row r="1589" spans="1:25" x14ac:dyDescent="0.15">
      <c r="A1589" s="51">
        <f t="shared" si="222"/>
        <v>80</v>
      </c>
      <c r="B1589" s="2">
        <f>COUNTIF(A$1:A1589,A1589)</f>
        <v>8</v>
      </c>
      <c r="C1589" s="2">
        <f t="shared" si="227"/>
        <v>101</v>
      </c>
      <c r="D1589" s="100">
        <f t="shared" si="223"/>
        <v>120</v>
      </c>
      <c r="E1589" s="51">
        <v>1</v>
      </c>
      <c r="F1589" s="43">
        <v>3</v>
      </c>
      <c r="G1589" s="82">
        <v>13009</v>
      </c>
      <c r="H1589" s="43">
        <v>24</v>
      </c>
      <c r="I1589" s="43">
        <f>VLOOKUP(C1589,[4]CharPropertyConfig!$A:$G,7,FALSE)*D1589</f>
        <v>3000</v>
      </c>
      <c r="J1589" s="51">
        <f>VLOOKUP(A1589,filiation!A:C,3,FALSE)</f>
        <v>31</v>
      </c>
      <c r="K1589" s="51">
        <f>VLOOKUP(J1589,Entourage!A:N,14,FALSE)</f>
        <v>1</v>
      </c>
      <c r="L1589" s="2" t="str">
        <f t="shared" si="228"/>
        <v>战斗</v>
      </c>
      <c r="M1589" s="51">
        <f>VLOOKUP(A1589,filiation!A:D,4,FALSE)</f>
        <v>26</v>
      </c>
      <c r="N1589" s="51">
        <f>VLOOKUP(M1589,Entourage!A:N,14,FALSE)</f>
        <v>2</v>
      </c>
      <c r="O1589" s="2" t="str">
        <f t="shared" si="229"/>
        <v>刺杀</v>
      </c>
      <c r="P1589" s="2">
        <f t="shared" si="230"/>
        <v>101</v>
      </c>
      <c r="Q1589" s="51">
        <f>INT(VLOOKUP(M1589,Entourage!A:AF,28+IF(N1589=1,2,IF(N1589=3,3,1)),FALSE)*0.6*POWER(B1589,1.1))</f>
        <v>236</v>
      </c>
      <c r="R1589" s="55">
        <f>I1589/(SUM(H$2:H1589)*10)</f>
        <v>5.6076862686455569E-3</v>
      </c>
      <c r="S1589" s="95">
        <f t="shared" si="224"/>
        <v>2.2799999999999998</v>
      </c>
      <c r="T1589" s="96">
        <f>SUMIFS(H$2:H1589,A$2:A1589,A1589)*10*S1589*(1.1+INDEX(Entourage!BD:BD,MATCH(J1589,Entourage!A:A,0))/20)</f>
        <v>3000.48</v>
      </c>
      <c r="U1589" s="96">
        <f t="shared" si="225"/>
        <v>452.47999999999956</v>
      </c>
      <c r="V1589" s="96">
        <f>T1589/VLOOKUP(C1589,[4]CharPropertyConfig!$A:$G,7,FALSE)</f>
        <v>120.0192</v>
      </c>
      <c r="W1589" s="96">
        <f t="shared" si="226"/>
        <v>18.479999999999109</v>
      </c>
      <c r="X1589" s="54" t="str">
        <f>VLOOKUP(J1589,Entourage!A:B,2,FALSE)</f>
        <v>c_b_0070</v>
      </c>
      <c r="Y1589" s="51" t="str">
        <f>VLOOKUP(M1589,Entourage!A:B,2,FALSE)</f>
        <v>c_b_0003</v>
      </c>
    </row>
    <row r="1590" spans="1:25" x14ac:dyDescent="0.15">
      <c r="A1590" s="51">
        <f t="shared" si="222"/>
        <v>80</v>
      </c>
      <c r="B1590" s="2">
        <f>COUNTIF(A$1:A1590,A1590)</f>
        <v>9</v>
      </c>
      <c r="C1590" s="2">
        <f t="shared" si="227"/>
        <v>101</v>
      </c>
      <c r="D1590" s="100">
        <f t="shared" si="223"/>
        <v>139</v>
      </c>
      <c r="E1590" s="51">
        <v>1</v>
      </c>
      <c r="F1590" s="43">
        <v>3</v>
      </c>
      <c r="G1590" s="82">
        <v>13009</v>
      </c>
      <c r="H1590" s="43">
        <v>26</v>
      </c>
      <c r="I1590" s="43">
        <f>VLOOKUP(C1590,[4]CharPropertyConfig!$A:$G,7,FALSE)*D1590</f>
        <v>3475</v>
      </c>
      <c r="J1590" s="51">
        <f>VLOOKUP(A1590,filiation!A:C,3,FALSE)</f>
        <v>31</v>
      </c>
      <c r="K1590" s="51">
        <f>VLOOKUP(J1590,Entourage!A:N,14,FALSE)</f>
        <v>1</v>
      </c>
      <c r="L1590" s="2" t="str">
        <f t="shared" si="228"/>
        <v>战斗</v>
      </c>
      <c r="M1590" s="51">
        <f>VLOOKUP(A1590,filiation!A:D,4,FALSE)</f>
        <v>26</v>
      </c>
      <c r="N1590" s="51">
        <f>VLOOKUP(M1590,Entourage!A:N,14,FALSE)</f>
        <v>2</v>
      </c>
      <c r="O1590" s="2" t="str">
        <f t="shared" si="229"/>
        <v>刺杀</v>
      </c>
      <c r="P1590" s="2">
        <f t="shared" si="230"/>
        <v>101</v>
      </c>
      <c r="Q1590" s="51">
        <f>INT(VLOOKUP(M1590,Entourage!A:AF,28+IF(N1590=1,2,IF(N1590=3,3,1)),FALSE)*0.6*POWER(B1590,1.1))</f>
        <v>269</v>
      </c>
      <c r="R1590" s="55">
        <f>I1590/(SUM(H$2:H1590)*10)</f>
        <v>6.4924146177415742E-3</v>
      </c>
      <c r="S1590" s="95">
        <f t="shared" si="224"/>
        <v>2.0699999999999998</v>
      </c>
      <c r="T1590" s="96">
        <f>SUMIFS(H$2:H1590,A$2:A1590,A1590)*10*S1590*(1.1+INDEX(Entourage!BD:BD,MATCH(J1590,Entourage!A:A,0))/20)</f>
        <v>3477.6000000000004</v>
      </c>
      <c r="U1590" s="96">
        <f t="shared" si="225"/>
        <v>477.12000000000035</v>
      </c>
      <c r="V1590" s="96">
        <f>T1590/VLOOKUP(C1590,[4]CharPropertyConfig!$A:$G,7,FALSE)</f>
        <v>139.10400000000001</v>
      </c>
      <c r="W1590" s="96">
        <f t="shared" si="226"/>
        <v>24.640000000000782</v>
      </c>
      <c r="X1590" s="54" t="str">
        <f>VLOOKUP(J1590,Entourage!A:B,2,FALSE)</f>
        <v>c_b_0070</v>
      </c>
      <c r="Y1590" s="51" t="str">
        <f>VLOOKUP(M1590,Entourage!A:B,2,FALSE)</f>
        <v>c_b_0003</v>
      </c>
    </row>
    <row r="1591" spans="1:25" x14ac:dyDescent="0.15">
      <c r="A1591" s="51">
        <f t="shared" si="222"/>
        <v>80</v>
      </c>
      <c r="B1591" s="2">
        <f>COUNTIF(A$1:A1591,A1591)</f>
        <v>10</v>
      </c>
      <c r="C1591" s="2">
        <f t="shared" si="227"/>
        <v>101</v>
      </c>
      <c r="D1591" s="100">
        <f t="shared" si="223"/>
        <v>158</v>
      </c>
      <c r="E1591" s="51">
        <v>1</v>
      </c>
      <c r="F1591" s="43">
        <v>3</v>
      </c>
      <c r="G1591" s="82">
        <v>13009</v>
      </c>
      <c r="H1591" s="43">
        <v>30</v>
      </c>
      <c r="I1591" s="43">
        <f>VLOOKUP(C1591,[4]CharPropertyConfig!$A:$G,7,FALSE)*D1591</f>
        <v>3950</v>
      </c>
      <c r="J1591" s="51">
        <f>VLOOKUP(A1591,filiation!A:C,3,FALSE)</f>
        <v>31</v>
      </c>
      <c r="K1591" s="51">
        <f>VLOOKUP(J1591,Entourage!A:N,14,FALSE)</f>
        <v>1</v>
      </c>
      <c r="L1591" s="2" t="str">
        <f t="shared" si="228"/>
        <v>战斗</v>
      </c>
      <c r="M1591" s="51">
        <f>VLOOKUP(A1591,filiation!A:D,4,FALSE)</f>
        <v>26</v>
      </c>
      <c r="N1591" s="51">
        <f>VLOOKUP(M1591,Entourage!A:N,14,FALSE)</f>
        <v>2</v>
      </c>
      <c r="O1591" s="2" t="str">
        <f t="shared" si="229"/>
        <v>刺杀</v>
      </c>
      <c r="P1591" s="2">
        <f t="shared" si="230"/>
        <v>101</v>
      </c>
      <c r="Q1591" s="51">
        <f>INT(VLOOKUP(M1591,Entourage!A:AF,28+IF(N1591=1,2,IF(N1591=3,3,1)),FALSE)*0.6*POWER(B1591,1.1))</f>
        <v>302</v>
      </c>
      <c r="R1591" s="55">
        <f>I1591/(SUM(H$2:H1591)*10)</f>
        <v>7.3757329051051274E-3</v>
      </c>
      <c r="S1591" s="95">
        <f t="shared" si="224"/>
        <v>1.89</v>
      </c>
      <c r="T1591" s="96">
        <f>SUMIFS(H$2:H1591,A$2:A1591,A1591)*10*S1591*(1.1+INDEX(Entourage!BD:BD,MATCH(J1591,Entourage!A:A,0))/20)</f>
        <v>3969.0000000000005</v>
      </c>
      <c r="U1591" s="96">
        <f t="shared" si="225"/>
        <v>491.40000000000009</v>
      </c>
      <c r="V1591" s="96">
        <f>T1591/VLOOKUP(C1591,[4]CharPropertyConfig!$A:$G,7,FALSE)</f>
        <v>158.76000000000002</v>
      </c>
      <c r="W1591" s="96">
        <f t="shared" si="226"/>
        <v>14.279999999999745</v>
      </c>
      <c r="X1591" s="54" t="str">
        <f>VLOOKUP(J1591,Entourage!A:B,2,FALSE)</f>
        <v>c_b_0070</v>
      </c>
      <c r="Y1591" s="51" t="str">
        <f>VLOOKUP(M1591,Entourage!A:B,2,FALSE)</f>
        <v>c_b_0003</v>
      </c>
    </row>
    <row r="1592" spans="1:25" x14ac:dyDescent="0.15">
      <c r="A1592" s="51">
        <f t="shared" si="222"/>
        <v>80</v>
      </c>
      <c r="B1592" s="2">
        <f>COUNTIF(A$1:A1592,A1592)</f>
        <v>11</v>
      </c>
      <c r="C1592" s="2">
        <f t="shared" si="227"/>
        <v>101</v>
      </c>
      <c r="D1592" s="100">
        <f t="shared" si="223"/>
        <v>179</v>
      </c>
      <c r="E1592" s="51">
        <v>1</v>
      </c>
      <c r="F1592" s="43">
        <v>4</v>
      </c>
      <c r="G1592" s="82">
        <v>13009</v>
      </c>
      <c r="H1592" s="43">
        <v>34</v>
      </c>
      <c r="I1592" s="43">
        <f>VLOOKUP(C1592,[4]CharPropertyConfig!$A:$G,7,FALSE)*D1592</f>
        <v>4475</v>
      </c>
      <c r="J1592" s="51">
        <f>VLOOKUP(A1592,filiation!A:C,3,FALSE)</f>
        <v>31</v>
      </c>
      <c r="K1592" s="51">
        <f>VLOOKUP(J1592,Entourage!A:N,14,FALSE)</f>
        <v>1</v>
      </c>
      <c r="L1592" s="2" t="str">
        <f t="shared" si="228"/>
        <v>战斗</v>
      </c>
      <c r="M1592" s="51">
        <f>VLOOKUP(A1592,filiation!A:D,4,FALSE)</f>
        <v>26</v>
      </c>
      <c r="N1592" s="51">
        <f>VLOOKUP(M1592,Entourage!A:N,14,FALSE)</f>
        <v>2</v>
      </c>
      <c r="O1592" s="2" t="str">
        <f t="shared" si="229"/>
        <v>刺杀</v>
      </c>
      <c r="P1592" s="2">
        <f t="shared" si="230"/>
        <v>101</v>
      </c>
      <c r="Q1592" s="51">
        <f>INT(VLOOKUP(M1592,Entourage!A:AF,28+IF(N1592=1,2,IF(N1592=3,3,1)),FALSE)*0.6*POWER(B1592,1.1))</f>
        <v>335</v>
      </c>
      <c r="R1592" s="55">
        <f>I1592/(SUM(H$2:H1592)*10)</f>
        <v>8.3507501679480484E-3</v>
      </c>
      <c r="S1592" s="95">
        <f t="shared" si="224"/>
        <v>1.74</v>
      </c>
      <c r="T1592" s="96">
        <f>SUMIFS(H$2:H1592,A$2:A1592,A1592)*10*S1592*(1.1+INDEX(Entourage!BD:BD,MATCH(J1592,Entourage!A:A,0))/20)</f>
        <v>4482.2400000000007</v>
      </c>
      <c r="U1592" s="96">
        <f t="shared" si="225"/>
        <v>513.24000000000024</v>
      </c>
      <c r="V1592" s="96">
        <f>T1592/VLOOKUP(C1592,[4]CharPropertyConfig!$A:$G,7,FALSE)</f>
        <v>179.28960000000004</v>
      </c>
      <c r="W1592" s="96">
        <f t="shared" si="226"/>
        <v>21.840000000000146</v>
      </c>
      <c r="X1592" s="54" t="str">
        <f>VLOOKUP(J1592,Entourage!A:B,2,FALSE)</f>
        <v>c_b_0070</v>
      </c>
      <c r="Y1592" s="51" t="str">
        <f>VLOOKUP(M1592,Entourage!A:B,2,FALSE)</f>
        <v>c_b_0003</v>
      </c>
    </row>
    <row r="1593" spans="1:25" x14ac:dyDescent="0.15">
      <c r="A1593" s="51">
        <f t="shared" si="222"/>
        <v>80</v>
      </c>
      <c r="B1593" s="2">
        <f>COUNTIF(A$1:A1593,A1593)</f>
        <v>12</v>
      </c>
      <c r="C1593" s="2">
        <f t="shared" si="227"/>
        <v>101</v>
      </c>
      <c r="D1593" s="100">
        <f t="shared" si="223"/>
        <v>200</v>
      </c>
      <c r="E1593" s="51">
        <v>1</v>
      </c>
      <c r="F1593" s="43">
        <v>4</v>
      </c>
      <c r="G1593" s="82">
        <v>13009</v>
      </c>
      <c r="H1593" s="43">
        <v>38</v>
      </c>
      <c r="I1593" s="43">
        <f>VLOOKUP(C1593,[4]CharPropertyConfig!$A:$G,7,FALSE)*D1593</f>
        <v>5000</v>
      </c>
      <c r="J1593" s="51">
        <f>VLOOKUP(A1593,filiation!A:C,3,FALSE)</f>
        <v>31</v>
      </c>
      <c r="K1593" s="51">
        <f>VLOOKUP(J1593,Entourage!A:N,14,FALSE)</f>
        <v>1</v>
      </c>
      <c r="L1593" s="2" t="str">
        <f t="shared" si="228"/>
        <v>战斗</v>
      </c>
      <c r="M1593" s="51">
        <f>VLOOKUP(A1593,filiation!A:D,4,FALSE)</f>
        <v>26</v>
      </c>
      <c r="N1593" s="51">
        <f>VLOOKUP(M1593,Entourage!A:N,14,FALSE)</f>
        <v>2</v>
      </c>
      <c r="O1593" s="2" t="str">
        <f t="shared" si="229"/>
        <v>刺杀</v>
      </c>
      <c r="P1593" s="2">
        <f t="shared" si="230"/>
        <v>101</v>
      </c>
      <c r="Q1593" s="51">
        <f>INT(VLOOKUP(M1593,Entourage!A:AF,28+IF(N1593=1,2,IF(N1593=3,3,1)),FALSE)*0.6*POWER(B1593,1.1))</f>
        <v>369</v>
      </c>
      <c r="R1593" s="55">
        <f>I1593/(SUM(H$2:H1593)*10)</f>
        <v>9.3238354529519268E-3</v>
      </c>
      <c r="S1593" s="95">
        <f t="shared" si="224"/>
        <v>1.615</v>
      </c>
      <c r="T1593" s="96">
        <f>SUMIFS(H$2:H1593,A$2:A1593,A1593)*10*S1593*(1.1+INDEX(Entourage!BD:BD,MATCH(J1593,Entourage!A:A,0))/20)</f>
        <v>5019.420000000001</v>
      </c>
      <c r="U1593" s="96">
        <f t="shared" si="225"/>
        <v>537.18000000000029</v>
      </c>
      <c r="V1593" s="96">
        <f>T1593/VLOOKUP(C1593,[4]CharPropertyConfig!$A:$G,7,FALSE)</f>
        <v>200.77680000000004</v>
      </c>
      <c r="W1593" s="96">
        <f t="shared" si="226"/>
        <v>23.940000000000055</v>
      </c>
      <c r="X1593" s="54" t="str">
        <f>VLOOKUP(J1593,Entourage!A:B,2,FALSE)</f>
        <v>c_b_0070</v>
      </c>
      <c r="Y1593" s="51" t="str">
        <f>VLOOKUP(M1593,Entourage!A:B,2,FALSE)</f>
        <v>c_b_0003</v>
      </c>
    </row>
    <row r="1594" spans="1:25" x14ac:dyDescent="0.15">
      <c r="A1594" s="51">
        <f t="shared" si="222"/>
        <v>80</v>
      </c>
      <c r="B1594" s="2">
        <f>COUNTIF(A$1:A1594,A1594)</f>
        <v>13</v>
      </c>
      <c r="C1594" s="2">
        <f t="shared" si="227"/>
        <v>101</v>
      </c>
      <c r="D1594" s="100">
        <f t="shared" si="223"/>
        <v>223</v>
      </c>
      <c r="E1594" s="51">
        <v>1</v>
      </c>
      <c r="F1594" s="43">
        <v>4</v>
      </c>
      <c r="G1594" s="82">
        <v>13009</v>
      </c>
      <c r="H1594" s="43">
        <v>42</v>
      </c>
      <c r="I1594" s="43">
        <f>VLOOKUP(C1594,[4]CharPropertyConfig!$A:$G,7,FALSE)*D1594</f>
        <v>5575</v>
      </c>
      <c r="J1594" s="51">
        <f>VLOOKUP(A1594,filiation!A:C,3,FALSE)</f>
        <v>31</v>
      </c>
      <c r="K1594" s="51">
        <f>VLOOKUP(J1594,Entourage!A:N,14,FALSE)</f>
        <v>1</v>
      </c>
      <c r="L1594" s="2" t="str">
        <f t="shared" si="228"/>
        <v>战斗</v>
      </c>
      <c r="M1594" s="51">
        <f>VLOOKUP(A1594,filiation!A:D,4,FALSE)</f>
        <v>26</v>
      </c>
      <c r="N1594" s="51">
        <f>VLOOKUP(M1594,Entourage!A:N,14,FALSE)</f>
        <v>2</v>
      </c>
      <c r="O1594" s="2" t="str">
        <f t="shared" si="229"/>
        <v>刺杀</v>
      </c>
      <c r="P1594" s="2">
        <f t="shared" si="230"/>
        <v>101</v>
      </c>
      <c r="Q1594" s="51">
        <f>INT(VLOOKUP(M1594,Entourage!A:AF,28+IF(N1594=1,2,IF(N1594=3,3,1)),FALSE)*0.6*POWER(B1594,1.1))</f>
        <v>403</v>
      </c>
      <c r="R1594" s="55">
        <f>I1594/(SUM(H$2:H1594)*10)</f>
        <v>1.0387940672281434E-2</v>
      </c>
      <c r="S1594" s="95">
        <f t="shared" si="224"/>
        <v>1.51</v>
      </c>
      <c r="T1594" s="96">
        <f>SUMIFS(H$2:H1594,A$2:A1594,A1594)*10*S1594*(1.1+INDEX(Entourage!BD:BD,MATCH(J1594,Entourage!A:A,0))/20)</f>
        <v>5580.9600000000009</v>
      </c>
      <c r="U1594" s="96">
        <f t="shared" si="225"/>
        <v>561.54</v>
      </c>
      <c r="V1594" s="96">
        <f>T1594/VLOOKUP(C1594,[4]CharPropertyConfig!$A:$G,7,FALSE)</f>
        <v>223.23840000000004</v>
      </c>
      <c r="W1594" s="96">
        <f t="shared" si="226"/>
        <v>24.359999999999673</v>
      </c>
      <c r="X1594" s="54" t="str">
        <f>VLOOKUP(J1594,Entourage!A:B,2,FALSE)</f>
        <v>c_b_0070</v>
      </c>
      <c r="Y1594" s="51" t="str">
        <f>VLOOKUP(M1594,Entourage!A:B,2,FALSE)</f>
        <v>c_b_0003</v>
      </c>
    </row>
    <row r="1595" spans="1:25" x14ac:dyDescent="0.15">
      <c r="A1595" s="51">
        <f t="shared" si="222"/>
        <v>80</v>
      </c>
      <c r="B1595" s="2">
        <f>COUNTIF(A$1:A1595,A1595)</f>
        <v>14</v>
      </c>
      <c r="C1595" s="2">
        <f t="shared" si="227"/>
        <v>101</v>
      </c>
      <c r="D1595" s="100">
        <f t="shared" si="223"/>
        <v>246</v>
      </c>
      <c r="E1595" s="51">
        <v>1</v>
      </c>
      <c r="F1595" s="43">
        <v>5</v>
      </c>
      <c r="G1595" s="82">
        <v>13009</v>
      </c>
      <c r="H1595" s="43">
        <v>46</v>
      </c>
      <c r="I1595" s="43">
        <f>VLOOKUP(C1595,[4]CharPropertyConfig!$A:$G,7,FALSE)*D1595</f>
        <v>6150</v>
      </c>
      <c r="J1595" s="51">
        <f>VLOOKUP(A1595,filiation!A:C,3,FALSE)</f>
        <v>31</v>
      </c>
      <c r="K1595" s="51">
        <f>VLOOKUP(J1595,Entourage!A:N,14,FALSE)</f>
        <v>1</v>
      </c>
      <c r="L1595" s="2" t="str">
        <f t="shared" si="228"/>
        <v>战斗</v>
      </c>
      <c r="M1595" s="51">
        <f>VLOOKUP(A1595,filiation!A:D,4,FALSE)</f>
        <v>26</v>
      </c>
      <c r="N1595" s="51">
        <f>VLOOKUP(M1595,Entourage!A:N,14,FALSE)</f>
        <v>2</v>
      </c>
      <c r="O1595" s="2" t="str">
        <f t="shared" si="229"/>
        <v>刺杀</v>
      </c>
      <c r="P1595" s="2">
        <f t="shared" si="230"/>
        <v>101</v>
      </c>
      <c r="Q1595" s="51">
        <f>INT(VLOOKUP(M1595,Entourage!A:AF,28+IF(N1595=1,2,IF(N1595=3,3,1)),FALSE)*0.6*POWER(B1595,1.1))</f>
        <v>437</v>
      </c>
      <c r="R1595" s="55">
        <f>I1595/(SUM(H$2:H1595)*10)</f>
        <v>1.1449528986856312E-2</v>
      </c>
      <c r="S1595" s="95">
        <f t="shared" si="224"/>
        <v>1.42</v>
      </c>
      <c r="T1595" s="96">
        <f>SUMIFS(H$2:H1595,A$2:A1595,A1595)*10*S1595*(1.1+INDEX(Entourage!BD:BD,MATCH(J1595,Entourage!A:A,0))/20)</f>
        <v>6162.8</v>
      </c>
      <c r="U1595" s="96">
        <f t="shared" si="225"/>
        <v>581.83999999999924</v>
      </c>
      <c r="V1595" s="96">
        <f>T1595/VLOOKUP(C1595,[4]CharPropertyConfig!$A:$G,7,FALSE)</f>
        <v>246.512</v>
      </c>
      <c r="W1595" s="96">
        <f t="shared" si="226"/>
        <v>20.299999999999272</v>
      </c>
      <c r="X1595" s="54" t="str">
        <f>VLOOKUP(J1595,Entourage!A:B,2,FALSE)</f>
        <v>c_b_0070</v>
      </c>
      <c r="Y1595" s="51" t="str">
        <f>VLOOKUP(M1595,Entourage!A:B,2,FALSE)</f>
        <v>c_b_0003</v>
      </c>
    </row>
    <row r="1596" spans="1:25" x14ac:dyDescent="0.15">
      <c r="A1596" s="51">
        <f t="shared" si="222"/>
        <v>80</v>
      </c>
      <c r="B1596" s="2">
        <f>COUNTIF(A$1:A1596,A1596)</f>
        <v>15</v>
      </c>
      <c r="C1596" s="2">
        <f t="shared" si="227"/>
        <v>101</v>
      </c>
      <c r="D1596" s="100">
        <f t="shared" si="223"/>
        <v>270</v>
      </c>
      <c r="E1596" s="51">
        <v>1</v>
      </c>
      <c r="F1596" s="43">
        <v>5</v>
      </c>
      <c r="G1596" s="82">
        <v>13009</v>
      </c>
      <c r="H1596" s="43">
        <v>50</v>
      </c>
      <c r="I1596" s="43">
        <f>VLOOKUP(C1596,[4]CharPropertyConfig!$A:$G,7,FALSE)*D1596</f>
        <v>6750</v>
      </c>
      <c r="J1596" s="51">
        <f>VLOOKUP(A1596,filiation!A:C,3,FALSE)</f>
        <v>31</v>
      </c>
      <c r="K1596" s="51">
        <f>VLOOKUP(J1596,Entourage!A:N,14,FALSE)</f>
        <v>1</v>
      </c>
      <c r="L1596" s="2" t="str">
        <f t="shared" si="228"/>
        <v>战斗</v>
      </c>
      <c r="M1596" s="51">
        <f>VLOOKUP(A1596,filiation!A:D,4,FALSE)</f>
        <v>26</v>
      </c>
      <c r="N1596" s="51">
        <f>VLOOKUP(M1596,Entourage!A:N,14,FALSE)</f>
        <v>2</v>
      </c>
      <c r="O1596" s="2" t="str">
        <f t="shared" si="229"/>
        <v>刺杀</v>
      </c>
      <c r="P1596" s="2">
        <f t="shared" si="230"/>
        <v>101</v>
      </c>
      <c r="Q1596" s="51">
        <f>INT(VLOOKUP(M1596,Entourage!A:AF,28+IF(N1596=1,2,IF(N1596=3,3,1)),FALSE)*0.6*POWER(B1596,1.1))</f>
        <v>471</v>
      </c>
      <c r="R1596" s="55">
        <f>I1596/(SUM(H$2:H1596)*10)</f>
        <v>1.2554869429357934E-2</v>
      </c>
      <c r="S1596" s="95">
        <f t="shared" si="224"/>
        <v>1.3418999999999999</v>
      </c>
      <c r="T1596" s="96">
        <f>SUMIFS(H$2:H1596,A$2:A1596,A1596)*10*S1596*(1.1+INDEX(Entourage!BD:BD,MATCH(J1596,Entourage!A:A,0))/20)</f>
        <v>6763.1759999999995</v>
      </c>
      <c r="U1596" s="96">
        <f t="shared" si="225"/>
        <v>600.37599999999929</v>
      </c>
      <c r="V1596" s="96">
        <f>T1596/VLOOKUP(C1596,[4]CharPropertyConfig!$A:$G,7,FALSE)</f>
        <v>270.52704</v>
      </c>
      <c r="W1596" s="96">
        <f t="shared" si="226"/>
        <v>18.536000000000058</v>
      </c>
      <c r="X1596" s="54" t="str">
        <f>VLOOKUP(J1596,Entourage!A:B,2,FALSE)</f>
        <v>c_b_0070</v>
      </c>
      <c r="Y1596" s="51" t="str">
        <f>VLOOKUP(M1596,Entourage!A:B,2,FALSE)</f>
        <v>c_b_0003</v>
      </c>
    </row>
    <row r="1597" spans="1:25" x14ac:dyDescent="0.15">
      <c r="A1597" s="51">
        <f t="shared" si="222"/>
        <v>80</v>
      </c>
      <c r="B1597" s="2">
        <f>COUNTIF(A$1:A1597,A1597)</f>
        <v>16</v>
      </c>
      <c r="C1597" s="2">
        <f t="shared" si="227"/>
        <v>101</v>
      </c>
      <c r="D1597" s="100">
        <f t="shared" si="223"/>
        <v>295</v>
      </c>
      <c r="E1597" s="51">
        <v>1</v>
      </c>
      <c r="F1597" s="43">
        <v>5</v>
      </c>
      <c r="G1597" s="82">
        <v>13009</v>
      </c>
      <c r="H1597" s="43">
        <v>54</v>
      </c>
      <c r="I1597" s="43">
        <f>VLOOKUP(C1597,[4]CharPropertyConfig!$A:$G,7,FALSE)*D1597</f>
        <v>7375</v>
      </c>
      <c r="J1597" s="51">
        <f>VLOOKUP(A1597,filiation!A:C,3,FALSE)</f>
        <v>31</v>
      </c>
      <c r="K1597" s="51">
        <f>VLOOKUP(J1597,Entourage!A:N,14,FALSE)</f>
        <v>1</v>
      </c>
      <c r="L1597" s="2" t="str">
        <f t="shared" si="228"/>
        <v>战斗</v>
      </c>
      <c r="M1597" s="51">
        <f>VLOOKUP(A1597,filiation!A:D,4,FALSE)</f>
        <v>26</v>
      </c>
      <c r="N1597" s="51">
        <f>VLOOKUP(M1597,Entourage!A:N,14,FALSE)</f>
        <v>2</v>
      </c>
      <c r="O1597" s="2" t="str">
        <f t="shared" si="229"/>
        <v>刺杀</v>
      </c>
      <c r="P1597" s="2">
        <f t="shared" si="230"/>
        <v>101</v>
      </c>
      <c r="Q1597" s="51">
        <f>INT(VLOOKUP(M1597,Entourage!A:AF,28+IF(N1597=1,2,IF(N1597=3,3,1)),FALSE)*0.6*POWER(B1597,1.1))</f>
        <v>506</v>
      </c>
      <c r="R1597" s="55">
        <f>I1597/(SUM(H$2:H1597)*10)</f>
        <v>1.3703593593221599E-2</v>
      </c>
      <c r="S1597" s="95">
        <f t="shared" si="224"/>
        <v>1.2748049999999997</v>
      </c>
      <c r="T1597" s="96">
        <f>SUMIFS(H$2:H1597,A$2:A1597,A1597)*10*S1597*(1.1+INDEX(Entourage!BD:BD,MATCH(J1597,Entourage!A:A,0))/20)</f>
        <v>7388.7697799999987</v>
      </c>
      <c r="U1597" s="96">
        <f t="shared" si="225"/>
        <v>625.59377999999924</v>
      </c>
      <c r="V1597" s="96">
        <f>T1597/VLOOKUP(C1597,[4]CharPropertyConfig!$A:$G,7,FALSE)</f>
        <v>295.55079119999994</v>
      </c>
      <c r="W1597" s="96">
        <f t="shared" si="226"/>
        <v>25.217779999999948</v>
      </c>
      <c r="X1597" s="54" t="str">
        <f>VLOOKUP(J1597,Entourage!A:B,2,FALSE)</f>
        <v>c_b_0070</v>
      </c>
      <c r="Y1597" s="51" t="str">
        <f>VLOOKUP(M1597,Entourage!A:B,2,FALSE)</f>
        <v>c_b_0003</v>
      </c>
    </row>
    <row r="1598" spans="1:25" x14ac:dyDescent="0.15">
      <c r="A1598" s="51">
        <f t="shared" si="222"/>
        <v>80</v>
      </c>
      <c r="B1598" s="2">
        <f>COUNTIF(A$1:A1598,A1598)</f>
        <v>17</v>
      </c>
      <c r="C1598" s="2">
        <f t="shared" si="227"/>
        <v>101</v>
      </c>
      <c r="D1598" s="100">
        <f t="shared" si="223"/>
        <v>321</v>
      </c>
      <c r="E1598" s="51">
        <v>1</v>
      </c>
      <c r="F1598" s="43">
        <v>5</v>
      </c>
      <c r="G1598" s="82">
        <v>13009</v>
      </c>
      <c r="H1598" s="43">
        <v>58</v>
      </c>
      <c r="I1598" s="43">
        <f>VLOOKUP(C1598,[4]CharPropertyConfig!$A:$G,7,FALSE)*D1598</f>
        <v>8025</v>
      </c>
      <c r="J1598" s="51">
        <f>VLOOKUP(A1598,filiation!A:C,3,FALSE)</f>
        <v>31</v>
      </c>
      <c r="K1598" s="51">
        <f>VLOOKUP(J1598,Entourage!A:N,14,FALSE)</f>
        <v>1</v>
      </c>
      <c r="L1598" s="2" t="str">
        <f t="shared" si="228"/>
        <v>战斗</v>
      </c>
      <c r="M1598" s="51">
        <f>VLOOKUP(A1598,filiation!A:D,4,FALSE)</f>
        <v>26</v>
      </c>
      <c r="N1598" s="51">
        <f>VLOOKUP(M1598,Entourage!A:N,14,FALSE)</f>
        <v>2</v>
      </c>
      <c r="O1598" s="2" t="str">
        <f t="shared" si="229"/>
        <v>刺杀</v>
      </c>
      <c r="P1598" s="2">
        <f t="shared" si="230"/>
        <v>101</v>
      </c>
      <c r="Q1598" s="51">
        <f>INT(VLOOKUP(M1598,Entourage!A:AF,28+IF(N1598=1,2,IF(N1598=3,3,1)),FALSE)*0.6*POWER(B1598,1.1))</f>
        <v>541</v>
      </c>
      <c r="R1598" s="55">
        <f>I1598/(SUM(H$2:H1598)*10)</f>
        <v>1.4895315168163932E-2</v>
      </c>
      <c r="S1598" s="95">
        <f t="shared" si="224"/>
        <v>1.2174387749999998</v>
      </c>
      <c r="T1598" s="96">
        <f>SUMIFS(H$2:H1598,A$2:A1598,A1598)*10*S1598*(1.1+INDEX(Entourage!BD:BD,MATCH(J1598,Entourage!A:A,0))/20)</f>
        <v>8044.835425199999</v>
      </c>
      <c r="U1598" s="96">
        <f t="shared" si="225"/>
        <v>656.06564520000029</v>
      </c>
      <c r="V1598" s="96">
        <f>T1598/VLOOKUP(C1598,[4]CharPropertyConfig!$A:$G,7,FALSE)</f>
        <v>321.79341700799995</v>
      </c>
      <c r="W1598" s="96">
        <f t="shared" si="226"/>
        <v>30.471865200001048</v>
      </c>
      <c r="X1598" s="54" t="str">
        <f>VLOOKUP(J1598,Entourage!A:B,2,FALSE)</f>
        <v>c_b_0070</v>
      </c>
      <c r="Y1598" s="51" t="str">
        <f>VLOOKUP(M1598,Entourage!A:B,2,FALSE)</f>
        <v>c_b_0003</v>
      </c>
    </row>
    <row r="1599" spans="1:25" x14ac:dyDescent="0.15">
      <c r="A1599" s="51">
        <f t="shared" si="222"/>
        <v>80</v>
      </c>
      <c r="B1599" s="2">
        <f>COUNTIF(A$1:A1599,A1599)</f>
        <v>18</v>
      </c>
      <c r="C1599" s="2">
        <f t="shared" si="227"/>
        <v>101</v>
      </c>
      <c r="D1599" s="100">
        <f t="shared" si="223"/>
        <v>350</v>
      </c>
      <c r="E1599" s="51">
        <v>1</v>
      </c>
      <c r="F1599" s="43">
        <v>6</v>
      </c>
      <c r="G1599" s="82">
        <v>13009</v>
      </c>
      <c r="H1599" s="43">
        <v>64</v>
      </c>
      <c r="I1599" s="43">
        <f>VLOOKUP(C1599,[4]CharPropertyConfig!$A:$G,7,FALSE)*D1599</f>
        <v>8750</v>
      </c>
      <c r="J1599" s="51">
        <f>VLOOKUP(A1599,filiation!A:C,3,FALSE)</f>
        <v>31</v>
      </c>
      <c r="K1599" s="51">
        <f>VLOOKUP(J1599,Entourage!A:N,14,FALSE)</f>
        <v>1</v>
      </c>
      <c r="L1599" s="2" t="str">
        <f t="shared" si="228"/>
        <v>战斗</v>
      </c>
      <c r="M1599" s="51">
        <f>VLOOKUP(A1599,filiation!A:D,4,FALSE)</f>
        <v>26</v>
      </c>
      <c r="N1599" s="51">
        <f>VLOOKUP(M1599,Entourage!A:N,14,FALSE)</f>
        <v>2</v>
      </c>
      <c r="O1599" s="2" t="str">
        <f t="shared" si="229"/>
        <v>刺杀</v>
      </c>
      <c r="P1599" s="2">
        <f t="shared" si="230"/>
        <v>101</v>
      </c>
      <c r="Q1599" s="51">
        <f>INT(VLOOKUP(M1599,Entourage!A:AF,28+IF(N1599=1,2,IF(N1599=3,3,1)),FALSE)*0.6*POWER(B1599,1.1))</f>
        <v>576</v>
      </c>
      <c r="R1599" s="55">
        <f>I1599/(SUM(H$2:H1599)*10)</f>
        <v>1.6221727845754541E-2</v>
      </c>
      <c r="S1599" s="95">
        <f t="shared" si="224"/>
        <v>1.1687412239999997</v>
      </c>
      <c r="T1599" s="96">
        <f>SUMIFS(H$2:H1599,A$2:A1599,A1599)*10*S1599*(1.1+INDEX(Entourage!BD:BD,MATCH(J1599,Entourage!A:A,0))/20)</f>
        <v>8770.2341448959978</v>
      </c>
      <c r="U1599" s="96">
        <f t="shared" si="225"/>
        <v>725.39871969599881</v>
      </c>
      <c r="V1599" s="96">
        <f>T1599/VLOOKUP(C1599,[4]CharPropertyConfig!$A:$G,7,FALSE)</f>
        <v>350.80936579583994</v>
      </c>
      <c r="W1599" s="96">
        <f t="shared" si="226"/>
        <v>69.333074495998517</v>
      </c>
      <c r="X1599" s="54" t="str">
        <f>VLOOKUP(J1599,Entourage!A:B,2,FALSE)</f>
        <v>c_b_0070</v>
      </c>
      <c r="Y1599" s="51" t="str">
        <f>VLOOKUP(M1599,Entourage!A:B,2,FALSE)</f>
        <v>c_b_0003</v>
      </c>
    </row>
    <row r="1600" spans="1:25" x14ac:dyDescent="0.15">
      <c r="A1600" s="51">
        <f t="shared" si="222"/>
        <v>80</v>
      </c>
      <c r="B1600" s="2">
        <f>COUNTIF(A$1:A1600,A1600)</f>
        <v>19</v>
      </c>
      <c r="C1600" s="2">
        <f t="shared" si="227"/>
        <v>101</v>
      </c>
      <c r="D1600" s="100">
        <f t="shared" si="223"/>
        <v>381</v>
      </c>
      <c r="E1600" s="51">
        <v>1</v>
      </c>
      <c r="F1600" s="43">
        <v>6</v>
      </c>
      <c r="G1600" s="82">
        <v>13009</v>
      </c>
      <c r="H1600" s="43">
        <v>68</v>
      </c>
      <c r="I1600" s="43">
        <f>VLOOKUP(C1600,[4]CharPropertyConfig!$A:$G,7,FALSE)*D1600</f>
        <v>9525</v>
      </c>
      <c r="J1600" s="51">
        <f>VLOOKUP(A1600,filiation!A:C,3,FALSE)</f>
        <v>31</v>
      </c>
      <c r="K1600" s="51">
        <f>VLOOKUP(J1600,Entourage!A:N,14,FALSE)</f>
        <v>1</v>
      </c>
      <c r="L1600" s="2" t="str">
        <f t="shared" si="228"/>
        <v>战斗</v>
      </c>
      <c r="M1600" s="51">
        <f>VLOOKUP(A1600,filiation!A:D,4,FALSE)</f>
        <v>26</v>
      </c>
      <c r="N1600" s="51">
        <f>VLOOKUP(M1600,Entourage!A:N,14,FALSE)</f>
        <v>2</v>
      </c>
      <c r="O1600" s="2" t="str">
        <f t="shared" si="229"/>
        <v>刺杀</v>
      </c>
      <c r="P1600" s="2">
        <f t="shared" si="230"/>
        <v>101</v>
      </c>
      <c r="Q1600" s="51">
        <f>INT(VLOOKUP(M1600,Entourage!A:AF,28+IF(N1600=1,2,IF(N1600=3,3,1)),FALSE)*0.6*POWER(B1600,1.1))</f>
        <v>612</v>
      </c>
      <c r="R1600" s="55">
        <f>I1600/(SUM(H$2:H1600)*10)</f>
        <v>1.763627610724337E-2</v>
      </c>
      <c r="S1600" s="95">
        <f t="shared" si="224"/>
        <v>1.1278352811599996</v>
      </c>
      <c r="T1600" s="96">
        <f>SUMIFS(H$2:H1600,A$2:A1600,A1600)*10*S1600*(1.1+INDEX(Entourage!BD:BD,MATCH(J1600,Entourage!A:A,0))/20)</f>
        <v>9536.9751374889565</v>
      </c>
      <c r="U1600" s="96">
        <f t="shared" si="225"/>
        <v>766.74099259295872</v>
      </c>
      <c r="V1600" s="96">
        <f>T1600/VLOOKUP(C1600,[4]CharPropertyConfig!$A:$G,7,FALSE)</f>
        <v>381.47900549955824</v>
      </c>
      <c r="W1600" s="96">
        <f t="shared" si="226"/>
        <v>41.342272896959912</v>
      </c>
      <c r="X1600" s="54" t="str">
        <f>VLOOKUP(J1600,Entourage!A:B,2,FALSE)</f>
        <v>c_b_0070</v>
      </c>
      <c r="Y1600" s="51" t="str">
        <f>VLOOKUP(M1600,Entourage!A:B,2,FALSE)</f>
        <v>c_b_0003</v>
      </c>
    </row>
    <row r="1601" spans="1:25" x14ac:dyDescent="0.15">
      <c r="A1601" s="51">
        <f t="shared" si="222"/>
        <v>80</v>
      </c>
      <c r="B1601" s="2">
        <f>COUNTIF(A$1:A1601,A1601)</f>
        <v>20</v>
      </c>
      <c r="C1601" s="2">
        <f t="shared" si="227"/>
        <v>101</v>
      </c>
      <c r="D1601" s="100">
        <f t="shared" si="223"/>
        <v>414</v>
      </c>
      <c r="E1601" s="51">
        <v>1</v>
      </c>
      <c r="F1601" s="43">
        <v>6</v>
      </c>
      <c r="G1601" s="82">
        <v>13009</v>
      </c>
      <c r="H1601" s="43">
        <v>72</v>
      </c>
      <c r="I1601" s="43">
        <f>VLOOKUP(C1601,[4]CharPropertyConfig!$A:$G,7,FALSE)*D1601</f>
        <v>10350</v>
      </c>
      <c r="J1601" s="51">
        <f>VLOOKUP(A1601,filiation!A:C,3,FALSE)</f>
        <v>31</v>
      </c>
      <c r="K1601" s="51">
        <f>VLOOKUP(J1601,Entourage!A:N,14,FALSE)</f>
        <v>1</v>
      </c>
      <c r="L1601" s="2" t="str">
        <f t="shared" si="228"/>
        <v>战斗</v>
      </c>
      <c r="M1601" s="51">
        <f>VLOOKUP(A1601,filiation!A:D,4,FALSE)</f>
        <v>26</v>
      </c>
      <c r="N1601" s="51">
        <f>VLOOKUP(M1601,Entourage!A:N,14,FALSE)</f>
        <v>2</v>
      </c>
      <c r="O1601" s="2" t="str">
        <f t="shared" si="229"/>
        <v>刺杀</v>
      </c>
      <c r="P1601" s="2">
        <f t="shared" si="230"/>
        <v>101</v>
      </c>
      <c r="Q1601" s="51">
        <f>INT(VLOOKUP(M1601,Entourage!A:AF,28+IF(N1601=1,2,IF(N1601=3,3,1)),FALSE)*0.6*POWER(B1601,1.1))</f>
        <v>647</v>
      </c>
      <c r="R1601" s="55">
        <f>I1601/(SUM(H$2:H1601)*10)</f>
        <v>1.9138313609467456E-2</v>
      </c>
      <c r="S1601" s="95">
        <f t="shared" si="224"/>
        <v>1.0940002227251997</v>
      </c>
      <c r="T1601" s="96">
        <f>SUMIFS(H$2:H1601,A$2:A1601,A1601)*10*S1601*(1.1+INDEX(Entourage!BD:BD,MATCH(J1601,Entourage!A:A,0))/20)</f>
        <v>10353.618107871291</v>
      </c>
      <c r="U1601" s="96">
        <f t="shared" si="225"/>
        <v>816.64297038233417</v>
      </c>
      <c r="V1601" s="96">
        <f>T1601/VLOOKUP(C1601,[4]CharPropertyConfig!$A:$G,7,FALSE)</f>
        <v>414.1447243148516</v>
      </c>
      <c r="W1601" s="96">
        <f t="shared" si="226"/>
        <v>49.901977789375451</v>
      </c>
      <c r="X1601" s="54" t="str">
        <f>VLOOKUP(J1601,Entourage!A:B,2,FALSE)</f>
        <v>c_b_0070</v>
      </c>
      <c r="Y1601" s="51" t="str">
        <f>VLOOKUP(M1601,Entourage!A:B,2,FALSE)</f>
        <v>c_b_0003</v>
      </c>
    </row>
    <row r="1602" spans="1:25" x14ac:dyDescent="0.15">
      <c r="A1602" s="51">
        <f t="shared" si="222"/>
        <v>81</v>
      </c>
      <c r="B1602" s="2">
        <f>COUNTIF(A$1:A1602,A1602)</f>
        <v>1</v>
      </c>
      <c r="C1602" s="2">
        <f t="shared" si="227"/>
        <v>104</v>
      </c>
      <c r="D1602" s="100">
        <f t="shared" si="223"/>
        <v>280</v>
      </c>
      <c r="E1602" s="51">
        <v>1</v>
      </c>
      <c r="F1602" s="43">
        <v>1</v>
      </c>
      <c r="G1602" s="82">
        <v>13009</v>
      </c>
      <c r="H1602" s="43">
        <v>2</v>
      </c>
      <c r="I1602" s="43">
        <f>VLOOKUP(C1602,[4]CharPropertyConfig!$A:$G,7,FALSE)*D1602</f>
        <v>280</v>
      </c>
      <c r="J1602" s="51">
        <f>VLOOKUP(A1602,filiation!A:C,3,FALSE)</f>
        <v>27</v>
      </c>
      <c r="K1602" s="51">
        <f>VLOOKUP(J1602,Entourage!A:N,14,FALSE)</f>
        <v>2</v>
      </c>
      <c r="L1602" s="2" t="str">
        <f t="shared" si="228"/>
        <v>刺杀</v>
      </c>
      <c r="M1602" s="51">
        <f>VLOOKUP(A1602,filiation!A:D,4,FALSE)</f>
        <v>28</v>
      </c>
      <c r="N1602" s="51">
        <f>VLOOKUP(M1602,Entourage!A:N,14,FALSE)</f>
        <v>3</v>
      </c>
      <c r="O1602" s="2" t="str">
        <f t="shared" si="229"/>
        <v>辅助</v>
      </c>
      <c r="P1602" s="2">
        <f t="shared" si="230"/>
        <v>104</v>
      </c>
      <c r="Q1602" s="51">
        <f>INT(VLOOKUP(M1602,Entourage!A:AF,28+IF(N1602=1,2,IF(N1602=3,3,1)),FALSE)*0.6*POWER(B1602,1.1))</f>
        <v>284</v>
      </c>
      <c r="R1602" s="55">
        <f>I1602/(SUM(H$2:H1602)*10)</f>
        <v>5.1773233238415744E-4</v>
      </c>
      <c r="S1602" s="95">
        <f t="shared" si="224"/>
        <v>10</v>
      </c>
      <c r="T1602" s="96">
        <f>SUMIFS(H$2:H1602,A$2:A1602,A1602)*10*S1602*(1.1+INDEX(Entourage!BD:BD,MATCH(J1602,Entourage!A:A,0))/20)</f>
        <v>280</v>
      </c>
      <c r="U1602" s="96">
        <f t="shared" si="225"/>
        <v>-10073.618107871291</v>
      </c>
      <c r="V1602" s="96">
        <f>T1602/VLOOKUP(C1602,[4]CharPropertyConfig!$A:$G,7,FALSE)</f>
        <v>280</v>
      </c>
      <c r="W1602" s="96">
        <f t="shared" si="226"/>
        <v>-10890.261078253625</v>
      </c>
      <c r="X1602" s="54" t="str">
        <f>VLOOKUP(J1602,Entourage!A:B,2,FALSE)</f>
        <v>c_m_0014</v>
      </c>
      <c r="Y1602" s="51" t="str">
        <f>VLOOKUP(M1602,Entourage!A:B,2,FALSE)</f>
        <v>c_b_0023</v>
      </c>
    </row>
    <row r="1603" spans="1:25" x14ac:dyDescent="0.15">
      <c r="A1603" s="51">
        <f t="shared" ref="A1603:A1666" si="231">INT((ROW(A1603)+18)/20)</f>
        <v>81</v>
      </c>
      <c r="B1603" s="2">
        <f>COUNTIF(A$1:A1603,A1603)</f>
        <v>2</v>
      </c>
      <c r="C1603" s="2">
        <f t="shared" si="227"/>
        <v>104</v>
      </c>
      <c r="D1603" s="100">
        <f t="shared" ref="D1603:D1666" si="232">INT(V1603)</f>
        <v>588</v>
      </c>
      <c r="E1603" s="51">
        <v>1</v>
      </c>
      <c r="F1603" s="43">
        <v>1</v>
      </c>
      <c r="G1603" s="82">
        <v>13009</v>
      </c>
      <c r="H1603" s="43">
        <v>4</v>
      </c>
      <c r="I1603" s="43">
        <f>VLOOKUP(C1603,[4]CharPropertyConfig!$A:$G,7,FALSE)*D1603</f>
        <v>588</v>
      </c>
      <c r="J1603" s="51">
        <f>VLOOKUP(A1603,filiation!A:C,3,FALSE)</f>
        <v>27</v>
      </c>
      <c r="K1603" s="51">
        <f>VLOOKUP(J1603,Entourage!A:N,14,FALSE)</f>
        <v>2</v>
      </c>
      <c r="L1603" s="2" t="str">
        <f t="shared" si="228"/>
        <v>刺杀</v>
      </c>
      <c r="M1603" s="51">
        <f>VLOOKUP(A1603,filiation!A:D,4,FALSE)</f>
        <v>28</v>
      </c>
      <c r="N1603" s="51">
        <f>VLOOKUP(M1603,Entourage!A:N,14,FALSE)</f>
        <v>3</v>
      </c>
      <c r="O1603" s="2" t="str">
        <f t="shared" si="229"/>
        <v>辅助</v>
      </c>
      <c r="P1603" s="2">
        <f t="shared" si="230"/>
        <v>104</v>
      </c>
      <c r="Q1603" s="51">
        <f>INT(VLOOKUP(M1603,Entourage!A:AF,28+IF(N1603=1,2,IF(N1603=3,3,1)),FALSE)*0.6*POWER(B1603,1.1))</f>
        <v>609</v>
      </c>
      <c r="R1603" s="55">
        <f>I1603/(SUM(H$2:H1603)*10)</f>
        <v>1.0871574899234552E-3</v>
      </c>
      <c r="S1603" s="95">
        <f t="shared" ref="S1603:S1666" si="233">VLOOKUP(B1603,AG$2:AH$22,2,FALSE)</f>
        <v>7</v>
      </c>
      <c r="T1603" s="96">
        <f>SUMIFS(H$2:H1603,A$2:A1603,A1603)*10*S1603*(1.1+INDEX(Entourage!BD:BD,MATCH(J1603,Entourage!A:A,0))/20)</f>
        <v>588</v>
      </c>
      <c r="U1603" s="96">
        <f t="shared" ref="U1603:U1666" si="234">IFERROR(T1603-T1602,0)</f>
        <v>308</v>
      </c>
      <c r="V1603" s="96">
        <f>T1603/VLOOKUP(C1603,[4]CharPropertyConfig!$A:$G,7,FALSE)</f>
        <v>588</v>
      </c>
      <c r="W1603" s="96">
        <f t="shared" si="226"/>
        <v>10381.618107871291</v>
      </c>
      <c r="X1603" s="54" t="str">
        <f>VLOOKUP(J1603,Entourage!A:B,2,FALSE)</f>
        <v>c_m_0014</v>
      </c>
      <c r="Y1603" s="51" t="str">
        <f>VLOOKUP(M1603,Entourage!A:B,2,FALSE)</f>
        <v>c_b_0023</v>
      </c>
    </row>
    <row r="1604" spans="1:25" x14ac:dyDescent="0.15">
      <c r="A1604" s="51">
        <f t="shared" si="231"/>
        <v>81</v>
      </c>
      <c r="B1604" s="2">
        <f>COUNTIF(A$1:A1604,A1604)</f>
        <v>3</v>
      </c>
      <c r="C1604" s="2">
        <f t="shared" si="227"/>
        <v>104</v>
      </c>
      <c r="D1604" s="100">
        <f t="shared" si="232"/>
        <v>924</v>
      </c>
      <c r="E1604" s="51">
        <v>1</v>
      </c>
      <c r="F1604" s="43">
        <v>1</v>
      </c>
      <c r="G1604" s="82">
        <v>13009</v>
      </c>
      <c r="H1604" s="43">
        <v>6</v>
      </c>
      <c r="I1604" s="43">
        <f>VLOOKUP(C1604,[4]CharPropertyConfig!$A:$G,7,FALSE)*D1604</f>
        <v>924</v>
      </c>
      <c r="J1604" s="51">
        <f>VLOOKUP(A1604,filiation!A:C,3,FALSE)</f>
        <v>27</v>
      </c>
      <c r="K1604" s="51">
        <f>VLOOKUP(J1604,Entourage!A:N,14,FALSE)</f>
        <v>2</v>
      </c>
      <c r="L1604" s="2" t="str">
        <f t="shared" si="228"/>
        <v>刺杀</v>
      </c>
      <c r="M1604" s="51">
        <f>VLOOKUP(A1604,filiation!A:D,4,FALSE)</f>
        <v>28</v>
      </c>
      <c r="N1604" s="51">
        <f>VLOOKUP(M1604,Entourage!A:N,14,FALSE)</f>
        <v>3</v>
      </c>
      <c r="O1604" s="2" t="str">
        <f t="shared" si="229"/>
        <v>辅助</v>
      </c>
      <c r="P1604" s="2">
        <f t="shared" si="230"/>
        <v>104</v>
      </c>
      <c r="Q1604" s="51">
        <f>INT(VLOOKUP(M1604,Entourage!A:AF,28+IF(N1604=1,2,IF(N1604=3,3,1)),FALSE)*0.6*POWER(B1604,1.1))</f>
        <v>952</v>
      </c>
      <c r="R1604" s="55">
        <f>I1604/(SUM(H$2:H1604)*10)</f>
        <v>1.7082008430082082E-3</v>
      </c>
      <c r="S1604" s="95">
        <f t="shared" si="233"/>
        <v>5.5</v>
      </c>
      <c r="T1604" s="96">
        <f>SUMIFS(H$2:H1604,A$2:A1604,A1604)*10*S1604*(1.1+INDEX(Entourage!BD:BD,MATCH(J1604,Entourage!A:A,0))/20)</f>
        <v>924.00000000000011</v>
      </c>
      <c r="U1604" s="96">
        <f t="shared" si="234"/>
        <v>336.00000000000011</v>
      </c>
      <c r="V1604" s="96">
        <f>T1604/VLOOKUP(C1604,[4]CharPropertyConfig!$A:$G,7,FALSE)</f>
        <v>924.00000000000011</v>
      </c>
      <c r="W1604" s="96">
        <f t="shared" ref="W1604:W1667" si="235">U1604-U1603</f>
        <v>28.000000000000114</v>
      </c>
      <c r="X1604" s="54" t="str">
        <f>VLOOKUP(J1604,Entourage!A:B,2,FALSE)</f>
        <v>c_m_0014</v>
      </c>
      <c r="Y1604" s="51" t="str">
        <f>VLOOKUP(M1604,Entourage!A:B,2,FALSE)</f>
        <v>c_b_0023</v>
      </c>
    </row>
    <row r="1605" spans="1:25" x14ac:dyDescent="0.15">
      <c r="A1605" s="51">
        <f t="shared" si="231"/>
        <v>81</v>
      </c>
      <c r="B1605" s="2">
        <f>COUNTIF(A$1:A1605,A1605)</f>
        <v>4</v>
      </c>
      <c r="C1605" s="2">
        <f t="shared" si="227"/>
        <v>104</v>
      </c>
      <c r="D1605" s="100">
        <f t="shared" si="232"/>
        <v>1293</v>
      </c>
      <c r="E1605" s="51">
        <v>1</v>
      </c>
      <c r="F1605" s="43">
        <v>2</v>
      </c>
      <c r="G1605" s="82">
        <v>13009</v>
      </c>
      <c r="H1605" s="43">
        <v>10</v>
      </c>
      <c r="I1605" s="43">
        <f>VLOOKUP(C1605,[4]CharPropertyConfig!$A:$G,7,FALSE)*D1605</f>
        <v>1293</v>
      </c>
      <c r="J1605" s="51">
        <f>VLOOKUP(A1605,filiation!A:C,3,FALSE)</f>
        <v>27</v>
      </c>
      <c r="K1605" s="51">
        <f>VLOOKUP(J1605,Entourage!A:N,14,FALSE)</f>
        <v>2</v>
      </c>
      <c r="L1605" s="2" t="str">
        <f t="shared" si="228"/>
        <v>刺杀</v>
      </c>
      <c r="M1605" s="51">
        <f>VLOOKUP(A1605,filiation!A:D,4,FALSE)</f>
        <v>28</v>
      </c>
      <c r="N1605" s="51">
        <f>VLOOKUP(M1605,Entourage!A:N,14,FALSE)</f>
        <v>3</v>
      </c>
      <c r="O1605" s="2" t="str">
        <f t="shared" si="229"/>
        <v>辅助</v>
      </c>
      <c r="P1605" s="2">
        <f t="shared" si="230"/>
        <v>104</v>
      </c>
      <c r="Q1605" s="51">
        <f>INT(VLOOKUP(M1605,Entourage!A:AF,28+IF(N1605=1,2,IF(N1605=3,3,1)),FALSE)*0.6*POWER(B1605,1.1))</f>
        <v>1306</v>
      </c>
      <c r="R1605" s="55">
        <f>I1605/(SUM(H$2:H1605)*10)</f>
        <v>2.3899301319729401E-3</v>
      </c>
      <c r="S1605" s="95">
        <f t="shared" si="233"/>
        <v>4.2</v>
      </c>
      <c r="T1605" s="96">
        <f>SUMIFS(H$2:H1605,A$2:A1605,A1605)*10*S1605*(1.1+INDEX(Entourage!BD:BD,MATCH(J1605,Entourage!A:A,0))/20)</f>
        <v>1293.6000000000001</v>
      </c>
      <c r="U1605" s="96">
        <f t="shared" si="234"/>
        <v>369.6</v>
      </c>
      <c r="V1605" s="96">
        <f>T1605/VLOOKUP(C1605,[4]CharPropertyConfig!$A:$G,7,FALSE)</f>
        <v>1293.6000000000001</v>
      </c>
      <c r="W1605" s="96">
        <f t="shared" si="235"/>
        <v>33.599999999999909</v>
      </c>
      <c r="X1605" s="54" t="str">
        <f>VLOOKUP(J1605,Entourage!A:B,2,FALSE)</f>
        <v>c_m_0014</v>
      </c>
      <c r="Y1605" s="51" t="str">
        <f>VLOOKUP(M1605,Entourage!A:B,2,FALSE)</f>
        <v>c_b_0023</v>
      </c>
    </row>
    <row r="1606" spans="1:25" x14ac:dyDescent="0.15">
      <c r="A1606" s="51">
        <f t="shared" si="231"/>
        <v>81</v>
      </c>
      <c r="B1606" s="2">
        <f>COUNTIF(A$1:A1606,A1606)</f>
        <v>5</v>
      </c>
      <c r="C1606" s="2">
        <f t="shared" si="227"/>
        <v>104</v>
      </c>
      <c r="D1606" s="100">
        <f t="shared" si="232"/>
        <v>1694</v>
      </c>
      <c r="E1606" s="51">
        <v>1</v>
      </c>
      <c r="F1606" s="43">
        <v>2</v>
      </c>
      <c r="G1606" s="82">
        <v>13009</v>
      </c>
      <c r="H1606" s="43">
        <v>12</v>
      </c>
      <c r="I1606" s="43">
        <f>VLOOKUP(C1606,[4]CharPropertyConfig!$A:$G,7,FALSE)*D1606</f>
        <v>1694</v>
      </c>
      <c r="J1606" s="51">
        <f>VLOOKUP(A1606,filiation!A:C,3,FALSE)</f>
        <v>27</v>
      </c>
      <c r="K1606" s="51">
        <f>VLOOKUP(J1606,Entourage!A:N,14,FALSE)</f>
        <v>2</v>
      </c>
      <c r="L1606" s="2" t="str">
        <f t="shared" si="228"/>
        <v>刺杀</v>
      </c>
      <c r="M1606" s="51">
        <f>VLOOKUP(A1606,filiation!A:D,4,FALSE)</f>
        <v>28</v>
      </c>
      <c r="N1606" s="51">
        <f>VLOOKUP(M1606,Entourage!A:N,14,FALSE)</f>
        <v>3</v>
      </c>
      <c r="O1606" s="2" t="str">
        <f t="shared" si="229"/>
        <v>辅助</v>
      </c>
      <c r="P1606" s="2">
        <f t="shared" si="230"/>
        <v>104</v>
      </c>
      <c r="Q1606" s="51">
        <f>INT(VLOOKUP(M1606,Entourage!A:AF,28+IF(N1606=1,2,IF(N1606=3,3,1)),FALSE)*0.6*POWER(B1606,1.1))</f>
        <v>1670</v>
      </c>
      <c r="R1606" s="55">
        <f>I1606/(SUM(H$2:H1606)*10)</f>
        <v>3.1304283549543556E-3</v>
      </c>
      <c r="S1606" s="95">
        <f t="shared" si="233"/>
        <v>3.56</v>
      </c>
      <c r="T1606" s="96">
        <f>SUMIFS(H$2:H1606,A$2:A1606,A1606)*10*S1606*(1.1+INDEX(Entourage!BD:BD,MATCH(J1606,Entourage!A:A,0))/20)</f>
        <v>1694.5600000000004</v>
      </c>
      <c r="U1606" s="96">
        <f t="shared" si="234"/>
        <v>400.96000000000026</v>
      </c>
      <c r="V1606" s="96">
        <f>T1606/VLOOKUP(C1606,[4]CharPropertyConfig!$A:$G,7,FALSE)</f>
        <v>1694.5600000000004</v>
      </c>
      <c r="W1606" s="96">
        <f t="shared" si="235"/>
        <v>31.360000000000241</v>
      </c>
      <c r="X1606" s="54" t="str">
        <f>VLOOKUP(J1606,Entourage!A:B,2,FALSE)</f>
        <v>c_m_0014</v>
      </c>
      <c r="Y1606" s="51" t="str">
        <f>VLOOKUP(M1606,Entourage!A:B,2,FALSE)</f>
        <v>c_b_0023</v>
      </c>
    </row>
    <row r="1607" spans="1:25" x14ac:dyDescent="0.15">
      <c r="A1607" s="51">
        <f t="shared" si="231"/>
        <v>81</v>
      </c>
      <c r="B1607" s="2">
        <f>COUNTIF(A$1:A1607,A1607)</f>
        <v>6</v>
      </c>
      <c r="C1607" s="2">
        <f t="shared" si="227"/>
        <v>104</v>
      </c>
      <c r="D1607" s="100">
        <f t="shared" si="232"/>
        <v>2114</v>
      </c>
      <c r="E1607" s="51">
        <v>1</v>
      </c>
      <c r="F1607" s="43">
        <v>2</v>
      </c>
      <c r="G1607" s="82">
        <v>13009</v>
      </c>
      <c r="H1607" s="43">
        <v>16</v>
      </c>
      <c r="I1607" s="43">
        <f>VLOOKUP(C1607,[4]CharPropertyConfig!$A:$G,7,FALSE)*D1607</f>
        <v>2114</v>
      </c>
      <c r="J1607" s="51">
        <f>VLOOKUP(A1607,filiation!A:C,3,FALSE)</f>
        <v>27</v>
      </c>
      <c r="K1607" s="51">
        <f>VLOOKUP(J1607,Entourage!A:N,14,FALSE)</f>
        <v>2</v>
      </c>
      <c r="L1607" s="2" t="str">
        <f t="shared" si="228"/>
        <v>刺杀</v>
      </c>
      <c r="M1607" s="51">
        <f>VLOOKUP(A1607,filiation!A:D,4,FALSE)</f>
        <v>28</v>
      </c>
      <c r="N1607" s="51">
        <f>VLOOKUP(M1607,Entourage!A:N,14,FALSE)</f>
        <v>3</v>
      </c>
      <c r="O1607" s="2" t="str">
        <f t="shared" si="229"/>
        <v>辅助</v>
      </c>
      <c r="P1607" s="2">
        <f t="shared" si="230"/>
        <v>104</v>
      </c>
      <c r="Q1607" s="51">
        <f>INT(VLOOKUP(M1607,Entourage!A:AF,28+IF(N1607=1,2,IF(N1607=3,3,1)),FALSE)*0.6*POWER(B1607,1.1))</f>
        <v>2041</v>
      </c>
      <c r="R1607" s="55">
        <f>I1607/(SUM(H$2:H1607)*10)</f>
        <v>3.9054128948826897E-3</v>
      </c>
      <c r="S1607" s="95">
        <f t="shared" si="233"/>
        <v>3.02</v>
      </c>
      <c r="T1607" s="96">
        <f>SUMIFS(H$2:H1607,A$2:A1607,A1607)*10*S1607*(1.1+INDEX(Entourage!BD:BD,MATCH(J1607,Entourage!A:A,0))/20)</f>
        <v>2114</v>
      </c>
      <c r="U1607" s="96">
        <f t="shared" si="234"/>
        <v>419.4399999999996</v>
      </c>
      <c r="V1607" s="96">
        <f>T1607/VLOOKUP(C1607,[4]CharPropertyConfig!$A:$G,7,FALSE)</f>
        <v>2114</v>
      </c>
      <c r="W1607" s="96">
        <f t="shared" si="235"/>
        <v>18.479999999999336</v>
      </c>
      <c r="X1607" s="54" t="str">
        <f>VLOOKUP(J1607,Entourage!A:B,2,FALSE)</f>
        <v>c_m_0014</v>
      </c>
      <c r="Y1607" s="51" t="str">
        <f>VLOOKUP(M1607,Entourage!A:B,2,FALSE)</f>
        <v>c_b_0023</v>
      </c>
    </row>
    <row r="1608" spans="1:25" x14ac:dyDescent="0.15">
      <c r="A1608" s="51">
        <f t="shared" si="231"/>
        <v>81</v>
      </c>
      <c r="B1608" s="2">
        <f>COUNTIF(A$1:A1608,A1608)</f>
        <v>7</v>
      </c>
      <c r="C1608" s="2">
        <f t="shared" si="227"/>
        <v>104</v>
      </c>
      <c r="D1608" s="100">
        <f t="shared" si="232"/>
        <v>2548</v>
      </c>
      <c r="E1608" s="51">
        <v>1</v>
      </c>
      <c r="F1608" s="43">
        <v>3</v>
      </c>
      <c r="G1608" s="82">
        <v>13009</v>
      </c>
      <c r="H1608" s="43">
        <v>20</v>
      </c>
      <c r="I1608" s="43">
        <f>VLOOKUP(C1608,[4]CharPropertyConfig!$A:$G,7,FALSE)*D1608</f>
        <v>2548</v>
      </c>
      <c r="J1608" s="51">
        <f>VLOOKUP(A1608,filiation!A:C,3,FALSE)</f>
        <v>27</v>
      </c>
      <c r="K1608" s="51">
        <f>VLOOKUP(J1608,Entourage!A:N,14,FALSE)</f>
        <v>2</v>
      </c>
      <c r="L1608" s="2" t="str">
        <f t="shared" si="228"/>
        <v>刺杀</v>
      </c>
      <c r="M1608" s="51">
        <f>VLOOKUP(A1608,filiation!A:D,4,FALSE)</f>
        <v>28</v>
      </c>
      <c r="N1608" s="51">
        <f>VLOOKUP(M1608,Entourage!A:N,14,FALSE)</f>
        <v>3</v>
      </c>
      <c r="O1608" s="2" t="str">
        <f t="shared" si="229"/>
        <v>辅助</v>
      </c>
      <c r="P1608" s="2">
        <f t="shared" si="230"/>
        <v>104</v>
      </c>
      <c r="Q1608" s="51">
        <f>INT(VLOOKUP(M1608,Entourage!A:AF,28+IF(N1608=1,2,IF(N1608=3,3,1)),FALSE)*0.6*POWER(B1608,1.1))</f>
        <v>2418</v>
      </c>
      <c r="R1608" s="55">
        <f>I1608/(SUM(H$2:H1608)*10)</f>
        <v>4.7054478301015697E-3</v>
      </c>
      <c r="S1608" s="95">
        <f t="shared" si="233"/>
        <v>2.6</v>
      </c>
      <c r="T1608" s="96">
        <f>SUMIFS(H$2:H1608,A$2:A1608,A1608)*10*S1608*(1.1+INDEX(Entourage!BD:BD,MATCH(J1608,Entourage!A:A,0))/20)</f>
        <v>2548.0000000000005</v>
      </c>
      <c r="U1608" s="96">
        <f t="shared" si="234"/>
        <v>434.00000000000045</v>
      </c>
      <c r="V1608" s="96">
        <f>T1608/VLOOKUP(C1608,[4]CharPropertyConfig!$A:$G,7,FALSE)</f>
        <v>2548.0000000000005</v>
      </c>
      <c r="W1608" s="96">
        <f t="shared" si="235"/>
        <v>14.560000000000855</v>
      </c>
      <c r="X1608" s="54" t="str">
        <f>VLOOKUP(J1608,Entourage!A:B,2,FALSE)</f>
        <v>c_m_0014</v>
      </c>
      <c r="Y1608" s="51" t="str">
        <f>VLOOKUP(M1608,Entourage!A:B,2,FALSE)</f>
        <v>c_b_0023</v>
      </c>
    </row>
    <row r="1609" spans="1:25" x14ac:dyDescent="0.15">
      <c r="A1609" s="51">
        <f t="shared" si="231"/>
        <v>81</v>
      </c>
      <c r="B1609" s="2">
        <f>COUNTIF(A$1:A1609,A1609)</f>
        <v>8</v>
      </c>
      <c r="C1609" s="2">
        <f t="shared" si="227"/>
        <v>104</v>
      </c>
      <c r="D1609" s="100">
        <f t="shared" si="232"/>
        <v>3000</v>
      </c>
      <c r="E1609" s="51">
        <v>1</v>
      </c>
      <c r="F1609" s="43">
        <v>3</v>
      </c>
      <c r="G1609" s="82">
        <v>13009</v>
      </c>
      <c r="H1609" s="43">
        <v>24</v>
      </c>
      <c r="I1609" s="43">
        <f>VLOOKUP(C1609,[4]CharPropertyConfig!$A:$G,7,FALSE)*D1609</f>
        <v>3000</v>
      </c>
      <c r="J1609" s="51">
        <f>VLOOKUP(A1609,filiation!A:C,3,FALSE)</f>
        <v>27</v>
      </c>
      <c r="K1609" s="51">
        <f>VLOOKUP(J1609,Entourage!A:N,14,FALSE)</f>
        <v>2</v>
      </c>
      <c r="L1609" s="2" t="str">
        <f t="shared" si="228"/>
        <v>刺杀</v>
      </c>
      <c r="M1609" s="51">
        <f>VLOOKUP(A1609,filiation!A:D,4,FALSE)</f>
        <v>28</v>
      </c>
      <c r="N1609" s="51">
        <f>VLOOKUP(M1609,Entourage!A:N,14,FALSE)</f>
        <v>3</v>
      </c>
      <c r="O1609" s="2" t="str">
        <f t="shared" si="229"/>
        <v>辅助</v>
      </c>
      <c r="P1609" s="2">
        <f t="shared" si="230"/>
        <v>104</v>
      </c>
      <c r="Q1609" s="51">
        <f>INT(VLOOKUP(M1609,Entourage!A:AF,28+IF(N1609=1,2,IF(N1609=3,3,1)),FALSE)*0.6*POWER(B1609,1.1))</f>
        <v>2801</v>
      </c>
      <c r="R1609" s="55">
        <f>I1609/(SUM(H$2:H1609)*10)</f>
        <v>5.5377118174770182E-3</v>
      </c>
      <c r="S1609" s="95">
        <f t="shared" si="233"/>
        <v>2.2799999999999998</v>
      </c>
      <c r="T1609" s="96">
        <f>SUMIFS(H$2:H1609,A$2:A1609,A1609)*10*S1609*(1.1+INDEX(Entourage!BD:BD,MATCH(J1609,Entourage!A:A,0))/20)</f>
        <v>3000.48</v>
      </c>
      <c r="U1609" s="96">
        <f t="shared" si="234"/>
        <v>452.47999999999956</v>
      </c>
      <c r="V1609" s="96">
        <f>T1609/VLOOKUP(C1609,[4]CharPropertyConfig!$A:$G,7,FALSE)</f>
        <v>3000.48</v>
      </c>
      <c r="W1609" s="96">
        <f t="shared" si="235"/>
        <v>18.479999999999109</v>
      </c>
      <c r="X1609" s="54" t="str">
        <f>VLOOKUP(J1609,Entourage!A:B,2,FALSE)</f>
        <v>c_m_0014</v>
      </c>
      <c r="Y1609" s="51" t="str">
        <f>VLOOKUP(M1609,Entourage!A:B,2,FALSE)</f>
        <v>c_b_0023</v>
      </c>
    </row>
    <row r="1610" spans="1:25" x14ac:dyDescent="0.15">
      <c r="A1610" s="51">
        <f t="shared" si="231"/>
        <v>81</v>
      </c>
      <c r="B1610" s="2">
        <f>COUNTIF(A$1:A1610,A1610)</f>
        <v>9</v>
      </c>
      <c r="C1610" s="2">
        <f t="shared" si="227"/>
        <v>104</v>
      </c>
      <c r="D1610" s="100">
        <f t="shared" si="232"/>
        <v>3477</v>
      </c>
      <c r="E1610" s="51">
        <v>1</v>
      </c>
      <c r="F1610" s="43">
        <v>3</v>
      </c>
      <c r="G1610" s="82">
        <v>13009</v>
      </c>
      <c r="H1610" s="43">
        <v>26</v>
      </c>
      <c r="I1610" s="43">
        <f>VLOOKUP(C1610,[4]CharPropertyConfig!$A:$G,7,FALSE)*D1610</f>
        <v>3477</v>
      </c>
      <c r="J1610" s="51">
        <f>VLOOKUP(A1610,filiation!A:C,3,FALSE)</f>
        <v>27</v>
      </c>
      <c r="K1610" s="51">
        <f>VLOOKUP(J1610,Entourage!A:N,14,FALSE)</f>
        <v>2</v>
      </c>
      <c r="L1610" s="2" t="str">
        <f t="shared" si="228"/>
        <v>刺杀</v>
      </c>
      <c r="M1610" s="51">
        <f>VLOOKUP(A1610,filiation!A:D,4,FALSE)</f>
        <v>28</v>
      </c>
      <c r="N1610" s="51">
        <f>VLOOKUP(M1610,Entourage!A:N,14,FALSE)</f>
        <v>3</v>
      </c>
      <c r="O1610" s="2" t="str">
        <f t="shared" si="229"/>
        <v>辅助</v>
      </c>
      <c r="P1610" s="2">
        <f t="shared" si="230"/>
        <v>104</v>
      </c>
      <c r="Q1610" s="51">
        <f>INT(VLOOKUP(M1610,Entourage!A:AF,28+IF(N1610=1,2,IF(N1610=3,3,1)),FALSE)*0.6*POWER(B1610,1.1))</f>
        <v>3188</v>
      </c>
      <c r="R1610" s="55">
        <f>I1610/(SUM(H$2:H1610)*10)</f>
        <v>6.4151291512915126E-3</v>
      </c>
      <c r="S1610" s="95">
        <f t="shared" si="233"/>
        <v>2.0699999999999998</v>
      </c>
      <c r="T1610" s="96">
        <f>SUMIFS(H$2:H1610,A$2:A1610,A1610)*10*S1610*(1.1+INDEX(Entourage!BD:BD,MATCH(J1610,Entourage!A:A,0))/20)</f>
        <v>3477.6000000000004</v>
      </c>
      <c r="U1610" s="96">
        <f t="shared" si="234"/>
        <v>477.12000000000035</v>
      </c>
      <c r="V1610" s="96">
        <f>T1610/VLOOKUP(C1610,[4]CharPropertyConfig!$A:$G,7,FALSE)</f>
        <v>3477.6000000000004</v>
      </c>
      <c r="W1610" s="96">
        <f t="shared" si="235"/>
        <v>24.640000000000782</v>
      </c>
      <c r="X1610" s="54" t="str">
        <f>VLOOKUP(J1610,Entourage!A:B,2,FALSE)</f>
        <v>c_m_0014</v>
      </c>
      <c r="Y1610" s="51" t="str">
        <f>VLOOKUP(M1610,Entourage!A:B,2,FALSE)</f>
        <v>c_b_0023</v>
      </c>
    </row>
    <row r="1611" spans="1:25" x14ac:dyDescent="0.15">
      <c r="A1611" s="51">
        <f t="shared" si="231"/>
        <v>81</v>
      </c>
      <c r="B1611" s="2">
        <f>COUNTIF(A$1:A1611,A1611)</f>
        <v>10</v>
      </c>
      <c r="C1611" s="2">
        <f t="shared" si="227"/>
        <v>104</v>
      </c>
      <c r="D1611" s="100">
        <f t="shared" si="232"/>
        <v>3969</v>
      </c>
      <c r="E1611" s="51">
        <v>1</v>
      </c>
      <c r="F1611" s="43">
        <v>3</v>
      </c>
      <c r="G1611" s="82">
        <v>13009</v>
      </c>
      <c r="H1611" s="43">
        <v>30</v>
      </c>
      <c r="I1611" s="43">
        <f>VLOOKUP(C1611,[4]CharPropertyConfig!$A:$G,7,FALSE)*D1611</f>
        <v>3969</v>
      </c>
      <c r="J1611" s="51">
        <f>VLOOKUP(A1611,filiation!A:C,3,FALSE)</f>
        <v>27</v>
      </c>
      <c r="K1611" s="51">
        <f>VLOOKUP(J1611,Entourage!A:N,14,FALSE)</f>
        <v>2</v>
      </c>
      <c r="L1611" s="2" t="str">
        <f t="shared" si="228"/>
        <v>刺杀</v>
      </c>
      <c r="M1611" s="51">
        <f>VLOOKUP(A1611,filiation!A:D,4,FALSE)</f>
        <v>28</v>
      </c>
      <c r="N1611" s="51">
        <f>VLOOKUP(M1611,Entourage!A:N,14,FALSE)</f>
        <v>3</v>
      </c>
      <c r="O1611" s="2" t="str">
        <f t="shared" si="229"/>
        <v>辅助</v>
      </c>
      <c r="P1611" s="2">
        <f t="shared" si="230"/>
        <v>104</v>
      </c>
      <c r="Q1611" s="51">
        <f>INT(VLOOKUP(M1611,Entourage!A:AF,28+IF(N1611=1,2,IF(N1611=3,3,1)),FALSE)*0.6*POWER(B1611,1.1))</f>
        <v>3580</v>
      </c>
      <c r="R1611" s="55">
        <f>I1611/(SUM(H$2:H1611)*10)</f>
        <v>7.3188272174073395E-3</v>
      </c>
      <c r="S1611" s="95">
        <f t="shared" si="233"/>
        <v>1.89</v>
      </c>
      <c r="T1611" s="96">
        <f>SUMIFS(H$2:H1611,A$2:A1611,A1611)*10*S1611*(1.1+INDEX(Entourage!BD:BD,MATCH(J1611,Entourage!A:A,0))/20)</f>
        <v>3969.0000000000005</v>
      </c>
      <c r="U1611" s="96">
        <f t="shared" si="234"/>
        <v>491.40000000000009</v>
      </c>
      <c r="V1611" s="96">
        <f>T1611/VLOOKUP(C1611,[4]CharPropertyConfig!$A:$G,7,FALSE)</f>
        <v>3969.0000000000005</v>
      </c>
      <c r="W1611" s="96">
        <f t="shared" si="235"/>
        <v>14.279999999999745</v>
      </c>
      <c r="X1611" s="54" t="str">
        <f>VLOOKUP(J1611,Entourage!A:B,2,FALSE)</f>
        <v>c_m_0014</v>
      </c>
      <c r="Y1611" s="51" t="str">
        <f>VLOOKUP(M1611,Entourage!A:B,2,FALSE)</f>
        <v>c_b_0023</v>
      </c>
    </row>
    <row r="1612" spans="1:25" x14ac:dyDescent="0.15">
      <c r="A1612" s="51">
        <f t="shared" si="231"/>
        <v>81</v>
      </c>
      <c r="B1612" s="2">
        <f>COUNTIF(A$1:A1612,A1612)</f>
        <v>11</v>
      </c>
      <c r="C1612" s="2">
        <f t="shared" si="227"/>
        <v>104</v>
      </c>
      <c r="D1612" s="100">
        <f t="shared" si="232"/>
        <v>4482</v>
      </c>
      <c r="E1612" s="51">
        <v>1</v>
      </c>
      <c r="F1612" s="43">
        <v>4</v>
      </c>
      <c r="G1612" s="82">
        <v>13009</v>
      </c>
      <c r="H1612" s="43">
        <v>34</v>
      </c>
      <c r="I1612" s="43">
        <f>VLOOKUP(C1612,[4]CharPropertyConfig!$A:$G,7,FALSE)*D1612</f>
        <v>4482</v>
      </c>
      <c r="J1612" s="51">
        <f>VLOOKUP(A1612,filiation!A:C,3,FALSE)</f>
        <v>27</v>
      </c>
      <c r="K1612" s="51">
        <f>VLOOKUP(J1612,Entourage!A:N,14,FALSE)</f>
        <v>2</v>
      </c>
      <c r="L1612" s="2" t="str">
        <f t="shared" si="228"/>
        <v>刺杀</v>
      </c>
      <c r="M1612" s="51">
        <f>VLOOKUP(A1612,filiation!A:D,4,FALSE)</f>
        <v>28</v>
      </c>
      <c r="N1612" s="51">
        <f>VLOOKUP(M1612,Entourage!A:N,14,FALSE)</f>
        <v>3</v>
      </c>
      <c r="O1612" s="2" t="str">
        <f t="shared" si="229"/>
        <v>辅助</v>
      </c>
      <c r="P1612" s="2">
        <f t="shared" si="230"/>
        <v>104</v>
      </c>
      <c r="Q1612" s="51">
        <f>INT(VLOOKUP(M1612,Entourage!A:AF,28+IF(N1612=1,2,IF(N1612=3,3,1)),FALSE)*0.6*POWER(B1612,1.1))</f>
        <v>3976</v>
      </c>
      <c r="R1612" s="55">
        <f>I1612/(SUM(H$2:H1612)*10)</f>
        <v>8.2596196373286163E-3</v>
      </c>
      <c r="S1612" s="95">
        <f t="shared" si="233"/>
        <v>1.74</v>
      </c>
      <c r="T1612" s="96">
        <f>SUMIFS(H$2:H1612,A$2:A1612,A1612)*10*S1612*(1.1+INDEX(Entourage!BD:BD,MATCH(J1612,Entourage!A:A,0))/20)</f>
        <v>4482.2400000000007</v>
      </c>
      <c r="U1612" s="96">
        <f t="shared" si="234"/>
        <v>513.24000000000024</v>
      </c>
      <c r="V1612" s="96">
        <f>T1612/VLOOKUP(C1612,[4]CharPropertyConfig!$A:$G,7,FALSE)</f>
        <v>4482.2400000000007</v>
      </c>
      <c r="W1612" s="96">
        <f t="shared" si="235"/>
        <v>21.840000000000146</v>
      </c>
      <c r="X1612" s="54" t="str">
        <f>VLOOKUP(J1612,Entourage!A:B,2,FALSE)</f>
        <v>c_m_0014</v>
      </c>
      <c r="Y1612" s="51" t="str">
        <f>VLOOKUP(M1612,Entourage!A:B,2,FALSE)</f>
        <v>c_b_0023</v>
      </c>
    </row>
    <row r="1613" spans="1:25" x14ac:dyDescent="0.15">
      <c r="A1613" s="51">
        <f t="shared" si="231"/>
        <v>81</v>
      </c>
      <c r="B1613" s="2">
        <f>COUNTIF(A$1:A1613,A1613)</f>
        <v>12</v>
      </c>
      <c r="C1613" s="2">
        <f t="shared" si="227"/>
        <v>104</v>
      </c>
      <c r="D1613" s="100">
        <f t="shared" si="232"/>
        <v>5019</v>
      </c>
      <c r="E1613" s="51">
        <v>1</v>
      </c>
      <c r="F1613" s="43">
        <v>4</v>
      </c>
      <c r="G1613" s="82">
        <v>13009</v>
      </c>
      <c r="H1613" s="43">
        <v>38</v>
      </c>
      <c r="I1613" s="43">
        <f>VLOOKUP(C1613,[4]CharPropertyConfig!$A:$G,7,FALSE)*D1613</f>
        <v>5019</v>
      </c>
      <c r="J1613" s="51">
        <f>VLOOKUP(A1613,filiation!A:C,3,FALSE)</f>
        <v>27</v>
      </c>
      <c r="K1613" s="51">
        <f>VLOOKUP(J1613,Entourage!A:N,14,FALSE)</f>
        <v>2</v>
      </c>
      <c r="L1613" s="2" t="str">
        <f t="shared" si="228"/>
        <v>刺杀</v>
      </c>
      <c r="M1613" s="51">
        <f>VLOOKUP(A1613,filiation!A:D,4,FALSE)</f>
        <v>28</v>
      </c>
      <c r="N1613" s="51">
        <f>VLOOKUP(M1613,Entourage!A:N,14,FALSE)</f>
        <v>3</v>
      </c>
      <c r="O1613" s="2" t="str">
        <f t="shared" si="229"/>
        <v>辅助</v>
      </c>
      <c r="P1613" s="2">
        <f t="shared" si="230"/>
        <v>104</v>
      </c>
      <c r="Q1613" s="51">
        <f>INT(VLOOKUP(M1613,Entourage!A:AF,28+IF(N1613=1,2,IF(N1613=3,3,1)),FALSE)*0.6*POWER(B1613,1.1))</f>
        <v>4375</v>
      </c>
      <c r="R1613" s="55">
        <f>I1613/(SUM(H$2:H1613)*10)</f>
        <v>9.2427534897425515E-3</v>
      </c>
      <c r="S1613" s="95">
        <f t="shared" si="233"/>
        <v>1.615</v>
      </c>
      <c r="T1613" s="96">
        <f>SUMIFS(H$2:H1613,A$2:A1613,A1613)*10*S1613*(1.1+INDEX(Entourage!BD:BD,MATCH(J1613,Entourage!A:A,0))/20)</f>
        <v>5019.420000000001</v>
      </c>
      <c r="U1613" s="96">
        <f t="shared" si="234"/>
        <v>537.18000000000029</v>
      </c>
      <c r="V1613" s="96">
        <f>T1613/VLOOKUP(C1613,[4]CharPropertyConfig!$A:$G,7,FALSE)</f>
        <v>5019.420000000001</v>
      </c>
      <c r="W1613" s="96">
        <f t="shared" si="235"/>
        <v>23.940000000000055</v>
      </c>
      <c r="X1613" s="54" t="str">
        <f>VLOOKUP(J1613,Entourage!A:B,2,FALSE)</f>
        <v>c_m_0014</v>
      </c>
      <c r="Y1613" s="51" t="str">
        <f>VLOOKUP(M1613,Entourage!A:B,2,FALSE)</f>
        <v>c_b_0023</v>
      </c>
    </row>
    <row r="1614" spans="1:25" x14ac:dyDescent="0.15">
      <c r="A1614" s="51">
        <f t="shared" si="231"/>
        <v>81</v>
      </c>
      <c r="B1614" s="2">
        <f>COUNTIF(A$1:A1614,A1614)</f>
        <v>13</v>
      </c>
      <c r="C1614" s="2">
        <f t="shared" si="227"/>
        <v>104</v>
      </c>
      <c r="D1614" s="100">
        <f t="shared" si="232"/>
        <v>5580</v>
      </c>
      <c r="E1614" s="51">
        <v>1</v>
      </c>
      <c r="F1614" s="43">
        <v>4</v>
      </c>
      <c r="G1614" s="82">
        <v>13009</v>
      </c>
      <c r="H1614" s="43">
        <v>42</v>
      </c>
      <c r="I1614" s="43">
        <f>VLOOKUP(C1614,[4]CharPropertyConfig!$A:$G,7,FALSE)*D1614</f>
        <v>5580</v>
      </c>
      <c r="J1614" s="51">
        <f>VLOOKUP(A1614,filiation!A:C,3,FALSE)</f>
        <v>27</v>
      </c>
      <c r="K1614" s="51">
        <f>VLOOKUP(J1614,Entourage!A:N,14,FALSE)</f>
        <v>2</v>
      </c>
      <c r="L1614" s="2" t="str">
        <f t="shared" si="228"/>
        <v>刺杀</v>
      </c>
      <c r="M1614" s="51">
        <f>VLOOKUP(A1614,filiation!A:D,4,FALSE)</f>
        <v>28</v>
      </c>
      <c r="N1614" s="51">
        <f>VLOOKUP(M1614,Entourage!A:N,14,FALSE)</f>
        <v>3</v>
      </c>
      <c r="O1614" s="2" t="str">
        <f t="shared" si="229"/>
        <v>辅助</v>
      </c>
      <c r="P1614" s="2">
        <f t="shared" si="230"/>
        <v>104</v>
      </c>
      <c r="Q1614" s="51">
        <f>INT(VLOOKUP(M1614,Entourage!A:AF,28+IF(N1614=1,2,IF(N1614=3,3,1)),FALSE)*0.6*POWER(B1614,1.1))</f>
        <v>4778</v>
      </c>
      <c r="R1614" s="55">
        <f>I1614/(SUM(H$2:H1614)*10)</f>
        <v>1.0267922861769469E-2</v>
      </c>
      <c r="S1614" s="95">
        <f t="shared" si="233"/>
        <v>1.51</v>
      </c>
      <c r="T1614" s="96">
        <f>SUMIFS(H$2:H1614,A$2:A1614,A1614)*10*S1614*(1.1+INDEX(Entourage!BD:BD,MATCH(J1614,Entourage!A:A,0))/20)</f>
        <v>5580.9600000000009</v>
      </c>
      <c r="U1614" s="96">
        <f t="shared" si="234"/>
        <v>561.54</v>
      </c>
      <c r="V1614" s="96">
        <f>T1614/VLOOKUP(C1614,[4]CharPropertyConfig!$A:$G,7,FALSE)</f>
        <v>5580.9600000000009</v>
      </c>
      <c r="W1614" s="96">
        <f t="shared" si="235"/>
        <v>24.359999999999673</v>
      </c>
      <c r="X1614" s="54" t="str">
        <f>VLOOKUP(J1614,Entourage!A:B,2,FALSE)</f>
        <v>c_m_0014</v>
      </c>
      <c r="Y1614" s="51" t="str">
        <f>VLOOKUP(M1614,Entourage!A:B,2,FALSE)</f>
        <v>c_b_0023</v>
      </c>
    </row>
    <row r="1615" spans="1:25" x14ac:dyDescent="0.15">
      <c r="A1615" s="51">
        <f t="shared" si="231"/>
        <v>81</v>
      </c>
      <c r="B1615" s="2">
        <f>COUNTIF(A$1:A1615,A1615)</f>
        <v>14</v>
      </c>
      <c r="C1615" s="2">
        <f t="shared" si="227"/>
        <v>104</v>
      </c>
      <c r="D1615" s="100">
        <f t="shared" si="232"/>
        <v>6162</v>
      </c>
      <c r="E1615" s="51">
        <v>1</v>
      </c>
      <c r="F1615" s="43">
        <v>5</v>
      </c>
      <c r="G1615" s="82">
        <v>13009</v>
      </c>
      <c r="H1615" s="43">
        <v>46</v>
      </c>
      <c r="I1615" s="43">
        <f>VLOOKUP(C1615,[4]CharPropertyConfig!$A:$G,7,FALSE)*D1615</f>
        <v>6162</v>
      </c>
      <c r="J1615" s="51">
        <f>VLOOKUP(A1615,filiation!A:C,3,FALSE)</f>
        <v>27</v>
      </c>
      <c r="K1615" s="51">
        <f>VLOOKUP(J1615,Entourage!A:N,14,FALSE)</f>
        <v>2</v>
      </c>
      <c r="L1615" s="2" t="str">
        <f t="shared" si="228"/>
        <v>刺杀</v>
      </c>
      <c r="M1615" s="51">
        <f>VLOOKUP(A1615,filiation!A:D,4,FALSE)</f>
        <v>28</v>
      </c>
      <c r="N1615" s="51">
        <f>VLOOKUP(M1615,Entourage!A:N,14,FALSE)</f>
        <v>3</v>
      </c>
      <c r="O1615" s="2" t="str">
        <f t="shared" si="229"/>
        <v>辅助</v>
      </c>
      <c r="P1615" s="2">
        <f t="shared" si="230"/>
        <v>104</v>
      </c>
      <c r="Q1615" s="51">
        <f>INT(VLOOKUP(M1615,Entourage!A:AF,28+IF(N1615=1,2,IF(N1615=3,3,1)),FALSE)*0.6*POWER(B1615,1.1))</f>
        <v>5184</v>
      </c>
      <c r="R1615" s="55">
        <f>I1615/(SUM(H$2:H1615)*10)</f>
        <v>1.1329288472145616E-2</v>
      </c>
      <c r="S1615" s="95">
        <f t="shared" si="233"/>
        <v>1.42</v>
      </c>
      <c r="T1615" s="96">
        <f>SUMIFS(H$2:H1615,A$2:A1615,A1615)*10*S1615*(1.1+INDEX(Entourage!BD:BD,MATCH(J1615,Entourage!A:A,0))/20)</f>
        <v>6162.8</v>
      </c>
      <c r="U1615" s="96">
        <f t="shared" si="234"/>
        <v>581.83999999999924</v>
      </c>
      <c r="V1615" s="96">
        <f>T1615/VLOOKUP(C1615,[4]CharPropertyConfig!$A:$G,7,FALSE)</f>
        <v>6162.8</v>
      </c>
      <c r="W1615" s="96">
        <f t="shared" si="235"/>
        <v>20.299999999999272</v>
      </c>
      <c r="X1615" s="54" t="str">
        <f>VLOOKUP(J1615,Entourage!A:B,2,FALSE)</f>
        <v>c_m_0014</v>
      </c>
      <c r="Y1615" s="51" t="str">
        <f>VLOOKUP(M1615,Entourage!A:B,2,FALSE)</f>
        <v>c_b_0023</v>
      </c>
    </row>
    <row r="1616" spans="1:25" x14ac:dyDescent="0.15">
      <c r="A1616" s="51">
        <f t="shared" si="231"/>
        <v>81</v>
      </c>
      <c r="B1616" s="2">
        <f>COUNTIF(A$1:A1616,A1616)</f>
        <v>15</v>
      </c>
      <c r="C1616" s="2">
        <f t="shared" si="227"/>
        <v>104</v>
      </c>
      <c r="D1616" s="100">
        <f t="shared" si="232"/>
        <v>6763</v>
      </c>
      <c r="E1616" s="51">
        <v>1</v>
      </c>
      <c r="F1616" s="43">
        <v>5</v>
      </c>
      <c r="G1616" s="82">
        <v>13009</v>
      </c>
      <c r="H1616" s="43">
        <v>50</v>
      </c>
      <c r="I1616" s="43">
        <f>VLOOKUP(C1616,[4]CharPropertyConfig!$A:$G,7,FALSE)*D1616</f>
        <v>6763</v>
      </c>
      <c r="J1616" s="51">
        <f>VLOOKUP(A1616,filiation!A:C,3,FALSE)</f>
        <v>27</v>
      </c>
      <c r="K1616" s="51">
        <f>VLOOKUP(J1616,Entourage!A:N,14,FALSE)</f>
        <v>2</v>
      </c>
      <c r="L1616" s="2" t="str">
        <f t="shared" si="228"/>
        <v>刺杀</v>
      </c>
      <c r="M1616" s="51">
        <f>VLOOKUP(A1616,filiation!A:D,4,FALSE)</f>
        <v>28</v>
      </c>
      <c r="N1616" s="51">
        <f>VLOOKUP(M1616,Entourage!A:N,14,FALSE)</f>
        <v>3</v>
      </c>
      <c r="O1616" s="2" t="str">
        <f t="shared" si="229"/>
        <v>辅助</v>
      </c>
      <c r="P1616" s="2">
        <f t="shared" si="230"/>
        <v>104</v>
      </c>
      <c r="Q1616" s="51">
        <f>INT(VLOOKUP(M1616,Entourage!A:AF,28+IF(N1616=1,2,IF(N1616=3,3,1)),FALSE)*0.6*POWER(B1616,1.1))</f>
        <v>5592</v>
      </c>
      <c r="R1616" s="55">
        <f>I1616/(SUM(H$2:H1616)*10)</f>
        <v>1.2422850844966936E-2</v>
      </c>
      <c r="S1616" s="95">
        <f t="shared" si="233"/>
        <v>1.3418999999999999</v>
      </c>
      <c r="T1616" s="96">
        <f>SUMIFS(H$2:H1616,A$2:A1616,A1616)*10*S1616*(1.1+INDEX(Entourage!BD:BD,MATCH(J1616,Entourage!A:A,0))/20)</f>
        <v>6763.1759999999995</v>
      </c>
      <c r="U1616" s="96">
        <f t="shared" si="234"/>
        <v>600.37599999999929</v>
      </c>
      <c r="V1616" s="96">
        <f>T1616/VLOOKUP(C1616,[4]CharPropertyConfig!$A:$G,7,FALSE)</f>
        <v>6763.1759999999995</v>
      </c>
      <c r="W1616" s="96">
        <f t="shared" si="235"/>
        <v>18.536000000000058</v>
      </c>
      <c r="X1616" s="54" t="str">
        <f>VLOOKUP(J1616,Entourage!A:B,2,FALSE)</f>
        <v>c_m_0014</v>
      </c>
      <c r="Y1616" s="51" t="str">
        <f>VLOOKUP(M1616,Entourage!A:B,2,FALSE)</f>
        <v>c_b_0023</v>
      </c>
    </row>
    <row r="1617" spans="1:25" x14ac:dyDescent="0.15">
      <c r="A1617" s="51">
        <f t="shared" si="231"/>
        <v>81</v>
      </c>
      <c r="B1617" s="2">
        <f>COUNTIF(A$1:A1617,A1617)</f>
        <v>16</v>
      </c>
      <c r="C1617" s="2">
        <f t="shared" si="227"/>
        <v>104</v>
      </c>
      <c r="D1617" s="100">
        <f t="shared" si="232"/>
        <v>7388</v>
      </c>
      <c r="E1617" s="51">
        <v>1</v>
      </c>
      <c r="F1617" s="43">
        <v>5</v>
      </c>
      <c r="G1617" s="82">
        <v>13009</v>
      </c>
      <c r="H1617" s="43">
        <v>54</v>
      </c>
      <c r="I1617" s="43">
        <f>VLOOKUP(C1617,[4]CharPropertyConfig!$A:$G,7,FALSE)*D1617</f>
        <v>7388</v>
      </c>
      <c r="J1617" s="51">
        <f>VLOOKUP(A1617,filiation!A:C,3,FALSE)</f>
        <v>27</v>
      </c>
      <c r="K1617" s="51">
        <f>VLOOKUP(J1617,Entourage!A:N,14,FALSE)</f>
        <v>2</v>
      </c>
      <c r="L1617" s="2" t="str">
        <f t="shared" si="228"/>
        <v>刺杀</v>
      </c>
      <c r="M1617" s="51">
        <f>VLOOKUP(A1617,filiation!A:D,4,FALSE)</f>
        <v>28</v>
      </c>
      <c r="N1617" s="51">
        <f>VLOOKUP(M1617,Entourage!A:N,14,FALSE)</f>
        <v>3</v>
      </c>
      <c r="O1617" s="2" t="str">
        <f t="shared" si="229"/>
        <v>辅助</v>
      </c>
      <c r="P1617" s="2">
        <f t="shared" si="230"/>
        <v>104</v>
      </c>
      <c r="Q1617" s="51">
        <f>INT(VLOOKUP(M1617,Entourage!A:AF,28+IF(N1617=1,2,IF(N1617=3,3,1)),FALSE)*0.6*POWER(B1617,1.1))</f>
        <v>6004</v>
      </c>
      <c r="R1617" s="55">
        <f>I1617/(SUM(H$2:H1617)*10)</f>
        <v>1.3557455866700921E-2</v>
      </c>
      <c r="S1617" s="95">
        <f t="shared" si="233"/>
        <v>1.2748049999999997</v>
      </c>
      <c r="T1617" s="96">
        <f>SUMIFS(H$2:H1617,A$2:A1617,A1617)*10*S1617*(1.1+INDEX(Entourage!BD:BD,MATCH(J1617,Entourage!A:A,0))/20)</f>
        <v>7388.7697799999987</v>
      </c>
      <c r="U1617" s="96">
        <f t="shared" si="234"/>
        <v>625.59377999999924</v>
      </c>
      <c r="V1617" s="96">
        <f>T1617/VLOOKUP(C1617,[4]CharPropertyConfig!$A:$G,7,FALSE)</f>
        <v>7388.7697799999987</v>
      </c>
      <c r="W1617" s="96">
        <f t="shared" si="235"/>
        <v>25.217779999999948</v>
      </c>
      <c r="X1617" s="54" t="str">
        <f>VLOOKUP(J1617,Entourage!A:B,2,FALSE)</f>
        <v>c_m_0014</v>
      </c>
      <c r="Y1617" s="51" t="str">
        <f>VLOOKUP(M1617,Entourage!A:B,2,FALSE)</f>
        <v>c_b_0023</v>
      </c>
    </row>
    <row r="1618" spans="1:25" x14ac:dyDescent="0.15">
      <c r="A1618" s="51">
        <f t="shared" si="231"/>
        <v>81</v>
      </c>
      <c r="B1618" s="2">
        <f>COUNTIF(A$1:A1618,A1618)</f>
        <v>17</v>
      </c>
      <c r="C1618" s="2">
        <f t="shared" ref="C1618:C1681" si="236">P1618</f>
        <v>104</v>
      </c>
      <c r="D1618" s="100">
        <f t="shared" si="232"/>
        <v>8044</v>
      </c>
      <c r="E1618" s="51">
        <v>1</v>
      </c>
      <c r="F1618" s="43">
        <v>5</v>
      </c>
      <c r="G1618" s="82">
        <v>13009</v>
      </c>
      <c r="H1618" s="43">
        <v>58</v>
      </c>
      <c r="I1618" s="43">
        <f>VLOOKUP(C1618,[4]CharPropertyConfig!$A:$G,7,FALSE)*D1618</f>
        <v>8044</v>
      </c>
      <c r="J1618" s="51">
        <f>VLOOKUP(A1618,filiation!A:C,3,FALSE)</f>
        <v>27</v>
      </c>
      <c r="K1618" s="51">
        <f>VLOOKUP(J1618,Entourage!A:N,14,FALSE)</f>
        <v>2</v>
      </c>
      <c r="L1618" s="2" t="str">
        <f t="shared" si="228"/>
        <v>刺杀</v>
      </c>
      <c r="M1618" s="51">
        <f>VLOOKUP(A1618,filiation!A:D,4,FALSE)</f>
        <v>28</v>
      </c>
      <c r="N1618" s="51">
        <f>VLOOKUP(M1618,Entourage!A:N,14,FALSE)</f>
        <v>3</v>
      </c>
      <c r="O1618" s="2" t="str">
        <f t="shared" si="229"/>
        <v>辅助</v>
      </c>
      <c r="P1618" s="2">
        <f t="shared" si="230"/>
        <v>104</v>
      </c>
      <c r="Q1618" s="51">
        <f>INT(VLOOKUP(M1618,Entourage!A:AF,28+IF(N1618=1,2,IF(N1618=3,3,1)),FALSE)*0.6*POWER(B1618,1.1))</f>
        <v>6418</v>
      </c>
      <c r="R1618" s="55">
        <f>I1618/(SUM(H$2:H1618)*10)</f>
        <v>1.4745563865669453E-2</v>
      </c>
      <c r="S1618" s="95">
        <f t="shared" si="233"/>
        <v>1.2174387749999998</v>
      </c>
      <c r="T1618" s="96">
        <f>SUMIFS(H$2:H1618,A$2:A1618,A1618)*10*S1618*(1.1+INDEX(Entourage!BD:BD,MATCH(J1618,Entourage!A:A,0))/20)</f>
        <v>8044.835425199999</v>
      </c>
      <c r="U1618" s="96">
        <f t="shared" si="234"/>
        <v>656.06564520000029</v>
      </c>
      <c r="V1618" s="96">
        <f>T1618/VLOOKUP(C1618,[4]CharPropertyConfig!$A:$G,7,FALSE)</f>
        <v>8044.835425199999</v>
      </c>
      <c r="W1618" s="96">
        <f t="shared" si="235"/>
        <v>30.471865200001048</v>
      </c>
      <c r="X1618" s="54" t="str">
        <f>VLOOKUP(J1618,Entourage!A:B,2,FALSE)</f>
        <v>c_m_0014</v>
      </c>
      <c r="Y1618" s="51" t="str">
        <f>VLOOKUP(M1618,Entourage!A:B,2,FALSE)</f>
        <v>c_b_0023</v>
      </c>
    </row>
    <row r="1619" spans="1:25" x14ac:dyDescent="0.15">
      <c r="A1619" s="51">
        <f t="shared" si="231"/>
        <v>81</v>
      </c>
      <c r="B1619" s="2">
        <f>COUNTIF(A$1:A1619,A1619)</f>
        <v>18</v>
      </c>
      <c r="C1619" s="2">
        <f t="shared" si="236"/>
        <v>104</v>
      </c>
      <c r="D1619" s="100">
        <f t="shared" si="232"/>
        <v>8770</v>
      </c>
      <c r="E1619" s="51">
        <v>1</v>
      </c>
      <c r="F1619" s="43">
        <v>6</v>
      </c>
      <c r="G1619" s="82">
        <v>13009</v>
      </c>
      <c r="H1619" s="43">
        <v>64</v>
      </c>
      <c r="I1619" s="43">
        <f>VLOOKUP(C1619,[4]CharPropertyConfig!$A:$G,7,FALSE)*D1619</f>
        <v>8770</v>
      </c>
      <c r="J1619" s="51">
        <f>VLOOKUP(A1619,filiation!A:C,3,FALSE)</f>
        <v>27</v>
      </c>
      <c r="K1619" s="51">
        <f>VLOOKUP(J1619,Entourage!A:N,14,FALSE)</f>
        <v>2</v>
      </c>
      <c r="L1619" s="2" t="str">
        <f t="shared" si="228"/>
        <v>刺杀</v>
      </c>
      <c r="M1619" s="51">
        <f>VLOOKUP(A1619,filiation!A:D,4,FALSE)</f>
        <v>28</v>
      </c>
      <c r="N1619" s="51">
        <f>VLOOKUP(M1619,Entourage!A:N,14,FALSE)</f>
        <v>3</v>
      </c>
      <c r="O1619" s="2" t="str">
        <f t="shared" si="229"/>
        <v>辅助</v>
      </c>
      <c r="P1619" s="2">
        <f t="shared" si="230"/>
        <v>104</v>
      </c>
      <c r="Q1619" s="51">
        <f>INT(VLOOKUP(M1619,Entourage!A:AF,28+IF(N1619=1,2,IF(N1619=3,3,1)),FALSE)*0.6*POWER(B1619,1.1))</f>
        <v>6834</v>
      </c>
      <c r="R1619" s="55">
        <f>I1619/(SUM(H$2:H1619)*10)</f>
        <v>1.6057565548557199E-2</v>
      </c>
      <c r="S1619" s="95">
        <f t="shared" si="233"/>
        <v>1.1687412239999997</v>
      </c>
      <c r="T1619" s="96">
        <f>SUMIFS(H$2:H1619,A$2:A1619,A1619)*10*S1619*(1.1+INDEX(Entourage!BD:BD,MATCH(J1619,Entourage!A:A,0))/20)</f>
        <v>8770.2341448959978</v>
      </c>
      <c r="U1619" s="96">
        <f t="shared" si="234"/>
        <v>725.39871969599881</v>
      </c>
      <c r="V1619" s="96">
        <f>T1619/VLOOKUP(C1619,[4]CharPropertyConfig!$A:$G,7,FALSE)</f>
        <v>8770.2341448959978</v>
      </c>
      <c r="W1619" s="96">
        <f t="shared" si="235"/>
        <v>69.333074495998517</v>
      </c>
      <c r="X1619" s="54" t="str">
        <f>VLOOKUP(J1619,Entourage!A:B,2,FALSE)</f>
        <v>c_m_0014</v>
      </c>
      <c r="Y1619" s="51" t="str">
        <f>VLOOKUP(M1619,Entourage!A:B,2,FALSE)</f>
        <v>c_b_0023</v>
      </c>
    </row>
    <row r="1620" spans="1:25" x14ac:dyDescent="0.15">
      <c r="A1620" s="51">
        <f t="shared" si="231"/>
        <v>81</v>
      </c>
      <c r="B1620" s="2">
        <f>COUNTIF(A$1:A1620,A1620)</f>
        <v>19</v>
      </c>
      <c r="C1620" s="2">
        <f t="shared" si="236"/>
        <v>104</v>
      </c>
      <c r="D1620" s="100">
        <f t="shared" si="232"/>
        <v>9536</v>
      </c>
      <c r="E1620" s="51">
        <v>1</v>
      </c>
      <c r="F1620" s="43">
        <v>6</v>
      </c>
      <c r="G1620" s="82">
        <v>13009</v>
      </c>
      <c r="H1620" s="43">
        <v>68</v>
      </c>
      <c r="I1620" s="43">
        <f>VLOOKUP(C1620,[4]CharPropertyConfig!$A:$G,7,FALSE)*D1620</f>
        <v>9536</v>
      </c>
      <c r="J1620" s="51">
        <f>VLOOKUP(A1620,filiation!A:C,3,FALSE)</f>
        <v>27</v>
      </c>
      <c r="K1620" s="51">
        <f>VLOOKUP(J1620,Entourage!A:N,14,FALSE)</f>
        <v>2</v>
      </c>
      <c r="L1620" s="2" t="str">
        <f t="shared" si="228"/>
        <v>刺杀</v>
      </c>
      <c r="M1620" s="51">
        <f>VLOOKUP(A1620,filiation!A:D,4,FALSE)</f>
        <v>28</v>
      </c>
      <c r="N1620" s="51">
        <f>VLOOKUP(M1620,Entourage!A:N,14,FALSE)</f>
        <v>3</v>
      </c>
      <c r="O1620" s="2" t="str">
        <f t="shared" si="229"/>
        <v>辅助</v>
      </c>
      <c r="P1620" s="2">
        <f t="shared" si="230"/>
        <v>104</v>
      </c>
      <c r="Q1620" s="51">
        <f>INT(VLOOKUP(M1620,Entourage!A:AF,28+IF(N1620=1,2,IF(N1620=3,3,1)),FALSE)*0.6*POWER(B1620,1.1))</f>
        <v>7253</v>
      </c>
      <c r="R1620" s="55">
        <f>I1620/(SUM(H$2:H1620)*10)</f>
        <v>1.7438373198741863E-2</v>
      </c>
      <c r="S1620" s="95">
        <f t="shared" si="233"/>
        <v>1.1278352811599996</v>
      </c>
      <c r="T1620" s="96">
        <f>SUMIFS(H$2:H1620,A$2:A1620,A1620)*10*S1620*(1.1+INDEX(Entourage!BD:BD,MATCH(J1620,Entourage!A:A,0))/20)</f>
        <v>9536.9751374889565</v>
      </c>
      <c r="U1620" s="96">
        <f t="shared" si="234"/>
        <v>766.74099259295872</v>
      </c>
      <c r="V1620" s="96">
        <f>T1620/VLOOKUP(C1620,[4]CharPropertyConfig!$A:$G,7,FALSE)</f>
        <v>9536.9751374889565</v>
      </c>
      <c r="W1620" s="96">
        <f t="shared" si="235"/>
        <v>41.342272896959912</v>
      </c>
      <c r="X1620" s="54" t="str">
        <f>VLOOKUP(J1620,Entourage!A:B,2,FALSE)</f>
        <v>c_m_0014</v>
      </c>
      <c r="Y1620" s="51" t="str">
        <f>VLOOKUP(M1620,Entourage!A:B,2,FALSE)</f>
        <v>c_b_0023</v>
      </c>
    </row>
    <row r="1621" spans="1:25" x14ac:dyDescent="0.15">
      <c r="A1621" s="51">
        <f t="shared" si="231"/>
        <v>81</v>
      </c>
      <c r="B1621" s="2">
        <f>COUNTIF(A$1:A1621,A1621)</f>
        <v>20</v>
      </c>
      <c r="C1621" s="2">
        <f t="shared" si="236"/>
        <v>104</v>
      </c>
      <c r="D1621" s="100">
        <f t="shared" si="232"/>
        <v>10353</v>
      </c>
      <c r="E1621" s="51">
        <v>1</v>
      </c>
      <c r="F1621" s="43">
        <v>6</v>
      </c>
      <c r="G1621" s="82">
        <v>13009</v>
      </c>
      <c r="H1621" s="43">
        <v>72</v>
      </c>
      <c r="I1621" s="43">
        <f>VLOOKUP(C1621,[4]CharPropertyConfig!$A:$G,7,FALSE)*D1621</f>
        <v>10353</v>
      </c>
      <c r="J1621" s="51">
        <f>VLOOKUP(A1621,filiation!A:C,3,FALSE)</f>
        <v>27</v>
      </c>
      <c r="K1621" s="51">
        <f>VLOOKUP(J1621,Entourage!A:N,14,FALSE)</f>
        <v>2</v>
      </c>
      <c r="L1621" s="2" t="str">
        <f t="shared" si="228"/>
        <v>刺杀</v>
      </c>
      <c r="M1621" s="51">
        <f>VLOOKUP(A1621,filiation!A:D,4,FALSE)</f>
        <v>28</v>
      </c>
      <c r="N1621" s="51">
        <f>VLOOKUP(M1621,Entourage!A:N,14,FALSE)</f>
        <v>3</v>
      </c>
      <c r="O1621" s="2" t="str">
        <f t="shared" si="229"/>
        <v>辅助</v>
      </c>
      <c r="P1621" s="2">
        <f t="shared" si="230"/>
        <v>104</v>
      </c>
      <c r="Q1621" s="51">
        <f>INT(VLOOKUP(M1621,Entourage!A:AF,28+IF(N1621=1,2,IF(N1621=3,3,1)),FALSE)*0.6*POWER(B1621,1.1))</f>
        <v>7674</v>
      </c>
      <c r="R1621" s="55">
        <f>I1621/(SUM(H$2:H1621)*10)</f>
        <v>1.890751698444006E-2</v>
      </c>
      <c r="S1621" s="95">
        <f t="shared" si="233"/>
        <v>1.0940002227251997</v>
      </c>
      <c r="T1621" s="96">
        <f>SUMIFS(H$2:H1621,A$2:A1621,A1621)*10*S1621*(1.1+INDEX(Entourage!BD:BD,MATCH(J1621,Entourage!A:A,0))/20)</f>
        <v>10353.618107871291</v>
      </c>
      <c r="U1621" s="96">
        <f t="shared" si="234"/>
        <v>816.64297038233417</v>
      </c>
      <c r="V1621" s="96">
        <f>T1621/VLOOKUP(C1621,[4]CharPropertyConfig!$A:$G,7,FALSE)</f>
        <v>10353.618107871291</v>
      </c>
      <c r="W1621" s="96">
        <f t="shared" si="235"/>
        <v>49.901977789375451</v>
      </c>
      <c r="X1621" s="54" t="str">
        <f>VLOOKUP(J1621,Entourage!A:B,2,FALSE)</f>
        <v>c_m_0014</v>
      </c>
      <c r="Y1621" s="51" t="str">
        <f>VLOOKUP(M1621,Entourage!A:B,2,FALSE)</f>
        <v>c_b_0023</v>
      </c>
    </row>
    <row r="1622" spans="1:25" x14ac:dyDescent="0.15">
      <c r="A1622" s="51">
        <f t="shared" si="231"/>
        <v>82</v>
      </c>
      <c r="B1622" s="2">
        <f>COUNTIF(A$1:A1622,A1622)</f>
        <v>1</v>
      </c>
      <c r="C1622" s="2">
        <f t="shared" si="236"/>
        <v>101</v>
      </c>
      <c r="D1622" s="100">
        <f t="shared" si="232"/>
        <v>11</v>
      </c>
      <c r="E1622" s="51">
        <v>1</v>
      </c>
      <c r="F1622" s="43">
        <v>1</v>
      </c>
      <c r="G1622" s="82">
        <v>13009</v>
      </c>
      <c r="H1622" s="43">
        <v>2</v>
      </c>
      <c r="I1622" s="43">
        <f>VLOOKUP(C1622,[4]CharPropertyConfig!$A:$G,7,FALSE)*D1622</f>
        <v>275</v>
      </c>
      <c r="J1622" s="51">
        <f>VLOOKUP(A1622,filiation!A:C,3,FALSE)</f>
        <v>28</v>
      </c>
      <c r="K1622" s="51">
        <f>VLOOKUP(J1622,Entourage!A:N,14,FALSE)</f>
        <v>3</v>
      </c>
      <c r="L1622" s="2" t="str">
        <f t="shared" si="228"/>
        <v>辅助</v>
      </c>
      <c r="M1622" s="51">
        <f>VLOOKUP(A1622,filiation!A:D,4,FALSE)</f>
        <v>27</v>
      </c>
      <c r="N1622" s="51">
        <f>VLOOKUP(M1622,Entourage!A:N,14,FALSE)</f>
        <v>2</v>
      </c>
      <c r="O1622" s="2" t="str">
        <f t="shared" si="229"/>
        <v>刺杀</v>
      </c>
      <c r="P1622" s="2">
        <f t="shared" si="230"/>
        <v>101</v>
      </c>
      <c r="Q1622" s="51">
        <f>INT(VLOOKUP(M1622,Entourage!A:AF,28+IF(N1622=1,2,IF(N1622=3,3,1)),FALSE)*0.6*POWER(B1622,1.1))</f>
        <v>25</v>
      </c>
      <c r="R1622" s="55">
        <f>I1622/(SUM(H$2:H1622)*10)</f>
        <v>5.0220972278023301E-4</v>
      </c>
      <c r="S1622" s="95">
        <f t="shared" si="233"/>
        <v>10</v>
      </c>
      <c r="T1622" s="96">
        <f>SUMIFS(H$2:H1622,A$2:A1622,A1622)*10*S1622*(1.1+INDEX(Entourage!BD:BD,MATCH(J1622,Entourage!A:A,0))/20)</f>
        <v>280</v>
      </c>
      <c r="U1622" s="96">
        <f t="shared" si="234"/>
        <v>-10073.618107871291</v>
      </c>
      <c r="V1622" s="96">
        <f>T1622/VLOOKUP(C1622,[4]CharPropertyConfig!$A:$G,7,FALSE)</f>
        <v>11.2</v>
      </c>
      <c r="W1622" s="96">
        <f t="shared" si="235"/>
        <v>-10890.261078253625</v>
      </c>
      <c r="X1622" s="54" t="str">
        <f>VLOOKUP(J1622,Entourage!A:B,2,FALSE)</f>
        <v>c_b_0023</v>
      </c>
      <c r="Y1622" s="51" t="str">
        <f>VLOOKUP(M1622,Entourage!A:B,2,FALSE)</f>
        <v>c_m_0014</v>
      </c>
    </row>
    <row r="1623" spans="1:25" x14ac:dyDescent="0.15">
      <c r="A1623" s="51">
        <f t="shared" si="231"/>
        <v>82</v>
      </c>
      <c r="B1623" s="2">
        <f>COUNTIF(A$1:A1623,A1623)</f>
        <v>2</v>
      </c>
      <c r="C1623" s="2">
        <f t="shared" si="236"/>
        <v>101</v>
      </c>
      <c r="D1623" s="100">
        <f t="shared" si="232"/>
        <v>23</v>
      </c>
      <c r="E1623" s="51">
        <v>1</v>
      </c>
      <c r="F1623" s="43">
        <v>1</v>
      </c>
      <c r="G1623" s="82">
        <v>13009</v>
      </c>
      <c r="H1623" s="43">
        <v>4</v>
      </c>
      <c r="I1623" s="43">
        <f>VLOOKUP(C1623,[4]CharPropertyConfig!$A:$G,7,FALSE)*D1623</f>
        <v>575</v>
      </c>
      <c r="J1623" s="51">
        <f>VLOOKUP(A1623,filiation!A:C,3,FALSE)</f>
        <v>28</v>
      </c>
      <c r="K1623" s="51">
        <f>VLOOKUP(J1623,Entourage!A:N,14,FALSE)</f>
        <v>3</v>
      </c>
      <c r="L1623" s="2" t="str">
        <f t="shared" si="228"/>
        <v>辅助</v>
      </c>
      <c r="M1623" s="51">
        <f>VLOOKUP(A1623,filiation!A:D,4,FALSE)</f>
        <v>27</v>
      </c>
      <c r="N1623" s="51">
        <f>VLOOKUP(M1623,Entourage!A:N,14,FALSE)</f>
        <v>2</v>
      </c>
      <c r="O1623" s="2" t="str">
        <f t="shared" si="229"/>
        <v>刺杀</v>
      </c>
      <c r="P1623" s="2">
        <f t="shared" si="230"/>
        <v>101</v>
      </c>
      <c r="Q1623" s="51">
        <f>INT(VLOOKUP(M1623,Entourage!A:AF,28+IF(N1623=1,2,IF(N1623=3,3,1)),FALSE)*0.6*POWER(B1623,1.1))</f>
        <v>54</v>
      </c>
      <c r="R1623" s="55">
        <f>I1623/(SUM(H$2:H1623)*10)</f>
        <v>1.0499981739162192E-3</v>
      </c>
      <c r="S1623" s="95">
        <f t="shared" si="233"/>
        <v>7</v>
      </c>
      <c r="T1623" s="96">
        <f>SUMIFS(H$2:H1623,A$2:A1623,A1623)*10*S1623*(1.1+INDEX(Entourage!BD:BD,MATCH(J1623,Entourage!A:A,0))/20)</f>
        <v>588</v>
      </c>
      <c r="U1623" s="96">
        <f t="shared" si="234"/>
        <v>308</v>
      </c>
      <c r="V1623" s="96">
        <f>T1623/VLOOKUP(C1623,[4]CharPropertyConfig!$A:$G,7,FALSE)</f>
        <v>23.52</v>
      </c>
      <c r="W1623" s="96">
        <f t="shared" si="235"/>
        <v>10381.618107871291</v>
      </c>
      <c r="X1623" s="54" t="str">
        <f>VLOOKUP(J1623,Entourage!A:B,2,FALSE)</f>
        <v>c_b_0023</v>
      </c>
      <c r="Y1623" s="51" t="str">
        <f>VLOOKUP(M1623,Entourage!A:B,2,FALSE)</f>
        <v>c_m_0014</v>
      </c>
    </row>
    <row r="1624" spans="1:25" x14ac:dyDescent="0.15">
      <c r="A1624" s="51">
        <f t="shared" si="231"/>
        <v>82</v>
      </c>
      <c r="B1624" s="2">
        <f>COUNTIF(A$1:A1624,A1624)</f>
        <v>3</v>
      </c>
      <c r="C1624" s="2">
        <f t="shared" si="236"/>
        <v>101</v>
      </c>
      <c r="D1624" s="100">
        <f t="shared" si="232"/>
        <v>36</v>
      </c>
      <c r="E1624" s="51">
        <v>1</v>
      </c>
      <c r="F1624" s="43">
        <v>1</v>
      </c>
      <c r="G1624" s="82">
        <v>13009</v>
      </c>
      <c r="H1624" s="43">
        <v>6</v>
      </c>
      <c r="I1624" s="43">
        <f>VLOOKUP(C1624,[4]CharPropertyConfig!$A:$G,7,FALSE)*D1624</f>
        <v>900</v>
      </c>
      <c r="J1624" s="51">
        <f>VLOOKUP(A1624,filiation!A:C,3,FALSE)</f>
        <v>28</v>
      </c>
      <c r="K1624" s="51">
        <f>VLOOKUP(J1624,Entourage!A:N,14,FALSE)</f>
        <v>3</v>
      </c>
      <c r="L1624" s="2" t="str">
        <f t="shared" si="228"/>
        <v>辅助</v>
      </c>
      <c r="M1624" s="51">
        <f>VLOOKUP(A1624,filiation!A:D,4,FALSE)</f>
        <v>27</v>
      </c>
      <c r="N1624" s="51">
        <f>VLOOKUP(M1624,Entourage!A:N,14,FALSE)</f>
        <v>2</v>
      </c>
      <c r="O1624" s="2" t="str">
        <f t="shared" si="229"/>
        <v>刺杀</v>
      </c>
      <c r="P1624" s="2">
        <f t="shared" si="230"/>
        <v>101</v>
      </c>
      <c r="Q1624" s="51">
        <f>INT(VLOOKUP(M1624,Entourage!A:AF,28+IF(N1624=1,2,IF(N1624=3,3,1)),FALSE)*0.6*POWER(B1624,1.1))</f>
        <v>84</v>
      </c>
      <c r="R1624" s="55">
        <f>I1624/(SUM(H$2:H1624)*10)</f>
        <v>1.6432953549517966E-3</v>
      </c>
      <c r="S1624" s="95">
        <f t="shared" si="233"/>
        <v>5.5</v>
      </c>
      <c r="T1624" s="96">
        <f>SUMIFS(H$2:H1624,A$2:A1624,A1624)*10*S1624*(1.1+INDEX(Entourage!BD:BD,MATCH(J1624,Entourage!A:A,0))/20)</f>
        <v>924.00000000000011</v>
      </c>
      <c r="U1624" s="96">
        <f t="shared" si="234"/>
        <v>336.00000000000011</v>
      </c>
      <c r="V1624" s="96">
        <f>T1624/VLOOKUP(C1624,[4]CharPropertyConfig!$A:$G,7,FALSE)</f>
        <v>36.960000000000008</v>
      </c>
      <c r="W1624" s="96">
        <f t="shared" si="235"/>
        <v>28.000000000000114</v>
      </c>
      <c r="X1624" s="54" t="str">
        <f>VLOOKUP(J1624,Entourage!A:B,2,FALSE)</f>
        <v>c_b_0023</v>
      </c>
      <c r="Y1624" s="51" t="str">
        <f>VLOOKUP(M1624,Entourage!A:B,2,FALSE)</f>
        <v>c_m_0014</v>
      </c>
    </row>
    <row r="1625" spans="1:25" x14ac:dyDescent="0.15">
      <c r="A1625" s="51">
        <f t="shared" si="231"/>
        <v>82</v>
      </c>
      <c r="B1625" s="2">
        <f>COUNTIF(A$1:A1625,A1625)</f>
        <v>4</v>
      </c>
      <c r="C1625" s="2">
        <f t="shared" si="236"/>
        <v>101</v>
      </c>
      <c r="D1625" s="100">
        <f t="shared" si="232"/>
        <v>51</v>
      </c>
      <c r="E1625" s="51">
        <v>1</v>
      </c>
      <c r="F1625" s="43">
        <v>2</v>
      </c>
      <c r="G1625" s="82">
        <v>13009</v>
      </c>
      <c r="H1625" s="43">
        <v>10</v>
      </c>
      <c r="I1625" s="43">
        <f>VLOOKUP(C1625,[4]CharPropertyConfig!$A:$G,7,FALSE)*D1625</f>
        <v>1275</v>
      </c>
      <c r="J1625" s="51">
        <f>VLOOKUP(A1625,filiation!A:C,3,FALSE)</f>
        <v>28</v>
      </c>
      <c r="K1625" s="51">
        <f>VLOOKUP(J1625,Entourage!A:N,14,FALSE)</f>
        <v>3</v>
      </c>
      <c r="L1625" s="2" t="str">
        <f t="shared" si="228"/>
        <v>辅助</v>
      </c>
      <c r="M1625" s="51">
        <f>VLOOKUP(A1625,filiation!A:D,4,FALSE)</f>
        <v>27</v>
      </c>
      <c r="N1625" s="51">
        <f>VLOOKUP(M1625,Entourage!A:N,14,FALSE)</f>
        <v>2</v>
      </c>
      <c r="O1625" s="2" t="str">
        <f t="shared" si="229"/>
        <v>刺杀</v>
      </c>
      <c r="P1625" s="2">
        <f t="shared" si="230"/>
        <v>101</v>
      </c>
      <c r="Q1625" s="51">
        <f>INT(VLOOKUP(M1625,Entourage!A:AF,28+IF(N1625=1,2,IF(N1625=3,3,1)),FALSE)*0.6*POWER(B1625,1.1))</f>
        <v>115</v>
      </c>
      <c r="R1625" s="55">
        <f>I1625/(SUM(H$2:H1625)*10)</f>
        <v>2.3275767643944649E-3</v>
      </c>
      <c r="S1625" s="95">
        <f t="shared" si="233"/>
        <v>4.2</v>
      </c>
      <c r="T1625" s="96">
        <f>SUMIFS(H$2:H1625,A$2:A1625,A1625)*10*S1625*(1.1+INDEX(Entourage!BD:BD,MATCH(J1625,Entourage!A:A,0))/20)</f>
        <v>1293.6000000000001</v>
      </c>
      <c r="U1625" s="96">
        <f t="shared" si="234"/>
        <v>369.6</v>
      </c>
      <c r="V1625" s="96">
        <f>T1625/VLOOKUP(C1625,[4]CharPropertyConfig!$A:$G,7,FALSE)</f>
        <v>51.744000000000007</v>
      </c>
      <c r="W1625" s="96">
        <f t="shared" si="235"/>
        <v>33.599999999999909</v>
      </c>
      <c r="X1625" s="54" t="str">
        <f>VLOOKUP(J1625,Entourage!A:B,2,FALSE)</f>
        <v>c_b_0023</v>
      </c>
      <c r="Y1625" s="51" t="str">
        <f>VLOOKUP(M1625,Entourage!A:B,2,FALSE)</f>
        <v>c_m_0014</v>
      </c>
    </row>
    <row r="1626" spans="1:25" x14ac:dyDescent="0.15">
      <c r="A1626" s="51">
        <f t="shared" si="231"/>
        <v>82</v>
      </c>
      <c r="B1626" s="2">
        <f>COUNTIF(A$1:A1626,A1626)</f>
        <v>5</v>
      </c>
      <c r="C1626" s="2">
        <f t="shared" si="236"/>
        <v>101</v>
      </c>
      <c r="D1626" s="100">
        <f t="shared" si="232"/>
        <v>67</v>
      </c>
      <c r="E1626" s="51">
        <v>1</v>
      </c>
      <c r="F1626" s="43">
        <v>2</v>
      </c>
      <c r="G1626" s="82">
        <v>13009</v>
      </c>
      <c r="H1626" s="43">
        <v>12</v>
      </c>
      <c r="I1626" s="43">
        <f>VLOOKUP(C1626,[4]CharPropertyConfig!$A:$G,7,FALSE)*D1626</f>
        <v>1675</v>
      </c>
      <c r="J1626" s="51">
        <f>VLOOKUP(A1626,filiation!A:C,3,FALSE)</f>
        <v>28</v>
      </c>
      <c r="K1626" s="51">
        <f>VLOOKUP(J1626,Entourage!A:N,14,FALSE)</f>
        <v>3</v>
      </c>
      <c r="L1626" s="2" t="str">
        <f t="shared" si="228"/>
        <v>辅助</v>
      </c>
      <c r="M1626" s="51">
        <f>VLOOKUP(A1626,filiation!A:D,4,FALSE)</f>
        <v>27</v>
      </c>
      <c r="N1626" s="51">
        <f>VLOOKUP(M1626,Entourage!A:N,14,FALSE)</f>
        <v>2</v>
      </c>
      <c r="O1626" s="2" t="str">
        <f t="shared" si="229"/>
        <v>刺杀</v>
      </c>
      <c r="P1626" s="2">
        <f t="shared" si="230"/>
        <v>101</v>
      </c>
      <c r="Q1626" s="51">
        <f>INT(VLOOKUP(M1626,Entourage!A:AF,28+IF(N1626=1,2,IF(N1626=3,3,1)),FALSE)*0.6*POWER(B1626,1.1))</f>
        <v>148</v>
      </c>
      <c r="R1626" s="55">
        <f>I1626/(SUM(H$2:H1626)*10)</f>
        <v>3.0571272129950723E-3</v>
      </c>
      <c r="S1626" s="95">
        <f t="shared" si="233"/>
        <v>3.56</v>
      </c>
      <c r="T1626" s="96">
        <f>SUMIFS(H$2:H1626,A$2:A1626,A1626)*10*S1626*(1.1+INDEX(Entourage!BD:BD,MATCH(J1626,Entourage!A:A,0))/20)</f>
        <v>1694.5600000000004</v>
      </c>
      <c r="U1626" s="96">
        <f t="shared" si="234"/>
        <v>400.96000000000026</v>
      </c>
      <c r="V1626" s="96">
        <f>T1626/VLOOKUP(C1626,[4]CharPropertyConfig!$A:$G,7,FALSE)</f>
        <v>67.78240000000001</v>
      </c>
      <c r="W1626" s="96">
        <f t="shared" si="235"/>
        <v>31.360000000000241</v>
      </c>
      <c r="X1626" s="54" t="str">
        <f>VLOOKUP(J1626,Entourage!A:B,2,FALSE)</f>
        <v>c_b_0023</v>
      </c>
      <c r="Y1626" s="51" t="str">
        <f>VLOOKUP(M1626,Entourage!A:B,2,FALSE)</f>
        <v>c_m_0014</v>
      </c>
    </row>
    <row r="1627" spans="1:25" x14ac:dyDescent="0.15">
      <c r="A1627" s="51">
        <f t="shared" si="231"/>
        <v>82</v>
      </c>
      <c r="B1627" s="2">
        <f>COUNTIF(A$1:A1627,A1627)</f>
        <v>6</v>
      </c>
      <c r="C1627" s="2">
        <f t="shared" si="236"/>
        <v>101</v>
      </c>
      <c r="D1627" s="100">
        <f t="shared" si="232"/>
        <v>84</v>
      </c>
      <c r="E1627" s="51">
        <v>1</v>
      </c>
      <c r="F1627" s="43">
        <v>2</v>
      </c>
      <c r="G1627" s="82">
        <v>13009</v>
      </c>
      <c r="H1627" s="43">
        <v>16</v>
      </c>
      <c r="I1627" s="43">
        <f>VLOOKUP(C1627,[4]CharPropertyConfig!$A:$G,7,FALSE)*D1627</f>
        <v>2100</v>
      </c>
      <c r="J1627" s="51">
        <f>VLOOKUP(A1627,filiation!A:C,3,FALSE)</f>
        <v>28</v>
      </c>
      <c r="K1627" s="51">
        <f>VLOOKUP(J1627,Entourage!A:N,14,FALSE)</f>
        <v>3</v>
      </c>
      <c r="L1627" s="2" t="str">
        <f t="shared" si="228"/>
        <v>辅助</v>
      </c>
      <c r="M1627" s="51">
        <f>VLOOKUP(A1627,filiation!A:D,4,FALSE)</f>
        <v>27</v>
      </c>
      <c r="N1627" s="51">
        <f>VLOOKUP(M1627,Entourage!A:N,14,FALSE)</f>
        <v>2</v>
      </c>
      <c r="O1627" s="2" t="str">
        <f t="shared" si="229"/>
        <v>刺杀</v>
      </c>
      <c r="P1627" s="2">
        <f t="shared" si="230"/>
        <v>101</v>
      </c>
      <c r="Q1627" s="51">
        <f>INT(VLOOKUP(M1627,Entourage!A:AF,28+IF(N1627=1,2,IF(N1627=3,3,1)),FALSE)*0.6*POWER(B1627,1.1))</f>
        <v>180</v>
      </c>
      <c r="R1627" s="55">
        <f>I1627/(SUM(H$2:H1627)*10)</f>
        <v>3.8316972594241508E-3</v>
      </c>
      <c r="S1627" s="95">
        <f t="shared" si="233"/>
        <v>3.02</v>
      </c>
      <c r="T1627" s="96">
        <f>SUMIFS(H$2:H1627,A$2:A1627,A1627)*10*S1627*(1.1+INDEX(Entourage!BD:BD,MATCH(J1627,Entourage!A:A,0))/20)</f>
        <v>2114</v>
      </c>
      <c r="U1627" s="96">
        <f t="shared" si="234"/>
        <v>419.4399999999996</v>
      </c>
      <c r="V1627" s="96">
        <f>T1627/VLOOKUP(C1627,[4]CharPropertyConfig!$A:$G,7,FALSE)</f>
        <v>84.56</v>
      </c>
      <c r="W1627" s="96">
        <f t="shared" si="235"/>
        <v>18.479999999999336</v>
      </c>
      <c r="X1627" s="54" t="str">
        <f>VLOOKUP(J1627,Entourage!A:B,2,FALSE)</f>
        <v>c_b_0023</v>
      </c>
      <c r="Y1627" s="51" t="str">
        <f>VLOOKUP(M1627,Entourage!A:B,2,FALSE)</f>
        <v>c_m_0014</v>
      </c>
    </row>
    <row r="1628" spans="1:25" x14ac:dyDescent="0.15">
      <c r="A1628" s="51">
        <f t="shared" si="231"/>
        <v>82</v>
      </c>
      <c r="B1628" s="2">
        <f>COUNTIF(A$1:A1628,A1628)</f>
        <v>7</v>
      </c>
      <c r="C1628" s="2">
        <f t="shared" si="236"/>
        <v>101</v>
      </c>
      <c r="D1628" s="100">
        <f t="shared" si="232"/>
        <v>101</v>
      </c>
      <c r="E1628" s="51">
        <v>1</v>
      </c>
      <c r="F1628" s="43">
        <v>3</v>
      </c>
      <c r="G1628" s="82">
        <v>13009</v>
      </c>
      <c r="H1628" s="43">
        <v>20</v>
      </c>
      <c r="I1628" s="43">
        <f>VLOOKUP(C1628,[4]CharPropertyConfig!$A:$G,7,FALSE)*D1628</f>
        <v>2525</v>
      </c>
      <c r="J1628" s="51">
        <f>VLOOKUP(A1628,filiation!A:C,3,FALSE)</f>
        <v>28</v>
      </c>
      <c r="K1628" s="51">
        <f>VLOOKUP(J1628,Entourage!A:N,14,FALSE)</f>
        <v>3</v>
      </c>
      <c r="L1628" s="2" t="str">
        <f t="shared" si="228"/>
        <v>辅助</v>
      </c>
      <c r="M1628" s="51">
        <f>VLOOKUP(A1628,filiation!A:D,4,FALSE)</f>
        <v>27</v>
      </c>
      <c r="N1628" s="51">
        <f>VLOOKUP(M1628,Entourage!A:N,14,FALSE)</f>
        <v>2</v>
      </c>
      <c r="O1628" s="2" t="str">
        <f t="shared" si="229"/>
        <v>刺杀</v>
      </c>
      <c r="P1628" s="2">
        <f t="shared" si="230"/>
        <v>101</v>
      </c>
      <c r="Q1628" s="51">
        <f>INT(VLOOKUP(M1628,Entourage!A:AF,28+IF(N1628=1,2,IF(N1628=3,3,1)),FALSE)*0.6*POWER(B1628,1.1))</f>
        <v>214</v>
      </c>
      <c r="R1628" s="55">
        <f>I1628/(SUM(H$2:H1628)*10)</f>
        <v>4.6054791522270452E-3</v>
      </c>
      <c r="S1628" s="95">
        <f t="shared" si="233"/>
        <v>2.6</v>
      </c>
      <c r="T1628" s="96">
        <f>SUMIFS(H$2:H1628,A$2:A1628,A1628)*10*S1628*(1.1+INDEX(Entourage!BD:BD,MATCH(J1628,Entourage!A:A,0))/20)</f>
        <v>2548.0000000000005</v>
      </c>
      <c r="U1628" s="96">
        <f t="shared" si="234"/>
        <v>434.00000000000045</v>
      </c>
      <c r="V1628" s="96">
        <f>T1628/VLOOKUP(C1628,[4]CharPropertyConfig!$A:$G,7,FALSE)</f>
        <v>101.92000000000002</v>
      </c>
      <c r="W1628" s="96">
        <f t="shared" si="235"/>
        <v>14.560000000000855</v>
      </c>
      <c r="X1628" s="54" t="str">
        <f>VLOOKUP(J1628,Entourage!A:B,2,FALSE)</f>
        <v>c_b_0023</v>
      </c>
      <c r="Y1628" s="51" t="str">
        <f>VLOOKUP(M1628,Entourage!A:B,2,FALSE)</f>
        <v>c_m_0014</v>
      </c>
    </row>
    <row r="1629" spans="1:25" x14ac:dyDescent="0.15">
      <c r="A1629" s="51">
        <f t="shared" si="231"/>
        <v>82</v>
      </c>
      <c r="B1629" s="2">
        <f>COUNTIF(A$1:A1629,A1629)</f>
        <v>8</v>
      </c>
      <c r="C1629" s="2">
        <f t="shared" si="236"/>
        <v>101</v>
      </c>
      <c r="D1629" s="100">
        <f t="shared" si="232"/>
        <v>120</v>
      </c>
      <c r="E1629" s="51">
        <v>1</v>
      </c>
      <c r="F1629" s="43">
        <v>3</v>
      </c>
      <c r="G1629" s="82">
        <v>13009</v>
      </c>
      <c r="H1629" s="43">
        <v>24</v>
      </c>
      <c r="I1629" s="43">
        <f>VLOOKUP(C1629,[4]CharPropertyConfig!$A:$G,7,FALSE)*D1629</f>
        <v>3000</v>
      </c>
      <c r="J1629" s="51">
        <f>VLOOKUP(A1629,filiation!A:C,3,FALSE)</f>
        <v>28</v>
      </c>
      <c r="K1629" s="51">
        <f>VLOOKUP(J1629,Entourage!A:N,14,FALSE)</f>
        <v>3</v>
      </c>
      <c r="L1629" s="2" t="str">
        <f t="shared" si="228"/>
        <v>辅助</v>
      </c>
      <c r="M1629" s="51">
        <f>VLOOKUP(A1629,filiation!A:D,4,FALSE)</f>
        <v>27</v>
      </c>
      <c r="N1629" s="51">
        <f>VLOOKUP(M1629,Entourage!A:N,14,FALSE)</f>
        <v>2</v>
      </c>
      <c r="O1629" s="2" t="str">
        <f t="shared" si="229"/>
        <v>刺杀</v>
      </c>
      <c r="P1629" s="2">
        <f t="shared" si="230"/>
        <v>101</v>
      </c>
      <c r="Q1629" s="51">
        <f>INT(VLOOKUP(M1629,Entourage!A:AF,28+IF(N1629=1,2,IF(N1629=3,3,1)),FALSE)*0.6*POWER(B1629,1.1))</f>
        <v>248</v>
      </c>
      <c r="R1629" s="55">
        <f>I1629/(SUM(H$2:H1629)*10)</f>
        <v>5.4694621695533276E-3</v>
      </c>
      <c r="S1629" s="95">
        <f t="shared" si="233"/>
        <v>2.2799999999999998</v>
      </c>
      <c r="T1629" s="96">
        <f>SUMIFS(H$2:H1629,A$2:A1629,A1629)*10*S1629*(1.1+INDEX(Entourage!BD:BD,MATCH(J1629,Entourage!A:A,0))/20)</f>
        <v>3000.48</v>
      </c>
      <c r="U1629" s="96">
        <f t="shared" si="234"/>
        <v>452.47999999999956</v>
      </c>
      <c r="V1629" s="96">
        <f>T1629/VLOOKUP(C1629,[4]CharPropertyConfig!$A:$G,7,FALSE)</f>
        <v>120.0192</v>
      </c>
      <c r="W1629" s="96">
        <f t="shared" si="235"/>
        <v>18.479999999999109</v>
      </c>
      <c r="X1629" s="54" t="str">
        <f>VLOOKUP(J1629,Entourage!A:B,2,FALSE)</f>
        <v>c_b_0023</v>
      </c>
      <c r="Y1629" s="51" t="str">
        <f>VLOOKUP(M1629,Entourage!A:B,2,FALSE)</f>
        <v>c_m_0014</v>
      </c>
    </row>
    <row r="1630" spans="1:25" x14ac:dyDescent="0.15">
      <c r="A1630" s="51">
        <f t="shared" si="231"/>
        <v>82</v>
      </c>
      <c r="B1630" s="2">
        <f>COUNTIF(A$1:A1630,A1630)</f>
        <v>9</v>
      </c>
      <c r="C1630" s="2">
        <f t="shared" si="236"/>
        <v>101</v>
      </c>
      <c r="D1630" s="100">
        <f t="shared" si="232"/>
        <v>139</v>
      </c>
      <c r="E1630" s="51">
        <v>1</v>
      </c>
      <c r="F1630" s="43">
        <v>3</v>
      </c>
      <c r="G1630" s="82">
        <v>13009</v>
      </c>
      <c r="H1630" s="43">
        <v>26</v>
      </c>
      <c r="I1630" s="43">
        <f>VLOOKUP(C1630,[4]CharPropertyConfig!$A:$G,7,FALSE)*D1630</f>
        <v>3475</v>
      </c>
      <c r="J1630" s="51">
        <f>VLOOKUP(A1630,filiation!A:C,3,FALSE)</f>
        <v>28</v>
      </c>
      <c r="K1630" s="51">
        <f>VLOOKUP(J1630,Entourage!A:N,14,FALSE)</f>
        <v>3</v>
      </c>
      <c r="L1630" s="2" t="str">
        <f t="shared" si="228"/>
        <v>辅助</v>
      </c>
      <c r="M1630" s="51">
        <f>VLOOKUP(A1630,filiation!A:D,4,FALSE)</f>
        <v>27</v>
      </c>
      <c r="N1630" s="51">
        <f>VLOOKUP(M1630,Entourage!A:N,14,FALSE)</f>
        <v>2</v>
      </c>
      <c r="O1630" s="2" t="str">
        <f t="shared" si="229"/>
        <v>刺杀</v>
      </c>
      <c r="P1630" s="2">
        <f t="shared" si="230"/>
        <v>101</v>
      </c>
      <c r="Q1630" s="51">
        <f>INT(VLOOKUP(M1630,Entourage!A:AF,28+IF(N1630=1,2,IF(N1630=3,3,1)),FALSE)*0.6*POWER(B1630,1.1))</f>
        <v>282</v>
      </c>
      <c r="R1630" s="55">
        <f>I1630/(SUM(H$2:H1630)*10)</f>
        <v>6.3324586340112255E-3</v>
      </c>
      <c r="S1630" s="95">
        <f t="shared" si="233"/>
        <v>2.0699999999999998</v>
      </c>
      <c r="T1630" s="96">
        <f>SUMIFS(H$2:H1630,A$2:A1630,A1630)*10*S1630*(1.1+INDEX(Entourage!BD:BD,MATCH(J1630,Entourage!A:A,0))/20)</f>
        <v>3477.6000000000004</v>
      </c>
      <c r="U1630" s="96">
        <f t="shared" si="234"/>
        <v>477.12000000000035</v>
      </c>
      <c r="V1630" s="96">
        <f>T1630/VLOOKUP(C1630,[4]CharPropertyConfig!$A:$G,7,FALSE)</f>
        <v>139.10400000000001</v>
      </c>
      <c r="W1630" s="96">
        <f t="shared" si="235"/>
        <v>24.640000000000782</v>
      </c>
      <c r="X1630" s="54" t="str">
        <f>VLOOKUP(J1630,Entourage!A:B,2,FALSE)</f>
        <v>c_b_0023</v>
      </c>
      <c r="Y1630" s="51" t="str">
        <f>VLOOKUP(M1630,Entourage!A:B,2,FALSE)</f>
        <v>c_m_0014</v>
      </c>
    </row>
    <row r="1631" spans="1:25" x14ac:dyDescent="0.15">
      <c r="A1631" s="51">
        <f t="shared" si="231"/>
        <v>82</v>
      </c>
      <c r="B1631" s="2">
        <f>COUNTIF(A$1:A1631,A1631)</f>
        <v>10</v>
      </c>
      <c r="C1631" s="2">
        <f t="shared" si="236"/>
        <v>101</v>
      </c>
      <c r="D1631" s="100">
        <f t="shared" si="232"/>
        <v>158</v>
      </c>
      <c r="E1631" s="51">
        <v>1</v>
      </c>
      <c r="F1631" s="43">
        <v>3</v>
      </c>
      <c r="G1631" s="82">
        <v>13009</v>
      </c>
      <c r="H1631" s="43">
        <v>30</v>
      </c>
      <c r="I1631" s="43">
        <f>VLOOKUP(C1631,[4]CharPropertyConfig!$A:$G,7,FALSE)*D1631</f>
        <v>3950</v>
      </c>
      <c r="J1631" s="51">
        <f>VLOOKUP(A1631,filiation!A:C,3,FALSE)</f>
        <v>28</v>
      </c>
      <c r="K1631" s="51">
        <f>VLOOKUP(J1631,Entourage!A:N,14,FALSE)</f>
        <v>3</v>
      </c>
      <c r="L1631" s="2" t="str">
        <f t="shared" si="228"/>
        <v>辅助</v>
      </c>
      <c r="M1631" s="51">
        <f>VLOOKUP(A1631,filiation!A:D,4,FALSE)</f>
        <v>27</v>
      </c>
      <c r="N1631" s="51">
        <f>VLOOKUP(M1631,Entourage!A:N,14,FALSE)</f>
        <v>2</v>
      </c>
      <c r="O1631" s="2" t="str">
        <f t="shared" si="229"/>
        <v>刺杀</v>
      </c>
      <c r="P1631" s="2">
        <f t="shared" si="230"/>
        <v>101</v>
      </c>
      <c r="Q1631" s="51">
        <f>INT(VLOOKUP(M1631,Entourage!A:AF,28+IF(N1631=1,2,IF(N1631=3,3,1)),FALSE)*0.6*POWER(B1631,1.1))</f>
        <v>317</v>
      </c>
      <c r="R1631" s="55">
        <f>I1631/(SUM(H$2:H1631)*10)</f>
        <v>7.1941135759297711E-3</v>
      </c>
      <c r="S1631" s="95">
        <f t="shared" si="233"/>
        <v>1.89</v>
      </c>
      <c r="T1631" s="96">
        <f>SUMIFS(H$2:H1631,A$2:A1631,A1631)*10*S1631*(1.1+INDEX(Entourage!BD:BD,MATCH(J1631,Entourage!A:A,0))/20)</f>
        <v>3969.0000000000005</v>
      </c>
      <c r="U1631" s="96">
        <f t="shared" si="234"/>
        <v>491.40000000000009</v>
      </c>
      <c r="V1631" s="96">
        <f>T1631/VLOOKUP(C1631,[4]CharPropertyConfig!$A:$G,7,FALSE)</f>
        <v>158.76000000000002</v>
      </c>
      <c r="W1631" s="96">
        <f t="shared" si="235"/>
        <v>14.279999999999745</v>
      </c>
      <c r="X1631" s="54" t="str">
        <f>VLOOKUP(J1631,Entourage!A:B,2,FALSE)</f>
        <v>c_b_0023</v>
      </c>
      <c r="Y1631" s="51" t="str">
        <f>VLOOKUP(M1631,Entourage!A:B,2,FALSE)</f>
        <v>c_m_0014</v>
      </c>
    </row>
    <row r="1632" spans="1:25" x14ac:dyDescent="0.15">
      <c r="A1632" s="51">
        <f t="shared" si="231"/>
        <v>82</v>
      </c>
      <c r="B1632" s="2">
        <f>COUNTIF(A$1:A1632,A1632)</f>
        <v>11</v>
      </c>
      <c r="C1632" s="2">
        <f t="shared" si="236"/>
        <v>101</v>
      </c>
      <c r="D1632" s="100">
        <f t="shared" si="232"/>
        <v>179</v>
      </c>
      <c r="E1632" s="51">
        <v>1</v>
      </c>
      <c r="F1632" s="43">
        <v>4</v>
      </c>
      <c r="G1632" s="82">
        <v>13009</v>
      </c>
      <c r="H1632" s="43">
        <v>34</v>
      </c>
      <c r="I1632" s="43">
        <f>VLOOKUP(C1632,[4]CharPropertyConfig!$A:$G,7,FALSE)*D1632</f>
        <v>4475</v>
      </c>
      <c r="J1632" s="51">
        <f>VLOOKUP(A1632,filiation!A:C,3,FALSE)</f>
        <v>28</v>
      </c>
      <c r="K1632" s="51">
        <f>VLOOKUP(J1632,Entourage!A:N,14,FALSE)</f>
        <v>3</v>
      </c>
      <c r="L1632" s="2" t="str">
        <f t="shared" si="228"/>
        <v>辅助</v>
      </c>
      <c r="M1632" s="51">
        <f>VLOOKUP(A1632,filiation!A:D,4,FALSE)</f>
        <v>27</v>
      </c>
      <c r="N1632" s="51">
        <f>VLOOKUP(M1632,Entourage!A:N,14,FALSE)</f>
        <v>2</v>
      </c>
      <c r="O1632" s="2" t="str">
        <f t="shared" si="229"/>
        <v>刺杀</v>
      </c>
      <c r="P1632" s="2">
        <f t="shared" si="230"/>
        <v>101</v>
      </c>
      <c r="Q1632" s="51">
        <f>INT(VLOOKUP(M1632,Entourage!A:AF,28+IF(N1632=1,2,IF(N1632=3,3,1)),FALSE)*0.6*POWER(B1632,1.1))</f>
        <v>352</v>
      </c>
      <c r="R1632" s="55">
        <f>I1632/(SUM(H$2:H1632)*10)</f>
        <v>8.1452493629413907E-3</v>
      </c>
      <c r="S1632" s="95">
        <f t="shared" si="233"/>
        <v>1.74</v>
      </c>
      <c r="T1632" s="96">
        <f>SUMIFS(H$2:H1632,A$2:A1632,A1632)*10*S1632*(1.1+INDEX(Entourage!BD:BD,MATCH(J1632,Entourage!A:A,0))/20)</f>
        <v>4482.2400000000007</v>
      </c>
      <c r="U1632" s="96">
        <f t="shared" si="234"/>
        <v>513.24000000000024</v>
      </c>
      <c r="V1632" s="96">
        <f>T1632/VLOOKUP(C1632,[4]CharPropertyConfig!$A:$G,7,FALSE)</f>
        <v>179.28960000000004</v>
      </c>
      <c r="W1632" s="96">
        <f t="shared" si="235"/>
        <v>21.840000000000146</v>
      </c>
      <c r="X1632" s="54" t="str">
        <f>VLOOKUP(J1632,Entourage!A:B,2,FALSE)</f>
        <v>c_b_0023</v>
      </c>
      <c r="Y1632" s="51" t="str">
        <f>VLOOKUP(M1632,Entourage!A:B,2,FALSE)</f>
        <v>c_m_0014</v>
      </c>
    </row>
    <row r="1633" spans="1:25" x14ac:dyDescent="0.15">
      <c r="A1633" s="51">
        <f t="shared" si="231"/>
        <v>82</v>
      </c>
      <c r="B1633" s="2">
        <f>COUNTIF(A$1:A1633,A1633)</f>
        <v>12</v>
      </c>
      <c r="C1633" s="2">
        <f t="shared" si="236"/>
        <v>101</v>
      </c>
      <c r="D1633" s="100">
        <f t="shared" si="232"/>
        <v>200</v>
      </c>
      <c r="E1633" s="51">
        <v>1</v>
      </c>
      <c r="F1633" s="43">
        <v>4</v>
      </c>
      <c r="G1633" s="82">
        <v>13009</v>
      </c>
      <c r="H1633" s="43">
        <v>38</v>
      </c>
      <c r="I1633" s="43">
        <f>VLOOKUP(C1633,[4]CharPropertyConfig!$A:$G,7,FALSE)*D1633</f>
        <v>5000</v>
      </c>
      <c r="J1633" s="51">
        <f>VLOOKUP(A1633,filiation!A:C,3,FALSE)</f>
        <v>28</v>
      </c>
      <c r="K1633" s="51">
        <f>VLOOKUP(J1633,Entourage!A:N,14,FALSE)</f>
        <v>3</v>
      </c>
      <c r="L1633" s="2" t="str">
        <f t="shared" si="228"/>
        <v>辅助</v>
      </c>
      <c r="M1633" s="51">
        <f>VLOOKUP(A1633,filiation!A:D,4,FALSE)</f>
        <v>27</v>
      </c>
      <c r="N1633" s="51">
        <f>VLOOKUP(M1633,Entourage!A:N,14,FALSE)</f>
        <v>2</v>
      </c>
      <c r="O1633" s="2" t="str">
        <f t="shared" si="229"/>
        <v>刺杀</v>
      </c>
      <c r="P1633" s="2">
        <f t="shared" si="230"/>
        <v>101</v>
      </c>
      <c r="Q1633" s="51">
        <f>INT(VLOOKUP(M1633,Entourage!A:AF,28+IF(N1633=1,2,IF(N1633=3,3,1)),FALSE)*0.6*POWER(B1633,1.1))</f>
        <v>387</v>
      </c>
      <c r="R1633" s="55">
        <f>I1633/(SUM(H$2:H1633)*10)</f>
        <v>9.0945469096729604E-3</v>
      </c>
      <c r="S1633" s="95">
        <f t="shared" si="233"/>
        <v>1.615</v>
      </c>
      <c r="T1633" s="96">
        <f>SUMIFS(H$2:H1633,A$2:A1633,A1633)*10*S1633*(1.1+INDEX(Entourage!BD:BD,MATCH(J1633,Entourage!A:A,0))/20)</f>
        <v>5019.420000000001</v>
      </c>
      <c r="U1633" s="96">
        <f t="shared" si="234"/>
        <v>537.18000000000029</v>
      </c>
      <c r="V1633" s="96">
        <f>T1633/VLOOKUP(C1633,[4]CharPropertyConfig!$A:$G,7,FALSE)</f>
        <v>200.77680000000004</v>
      </c>
      <c r="W1633" s="96">
        <f t="shared" si="235"/>
        <v>23.940000000000055</v>
      </c>
      <c r="X1633" s="54" t="str">
        <f>VLOOKUP(J1633,Entourage!A:B,2,FALSE)</f>
        <v>c_b_0023</v>
      </c>
      <c r="Y1633" s="51" t="str">
        <f>VLOOKUP(M1633,Entourage!A:B,2,FALSE)</f>
        <v>c_m_0014</v>
      </c>
    </row>
    <row r="1634" spans="1:25" x14ac:dyDescent="0.15">
      <c r="A1634" s="51">
        <f t="shared" si="231"/>
        <v>82</v>
      </c>
      <c r="B1634" s="2">
        <f>COUNTIF(A$1:A1634,A1634)</f>
        <v>13</v>
      </c>
      <c r="C1634" s="2">
        <f t="shared" si="236"/>
        <v>101</v>
      </c>
      <c r="D1634" s="100">
        <f t="shared" si="232"/>
        <v>223</v>
      </c>
      <c r="E1634" s="51">
        <v>1</v>
      </c>
      <c r="F1634" s="43">
        <v>4</v>
      </c>
      <c r="G1634" s="82">
        <v>13009</v>
      </c>
      <c r="H1634" s="43">
        <v>42</v>
      </c>
      <c r="I1634" s="43">
        <f>VLOOKUP(C1634,[4]CharPropertyConfig!$A:$G,7,FALSE)*D1634</f>
        <v>5575</v>
      </c>
      <c r="J1634" s="51">
        <f>VLOOKUP(A1634,filiation!A:C,3,FALSE)</f>
        <v>28</v>
      </c>
      <c r="K1634" s="51">
        <f>VLOOKUP(J1634,Entourage!A:N,14,FALSE)</f>
        <v>3</v>
      </c>
      <c r="L1634" s="2" t="str">
        <f t="shared" ref="L1634:L1697" si="237">VLOOKUP(K1634,$AC$2:$AD$4,2,FALSE)</f>
        <v>辅助</v>
      </c>
      <c r="M1634" s="51">
        <f>VLOOKUP(A1634,filiation!A:D,4,FALSE)</f>
        <v>27</v>
      </c>
      <c r="N1634" s="51">
        <f>VLOOKUP(M1634,Entourage!A:N,14,FALSE)</f>
        <v>2</v>
      </c>
      <c r="O1634" s="2" t="str">
        <f t="shared" ref="O1634:O1697" si="238">VLOOKUP(N1634,$AC$2:$AD$4,2,FALSE)</f>
        <v>刺杀</v>
      </c>
      <c r="P1634" s="2">
        <f t="shared" ref="P1634:P1697" si="239">VLOOKUP(N1634,$AC$2:$AE$4,3,FALSE)</f>
        <v>101</v>
      </c>
      <c r="Q1634" s="51">
        <f>INT(VLOOKUP(M1634,Entourage!A:AF,28+IF(N1634=1,2,IF(N1634=3,3,1)),FALSE)*0.6*POWER(B1634,1.1))</f>
        <v>423</v>
      </c>
      <c r="R1634" s="55">
        <f>I1634/(SUM(H$2:H1634)*10)</f>
        <v>1.0132679025808796E-2</v>
      </c>
      <c r="S1634" s="95">
        <f t="shared" si="233"/>
        <v>1.51</v>
      </c>
      <c r="T1634" s="96">
        <f>SUMIFS(H$2:H1634,A$2:A1634,A1634)*10*S1634*(1.1+INDEX(Entourage!BD:BD,MATCH(J1634,Entourage!A:A,0))/20)</f>
        <v>5580.9600000000009</v>
      </c>
      <c r="U1634" s="96">
        <f t="shared" si="234"/>
        <v>561.54</v>
      </c>
      <c r="V1634" s="96">
        <f>T1634/VLOOKUP(C1634,[4]CharPropertyConfig!$A:$G,7,FALSE)</f>
        <v>223.23840000000004</v>
      </c>
      <c r="W1634" s="96">
        <f t="shared" si="235"/>
        <v>24.359999999999673</v>
      </c>
      <c r="X1634" s="54" t="str">
        <f>VLOOKUP(J1634,Entourage!A:B,2,FALSE)</f>
        <v>c_b_0023</v>
      </c>
      <c r="Y1634" s="51" t="str">
        <f>VLOOKUP(M1634,Entourage!A:B,2,FALSE)</f>
        <v>c_m_0014</v>
      </c>
    </row>
    <row r="1635" spans="1:25" x14ac:dyDescent="0.15">
      <c r="A1635" s="51">
        <f t="shared" si="231"/>
        <v>82</v>
      </c>
      <c r="B1635" s="2">
        <f>COUNTIF(A$1:A1635,A1635)</f>
        <v>14</v>
      </c>
      <c r="C1635" s="2">
        <f t="shared" si="236"/>
        <v>101</v>
      </c>
      <c r="D1635" s="100">
        <f t="shared" si="232"/>
        <v>246</v>
      </c>
      <c r="E1635" s="51">
        <v>1</v>
      </c>
      <c r="F1635" s="43">
        <v>5</v>
      </c>
      <c r="G1635" s="82">
        <v>13009</v>
      </c>
      <c r="H1635" s="43">
        <v>46</v>
      </c>
      <c r="I1635" s="43">
        <f>VLOOKUP(C1635,[4]CharPropertyConfig!$A:$G,7,FALSE)*D1635</f>
        <v>6150</v>
      </c>
      <c r="J1635" s="51">
        <f>VLOOKUP(A1635,filiation!A:C,3,FALSE)</f>
        <v>28</v>
      </c>
      <c r="K1635" s="51">
        <f>VLOOKUP(J1635,Entourage!A:N,14,FALSE)</f>
        <v>3</v>
      </c>
      <c r="L1635" s="2" t="str">
        <f t="shared" si="237"/>
        <v>辅助</v>
      </c>
      <c r="M1635" s="51">
        <f>VLOOKUP(A1635,filiation!A:D,4,FALSE)</f>
        <v>27</v>
      </c>
      <c r="N1635" s="51">
        <f>VLOOKUP(M1635,Entourage!A:N,14,FALSE)</f>
        <v>2</v>
      </c>
      <c r="O1635" s="2" t="str">
        <f t="shared" si="238"/>
        <v>刺杀</v>
      </c>
      <c r="P1635" s="2">
        <f t="shared" si="239"/>
        <v>101</v>
      </c>
      <c r="Q1635" s="51">
        <f>INT(VLOOKUP(M1635,Entourage!A:AF,28+IF(N1635=1,2,IF(N1635=3,3,1)),FALSE)*0.6*POWER(B1635,1.1))</f>
        <v>459</v>
      </c>
      <c r="R1635" s="55">
        <f>I1635/(SUM(H$2:H1635)*10)</f>
        <v>1.1168416082519159E-2</v>
      </c>
      <c r="S1635" s="95">
        <f t="shared" si="233"/>
        <v>1.42</v>
      </c>
      <c r="T1635" s="96">
        <f>SUMIFS(H$2:H1635,A$2:A1635,A1635)*10*S1635*(1.1+INDEX(Entourage!BD:BD,MATCH(J1635,Entourage!A:A,0))/20)</f>
        <v>6162.8</v>
      </c>
      <c r="U1635" s="96">
        <f t="shared" si="234"/>
        <v>581.83999999999924</v>
      </c>
      <c r="V1635" s="96">
        <f>T1635/VLOOKUP(C1635,[4]CharPropertyConfig!$A:$G,7,FALSE)</f>
        <v>246.512</v>
      </c>
      <c r="W1635" s="96">
        <f t="shared" si="235"/>
        <v>20.299999999999272</v>
      </c>
      <c r="X1635" s="54" t="str">
        <f>VLOOKUP(J1635,Entourage!A:B,2,FALSE)</f>
        <v>c_b_0023</v>
      </c>
      <c r="Y1635" s="51" t="str">
        <f>VLOOKUP(M1635,Entourage!A:B,2,FALSE)</f>
        <v>c_m_0014</v>
      </c>
    </row>
    <row r="1636" spans="1:25" x14ac:dyDescent="0.15">
      <c r="A1636" s="51">
        <f t="shared" si="231"/>
        <v>82</v>
      </c>
      <c r="B1636" s="2">
        <f>COUNTIF(A$1:A1636,A1636)</f>
        <v>15</v>
      </c>
      <c r="C1636" s="2">
        <f t="shared" si="236"/>
        <v>101</v>
      </c>
      <c r="D1636" s="100">
        <f t="shared" si="232"/>
        <v>270</v>
      </c>
      <c r="E1636" s="51">
        <v>1</v>
      </c>
      <c r="F1636" s="43">
        <v>5</v>
      </c>
      <c r="G1636" s="82">
        <v>13009</v>
      </c>
      <c r="H1636" s="43">
        <v>50</v>
      </c>
      <c r="I1636" s="43">
        <f>VLOOKUP(C1636,[4]CharPropertyConfig!$A:$G,7,FALSE)*D1636</f>
        <v>6750</v>
      </c>
      <c r="J1636" s="51">
        <f>VLOOKUP(A1636,filiation!A:C,3,FALSE)</f>
        <v>28</v>
      </c>
      <c r="K1636" s="51">
        <f>VLOOKUP(J1636,Entourage!A:N,14,FALSE)</f>
        <v>3</v>
      </c>
      <c r="L1636" s="2" t="str">
        <f t="shared" si="237"/>
        <v>辅助</v>
      </c>
      <c r="M1636" s="51">
        <f>VLOOKUP(A1636,filiation!A:D,4,FALSE)</f>
        <v>27</v>
      </c>
      <c r="N1636" s="51">
        <f>VLOOKUP(M1636,Entourage!A:N,14,FALSE)</f>
        <v>2</v>
      </c>
      <c r="O1636" s="2" t="str">
        <f t="shared" si="238"/>
        <v>刺杀</v>
      </c>
      <c r="P1636" s="2">
        <f t="shared" si="239"/>
        <v>101</v>
      </c>
      <c r="Q1636" s="51">
        <f>INT(VLOOKUP(M1636,Entourage!A:AF,28+IF(N1636=1,2,IF(N1636=3,3,1)),FALSE)*0.6*POWER(B1636,1.1))</f>
        <v>495</v>
      </c>
      <c r="R1636" s="55">
        <f>I1636/(SUM(H$2:H1636)*10)</f>
        <v>1.2246897452645331E-2</v>
      </c>
      <c r="S1636" s="95">
        <f t="shared" si="233"/>
        <v>1.3418999999999999</v>
      </c>
      <c r="T1636" s="96">
        <f>SUMIFS(H$2:H1636,A$2:A1636,A1636)*10*S1636*(1.1+INDEX(Entourage!BD:BD,MATCH(J1636,Entourage!A:A,0))/20)</f>
        <v>6763.1759999999995</v>
      </c>
      <c r="U1636" s="96">
        <f t="shared" si="234"/>
        <v>600.37599999999929</v>
      </c>
      <c r="V1636" s="96">
        <f>T1636/VLOOKUP(C1636,[4]CharPropertyConfig!$A:$G,7,FALSE)</f>
        <v>270.52704</v>
      </c>
      <c r="W1636" s="96">
        <f t="shared" si="235"/>
        <v>18.536000000000058</v>
      </c>
      <c r="X1636" s="54" t="str">
        <f>VLOOKUP(J1636,Entourage!A:B,2,FALSE)</f>
        <v>c_b_0023</v>
      </c>
      <c r="Y1636" s="51" t="str">
        <f>VLOOKUP(M1636,Entourage!A:B,2,FALSE)</f>
        <v>c_m_0014</v>
      </c>
    </row>
    <row r="1637" spans="1:25" x14ac:dyDescent="0.15">
      <c r="A1637" s="51">
        <f t="shared" si="231"/>
        <v>82</v>
      </c>
      <c r="B1637" s="2">
        <f>COUNTIF(A$1:A1637,A1637)</f>
        <v>16</v>
      </c>
      <c r="C1637" s="2">
        <f t="shared" si="236"/>
        <v>101</v>
      </c>
      <c r="D1637" s="100">
        <f t="shared" si="232"/>
        <v>295</v>
      </c>
      <c r="E1637" s="51">
        <v>1</v>
      </c>
      <c r="F1637" s="43">
        <v>5</v>
      </c>
      <c r="G1637" s="82">
        <v>13009</v>
      </c>
      <c r="H1637" s="43">
        <v>54</v>
      </c>
      <c r="I1637" s="43">
        <f>VLOOKUP(C1637,[4]CharPropertyConfig!$A:$G,7,FALSE)*D1637</f>
        <v>7375</v>
      </c>
      <c r="J1637" s="51">
        <f>VLOOKUP(A1637,filiation!A:C,3,FALSE)</f>
        <v>28</v>
      </c>
      <c r="K1637" s="51">
        <f>VLOOKUP(J1637,Entourage!A:N,14,FALSE)</f>
        <v>3</v>
      </c>
      <c r="L1637" s="2" t="str">
        <f t="shared" si="237"/>
        <v>辅助</v>
      </c>
      <c r="M1637" s="51">
        <f>VLOOKUP(A1637,filiation!A:D,4,FALSE)</f>
        <v>27</v>
      </c>
      <c r="N1637" s="51">
        <f>VLOOKUP(M1637,Entourage!A:N,14,FALSE)</f>
        <v>2</v>
      </c>
      <c r="O1637" s="2" t="str">
        <f t="shared" si="238"/>
        <v>刺杀</v>
      </c>
      <c r="P1637" s="2">
        <f t="shared" si="239"/>
        <v>101</v>
      </c>
      <c r="Q1637" s="51">
        <f>INT(VLOOKUP(M1637,Entourage!A:AF,28+IF(N1637=1,2,IF(N1637=3,3,1)),FALSE)*0.6*POWER(B1637,1.1))</f>
        <v>532</v>
      </c>
      <c r="R1637" s="55">
        <f>I1637/(SUM(H$2:H1637)*10)</f>
        <v>1.3367772340039876E-2</v>
      </c>
      <c r="S1637" s="95">
        <f t="shared" si="233"/>
        <v>1.2748049999999997</v>
      </c>
      <c r="T1637" s="96">
        <f>SUMIFS(H$2:H1637,A$2:A1637,A1637)*10*S1637*(1.1+INDEX(Entourage!BD:BD,MATCH(J1637,Entourage!A:A,0))/20)</f>
        <v>7388.7697799999987</v>
      </c>
      <c r="U1637" s="96">
        <f t="shared" si="234"/>
        <v>625.59377999999924</v>
      </c>
      <c r="V1637" s="96">
        <f>T1637/VLOOKUP(C1637,[4]CharPropertyConfig!$A:$G,7,FALSE)</f>
        <v>295.55079119999994</v>
      </c>
      <c r="W1637" s="96">
        <f t="shared" si="235"/>
        <v>25.217779999999948</v>
      </c>
      <c r="X1637" s="54" t="str">
        <f>VLOOKUP(J1637,Entourage!A:B,2,FALSE)</f>
        <v>c_b_0023</v>
      </c>
      <c r="Y1637" s="51" t="str">
        <f>VLOOKUP(M1637,Entourage!A:B,2,FALSE)</f>
        <v>c_m_0014</v>
      </c>
    </row>
    <row r="1638" spans="1:25" x14ac:dyDescent="0.15">
      <c r="A1638" s="51">
        <f t="shared" si="231"/>
        <v>82</v>
      </c>
      <c r="B1638" s="2">
        <f>COUNTIF(A$1:A1638,A1638)</f>
        <v>17</v>
      </c>
      <c r="C1638" s="2">
        <f t="shared" si="236"/>
        <v>101</v>
      </c>
      <c r="D1638" s="100">
        <f t="shared" si="232"/>
        <v>321</v>
      </c>
      <c r="E1638" s="51">
        <v>1</v>
      </c>
      <c r="F1638" s="43">
        <v>5</v>
      </c>
      <c r="G1638" s="82">
        <v>13009</v>
      </c>
      <c r="H1638" s="43">
        <v>58</v>
      </c>
      <c r="I1638" s="43">
        <f>VLOOKUP(C1638,[4]CharPropertyConfig!$A:$G,7,FALSE)*D1638</f>
        <v>8025</v>
      </c>
      <c r="J1638" s="51">
        <f>VLOOKUP(A1638,filiation!A:C,3,FALSE)</f>
        <v>28</v>
      </c>
      <c r="K1638" s="51">
        <f>VLOOKUP(J1638,Entourage!A:N,14,FALSE)</f>
        <v>3</v>
      </c>
      <c r="L1638" s="2" t="str">
        <f t="shared" si="237"/>
        <v>辅助</v>
      </c>
      <c r="M1638" s="51">
        <f>VLOOKUP(A1638,filiation!A:D,4,FALSE)</f>
        <v>27</v>
      </c>
      <c r="N1638" s="51">
        <f>VLOOKUP(M1638,Entourage!A:N,14,FALSE)</f>
        <v>2</v>
      </c>
      <c r="O1638" s="2" t="str">
        <f t="shared" si="238"/>
        <v>刺杀</v>
      </c>
      <c r="P1638" s="2">
        <f t="shared" si="239"/>
        <v>101</v>
      </c>
      <c r="Q1638" s="51">
        <f>INT(VLOOKUP(M1638,Entourage!A:AF,28+IF(N1638=1,2,IF(N1638=3,3,1)),FALSE)*0.6*POWER(B1638,1.1))</f>
        <v>568</v>
      </c>
      <c r="R1638" s="55">
        <f>I1638/(SUM(H$2:H1638)*10)</f>
        <v>1.4530672847106541E-2</v>
      </c>
      <c r="S1638" s="95">
        <f t="shared" si="233"/>
        <v>1.2174387749999998</v>
      </c>
      <c r="T1638" s="96">
        <f>SUMIFS(H$2:H1638,A$2:A1638,A1638)*10*S1638*(1.1+INDEX(Entourage!BD:BD,MATCH(J1638,Entourage!A:A,0))/20)</f>
        <v>8044.835425199999</v>
      </c>
      <c r="U1638" s="96">
        <f t="shared" si="234"/>
        <v>656.06564520000029</v>
      </c>
      <c r="V1638" s="96">
        <f>T1638/VLOOKUP(C1638,[4]CharPropertyConfig!$A:$G,7,FALSE)</f>
        <v>321.79341700799995</v>
      </c>
      <c r="W1638" s="96">
        <f t="shared" si="235"/>
        <v>30.471865200001048</v>
      </c>
      <c r="X1638" s="54" t="str">
        <f>VLOOKUP(J1638,Entourage!A:B,2,FALSE)</f>
        <v>c_b_0023</v>
      </c>
      <c r="Y1638" s="51" t="str">
        <f>VLOOKUP(M1638,Entourage!A:B,2,FALSE)</f>
        <v>c_m_0014</v>
      </c>
    </row>
    <row r="1639" spans="1:25" x14ac:dyDescent="0.15">
      <c r="A1639" s="51">
        <f t="shared" si="231"/>
        <v>82</v>
      </c>
      <c r="B1639" s="2">
        <f>COUNTIF(A$1:A1639,A1639)</f>
        <v>18</v>
      </c>
      <c r="C1639" s="2">
        <f t="shared" si="236"/>
        <v>101</v>
      </c>
      <c r="D1639" s="100">
        <f t="shared" si="232"/>
        <v>350</v>
      </c>
      <c r="E1639" s="51">
        <v>1</v>
      </c>
      <c r="F1639" s="43">
        <v>6</v>
      </c>
      <c r="G1639" s="82">
        <v>13009</v>
      </c>
      <c r="H1639" s="43">
        <v>64</v>
      </c>
      <c r="I1639" s="43">
        <f>VLOOKUP(C1639,[4]CharPropertyConfig!$A:$G,7,FALSE)*D1639</f>
        <v>8750</v>
      </c>
      <c r="J1639" s="51">
        <f>VLOOKUP(A1639,filiation!A:C,3,FALSE)</f>
        <v>28</v>
      </c>
      <c r="K1639" s="51">
        <f>VLOOKUP(J1639,Entourage!A:N,14,FALSE)</f>
        <v>3</v>
      </c>
      <c r="L1639" s="2" t="str">
        <f t="shared" si="237"/>
        <v>辅助</v>
      </c>
      <c r="M1639" s="51">
        <f>VLOOKUP(A1639,filiation!A:D,4,FALSE)</f>
        <v>27</v>
      </c>
      <c r="N1639" s="51">
        <f>VLOOKUP(M1639,Entourage!A:N,14,FALSE)</f>
        <v>2</v>
      </c>
      <c r="O1639" s="2" t="str">
        <f t="shared" si="238"/>
        <v>刺杀</v>
      </c>
      <c r="P1639" s="2">
        <f t="shared" si="239"/>
        <v>101</v>
      </c>
      <c r="Q1639" s="51">
        <f>INT(VLOOKUP(M1639,Entourage!A:AF,28+IF(N1639=1,2,IF(N1639=3,3,1)),FALSE)*0.6*POWER(B1639,1.1))</f>
        <v>605</v>
      </c>
      <c r="R1639" s="55">
        <f>I1639/(SUM(H$2:H1639)*10)</f>
        <v>1.5825074151776024E-2</v>
      </c>
      <c r="S1639" s="95">
        <f t="shared" si="233"/>
        <v>1.1687412239999997</v>
      </c>
      <c r="T1639" s="96">
        <f>SUMIFS(H$2:H1639,A$2:A1639,A1639)*10*S1639*(1.1+INDEX(Entourage!BD:BD,MATCH(J1639,Entourage!A:A,0))/20)</f>
        <v>8770.2341448959978</v>
      </c>
      <c r="U1639" s="96">
        <f t="shared" si="234"/>
        <v>725.39871969599881</v>
      </c>
      <c r="V1639" s="96">
        <f>T1639/VLOOKUP(C1639,[4]CharPropertyConfig!$A:$G,7,FALSE)</f>
        <v>350.80936579583994</v>
      </c>
      <c r="W1639" s="96">
        <f t="shared" si="235"/>
        <v>69.333074495998517</v>
      </c>
      <c r="X1639" s="54" t="str">
        <f>VLOOKUP(J1639,Entourage!A:B,2,FALSE)</f>
        <v>c_b_0023</v>
      </c>
      <c r="Y1639" s="51" t="str">
        <f>VLOOKUP(M1639,Entourage!A:B,2,FALSE)</f>
        <v>c_m_0014</v>
      </c>
    </row>
    <row r="1640" spans="1:25" x14ac:dyDescent="0.15">
      <c r="A1640" s="51">
        <f t="shared" si="231"/>
        <v>82</v>
      </c>
      <c r="B1640" s="2">
        <f>COUNTIF(A$1:A1640,A1640)</f>
        <v>19</v>
      </c>
      <c r="C1640" s="2">
        <f t="shared" si="236"/>
        <v>101</v>
      </c>
      <c r="D1640" s="100">
        <f t="shared" si="232"/>
        <v>381</v>
      </c>
      <c r="E1640" s="51">
        <v>1</v>
      </c>
      <c r="F1640" s="43">
        <v>6</v>
      </c>
      <c r="G1640" s="82">
        <v>13009</v>
      </c>
      <c r="H1640" s="43">
        <v>68</v>
      </c>
      <c r="I1640" s="43">
        <f>VLOOKUP(C1640,[4]CharPropertyConfig!$A:$G,7,FALSE)*D1640</f>
        <v>9525</v>
      </c>
      <c r="J1640" s="51">
        <f>VLOOKUP(A1640,filiation!A:C,3,FALSE)</f>
        <v>28</v>
      </c>
      <c r="K1640" s="51">
        <f>VLOOKUP(J1640,Entourage!A:N,14,FALSE)</f>
        <v>3</v>
      </c>
      <c r="L1640" s="2" t="str">
        <f t="shared" si="237"/>
        <v>辅助</v>
      </c>
      <c r="M1640" s="51">
        <f>VLOOKUP(A1640,filiation!A:D,4,FALSE)</f>
        <v>27</v>
      </c>
      <c r="N1640" s="51">
        <f>VLOOKUP(M1640,Entourage!A:N,14,FALSE)</f>
        <v>2</v>
      </c>
      <c r="O1640" s="2" t="str">
        <f t="shared" si="238"/>
        <v>刺杀</v>
      </c>
      <c r="P1640" s="2">
        <f t="shared" si="239"/>
        <v>101</v>
      </c>
      <c r="Q1640" s="51">
        <f>INT(VLOOKUP(M1640,Entourage!A:AF,28+IF(N1640=1,2,IF(N1640=3,3,1)),FALSE)*0.6*POWER(B1640,1.1))</f>
        <v>642</v>
      </c>
      <c r="R1640" s="55">
        <f>I1640/(SUM(H$2:H1640)*10)</f>
        <v>1.7205563583815028E-2</v>
      </c>
      <c r="S1640" s="95">
        <f t="shared" si="233"/>
        <v>1.1278352811599996</v>
      </c>
      <c r="T1640" s="96">
        <f>SUMIFS(H$2:H1640,A$2:A1640,A1640)*10*S1640*(1.1+INDEX(Entourage!BD:BD,MATCH(J1640,Entourage!A:A,0))/20)</f>
        <v>9536.9751374889565</v>
      </c>
      <c r="U1640" s="96">
        <f t="shared" si="234"/>
        <v>766.74099259295872</v>
      </c>
      <c r="V1640" s="96">
        <f>T1640/VLOOKUP(C1640,[4]CharPropertyConfig!$A:$G,7,FALSE)</f>
        <v>381.47900549955824</v>
      </c>
      <c r="W1640" s="96">
        <f t="shared" si="235"/>
        <v>41.342272896959912</v>
      </c>
      <c r="X1640" s="54" t="str">
        <f>VLOOKUP(J1640,Entourage!A:B,2,FALSE)</f>
        <v>c_b_0023</v>
      </c>
      <c r="Y1640" s="51" t="str">
        <f>VLOOKUP(M1640,Entourage!A:B,2,FALSE)</f>
        <v>c_m_0014</v>
      </c>
    </row>
    <row r="1641" spans="1:25" x14ac:dyDescent="0.15">
      <c r="A1641" s="51">
        <f t="shared" si="231"/>
        <v>82</v>
      </c>
      <c r="B1641" s="2">
        <f>COUNTIF(A$1:A1641,A1641)</f>
        <v>20</v>
      </c>
      <c r="C1641" s="2">
        <f t="shared" si="236"/>
        <v>101</v>
      </c>
      <c r="D1641" s="100">
        <f t="shared" si="232"/>
        <v>414</v>
      </c>
      <c r="E1641" s="51">
        <v>1</v>
      </c>
      <c r="F1641" s="43">
        <v>6</v>
      </c>
      <c r="G1641" s="82">
        <v>13009</v>
      </c>
      <c r="H1641" s="43">
        <v>72</v>
      </c>
      <c r="I1641" s="43">
        <f>VLOOKUP(C1641,[4]CharPropertyConfig!$A:$G,7,FALSE)*D1641</f>
        <v>10350</v>
      </c>
      <c r="J1641" s="51">
        <f>VLOOKUP(A1641,filiation!A:C,3,FALSE)</f>
        <v>28</v>
      </c>
      <c r="K1641" s="51">
        <f>VLOOKUP(J1641,Entourage!A:N,14,FALSE)</f>
        <v>3</v>
      </c>
      <c r="L1641" s="2" t="str">
        <f t="shared" si="237"/>
        <v>辅助</v>
      </c>
      <c r="M1641" s="51">
        <f>VLOOKUP(A1641,filiation!A:D,4,FALSE)</f>
        <v>27</v>
      </c>
      <c r="N1641" s="51">
        <f>VLOOKUP(M1641,Entourage!A:N,14,FALSE)</f>
        <v>2</v>
      </c>
      <c r="O1641" s="2" t="str">
        <f t="shared" si="238"/>
        <v>刺杀</v>
      </c>
      <c r="P1641" s="2">
        <f t="shared" si="239"/>
        <v>101</v>
      </c>
      <c r="Q1641" s="51">
        <f>INT(VLOOKUP(M1641,Entourage!A:AF,28+IF(N1641=1,2,IF(N1641=3,3,1)),FALSE)*0.6*POWER(B1641,1.1))</f>
        <v>680</v>
      </c>
      <c r="R1641" s="55">
        <f>I1641/(SUM(H$2:H1641)*10)</f>
        <v>1.8671525472651176E-2</v>
      </c>
      <c r="S1641" s="95">
        <f t="shared" si="233"/>
        <v>1.0940002227251997</v>
      </c>
      <c r="T1641" s="96">
        <f>SUMIFS(H$2:H1641,A$2:A1641,A1641)*10*S1641*(1.1+INDEX(Entourage!BD:BD,MATCH(J1641,Entourage!A:A,0))/20)</f>
        <v>10353.618107871291</v>
      </c>
      <c r="U1641" s="96">
        <f t="shared" si="234"/>
        <v>816.64297038233417</v>
      </c>
      <c r="V1641" s="96">
        <f>T1641/VLOOKUP(C1641,[4]CharPropertyConfig!$A:$G,7,FALSE)</f>
        <v>414.1447243148516</v>
      </c>
      <c r="W1641" s="96">
        <f t="shared" si="235"/>
        <v>49.901977789375451</v>
      </c>
      <c r="X1641" s="54" t="str">
        <f>VLOOKUP(J1641,Entourage!A:B,2,FALSE)</f>
        <v>c_b_0023</v>
      </c>
      <c r="Y1641" s="51" t="str">
        <f>VLOOKUP(M1641,Entourage!A:B,2,FALSE)</f>
        <v>c_m_0014</v>
      </c>
    </row>
    <row r="1642" spans="1:25" x14ac:dyDescent="0.15">
      <c r="A1642" s="51">
        <f t="shared" si="231"/>
        <v>83</v>
      </c>
      <c r="B1642" s="2">
        <f>COUNTIF(A$1:A1642,A1642)</f>
        <v>1</v>
      </c>
      <c r="C1642" s="2">
        <f t="shared" si="236"/>
        <v>102</v>
      </c>
      <c r="D1642" s="100">
        <f t="shared" si="232"/>
        <v>11</v>
      </c>
      <c r="E1642" s="51">
        <v>1</v>
      </c>
      <c r="F1642" s="43">
        <v>1</v>
      </c>
      <c r="G1642" s="82">
        <v>13009</v>
      </c>
      <c r="H1642" s="43">
        <v>2</v>
      </c>
      <c r="I1642" s="43">
        <f>VLOOKUP(C1642,[4]CharPropertyConfig!$A:$G,7,FALSE)*D1642</f>
        <v>275</v>
      </c>
      <c r="J1642" s="51">
        <f>VLOOKUP(A1642,filiation!A:C,3,FALSE)</f>
        <v>27</v>
      </c>
      <c r="K1642" s="51">
        <f>VLOOKUP(J1642,Entourage!A:N,14,FALSE)</f>
        <v>2</v>
      </c>
      <c r="L1642" s="2" t="str">
        <f t="shared" si="237"/>
        <v>刺杀</v>
      </c>
      <c r="M1642" s="51">
        <f>VLOOKUP(A1642,filiation!A:D,4,FALSE)</f>
        <v>29</v>
      </c>
      <c r="N1642" s="51">
        <f>VLOOKUP(M1642,Entourage!A:N,14,FALSE)</f>
        <v>1</v>
      </c>
      <c r="O1642" s="2" t="str">
        <f t="shared" si="238"/>
        <v>战斗</v>
      </c>
      <c r="P1642" s="2">
        <f t="shared" si="239"/>
        <v>102</v>
      </c>
      <c r="Q1642" s="51">
        <f>INT(VLOOKUP(M1642,Entourage!A:AF,28+IF(N1642=1,2,IF(N1642=3,3,1)),FALSE)*0.6*POWER(B1642,1.1))</f>
        <v>9</v>
      </c>
      <c r="R1642" s="55">
        <f>I1642/(SUM(H$2:H1642)*10)</f>
        <v>4.9608543493163037E-4</v>
      </c>
      <c r="S1642" s="95">
        <f t="shared" si="233"/>
        <v>10</v>
      </c>
      <c r="T1642" s="96">
        <f>SUMIFS(H$2:H1642,A$2:A1642,A1642)*10*S1642*(1.1+INDEX(Entourage!BD:BD,MATCH(J1642,Entourage!A:A,0))/20)</f>
        <v>280</v>
      </c>
      <c r="U1642" s="96">
        <f t="shared" si="234"/>
        <v>-10073.618107871291</v>
      </c>
      <c r="V1642" s="96">
        <f>T1642/VLOOKUP(C1642,[4]CharPropertyConfig!$A:$G,7,FALSE)</f>
        <v>11.2</v>
      </c>
      <c r="W1642" s="96">
        <f t="shared" si="235"/>
        <v>-10890.261078253625</v>
      </c>
      <c r="X1642" s="54" t="str">
        <f>VLOOKUP(J1642,Entourage!A:B,2,FALSE)</f>
        <v>c_m_0014</v>
      </c>
      <c r="Y1642" s="51" t="str">
        <f>VLOOKUP(M1642,Entourage!A:B,2,FALSE)</f>
        <v>c_b_0020</v>
      </c>
    </row>
    <row r="1643" spans="1:25" x14ac:dyDescent="0.15">
      <c r="A1643" s="51">
        <f t="shared" si="231"/>
        <v>83</v>
      </c>
      <c r="B1643" s="2">
        <f>COUNTIF(A$1:A1643,A1643)</f>
        <v>2</v>
      </c>
      <c r="C1643" s="2">
        <f t="shared" si="236"/>
        <v>102</v>
      </c>
      <c r="D1643" s="100">
        <f t="shared" si="232"/>
        <v>23</v>
      </c>
      <c r="E1643" s="51">
        <v>1</v>
      </c>
      <c r="F1643" s="43">
        <v>1</v>
      </c>
      <c r="G1643" s="82">
        <v>13009</v>
      </c>
      <c r="H1643" s="43">
        <v>4</v>
      </c>
      <c r="I1643" s="43">
        <f>VLOOKUP(C1643,[4]CharPropertyConfig!$A:$G,7,FALSE)*D1643</f>
        <v>575</v>
      </c>
      <c r="J1643" s="51">
        <f>VLOOKUP(A1643,filiation!A:C,3,FALSE)</f>
        <v>27</v>
      </c>
      <c r="K1643" s="51">
        <f>VLOOKUP(J1643,Entourage!A:N,14,FALSE)</f>
        <v>2</v>
      </c>
      <c r="L1643" s="2" t="str">
        <f t="shared" si="237"/>
        <v>刺杀</v>
      </c>
      <c r="M1643" s="51">
        <f>VLOOKUP(A1643,filiation!A:D,4,FALSE)</f>
        <v>29</v>
      </c>
      <c r="N1643" s="51">
        <f>VLOOKUP(M1643,Entourage!A:N,14,FALSE)</f>
        <v>1</v>
      </c>
      <c r="O1643" s="2" t="str">
        <f t="shared" si="238"/>
        <v>战斗</v>
      </c>
      <c r="P1643" s="2">
        <f t="shared" si="239"/>
        <v>102</v>
      </c>
      <c r="Q1643" s="51">
        <f>INT(VLOOKUP(M1643,Entourage!A:AF,28+IF(N1643=1,2,IF(N1643=3,3,1)),FALSE)*0.6*POWER(B1643,1.1))</f>
        <v>20</v>
      </c>
      <c r="R1643" s="55">
        <f>I1643/(SUM(H$2:H1643)*10)</f>
        <v>1.0371947039936507E-3</v>
      </c>
      <c r="S1643" s="95">
        <f t="shared" si="233"/>
        <v>7</v>
      </c>
      <c r="T1643" s="96">
        <f>SUMIFS(H$2:H1643,A$2:A1643,A1643)*10*S1643*(1.1+INDEX(Entourage!BD:BD,MATCH(J1643,Entourage!A:A,0))/20)</f>
        <v>588</v>
      </c>
      <c r="U1643" s="96">
        <f t="shared" si="234"/>
        <v>308</v>
      </c>
      <c r="V1643" s="96">
        <f>T1643/VLOOKUP(C1643,[4]CharPropertyConfig!$A:$G,7,FALSE)</f>
        <v>23.52</v>
      </c>
      <c r="W1643" s="96">
        <f t="shared" si="235"/>
        <v>10381.618107871291</v>
      </c>
      <c r="X1643" s="54" t="str">
        <f>VLOOKUP(J1643,Entourage!A:B,2,FALSE)</f>
        <v>c_m_0014</v>
      </c>
      <c r="Y1643" s="51" t="str">
        <f>VLOOKUP(M1643,Entourage!A:B,2,FALSE)</f>
        <v>c_b_0020</v>
      </c>
    </row>
    <row r="1644" spans="1:25" x14ac:dyDescent="0.15">
      <c r="A1644" s="51">
        <f t="shared" si="231"/>
        <v>83</v>
      </c>
      <c r="B1644" s="2">
        <f>COUNTIF(A$1:A1644,A1644)</f>
        <v>3</v>
      </c>
      <c r="C1644" s="2">
        <f t="shared" si="236"/>
        <v>102</v>
      </c>
      <c r="D1644" s="100">
        <f t="shared" si="232"/>
        <v>36</v>
      </c>
      <c r="E1644" s="51">
        <v>1</v>
      </c>
      <c r="F1644" s="43">
        <v>1</v>
      </c>
      <c r="G1644" s="82">
        <v>13009</v>
      </c>
      <c r="H1644" s="43">
        <v>6</v>
      </c>
      <c r="I1644" s="43">
        <f>VLOOKUP(C1644,[4]CharPropertyConfig!$A:$G,7,FALSE)*D1644</f>
        <v>900</v>
      </c>
      <c r="J1644" s="51">
        <f>VLOOKUP(A1644,filiation!A:C,3,FALSE)</f>
        <v>27</v>
      </c>
      <c r="K1644" s="51">
        <f>VLOOKUP(J1644,Entourage!A:N,14,FALSE)</f>
        <v>2</v>
      </c>
      <c r="L1644" s="2" t="str">
        <f t="shared" si="237"/>
        <v>刺杀</v>
      </c>
      <c r="M1644" s="51">
        <f>VLOOKUP(A1644,filiation!A:D,4,FALSE)</f>
        <v>29</v>
      </c>
      <c r="N1644" s="51">
        <f>VLOOKUP(M1644,Entourage!A:N,14,FALSE)</f>
        <v>1</v>
      </c>
      <c r="O1644" s="2" t="str">
        <f t="shared" si="238"/>
        <v>战斗</v>
      </c>
      <c r="P1644" s="2">
        <f t="shared" si="239"/>
        <v>102</v>
      </c>
      <c r="Q1644" s="51">
        <f>INT(VLOOKUP(M1644,Entourage!A:AF,28+IF(N1644=1,2,IF(N1644=3,3,1)),FALSE)*0.6*POWER(B1644,1.1))</f>
        <v>32</v>
      </c>
      <c r="R1644" s="55">
        <f>I1644/(SUM(H$2:H1644)*10)</f>
        <v>1.623259505086213E-3</v>
      </c>
      <c r="S1644" s="95">
        <f t="shared" si="233"/>
        <v>5.5</v>
      </c>
      <c r="T1644" s="96">
        <f>SUMIFS(H$2:H1644,A$2:A1644,A1644)*10*S1644*(1.1+INDEX(Entourage!BD:BD,MATCH(J1644,Entourage!A:A,0))/20)</f>
        <v>924.00000000000011</v>
      </c>
      <c r="U1644" s="96">
        <f t="shared" si="234"/>
        <v>336.00000000000011</v>
      </c>
      <c r="V1644" s="96">
        <f>T1644/VLOOKUP(C1644,[4]CharPropertyConfig!$A:$G,7,FALSE)</f>
        <v>36.960000000000008</v>
      </c>
      <c r="W1644" s="96">
        <f t="shared" si="235"/>
        <v>28.000000000000114</v>
      </c>
      <c r="X1644" s="54" t="str">
        <f>VLOOKUP(J1644,Entourage!A:B,2,FALSE)</f>
        <v>c_m_0014</v>
      </c>
      <c r="Y1644" s="51" t="str">
        <f>VLOOKUP(M1644,Entourage!A:B,2,FALSE)</f>
        <v>c_b_0020</v>
      </c>
    </row>
    <row r="1645" spans="1:25" x14ac:dyDescent="0.15">
      <c r="A1645" s="51">
        <f t="shared" si="231"/>
        <v>83</v>
      </c>
      <c r="B1645" s="2">
        <f>COUNTIF(A$1:A1645,A1645)</f>
        <v>4</v>
      </c>
      <c r="C1645" s="2">
        <f t="shared" si="236"/>
        <v>102</v>
      </c>
      <c r="D1645" s="100">
        <f t="shared" si="232"/>
        <v>51</v>
      </c>
      <c r="E1645" s="51">
        <v>1</v>
      </c>
      <c r="F1645" s="43">
        <v>2</v>
      </c>
      <c r="G1645" s="82">
        <v>13009</v>
      </c>
      <c r="H1645" s="43">
        <v>10</v>
      </c>
      <c r="I1645" s="43">
        <f>VLOOKUP(C1645,[4]CharPropertyConfig!$A:$G,7,FALSE)*D1645</f>
        <v>1275</v>
      </c>
      <c r="J1645" s="51">
        <f>VLOOKUP(A1645,filiation!A:C,3,FALSE)</f>
        <v>27</v>
      </c>
      <c r="K1645" s="51">
        <f>VLOOKUP(J1645,Entourage!A:N,14,FALSE)</f>
        <v>2</v>
      </c>
      <c r="L1645" s="2" t="str">
        <f t="shared" si="237"/>
        <v>刺杀</v>
      </c>
      <c r="M1645" s="51">
        <f>VLOOKUP(A1645,filiation!A:D,4,FALSE)</f>
        <v>29</v>
      </c>
      <c r="N1645" s="51">
        <f>VLOOKUP(M1645,Entourage!A:N,14,FALSE)</f>
        <v>1</v>
      </c>
      <c r="O1645" s="2" t="str">
        <f t="shared" si="238"/>
        <v>战斗</v>
      </c>
      <c r="P1645" s="2">
        <f t="shared" si="239"/>
        <v>102</v>
      </c>
      <c r="Q1645" s="51">
        <f>INT(VLOOKUP(M1645,Entourage!A:AF,28+IF(N1645=1,2,IF(N1645=3,3,1)),FALSE)*0.6*POWER(B1645,1.1))</f>
        <v>44</v>
      </c>
      <c r="R1645" s="55">
        <f>I1645/(SUM(H$2:H1645)*10)</f>
        <v>2.2992029429797669E-3</v>
      </c>
      <c r="S1645" s="95">
        <f t="shared" si="233"/>
        <v>4.2</v>
      </c>
      <c r="T1645" s="96">
        <f>SUMIFS(H$2:H1645,A$2:A1645,A1645)*10*S1645*(1.1+INDEX(Entourage!BD:BD,MATCH(J1645,Entourage!A:A,0))/20)</f>
        <v>1293.6000000000001</v>
      </c>
      <c r="U1645" s="96">
        <f t="shared" si="234"/>
        <v>369.6</v>
      </c>
      <c r="V1645" s="96">
        <f>T1645/VLOOKUP(C1645,[4]CharPropertyConfig!$A:$G,7,FALSE)</f>
        <v>51.744000000000007</v>
      </c>
      <c r="W1645" s="96">
        <f t="shared" si="235"/>
        <v>33.599999999999909</v>
      </c>
      <c r="X1645" s="54" t="str">
        <f>VLOOKUP(J1645,Entourage!A:B,2,FALSE)</f>
        <v>c_m_0014</v>
      </c>
      <c r="Y1645" s="51" t="str">
        <f>VLOOKUP(M1645,Entourage!A:B,2,FALSE)</f>
        <v>c_b_0020</v>
      </c>
    </row>
    <row r="1646" spans="1:25" x14ac:dyDescent="0.15">
      <c r="A1646" s="51">
        <f t="shared" si="231"/>
        <v>83</v>
      </c>
      <c r="B1646" s="2">
        <f>COUNTIF(A$1:A1646,A1646)</f>
        <v>5</v>
      </c>
      <c r="C1646" s="2">
        <f t="shared" si="236"/>
        <v>102</v>
      </c>
      <c r="D1646" s="100">
        <f t="shared" si="232"/>
        <v>67</v>
      </c>
      <c r="E1646" s="51">
        <v>1</v>
      </c>
      <c r="F1646" s="43">
        <v>2</v>
      </c>
      <c r="G1646" s="82">
        <v>13009</v>
      </c>
      <c r="H1646" s="43">
        <v>12</v>
      </c>
      <c r="I1646" s="43">
        <f>VLOOKUP(C1646,[4]CharPropertyConfig!$A:$G,7,FALSE)*D1646</f>
        <v>1675</v>
      </c>
      <c r="J1646" s="51">
        <f>VLOOKUP(A1646,filiation!A:C,3,FALSE)</f>
        <v>27</v>
      </c>
      <c r="K1646" s="51">
        <f>VLOOKUP(J1646,Entourage!A:N,14,FALSE)</f>
        <v>2</v>
      </c>
      <c r="L1646" s="2" t="str">
        <f t="shared" si="237"/>
        <v>刺杀</v>
      </c>
      <c r="M1646" s="51">
        <f>VLOOKUP(A1646,filiation!A:D,4,FALSE)</f>
        <v>29</v>
      </c>
      <c r="N1646" s="51">
        <f>VLOOKUP(M1646,Entourage!A:N,14,FALSE)</f>
        <v>1</v>
      </c>
      <c r="O1646" s="2" t="str">
        <f t="shared" si="238"/>
        <v>战斗</v>
      </c>
      <c r="P1646" s="2">
        <f t="shared" si="239"/>
        <v>102</v>
      </c>
      <c r="Q1646" s="51">
        <f>INT(VLOOKUP(M1646,Entourage!A:AF,28+IF(N1646=1,2,IF(N1646=3,3,1)),FALSE)*0.6*POWER(B1646,1.1))</f>
        <v>56</v>
      </c>
      <c r="R1646" s="55">
        <f>I1646/(SUM(H$2:H1646)*10)</f>
        <v>3.0198680272599432E-3</v>
      </c>
      <c r="S1646" s="95">
        <f t="shared" si="233"/>
        <v>3.56</v>
      </c>
      <c r="T1646" s="96">
        <f>SUMIFS(H$2:H1646,A$2:A1646,A1646)*10*S1646*(1.1+INDEX(Entourage!BD:BD,MATCH(J1646,Entourage!A:A,0))/20)</f>
        <v>1694.5600000000004</v>
      </c>
      <c r="U1646" s="96">
        <f t="shared" si="234"/>
        <v>400.96000000000026</v>
      </c>
      <c r="V1646" s="96">
        <f>T1646/VLOOKUP(C1646,[4]CharPropertyConfig!$A:$G,7,FALSE)</f>
        <v>67.78240000000001</v>
      </c>
      <c r="W1646" s="96">
        <f t="shared" si="235"/>
        <v>31.360000000000241</v>
      </c>
      <c r="X1646" s="54" t="str">
        <f>VLOOKUP(J1646,Entourage!A:B,2,FALSE)</f>
        <v>c_m_0014</v>
      </c>
      <c r="Y1646" s="51" t="str">
        <f>VLOOKUP(M1646,Entourage!A:B,2,FALSE)</f>
        <v>c_b_0020</v>
      </c>
    </row>
    <row r="1647" spans="1:25" x14ac:dyDescent="0.15">
      <c r="A1647" s="51">
        <f t="shared" si="231"/>
        <v>83</v>
      </c>
      <c r="B1647" s="2">
        <f>COUNTIF(A$1:A1647,A1647)</f>
        <v>6</v>
      </c>
      <c r="C1647" s="2">
        <f t="shared" si="236"/>
        <v>102</v>
      </c>
      <c r="D1647" s="100">
        <f t="shared" si="232"/>
        <v>84</v>
      </c>
      <c r="E1647" s="51">
        <v>1</v>
      </c>
      <c r="F1647" s="43">
        <v>2</v>
      </c>
      <c r="G1647" s="82">
        <v>13009</v>
      </c>
      <c r="H1647" s="43">
        <v>16</v>
      </c>
      <c r="I1647" s="43">
        <f>VLOOKUP(C1647,[4]CharPropertyConfig!$A:$G,7,FALSE)*D1647</f>
        <v>2100</v>
      </c>
      <c r="J1647" s="51">
        <f>VLOOKUP(A1647,filiation!A:C,3,FALSE)</f>
        <v>27</v>
      </c>
      <c r="K1647" s="51">
        <f>VLOOKUP(J1647,Entourage!A:N,14,FALSE)</f>
        <v>2</v>
      </c>
      <c r="L1647" s="2" t="str">
        <f t="shared" si="237"/>
        <v>刺杀</v>
      </c>
      <c r="M1647" s="51">
        <f>VLOOKUP(A1647,filiation!A:D,4,FALSE)</f>
        <v>29</v>
      </c>
      <c r="N1647" s="51">
        <f>VLOOKUP(M1647,Entourage!A:N,14,FALSE)</f>
        <v>1</v>
      </c>
      <c r="O1647" s="2" t="str">
        <f t="shared" si="238"/>
        <v>战斗</v>
      </c>
      <c r="P1647" s="2">
        <f t="shared" si="239"/>
        <v>102</v>
      </c>
      <c r="Q1647" s="51">
        <f>INT(VLOOKUP(M1647,Entourage!A:AF,28+IF(N1647=1,2,IF(N1647=3,3,1)),FALSE)*0.6*POWER(B1647,1.1))</f>
        <v>68</v>
      </c>
      <c r="R1647" s="55">
        <f>I1647/(SUM(H$2:H1647)*10)</f>
        <v>3.7850113550340651E-3</v>
      </c>
      <c r="S1647" s="95">
        <f t="shared" si="233"/>
        <v>3.02</v>
      </c>
      <c r="T1647" s="96">
        <f>SUMIFS(H$2:H1647,A$2:A1647,A1647)*10*S1647*(1.1+INDEX(Entourage!BD:BD,MATCH(J1647,Entourage!A:A,0))/20)</f>
        <v>2114</v>
      </c>
      <c r="U1647" s="96">
        <f t="shared" si="234"/>
        <v>419.4399999999996</v>
      </c>
      <c r="V1647" s="96">
        <f>T1647/VLOOKUP(C1647,[4]CharPropertyConfig!$A:$G,7,FALSE)</f>
        <v>84.56</v>
      </c>
      <c r="W1647" s="96">
        <f t="shared" si="235"/>
        <v>18.479999999999336</v>
      </c>
      <c r="X1647" s="54" t="str">
        <f>VLOOKUP(J1647,Entourage!A:B,2,FALSE)</f>
        <v>c_m_0014</v>
      </c>
      <c r="Y1647" s="51" t="str">
        <f>VLOOKUP(M1647,Entourage!A:B,2,FALSE)</f>
        <v>c_b_0020</v>
      </c>
    </row>
    <row r="1648" spans="1:25" x14ac:dyDescent="0.15">
      <c r="A1648" s="51">
        <f t="shared" si="231"/>
        <v>83</v>
      </c>
      <c r="B1648" s="2">
        <f>COUNTIF(A$1:A1648,A1648)</f>
        <v>7</v>
      </c>
      <c r="C1648" s="2">
        <f t="shared" si="236"/>
        <v>102</v>
      </c>
      <c r="D1648" s="100">
        <f t="shared" si="232"/>
        <v>101</v>
      </c>
      <c r="E1648" s="51">
        <v>1</v>
      </c>
      <c r="F1648" s="43">
        <v>3</v>
      </c>
      <c r="G1648" s="82">
        <v>13009</v>
      </c>
      <c r="H1648" s="43">
        <v>20</v>
      </c>
      <c r="I1648" s="43">
        <f>VLOOKUP(C1648,[4]CharPropertyConfig!$A:$G,7,FALSE)*D1648</f>
        <v>2525</v>
      </c>
      <c r="J1648" s="51">
        <f>VLOOKUP(A1648,filiation!A:C,3,FALSE)</f>
        <v>27</v>
      </c>
      <c r="K1648" s="51">
        <f>VLOOKUP(J1648,Entourage!A:N,14,FALSE)</f>
        <v>2</v>
      </c>
      <c r="L1648" s="2" t="str">
        <f t="shared" si="237"/>
        <v>刺杀</v>
      </c>
      <c r="M1648" s="51">
        <f>VLOOKUP(A1648,filiation!A:D,4,FALSE)</f>
        <v>29</v>
      </c>
      <c r="N1648" s="51">
        <f>VLOOKUP(M1648,Entourage!A:N,14,FALSE)</f>
        <v>1</v>
      </c>
      <c r="O1648" s="2" t="str">
        <f t="shared" si="238"/>
        <v>战斗</v>
      </c>
      <c r="P1648" s="2">
        <f t="shared" si="239"/>
        <v>102</v>
      </c>
      <c r="Q1648" s="51">
        <f>INT(VLOOKUP(M1648,Entourage!A:AF,28+IF(N1648=1,2,IF(N1648=3,3,1)),FALSE)*0.6*POWER(B1648,1.1))</f>
        <v>81</v>
      </c>
      <c r="R1648" s="55">
        <f>I1648/(SUM(H$2:H1648)*10)</f>
        <v>4.5493856077258475E-3</v>
      </c>
      <c r="S1648" s="95">
        <f t="shared" si="233"/>
        <v>2.6</v>
      </c>
      <c r="T1648" s="96">
        <f>SUMIFS(H$2:H1648,A$2:A1648,A1648)*10*S1648*(1.1+INDEX(Entourage!BD:BD,MATCH(J1648,Entourage!A:A,0))/20)</f>
        <v>2548.0000000000005</v>
      </c>
      <c r="U1648" s="96">
        <f t="shared" si="234"/>
        <v>434.00000000000045</v>
      </c>
      <c r="V1648" s="96">
        <f>T1648/VLOOKUP(C1648,[4]CharPropertyConfig!$A:$G,7,FALSE)</f>
        <v>101.92000000000002</v>
      </c>
      <c r="W1648" s="96">
        <f t="shared" si="235"/>
        <v>14.560000000000855</v>
      </c>
      <c r="X1648" s="54" t="str">
        <f>VLOOKUP(J1648,Entourage!A:B,2,FALSE)</f>
        <v>c_m_0014</v>
      </c>
      <c r="Y1648" s="51" t="str">
        <f>VLOOKUP(M1648,Entourage!A:B,2,FALSE)</f>
        <v>c_b_0020</v>
      </c>
    </row>
    <row r="1649" spans="1:25" x14ac:dyDescent="0.15">
      <c r="A1649" s="51">
        <f t="shared" si="231"/>
        <v>83</v>
      </c>
      <c r="B1649" s="2">
        <f>COUNTIF(A$1:A1649,A1649)</f>
        <v>8</v>
      </c>
      <c r="C1649" s="2">
        <f t="shared" si="236"/>
        <v>102</v>
      </c>
      <c r="D1649" s="100">
        <f t="shared" si="232"/>
        <v>120</v>
      </c>
      <c r="E1649" s="51">
        <v>1</v>
      </c>
      <c r="F1649" s="43">
        <v>3</v>
      </c>
      <c r="G1649" s="82">
        <v>13009</v>
      </c>
      <c r="H1649" s="43">
        <v>24</v>
      </c>
      <c r="I1649" s="43">
        <f>VLOOKUP(C1649,[4]CharPropertyConfig!$A:$G,7,FALSE)*D1649</f>
        <v>3000</v>
      </c>
      <c r="J1649" s="51">
        <f>VLOOKUP(A1649,filiation!A:C,3,FALSE)</f>
        <v>27</v>
      </c>
      <c r="K1649" s="51">
        <f>VLOOKUP(J1649,Entourage!A:N,14,FALSE)</f>
        <v>2</v>
      </c>
      <c r="L1649" s="2" t="str">
        <f t="shared" si="237"/>
        <v>刺杀</v>
      </c>
      <c r="M1649" s="51">
        <f>VLOOKUP(A1649,filiation!A:D,4,FALSE)</f>
        <v>29</v>
      </c>
      <c r="N1649" s="51">
        <f>VLOOKUP(M1649,Entourage!A:N,14,FALSE)</f>
        <v>1</v>
      </c>
      <c r="O1649" s="2" t="str">
        <f t="shared" si="238"/>
        <v>战斗</v>
      </c>
      <c r="P1649" s="2">
        <f t="shared" si="239"/>
        <v>102</v>
      </c>
      <c r="Q1649" s="51">
        <f>INT(VLOOKUP(M1649,Entourage!A:AF,28+IF(N1649=1,2,IF(N1649=3,3,1)),FALSE)*0.6*POWER(B1649,1.1))</f>
        <v>94</v>
      </c>
      <c r="R1649" s="55">
        <f>I1649/(SUM(H$2:H1649)*10)</f>
        <v>5.4028743291431045E-3</v>
      </c>
      <c r="S1649" s="95">
        <f t="shared" si="233"/>
        <v>2.2799999999999998</v>
      </c>
      <c r="T1649" s="96">
        <f>SUMIFS(H$2:H1649,A$2:A1649,A1649)*10*S1649*(1.1+INDEX(Entourage!BD:BD,MATCH(J1649,Entourage!A:A,0))/20)</f>
        <v>3000.48</v>
      </c>
      <c r="U1649" s="96">
        <f t="shared" si="234"/>
        <v>452.47999999999956</v>
      </c>
      <c r="V1649" s="96">
        <f>T1649/VLOOKUP(C1649,[4]CharPropertyConfig!$A:$G,7,FALSE)</f>
        <v>120.0192</v>
      </c>
      <c r="W1649" s="96">
        <f t="shared" si="235"/>
        <v>18.479999999999109</v>
      </c>
      <c r="X1649" s="54" t="str">
        <f>VLOOKUP(J1649,Entourage!A:B,2,FALSE)</f>
        <v>c_m_0014</v>
      </c>
      <c r="Y1649" s="51" t="str">
        <f>VLOOKUP(M1649,Entourage!A:B,2,FALSE)</f>
        <v>c_b_0020</v>
      </c>
    </row>
    <row r="1650" spans="1:25" x14ac:dyDescent="0.15">
      <c r="A1650" s="51">
        <f t="shared" si="231"/>
        <v>83</v>
      </c>
      <c r="B1650" s="2">
        <f>COUNTIF(A$1:A1650,A1650)</f>
        <v>9</v>
      </c>
      <c r="C1650" s="2">
        <f t="shared" si="236"/>
        <v>102</v>
      </c>
      <c r="D1650" s="100">
        <f t="shared" si="232"/>
        <v>139</v>
      </c>
      <c r="E1650" s="51">
        <v>1</v>
      </c>
      <c r="F1650" s="43">
        <v>3</v>
      </c>
      <c r="G1650" s="82">
        <v>13009</v>
      </c>
      <c r="H1650" s="43">
        <v>26</v>
      </c>
      <c r="I1650" s="43">
        <f>VLOOKUP(C1650,[4]CharPropertyConfig!$A:$G,7,FALSE)*D1650</f>
        <v>3475</v>
      </c>
      <c r="J1650" s="51">
        <f>VLOOKUP(A1650,filiation!A:C,3,FALSE)</f>
        <v>27</v>
      </c>
      <c r="K1650" s="51">
        <f>VLOOKUP(J1650,Entourage!A:N,14,FALSE)</f>
        <v>2</v>
      </c>
      <c r="L1650" s="2" t="str">
        <f t="shared" si="237"/>
        <v>刺杀</v>
      </c>
      <c r="M1650" s="51">
        <f>VLOOKUP(A1650,filiation!A:D,4,FALSE)</f>
        <v>29</v>
      </c>
      <c r="N1650" s="51">
        <f>VLOOKUP(M1650,Entourage!A:N,14,FALSE)</f>
        <v>1</v>
      </c>
      <c r="O1650" s="2" t="str">
        <f t="shared" si="238"/>
        <v>战斗</v>
      </c>
      <c r="P1650" s="2">
        <f t="shared" si="239"/>
        <v>102</v>
      </c>
      <c r="Q1650" s="51">
        <f>INT(VLOOKUP(M1650,Entourage!A:AF,28+IF(N1650=1,2,IF(N1650=3,3,1)),FALSE)*0.6*POWER(B1650,1.1))</f>
        <v>107</v>
      </c>
      <c r="R1650" s="55">
        <f>I1650/(SUM(H$2:H1650)*10)</f>
        <v>6.2554003456221198E-3</v>
      </c>
      <c r="S1650" s="95">
        <f t="shared" si="233"/>
        <v>2.0699999999999998</v>
      </c>
      <c r="T1650" s="96">
        <f>SUMIFS(H$2:H1650,A$2:A1650,A1650)*10*S1650*(1.1+INDEX(Entourage!BD:BD,MATCH(J1650,Entourage!A:A,0))/20)</f>
        <v>3477.6000000000004</v>
      </c>
      <c r="U1650" s="96">
        <f t="shared" si="234"/>
        <v>477.12000000000035</v>
      </c>
      <c r="V1650" s="96">
        <f>T1650/VLOOKUP(C1650,[4]CharPropertyConfig!$A:$G,7,FALSE)</f>
        <v>139.10400000000001</v>
      </c>
      <c r="W1650" s="96">
        <f t="shared" si="235"/>
        <v>24.640000000000782</v>
      </c>
      <c r="X1650" s="54" t="str">
        <f>VLOOKUP(J1650,Entourage!A:B,2,FALSE)</f>
        <v>c_m_0014</v>
      </c>
      <c r="Y1650" s="51" t="str">
        <f>VLOOKUP(M1650,Entourage!A:B,2,FALSE)</f>
        <v>c_b_0020</v>
      </c>
    </row>
    <row r="1651" spans="1:25" x14ac:dyDescent="0.15">
      <c r="A1651" s="51">
        <f t="shared" si="231"/>
        <v>83</v>
      </c>
      <c r="B1651" s="2">
        <f>COUNTIF(A$1:A1651,A1651)</f>
        <v>10</v>
      </c>
      <c r="C1651" s="2">
        <f t="shared" si="236"/>
        <v>102</v>
      </c>
      <c r="D1651" s="100">
        <f t="shared" si="232"/>
        <v>158</v>
      </c>
      <c r="E1651" s="51">
        <v>1</v>
      </c>
      <c r="F1651" s="43">
        <v>3</v>
      </c>
      <c r="G1651" s="82">
        <v>13009</v>
      </c>
      <c r="H1651" s="43">
        <v>30</v>
      </c>
      <c r="I1651" s="43">
        <f>VLOOKUP(C1651,[4]CharPropertyConfig!$A:$G,7,FALSE)*D1651</f>
        <v>3950</v>
      </c>
      <c r="J1651" s="51">
        <f>VLOOKUP(A1651,filiation!A:C,3,FALSE)</f>
        <v>27</v>
      </c>
      <c r="K1651" s="51">
        <f>VLOOKUP(J1651,Entourage!A:N,14,FALSE)</f>
        <v>2</v>
      </c>
      <c r="L1651" s="2" t="str">
        <f t="shared" si="237"/>
        <v>刺杀</v>
      </c>
      <c r="M1651" s="51">
        <f>VLOOKUP(A1651,filiation!A:D,4,FALSE)</f>
        <v>29</v>
      </c>
      <c r="N1651" s="51">
        <f>VLOOKUP(M1651,Entourage!A:N,14,FALSE)</f>
        <v>1</v>
      </c>
      <c r="O1651" s="2" t="str">
        <f t="shared" si="238"/>
        <v>战斗</v>
      </c>
      <c r="P1651" s="2">
        <f t="shared" si="239"/>
        <v>102</v>
      </c>
      <c r="Q1651" s="51">
        <f>INT(VLOOKUP(M1651,Entourage!A:AF,28+IF(N1651=1,2,IF(N1651=3,3,1)),FALSE)*0.6*POWER(B1651,1.1))</f>
        <v>120</v>
      </c>
      <c r="R1651" s="55">
        <f>I1651/(SUM(H$2:H1651)*10)</f>
        <v>7.1066172501889104E-3</v>
      </c>
      <c r="S1651" s="95">
        <f t="shared" si="233"/>
        <v>1.89</v>
      </c>
      <c r="T1651" s="96">
        <f>SUMIFS(H$2:H1651,A$2:A1651,A1651)*10*S1651*(1.1+INDEX(Entourage!BD:BD,MATCH(J1651,Entourage!A:A,0))/20)</f>
        <v>3969.0000000000005</v>
      </c>
      <c r="U1651" s="96">
        <f t="shared" si="234"/>
        <v>491.40000000000009</v>
      </c>
      <c r="V1651" s="96">
        <f>T1651/VLOOKUP(C1651,[4]CharPropertyConfig!$A:$G,7,FALSE)</f>
        <v>158.76000000000002</v>
      </c>
      <c r="W1651" s="96">
        <f t="shared" si="235"/>
        <v>14.279999999999745</v>
      </c>
      <c r="X1651" s="54" t="str">
        <f>VLOOKUP(J1651,Entourage!A:B,2,FALSE)</f>
        <v>c_m_0014</v>
      </c>
      <c r="Y1651" s="51" t="str">
        <f>VLOOKUP(M1651,Entourage!A:B,2,FALSE)</f>
        <v>c_b_0020</v>
      </c>
    </row>
    <row r="1652" spans="1:25" x14ac:dyDescent="0.15">
      <c r="A1652" s="51">
        <f t="shared" si="231"/>
        <v>83</v>
      </c>
      <c r="B1652" s="2">
        <f>COUNTIF(A$1:A1652,A1652)</f>
        <v>11</v>
      </c>
      <c r="C1652" s="2">
        <f t="shared" si="236"/>
        <v>102</v>
      </c>
      <c r="D1652" s="100">
        <f t="shared" si="232"/>
        <v>179</v>
      </c>
      <c r="E1652" s="51">
        <v>1</v>
      </c>
      <c r="F1652" s="43">
        <v>4</v>
      </c>
      <c r="G1652" s="82">
        <v>13009</v>
      </c>
      <c r="H1652" s="43">
        <v>34</v>
      </c>
      <c r="I1652" s="43">
        <f>VLOOKUP(C1652,[4]CharPropertyConfig!$A:$G,7,FALSE)*D1652</f>
        <v>4475</v>
      </c>
      <c r="J1652" s="51">
        <f>VLOOKUP(A1652,filiation!A:C,3,FALSE)</f>
        <v>27</v>
      </c>
      <c r="K1652" s="51">
        <f>VLOOKUP(J1652,Entourage!A:N,14,FALSE)</f>
        <v>2</v>
      </c>
      <c r="L1652" s="2" t="str">
        <f t="shared" si="237"/>
        <v>刺杀</v>
      </c>
      <c r="M1652" s="51">
        <f>VLOOKUP(A1652,filiation!A:D,4,FALSE)</f>
        <v>29</v>
      </c>
      <c r="N1652" s="51">
        <f>VLOOKUP(M1652,Entourage!A:N,14,FALSE)</f>
        <v>1</v>
      </c>
      <c r="O1652" s="2" t="str">
        <f t="shared" si="238"/>
        <v>战斗</v>
      </c>
      <c r="P1652" s="2">
        <f t="shared" si="239"/>
        <v>102</v>
      </c>
      <c r="Q1652" s="51">
        <f>INT(VLOOKUP(M1652,Entourage!A:AF,28+IF(N1652=1,2,IF(N1652=3,3,1)),FALSE)*0.6*POWER(B1652,1.1))</f>
        <v>134</v>
      </c>
      <c r="R1652" s="55">
        <f>I1652/(SUM(H$2:H1652)*10)</f>
        <v>8.0462456846950511E-3</v>
      </c>
      <c r="S1652" s="95">
        <f t="shared" si="233"/>
        <v>1.74</v>
      </c>
      <c r="T1652" s="96">
        <f>SUMIFS(H$2:H1652,A$2:A1652,A1652)*10*S1652*(1.1+INDEX(Entourage!BD:BD,MATCH(J1652,Entourage!A:A,0))/20)</f>
        <v>4482.2400000000007</v>
      </c>
      <c r="U1652" s="96">
        <f t="shared" si="234"/>
        <v>513.24000000000024</v>
      </c>
      <c r="V1652" s="96">
        <f>T1652/VLOOKUP(C1652,[4]CharPropertyConfig!$A:$G,7,FALSE)</f>
        <v>179.28960000000004</v>
      </c>
      <c r="W1652" s="96">
        <f t="shared" si="235"/>
        <v>21.840000000000146</v>
      </c>
      <c r="X1652" s="54" t="str">
        <f>VLOOKUP(J1652,Entourage!A:B,2,FALSE)</f>
        <v>c_m_0014</v>
      </c>
      <c r="Y1652" s="51" t="str">
        <f>VLOOKUP(M1652,Entourage!A:B,2,FALSE)</f>
        <v>c_b_0020</v>
      </c>
    </row>
    <row r="1653" spans="1:25" x14ac:dyDescent="0.15">
      <c r="A1653" s="51">
        <f t="shared" si="231"/>
        <v>83</v>
      </c>
      <c r="B1653" s="2">
        <f>COUNTIF(A$1:A1653,A1653)</f>
        <v>12</v>
      </c>
      <c r="C1653" s="2">
        <f t="shared" si="236"/>
        <v>102</v>
      </c>
      <c r="D1653" s="100">
        <f t="shared" si="232"/>
        <v>200</v>
      </c>
      <c r="E1653" s="51">
        <v>1</v>
      </c>
      <c r="F1653" s="43">
        <v>4</v>
      </c>
      <c r="G1653" s="82">
        <v>13009</v>
      </c>
      <c r="H1653" s="43">
        <v>38</v>
      </c>
      <c r="I1653" s="43">
        <f>VLOOKUP(C1653,[4]CharPropertyConfig!$A:$G,7,FALSE)*D1653</f>
        <v>5000</v>
      </c>
      <c r="J1653" s="51">
        <f>VLOOKUP(A1653,filiation!A:C,3,FALSE)</f>
        <v>27</v>
      </c>
      <c r="K1653" s="51">
        <f>VLOOKUP(J1653,Entourage!A:N,14,FALSE)</f>
        <v>2</v>
      </c>
      <c r="L1653" s="2" t="str">
        <f t="shared" si="237"/>
        <v>刺杀</v>
      </c>
      <c r="M1653" s="51">
        <f>VLOOKUP(A1653,filiation!A:D,4,FALSE)</f>
        <v>29</v>
      </c>
      <c r="N1653" s="51">
        <f>VLOOKUP(M1653,Entourage!A:N,14,FALSE)</f>
        <v>1</v>
      </c>
      <c r="O1653" s="2" t="str">
        <f t="shared" si="238"/>
        <v>战斗</v>
      </c>
      <c r="P1653" s="2">
        <f t="shared" si="239"/>
        <v>102</v>
      </c>
      <c r="Q1653" s="51">
        <f>INT(VLOOKUP(M1653,Entourage!A:AF,28+IF(N1653=1,2,IF(N1653=3,3,1)),FALSE)*0.6*POWER(B1653,1.1))</f>
        <v>147</v>
      </c>
      <c r="R1653" s="55">
        <f>I1653/(SUM(H$2:H1653)*10)</f>
        <v>8.9840802098681144E-3</v>
      </c>
      <c r="S1653" s="95">
        <f t="shared" si="233"/>
        <v>1.615</v>
      </c>
      <c r="T1653" s="96">
        <f>SUMIFS(H$2:H1653,A$2:A1653,A1653)*10*S1653*(1.1+INDEX(Entourage!BD:BD,MATCH(J1653,Entourage!A:A,0))/20)</f>
        <v>5019.420000000001</v>
      </c>
      <c r="U1653" s="96">
        <f t="shared" si="234"/>
        <v>537.18000000000029</v>
      </c>
      <c r="V1653" s="96">
        <f>T1653/VLOOKUP(C1653,[4]CharPropertyConfig!$A:$G,7,FALSE)</f>
        <v>200.77680000000004</v>
      </c>
      <c r="W1653" s="96">
        <f t="shared" si="235"/>
        <v>23.940000000000055</v>
      </c>
      <c r="X1653" s="54" t="str">
        <f>VLOOKUP(J1653,Entourage!A:B,2,FALSE)</f>
        <v>c_m_0014</v>
      </c>
      <c r="Y1653" s="51" t="str">
        <f>VLOOKUP(M1653,Entourage!A:B,2,FALSE)</f>
        <v>c_b_0020</v>
      </c>
    </row>
    <row r="1654" spans="1:25" x14ac:dyDescent="0.15">
      <c r="A1654" s="51">
        <f t="shared" si="231"/>
        <v>83</v>
      </c>
      <c r="B1654" s="2">
        <f>COUNTIF(A$1:A1654,A1654)</f>
        <v>13</v>
      </c>
      <c r="C1654" s="2">
        <f t="shared" si="236"/>
        <v>102</v>
      </c>
      <c r="D1654" s="100">
        <f t="shared" si="232"/>
        <v>223</v>
      </c>
      <c r="E1654" s="51">
        <v>1</v>
      </c>
      <c r="F1654" s="43">
        <v>4</v>
      </c>
      <c r="G1654" s="82">
        <v>13009</v>
      </c>
      <c r="H1654" s="43">
        <v>42</v>
      </c>
      <c r="I1654" s="43">
        <f>VLOOKUP(C1654,[4]CharPropertyConfig!$A:$G,7,FALSE)*D1654</f>
        <v>5575</v>
      </c>
      <c r="J1654" s="51">
        <f>VLOOKUP(A1654,filiation!A:C,3,FALSE)</f>
        <v>27</v>
      </c>
      <c r="K1654" s="51">
        <f>VLOOKUP(J1654,Entourage!A:N,14,FALSE)</f>
        <v>2</v>
      </c>
      <c r="L1654" s="2" t="str">
        <f t="shared" si="237"/>
        <v>刺杀</v>
      </c>
      <c r="M1654" s="51">
        <f>VLOOKUP(A1654,filiation!A:D,4,FALSE)</f>
        <v>29</v>
      </c>
      <c r="N1654" s="51">
        <f>VLOOKUP(M1654,Entourage!A:N,14,FALSE)</f>
        <v>1</v>
      </c>
      <c r="O1654" s="2" t="str">
        <f t="shared" si="238"/>
        <v>战斗</v>
      </c>
      <c r="P1654" s="2">
        <f t="shared" si="239"/>
        <v>102</v>
      </c>
      <c r="Q1654" s="51">
        <f>INT(VLOOKUP(M1654,Entourage!A:AF,28+IF(N1654=1,2,IF(N1654=3,3,1)),FALSE)*0.6*POWER(B1654,1.1))</f>
        <v>161</v>
      </c>
      <c r="R1654" s="55">
        <f>I1654/(SUM(H$2:H1654)*10)</f>
        <v>1.0009695489801781E-2</v>
      </c>
      <c r="S1654" s="95">
        <f t="shared" si="233"/>
        <v>1.51</v>
      </c>
      <c r="T1654" s="96">
        <f>SUMIFS(H$2:H1654,A$2:A1654,A1654)*10*S1654*(1.1+INDEX(Entourage!BD:BD,MATCH(J1654,Entourage!A:A,0))/20)</f>
        <v>5580.9600000000009</v>
      </c>
      <c r="U1654" s="96">
        <f t="shared" si="234"/>
        <v>561.54</v>
      </c>
      <c r="V1654" s="96">
        <f>T1654/VLOOKUP(C1654,[4]CharPropertyConfig!$A:$G,7,FALSE)</f>
        <v>223.23840000000004</v>
      </c>
      <c r="W1654" s="96">
        <f t="shared" si="235"/>
        <v>24.359999999999673</v>
      </c>
      <c r="X1654" s="54" t="str">
        <f>VLOOKUP(J1654,Entourage!A:B,2,FALSE)</f>
        <v>c_m_0014</v>
      </c>
      <c r="Y1654" s="51" t="str">
        <f>VLOOKUP(M1654,Entourage!A:B,2,FALSE)</f>
        <v>c_b_0020</v>
      </c>
    </row>
    <row r="1655" spans="1:25" x14ac:dyDescent="0.15">
      <c r="A1655" s="51">
        <f t="shared" si="231"/>
        <v>83</v>
      </c>
      <c r="B1655" s="2">
        <f>COUNTIF(A$1:A1655,A1655)</f>
        <v>14</v>
      </c>
      <c r="C1655" s="2">
        <f t="shared" si="236"/>
        <v>102</v>
      </c>
      <c r="D1655" s="100">
        <f t="shared" si="232"/>
        <v>246</v>
      </c>
      <c r="E1655" s="51">
        <v>1</v>
      </c>
      <c r="F1655" s="43">
        <v>5</v>
      </c>
      <c r="G1655" s="82">
        <v>13009</v>
      </c>
      <c r="H1655" s="43">
        <v>46</v>
      </c>
      <c r="I1655" s="43">
        <f>VLOOKUP(C1655,[4]CharPropertyConfig!$A:$G,7,FALSE)*D1655</f>
        <v>6150</v>
      </c>
      <c r="J1655" s="51">
        <f>VLOOKUP(A1655,filiation!A:C,3,FALSE)</f>
        <v>27</v>
      </c>
      <c r="K1655" s="51">
        <f>VLOOKUP(J1655,Entourage!A:N,14,FALSE)</f>
        <v>2</v>
      </c>
      <c r="L1655" s="2" t="str">
        <f t="shared" si="237"/>
        <v>刺杀</v>
      </c>
      <c r="M1655" s="51">
        <f>VLOOKUP(A1655,filiation!A:D,4,FALSE)</f>
        <v>29</v>
      </c>
      <c r="N1655" s="51">
        <f>VLOOKUP(M1655,Entourage!A:N,14,FALSE)</f>
        <v>1</v>
      </c>
      <c r="O1655" s="2" t="str">
        <f t="shared" si="238"/>
        <v>战斗</v>
      </c>
      <c r="P1655" s="2">
        <f t="shared" si="239"/>
        <v>102</v>
      </c>
      <c r="Q1655" s="51">
        <f>INT(VLOOKUP(M1655,Entourage!A:AF,28+IF(N1655=1,2,IF(N1655=3,3,1)),FALSE)*0.6*POWER(B1655,1.1))</f>
        <v>174</v>
      </c>
      <c r="R1655" s="55">
        <f>I1655/(SUM(H$2:H1655)*10)</f>
        <v>1.1032973341466039E-2</v>
      </c>
      <c r="S1655" s="95">
        <f t="shared" si="233"/>
        <v>1.42</v>
      </c>
      <c r="T1655" s="96">
        <f>SUMIFS(H$2:H1655,A$2:A1655,A1655)*10*S1655*(1.1+INDEX(Entourage!BD:BD,MATCH(J1655,Entourage!A:A,0))/20)</f>
        <v>6162.8</v>
      </c>
      <c r="U1655" s="96">
        <f t="shared" si="234"/>
        <v>581.83999999999924</v>
      </c>
      <c r="V1655" s="96">
        <f>T1655/VLOOKUP(C1655,[4]CharPropertyConfig!$A:$G,7,FALSE)</f>
        <v>246.512</v>
      </c>
      <c r="W1655" s="96">
        <f t="shared" si="235"/>
        <v>20.299999999999272</v>
      </c>
      <c r="X1655" s="54" t="str">
        <f>VLOOKUP(J1655,Entourage!A:B,2,FALSE)</f>
        <v>c_m_0014</v>
      </c>
      <c r="Y1655" s="51" t="str">
        <f>VLOOKUP(M1655,Entourage!A:B,2,FALSE)</f>
        <v>c_b_0020</v>
      </c>
    </row>
    <row r="1656" spans="1:25" x14ac:dyDescent="0.15">
      <c r="A1656" s="51">
        <f t="shared" si="231"/>
        <v>83</v>
      </c>
      <c r="B1656" s="2">
        <f>COUNTIF(A$1:A1656,A1656)</f>
        <v>15</v>
      </c>
      <c r="C1656" s="2">
        <f t="shared" si="236"/>
        <v>102</v>
      </c>
      <c r="D1656" s="100">
        <f t="shared" si="232"/>
        <v>270</v>
      </c>
      <c r="E1656" s="51">
        <v>1</v>
      </c>
      <c r="F1656" s="43">
        <v>5</v>
      </c>
      <c r="G1656" s="82">
        <v>13009</v>
      </c>
      <c r="H1656" s="43">
        <v>50</v>
      </c>
      <c r="I1656" s="43">
        <f>VLOOKUP(C1656,[4]CharPropertyConfig!$A:$G,7,FALSE)*D1656</f>
        <v>6750</v>
      </c>
      <c r="J1656" s="51">
        <f>VLOOKUP(A1656,filiation!A:C,3,FALSE)</f>
        <v>27</v>
      </c>
      <c r="K1656" s="51">
        <f>VLOOKUP(J1656,Entourage!A:N,14,FALSE)</f>
        <v>2</v>
      </c>
      <c r="L1656" s="2" t="str">
        <f t="shared" si="237"/>
        <v>刺杀</v>
      </c>
      <c r="M1656" s="51">
        <f>VLOOKUP(A1656,filiation!A:D,4,FALSE)</f>
        <v>29</v>
      </c>
      <c r="N1656" s="51">
        <f>VLOOKUP(M1656,Entourage!A:N,14,FALSE)</f>
        <v>1</v>
      </c>
      <c r="O1656" s="2" t="str">
        <f t="shared" si="238"/>
        <v>战斗</v>
      </c>
      <c r="P1656" s="2">
        <f t="shared" si="239"/>
        <v>102</v>
      </c>
      <c r="Q1656" s="51">
        <f>INT(VLOOKUP(M1656,Entourage!A:AF,28+IF(N1656=1,2,IF(N1656=3,3,1)),FALSE)*0.6*POWER(B1656,1.1))</f>
        <v>188</v>
      </c>
      <c r="R1656" s="55">
        <f>I1656/(SUM(H$2:H1656)*10)</f>
        <v>1.2098508746773731E-2</v>
      </c>
      <c r="S1656" s="95">
        <f t="shared" si="233"/>
        <v>1.3418999999999999</v>
      </c>
      <c r="T1656" s="96">
        <f>SUMIFS(H$2:H1656,A$2:A1656,A1656)*10*S1656*(1.1+INDEX(Entourage!BD:BD,MATCH(J1656,Entourage!A:A,0))/20)</f>
        <v>6763.1759999999995</v>
      </c>
      <c r="U1656" s="96">
        <f t="shared" si="234"/>
        <v>600.37599999999929</v>
      </c>
      <c r="V1656" s="96">
        <f>T1656/VLOOKUP(C1656,[4]CharPropertyConfig!$A:$G,7,FALSE)</f>
        <v>270.52704</v>
      </c>
      <c r="W1656" s="96">
        <f t="shared" si="235"/>
        <v>18.536000000000058</v>
      </c>
      <c r="X1656" s="54" t="str">
        <f>VLOOKUP(J1656,Entourage!A:B,2,FALSE)</f>
        <v>c_m_0014</v>
      </c>
      <c r="Y1656" s="51" t="str">
        <f>VLOOKUP(M1656,Entourage!A:B,2,FALSE)</f>
        <v>c_b_0020</v>
      </c>
    </row>
    <row r="1657" spans="1:25" x14ac:dyDescent="0.15">
      <c r="A1657" s="51">
        <f t="shared" si="231"/>
        <v>83</v>
      </c>
      <c r="B1657" s="2">
        <f>COUNTIF(A$1:A1657,A1657)</f>
        <v>16</v>
      </c>
      <c r="C1657" s="2">
        <f t="shared" si="236"/>
        <v>102</v>
      </c>
      <c r="D1657" s="100">
        <f t="shared" si="232"/>
        <v>295</v>
      </c>
      <c r="E1657" s="51">
        <v>1</v>
      </c>
      <c r="F1657" s="43">
        <v>5</v>
      </c>
      <c r="G1657" s="82">
        <v>13009</v>
      </c>
      <c r="H1657" s="43">
        <v>54</v>
      </c>
      <c r="I1657" s="43">
        <f>VLOOKUP(C1657,[4]CharPropertyConfig!$A:$G,7,FALSE)*D1657</f>
        <v>7375</v>
      </c>
      <c r="J1657" s="51">
        <f>VLOOKUP(A1657,filiation!A:C,3,FALSE)</f>
        <v>27</v>
      </c>
      <c r="K1657" s="51">
        <f>VLOOKUP(J1657,Entourage!A:N,14,FALSE)</f>
        <v>2</v>
      </c>
      <c r="L1657" s="2" t="str">
        <f t="shared" si="237"/>
        <v>刺杀</v>
      </c>
      <c r="M1657" s="51">
        <f>VLOOKUP(A1657,filiation!A:D,4,FALSE)</f>
        <v>29</v>
      </c>
      <c r="N1657" s="51">
        <f>VLOOKUP(M1657,Entourage!A:N,14,FALSE)</f>
        <v>1</v>
      </c>
      <c r="O1657" s="2" t="str">
        <f t="shared" si="238"/>
        <v>战斗</v>
      </c>
      <c r="P1657" s="2">
        <f t="shared" si="239"/>
        <v>102</v>
      </c>
      <c r="Q1657" s="51">
        <f>INT(VLOOKUP(M1657,Entourage!A:AF,28+IF(N1657=1,2,IF(N1657=3,3,1)),FALSE)*0.6*POWER(B1657,1.1))</f>
        <v>202</v>
      </c>
      <c r="R1657" s="55">
        <f>I1657/(SUM(H$2:H1657)*10)</f>
        <v>1.3205959245066791E-2</v>
      </c>
      <c r="S1657" s="95">
        <f t="shared" si="233"/>
        <v>1.2748049999999997</v>
      </c>
      <c r="T1657" s="96">
        <f>SUMIFS(H$2:H1657,A$2:A1657,A1657)*10*S1657*(1.1+INDEX(Entourage!BD:BD,MATCH(J1657,Entourage!A:A,0))/20)</f>
        <v>7388.7697799999987</v>
      </c>
      <c r="U1657" s="96">
        <f t="shared" si="234"/>
        <v>625.59377999999924</v>
      </c>
      <c r="V1657" s="96">
        <f>T1657/VLOOKUP(C1657,[4]CharPropertyConfig!$A:$G,7,FALSE)</f>
        <v>295.55079119999994</v>
      </c>
      <c r="W1657" s="96">
        <f t="shared" si="235"/>
        <v>25.217779999999948</v>
      </c>
      <c r="X1657" s="54" t="str">
        <f>VLOOKUP(J1657,Entourage!A:B,2,FALSE)</f>
        <v>c_m_0014</v>
      </c>
      <c r="Y1657" s="51" t="str">
        <f>VLOOKUP(M1657,Entourage!A:B,2,FALSE)</f>
        <v>c_b_0020</v>
      </c>
    </row>
    <row r="1658" spans="1:25" x14ac:dyDescent="0.15">
      <c r="A1658" s="51">
        <f t="shared" si="231"/>
        <v>83</v>
      </c>
      <c r="B1658" s="2">
        <f>COUNTIF(A$1:A1658,A1658)</f>
        <v>17</v>
      </c>
      <c r="C1658" s="2">
        <f t="shared" si="236"/>
        <v>102</v>
      </c>
      <c r="D1658" s="100">
        <f t="shared" si="232"/>
        <v>321</v>
      </c>
      <c r="E1658" s="51">
        <v>1</v>
      </c>
      <c r="F1658" s="43">
        <v>5</v>
      </c>
      <c r="G1658" s="82">
        <v>13009</v>
      </c>
      <c r="H1658" s="43">
        <v>58</v>
      </c>
      <c r="I1658" s="43">
        <f>VLOOKUP(C1658,[4]CharPropertyConfig!$A:$G,7,FALSE)*D1658</f>
        <v>8025</v>
      </c>
      <c r="J1658" s="51">
        <f>VLOOKUP(A1658,filiation!A:C,3,FALSE)</f>
        <v>27</v>
      </c>
      <c r="K1658" s="51">
        <f>VLOOKUP(J1658,Entourage!A:N,14,FALSE)</f>
        <v>2</v>
      </c>
      <c r="L1658" s="2" t="str">
        <f t="shared" si="237"/>
        <v>刺杀</v>
      </c>
      <c r="M1658" s="51">
        <f>VLOOKUP(A1658,filiation!A:D,4,FALSE)</f>
        <v>29</v>
      </c>
      <c r="N1658" s="51">
        <f>VLOOKUP(M1658,Entourage!A:N,14,FALSE)</f>
        <v>1</v>
      </c>
      <c r="O1658" s="2" t="str">
        <f t="shared" si="238"/>
        <v>战斗</v>
      </c>
      <c r="P1658" s="2">
        <f t="shared" si="239"/>
        <v>102</v>
      </c>
      <c r="Q1658" s="51">
        <f>INT(VLOOKUP(M1658,Entourage!A:AF,28+IF(N1658=1,2,IF(N1658=3,3,1)),FALSE)*0.6*POWER(B1658,1.1))</f>
        <v>216</v>
      </c>
      <c r="R1658" s="55">
        <f>I1658/(SUM(H$2:H1658)*10)</f>
        <v>1.4354965655409273E-2</v>
      </c>
      <c r="S1658" s="95">
        <f t="shared" si="233"/>
        <v>1.2174387749999998</v>
      </c>
      <c r="T1658" s="96">
        <f>SUMIFS(H$2:H1658,A$2:A1658,A1658)*10*S1658*(1.1+INDEX(Entourage!BD:BD,MATCH(J1658,Entourage!A:A,0))/20)</f>
        <v>8044.835425199999</v>
      </c>
      <c r="U1658" s="96">
        <f t="shared" si="234"/>
        <v>656.06564520000029</v>
      </c>
      <c r="V1658" s="96">
        <f>T1658/VLOOKUP(C1658,[4]CharPropertyConfig!$A:$G,7,FALSE)</f>
        <v>321.79341700799995</v>
      </c>
      <c r="W1658" s="96">
        <f t="shared" si="235"/>
        <v>30.471865200001048</v>
      </c>
      <c r="X1658" s="54" t="str">
        <f>VLOOKUP(J1658,Entourage!A:B,2,FALSE)</f>
        <v>c_m_0014</v>
      </c>
      <c r="Y1658" s="51" t="str">
        <f>VLOOKUP(M1658,Entourage!A:B,2,FALSE)</f>
        <v>c_b_0020</v>
      </c>
    </row>
    <row r="1659" spans="1:25" x14ac:dyDescent="0.15">
      <c r="A1659" s="51">
        <f t="shared" si="231"/>
        <v>83</v>
      </c>
      <c r="B1659" s="2">
        <f>COUNTIF(A$1:A1659,A1659)</f>
        <v>18</v>
      </c>
      <c r="C1659" s="2">
        <f t="shared" si="236"/>
        <v>102</v>
      </c>
      <c r="D1659" s="100">
        <f t="shared" si="232"/>
        <v>350</v>
      </c>
      <c r="E1659" s="51">
        <v>1</v>
      </c>
      <c r="F1659" s="43">
        <v>6</v>
      </c>
      <c r="G1659" s="82">
        <v>13009</v>
      </c>
      <c r="H1659" s="43">
        <v>64</v>
      </c>
      <c r="I1659" s="43">
        <f>VLOOKUP(C1659,[4]CharPropertyConfig!$A:$G,7,FALSE)*D1659</f>
        <v>8750</v>
      </c>
      <c r="J1659" s="51">
        <f>VLOOKUP(A1659,filiation!A:C,3,FALSE)</f>
        <v>27</v>
      </c>
      <c r="K1659" s="51">
        <f>VLOOKUP(J1659,Entourage!A:N,14,FALSE)</f>
        <v>2</v>
      </c>
      <c r="L1659" s="2" t="str">
        <f t="shared" si="237"/>
        <v>刺杀</v>
      </c>
      <c r="M1659" s="51">
        <f>VLOOKUP(A1659,filiation!A:D,4,FALSE)</f>
        <v>29</v>
      </c>
      <c r="N1659" s="51">
        <f>VLOOKUP(M1659,Entourage!A:N,14,FALSE)</f>
        <v>1</v>
      </c>
      <c r="O1659" s="2" t="str">
        <f t="shared" si="238"/>
        <v>战斗</v>
      </c>
      <c r="P1659" s="2">
        <f t="shared" si="239"/>
        <v>102</v>
      </c>
      <c r="Q1659" s="51">
        <f>INT(VLOOKUP(M1659,Entourage!A:AF,28+IF(N1659=1,2,IF(N1659=3,3,1)),FALSE)*0.6*POWER(B1659,1.1))</f>
        <v>230</v>
      </c>
      <c r="R1659" s="55">
        <f>I1659/(SUM(H$2:H1659)*10)</f>
        <v>1.5633933676386505E-2</v>
      </c>
      <c r="S1659" s="95">
        <f t="shared" si="233"/>
        <v>1.1687412239999997</v>
      </c>
      <c r="T1659" s="96">
        <f>SUMIFS(H$2:H1659,A$2:A1659,A1659)*10*S1659*(1.1+INDEX(Entourage!BD:BD,MATCH(J1659,Entourage!A:A,0))/20)</f>
        <v>8770.2341448959978</v>
      </c>
      <c r="U1659" s="96">
        <f t="shared" si="234"/>
        <v>725.39871969599881</v>
      </c>
      <c r="V1659" s="96">
        <f>T1659/VLOOKUP(C1659,[4]CharPropertyConfig!$A:$G,7,FALSE)</f>
        <v>350.80936579583994</v>
      </c>
      <c r="W1659" s="96">
        <f t="shared" si="235"/>
        <v>69.333074495998517</v>
      </c>
      <c r="X1659" s="54" t="str">
        <f>VLOOKUP(J1659,Entourage!A:B,2,FALSE)</f>
        <v>c_m_0014</v>
      </c>
      <c r="Y1659" s="51" t="str">
        <f>VLOOKUP(M1659,Entourage!A:B,2,FALSE)</f>
        <v>c_b_0020</v>
      </c>
    </row>
    <row r="1660" spans="1:25" x14ac:dyDescent="0.15">
      <c r="A1660" s="51">
        <f t="shared" si="231"/>
        <v>83</v>
      </c>
      <c r="B1660" s="2">
        <f>COUNTIF(A$1:A1660,A1660)</f>
        <v>19</v>
      </c>
      <c r="C1660" s="2">
        <f t="shared" si="236"/>
        <v>102</v>
      </c>
      <c r="D1660" s="100">
        <f t="shared" si="232"/>
        <v>381</v>
      </c>
      <c r="E1660" s="51">
        <v>1</v>
      </c>
      <c r="F1660" s="43">
        <v>6</v>
      </c>
      <c r="G1660" s="82">
        <v>13009</v>
      </c>
      <c r="H1660" s="43">
        <v>68</v>
      </c>
      <c r="I1660" s="43">
        <f>VLOOKUP(C1660,[4]CharPropertyConfig!$A:$G,7,FALSE)*D1660</f>
        <v>9525</v>
      </c>
      <c r="J1660" s="51">
        <f>VLOOKUP(A1660,filiation!A:C,3,FALSE)</f>
        <v>27</v>
      </c>
      <c r="K1660" s="51">
        <f>VLOOKUP(J1660,Entourage!A:N,14,FALSE)</f>
        <v>2</v>
      </c>
      <c r="L1660" s="2" t="str">
        <f t="shared" si="237"/>
        <v>刺杀</v>
      </c>
      <c r="M1660" s="51">
        <f>VLOOKUP(A1660,filiation!A:D,4,FALSE)</f>
        <v>29</v>
      </c>
      <c r="N1660" s="51">
        <f>VLOOKUP(M1660,Entourage!A:N,14,FALSE)</f>
        <v>1</v>
      </c>
      <c r="O1660" s="2" t="str">
        <f t="shared" si="238"/>
        <v>战斗</v>
      </c>
      <c r="P1660" s="2">
        <f t="shared" si="239"/>
        <v>102</v>
      </c>
      <c r="Q1660" s="51">
        <f>INT(VLOOKUP(M1660,Entourage!A:AF,28+IF(N1660=1,2,IF(N1660=3,3,1)),FALSE)*0.6*POWER(B1660,1.1))</f>
        <v>244</v>
      </c>
      <c r="R1660" s="55">
        <f>I1660/(SUM(H$2:H1660)*10)</f>
        <v>1.6998001284888285E-2</v>
      </c>
      <c r="S1660" s="95">
        <f t="shared" si="233"/>
        <v>1.1278352811599996</v>
      </c>
      <c r="T1660" s="96">
        <f>SUMIFS(H$2:H1660,A$2:A1660,A1660)*10*S1660*(1.1+INDEX(Entourage!BD:BD,MATCH(J1660,Entourage!A:A,0))/20)</f>
        <v>9536.9751374889565</v>
      </c>
      <c r="U1660" s="96">
        <f t="shared" si="234"/>
        <v>766.74099259295872</v>
      </c>
      <c r="V1660" s="96">
        <f>T1660/VLOOKUP(C1660,[4]CharPropertyConfig!$A:$G,7,FALSE)</f>
        <v>381.47900549955824</v>
      </c>
      <c r="W1660" s="96">
        <f t="shared" si="235"/>
        <v>41.342272896959912</v>
      </c>
      <c r="X1660" s="54" t="str">
        <f>VLOOKUP(J1660,Entourage!A:B,2,FALSE)</f>
        <v>c_m_0014</v>
      </c>
      <c r="Y1660" s="51" t="str">
        <f>VLOOKUP(M1660,Entourage!A:B,2,FALSE)</f>
        <v>c_b_0020</v>
      </c>
    </row>
    <row r="1661" spans="1:25" x14ac:dyDescent="0.15">
      <c r="A1661" s="51">
        <f t="shared" si="231"/>
        <v>83</v>
      </c>
      <c r="B1661" s="2">
        <f>COUNTIF(A$1:A1661,A1661)</f>
        <v>20</v>
      </c>
      <c r="C1661" s="2">
        <f t="shared" si="236"/>
        <v>102</v>
      </c>
      <c r="D1661" s="100">
        <f t="shared" si="232"/>
        <v>414</v>
      </c>
      <c r="E1661" s="51">
        <v>1</v>
      </c>
      <c r="F1661" s="43">
        <v>6</v>
      </c>
      <c r="G1661" s="82">
        <v>13009</v>
      </c>
      <c r="H1661" s="43">
        <v>72</v>
      </c>
      <c r="I1661" s="43">
        <f>VLOOKUP(C1661,[4]CharPropertyConfig!$A:$G,7,FALSE)*D1661</f>
        <v>10350</v>
      </c>
      <c r="J1661" s="51">
        <f>VLOOKUP(A1661,filiation!A:C,3,FALSE)</f>
        <v>27</v>
      </c>
      <c r="K1661" s="51">
        <f>VLOOKUP(J1661,Entourage!A:N,14,FALSE)</f>
        <v>2</v>
      </c>
      <c r="L1661" s="2" t="str">
        <f t="shared" si="237"/>
        <v>刺杀</v>
      </c>
      <c r="M1661" s="51">
        <f>VLOOKUP(A1661,filiation!A:D,4,FALSE)</f>
        <v>29</v>
      </c>
      <c r="N1661" s="51">
        <f>VLOOKUP(M1661,Entourage!A:N,14,FALSE)</f>
        <v>1</v>
      </c>
      <c r="O1661" s="2" t="str">
        <f t="shared" si="238"/>
        <v>战斗</v>
      </c>
      <c r="P1661" s="2">
        <f t="shared" si="239"/>
        <v>102</v>
      </c>
      <c r="Q1661" s="51">
        <f>INT(VLOOKUP(M1661,Entourage!A:AF,28+IF(N1661=1,2,IF(N1661=3,3,1)),FALSE)*0.6*POWER(B1661,1.1))</f>
        <v>259</v>
      </c>
      <c r="R1661" s="55">
        <f>I1661/(SUM(H$2:H1661)*10)</f>
        <v>1.8446567334426463E-2</v>
      </c>
      <c r="S1661" s="95">
        <f t="shared" si="233"/>
        <v>1.0940002227251997</v>
      </c>
      <c r="T1661" s="96">
        <f>SUMIFS(H$2:H1661,A$2:A1661,A1661)*10*S1661*(1.1+INDEX(Entourage!BD:BD,MATCH(J1661,Entourage!A:A,0))/20)</f>
        <v>10353.618107871291</v>
      </c>
      <c r="U1661" s="96">
        <f t="shared" si="234"/>
        <v>816.64297038233417</v>
      </c>
      <c r="V1661" s="96">
        <f>T1661/VLOOKUP(C1661,[4]CharPropertyConfig!$A:$G,7,FALSE)</f>
        <v>414.1447243148516</v>
      </c>
      <c r="W1661" s="96">
        <f t="shared" si="235"/>
        <v>49.901977789375451</v>
      </c>
      <c r="X1661" s="54" t="str">
        <f>VLOOKUP(J1661,Entourage!A:B,2,FALSE)</f>
        <v>c_m_0014</v>
      </c>
      <c r="Y1661" s="51" t="str">
        <f>VLOOKUP(M1661,Entourage!A:B,2,FALSE)</f>
        <v>c_b_0020</v>
      </c>
    </row>
    <row r="1662" spans="1:25" x14ac:dyDescent="0.15">
      <c r="A1662" s="51">
        <f t="shared" si="231"/>
        <v>84</v>
      </c>
      <c r="B1662" s="2">
        <f>COUNTIF(A$1:A1662,A1662)</f>
        <v>1</v>
      </c>
      <c r="C1662" s="2">
        <f t="shared" si="236"/>
        <v>101</v>
      </c>
      <c r="D1662" s="100">
        <f t="shared" si="232"/>
        <v>11</v>
      </c>
      <c r="E1662" s="51">
        <v>1</v>
      </c>
      <c r="F1662" s="43">
        <v>1</v>
      </c>
      <c r="G1662" s="82">
        <v>13009</v>
      </c>
      <c r="H1662" s="43">
        <v>2</v>
      </c>
      <c r="I1662" s="43">
        <f>VLOOKUP(C1662,[4]CharPropertyConfig!$A:$G,7,FALSE)*D1662</f>
        <v>275</v>
      </c>
      <c r="J1662" s="51">
        <f>VLOOKUP(A1662,filiation!A:C,3,FALSE)</f>
        <v>29</v>
      </c>
      <c r="K1662" s="51">
        <f>VLOOKUP(J1662,Entourage!A:N,14,FALSE)</f>
        <v>1</v>
      </c>
      <c r="L1662" s="2" t="str">
        <f t="shared" si="237"/>
        <v>战斗</v>
      </c>
      <c r="M1662" s="51">
        <f>VLOOKUP(A1662,filiation!A:D,4,FALSE)</f>
        <v>27</v>
      </c>
      <c r="N1662" s="51">
        <f>VLOOKUP(M1662,Entourage!A:N,14,FALSE)</f>
        <v>2</v>
      </c>
      <c r="O1662" s="2" t="str">
        <f t="shared" si="238"/>
        <v>刺杀</v>
      </c>
      <c r="P1662" s="2">
        <f t="shared" si="239"/>
        <v>101</v>
      </c>
      <c r="Q1662" s="51">
        <f>INT(VLOOKUP(M1662,Entourage!A:AF,28+IF(N1662=1,2,IF(N1662=3,3,1)),FALSE)*0.6*POWER(B1662,1.1))</f>
        <v>25</v>
      </c>
      <c r="R1662" s="55">
        <f>I1662/(SUM(H$2:H1662)*10)</f>
        <v>4.9010871502405988E-4</v>
      </c>
      <c r="S1662" s="95">
        <f t="shared" si="233"/>
        <v>10</v>
      </c>
      <c r="T1662" s="96">
        <f>SUMIFS(H$2:H1662,A$2:A1662,A1662)*10*S1662*(1.1+INDEX(Entourage!BD:BD,MATCH(J1662,Entourage!A:A,0))/20)</f>
        <v>280</v>
      </c>
      <c r="U1662" s="96">
        <f t="shared" si="234"/>
        <v>-10073.618107871291</v>
      </c>
      <c r="V1662" s="96">
        <f>T1662/VLOOKUP(C1662,[4]CharPropertyConfig!$A:$G,7,FALSE)</f>
        <v>11.2</v>
      </c>
      <c r="W1662" s="96">
        <f t="shared" si="235"/>
        <v>-10890.261078253625</v>
      </c>
      <c r="X1662" s="54" t="str">
        <f>VLOOKUP(J1662,Entourage!A:B,2,FALSE)</f>
        <v>c_b_0020</v>
      </c>
      <c r="Y1662" s="51" t="str">
        <f>VLOOKUP(M1662,Entourage!A:B,2,FALSE)</f>
        <v>c_m_0014</v>
      </c>
    </row>
    <row r="1663" spans="1:25" x14ac:dyDescent="0.15">
      <c r="A1663" s="51">
        <f t="shared" si="231"/>
        <v>84</v>
      </c>
      <c r="B1663" s="2">
        <f>COUNTIF(A$1:A1663,A1663)</f>
        <v>2</v>
      </c>
      <c r="C1663" s="2">
        <f t="shared" si="236"/>
        <v>101</v>
      </c>
      <c r="D1663" s="100">
        <f t="shared" si="232"/>
        <v>23</v>
      </c>
      <c r="E1663" s="51">
        <v>1</v>
      </c>
      <c r="F1663" s="43">
        <v>1</v>
      </c>
      <c r="G1663" s="82">
        <v>13009</v>
      </c>
      <c r="H1663" s="43">
        <v>4</v>
      </c>
      <c r="I1663" s="43">
        <f>VLOOKUP(C1663,[4]CharPropertyConfig!$A:$G,7,FALSE)*D1663</f>
        <v>575</v>
      </c>
      <c r="J1663" s="51">
        <f>VLOOKUP(A1663,filiation!A:C,3,FALSE)</f>
        <v>29</v>
      </c>
      <c r="K1663" s="51">
        <f>VLOOKUP(J1663,Entourage!A:N,14,FALSE)</f>
        <v>1</v>
      </c>
      <c r="L1663" s="2" t="str">
        <f t="shared" si="237"/>
        <v>战斗</v>
      </c>
      <c r="M1663" s="51">
        <f>VLOOKUP(A1663,filiation!A:D,4,FALSE)</f>
        <v>27</v>
      </c>
      <c r="N1663" s="51">
        <f>VLOOKUP(M1663,Entourage!A:N,14,FALSE)</f>
        <v>2</v>
      </c>
      <c r="O1663" s="2" t="str">
        <f t="shared" si="238"/>
        <v>刺杀</v>
      </c>
      <c r="P1663" s="2">
        <f t="shared" si="239"/>
        <v>101</v>
      </c>
      <c r="Q1663" s="51">
        <f>INT(VLOOKUP(M1663,Entourage!A:AF,28+IF(N1663=1,2,IF(N1663=3,3,1)),FALSE)*0.6*POWER(B1663,1.1))</f>
        <v>54</v>
      </c>
      <c r="R1663" s="55">
        <f>I1663/(SUM(H$2:H1663)*10)</f>
        <v>1.0246997184303382E-3</v>
      </c>
      <c r="S1663" s="95">
        <f t="shared" si="233"/>
        <v>7</v>
      </c>
      <c r="T1663" s="96">
        <f>SUMIFS(H$2:H1663,A$2:A1663,A1663)*10*S1663*(1.1+INDEX(Entourage!BD:BD,MATCH(J1663,Entourage!A:A,0))/20)</f>
        <v>588</v>
      </c>
      <c r="U1663" s="96">
        <f t="shared" si="234"/>
        <v>308</v>
      </c>
      <c r="V1663" s="96">
        <f>T1663/VLOOKUP(C1663,[4]CharPropertyConfig!$A:$G,7,FALSE)</f>
        <v>23.52</v>
      </c>
      <c r="W1663" s="96">
        <f t="shared" si="235"/>
        <v>10381.618107871291</v>
      </c>
      <c r="X1663" s="54" t="str">
        <f>VLOOKUP(J1663,Entourage!A:B,2,FALSE)</f>
        <v>c_b_0020</v>
      </c>
      <c r="Y1663" s="51" t="str">
        <f>VLOOKUP(M1663,Entourage!A:B,2,FALSE)</f>
        <v>c_m_0014</v>
      </c>
    </row>
    <row r="1664" spans="1:25" x14ac:dyDescent="0.15">
      <c r="A1664" s="51">
        <f t="shared" si="231"/>
        <v>84</v>
      </c>
      <c r="B1664" s="2">
        <f>COUNTIF(A$1:A1664,A1664)</f>
        <v>3</v>
      </c>
      <c r="C1664" s="2">
        <f t="shared" si="236"/>
        <v>101</v>
      </c>
      <c r="D1664" s="100">
        <f t="shared" si="232"/>
        <v>36</v>
      </c>
      <c r="E1664" s="51">
        <v>1</v>
      </c>
      <c r="F1664" s="43">
        <v>1</v>
      </c>
      <c r="G1664" s="82">
        <v>13009</v>
      </c>
      <c r="H1664" s="43">
        <v>6</v>
      </c>
      <c r="I1664" s="43">
        <f>VLOOKUP(C1664,[4]CharPropertyConfig!$A:$G,7,FALSE)*D1664</f>
        <v>900</v>
      </c>
      <c r="J1664" s="51">
        <f>VLOOKUP(A1664,filiation!A:C,3,FALSE)</f>
        <v>29</v>
      </c>
      <c r="K1664" s="51">
        <f>VLOOKUP(J1664,Entourage!A:N,14,FALSE)</f>
        <v>1</v>
      </c>
      <c r="L1664" s="2" t="str">
        <f t="shared" si="237"/>
        <v>战斗</v>
      </c>
      <c r="M1664" s="51">
        <f>VLOOKUP(A1664,filiation!A:D,4,FALSE)</f>
        <v>27</v>
      </c>
      <c r="N1664" s="51">
        <f>VLOOKUP(M1664,Entourage!A:N,14,FALSE)</f>
        <v>2</v>
      </c>
      <c r="O1664" s="2" t="str">
        <f t="shared" si="238"/>
        <v>刺杀</v>
      </c>
      <c r="P1664" s="2">
        <f t="shared" si="239"/>
        <v>101</v>
      </c>
      <c r="Q1664" s="51">
        <f>INT(VLOOKUP(M1664,Entourage!A:AF,28+IF(N1664=1,2,IF(N1664=3,3,1)),FALSE)*0.6*POWER(B1664,1.1))</f>
        <v>84</v>
      </c>
      <c r="R1664" s="55">
        <f>I1664/(SUM(H$2:H1664)*10)</f>
        <v>1.6037063435495368E-3</v>
      </c>
      <c r="S1664" s="95">
        <f t="shared" si="233"/>
        <v>5.5</v>
      </c>
      <c r="T1664" s="96">
        <f>SUMIFS(H$2:H1664,A$2:A1664,A1664)*10*S1664*(1.1+INDEX(Entourage!BD:BD,MATCH(J1664,Entourage!A:A,0))/20)</f>
        <v>924.00000000000011</v>
      </c>
      <c r="U1664" s="96">
        <f t="shared" si="234"/>
        <v>336.00000000000011</v>
      </c>
      <c r="V1664" s="96">
        <f>T1664/VLOOKUP(C1664,[4]CharPropertyConfig!$A:$G,7,FALSE)</f>
        <v>36.960000000000008</v>
      </c>
      <c r="W1664" s="96">
        <f t="shared" si="235"/>
        <v>28.000000000000114</v>
      </c>
      <c r="X1664" s="54" t="str">
        <f>VLOOKUP(J1664,Entourage!A:B,2,FALSE)</f>
        <v>c_b_0020</v>
      </c>
      <c r="Y1664" s="51" t="str">
        <f>VLOOKUP(M1664,Entourage!A:B,2,FALSE)</f>
        <v>c_m_0014</v>
      </c>
    </row>
    <row r="1665" spans="1:25" x14ac:dyDescent="0.15">
      <c r="A1665" s="51">
        <f t="shared" si="231"/>
        <v>84</v>
      </c>
      <c r="B1665" s="2">
        <f>COUNTIF(A$1:A1665,A1665)</f>
        <v>4</v>
      </c>
      <c r="C1665" s="2">
        <f t="shared" si="236"/>
        <v>101</v>
      </c>
      <c r="D1665" s="100">
        <f t="shared" si="232"/>
        <v>51</v>
      </c>
      <c r="E1665" s="51">
        <v>1</v>
      </c>
      <c r="F1665" s="43">
        <v>2</v>
      </c>
      <c r="G1665" s="82">
        <v>13009</v>
      </c>
      <c r="H1665" s="43">
        <v>10</v>
      </c>
      <c r="I1665" s="43">
        <f>VLOOKUP(C1665,[4]CharPropertyConfig!$A:$G,7,FALSE)*D1665</f>
        <v>1275</v>
      </c>
      <c r="J1665" s="51">
        <f>VLOOKUP(A1665,filiation!A:C,3,FALSE)</f>
        <v>29</v>
      </c>
      <c r="K1665" s="51">
        <f>VLOOKUP(J1665,Entourage!A:N,14,FALSE)</f>
        <v>1</v>
      </c>
      <c r="L1665" s="2" t="str">
        <f t="shared" si="237"/>
        <v>战斗</v>
      </c>
      <c r="M1665" s="51">
        <f>VLOOKUP(A1665,filiation!A:D,4,FALSE)</f>
        <v>27</v>
      </c>
      <c r="N1665" s="51">
        <f>VLOOKUP(M1665,Entourage!A:N,14,FALSE)</f>
        <v>2</v>
      </c>
      <c r="O1665" s="2" t="str">
        <f t="shared" si="238"/>
        <v>刺杀</v>
      </c>
      <c r="P1665" s="2">
        <f t="shared" si="239"/>
        <v>101</v>
      </c>
      <c r="Q1665" s="51">
        <f>INT(VLOOKUP(M1665,Entourage!A:AF,28+IF(N1665=1,2,IF(N1665=3,3,1)),FALSE)*0.6*POWER(B1665,1.1))</f>
        <v>115</v>
      </c>
      <c r="R1665" s="55">
        <f>I1665/(SUM(H$2:H1665)*10)</f>
        <v>2.2715125601282735E-3</v>
      </c>
      <c r="S1665" s="95">
        <f t="shared" si="233"/>
        <v>4.2</v>
      </c>
      <c r="T1665" s="96">
        <f>SUMIFS(H$2:H1665,A$2:A1665,A1665)*10*S1665*(1.1+INDEX(Entourage!BD:BD,MATCH(J1665,Entourage!A:A,0))/20)</f>
        <v>1293.6000000000001</v>
      </c>
      <c r="U1665" s="96">
        <f t="shared" si="234"/>
        <v>369.6</v>
      </c>
      <c r="V1665" s="96">
        <f>T1665/VLOOKUP(C1665,[4]CharPropertyConfig!$A:$G,7,FALSE)</f>
        <v>51.744000000000007</v>
      </c>
      <c r="W1665" s="96">
        <f t="shared" si="235"/>
        <v>33.599999999999909</v>
      </c>
      <c r="X1665" s="54" t="str">
        <f>VLOOKUP(J1665,Entourage!A:B,2,FALSE)</f>
        <v>c_b_0020</v>
      </c>
      <c r="Y1665" s="51" t="str">
        <f>VLOOKUP(M1665,Entourage!A:B,2,FALSE)</f>
        <v>c_m_0014</v>
      </c>
    </row>
    <row r="1666" spans="1:25" x14ac:dyDescent="0.15">
      <c r="A1666" s="51">
        <f t="shared" si="231"/>
        <v>84</v>
      </c>
      <c r="B1666" s="2">
        <f>COUNTIF(A$1:A1666,A1666)</f>
        <v>5</v>
      </c>
      <c r="C1666" s="2">
        <f t="shared" si="236"/>
        <v>101</v>
      </c>
      <c r="D1666" s="100">
        <f t="shared" si="232"/>
        <v>67</v>
      </c>
      <c r="E1666" s="51">
        <v>1</v>
      </c>
      <c r="F1666" s="43">
        <v>2</v>
      </c>
      <c r="G1666" s="82">
        <v>13009</v>
      </c>
      <c r="H1666" s="43">
        <v>12</v>
      </c>
      <c r="I1666" s="43">
        <f>VLOOKUP(C1666,[4]CharPropertyConfig!$A:$G,7,FALSE)*D1666</f>
        <v>1675</v>
      </c>
      <c r="J1666" s="51">
        <f>VLOOKUP(A1666,filiation!A:C,3,FALSE)</f>
        <v>29</v>
      </c>
      <c r="K1666" s="51">
        <f>VLOOKUP(J1666,Entourage!A:N,14,FALSE)</f>
        <v>1</v>
      </c>
      <c r="L1666" s="2" t="str">
        <f t="shared" si="237"/>
        <v>战斗</v>
      </c>
      <c r="M1666" s="51">
        <f>VLOOKUP(A1666,filiation!A:D,4,FALSE)</f>
        <v>27</v>
      </c>
      <c r="N1666" s="51">
        <f>VLOOKUP(M1666,Entourage!A:N,14,FALSE)</f>
        <v>2</v>
      </c>
      <c r="O1666" s="2" t="str">
        <f t="shared" si="238"/>
        <v>刺杀</v>
      </c>
      <c r="P1666" s="2">
        <f t="shared" si="239"/>
        <v>101</v>
      </c>
      <c r="Q1666" s="51">
        <f>INT(VLOOKUP(M1666,Entourage!A:AF,28+IF(N1666=1,2,IF(N1666=3,3,1)),FALSE)*0.6*POWER(B1666,1.1))</f>
        <v>148</v>
      </c>
      <c r="R1666" s="55">
        <f>I1666/(SUM(H$2:H1666)*10)</f>
        <v>2.9835061095080332E-3</v>
      </c>
      <c r="S1666" s="95">
        <f t="shared" si="233"/>
        <v>3.56</v>
      </c>
      <c r="T1666" s="96">
        <f>SUMIFS(H$2:H1666,A$2:A1666,A1666)*10*S1666*(1.1+INDEX(Entourage!BD:BD,MATCH(J1666,Entourage!A:A,0))/20)</f>
        <v>1694.5600000000004</v>
      </c>
      <c r="U1666" s="96">
        <f t="shared" si="234"/>
        <v>400.96000000000026</v>
      </c>
      <c r="V1666" s="96">
        <f>T1666/VLOOKUP(C1666,[4]CharPropertyConfig!$A:$G,7,FALSE)</f>
        <v>67.78240000000001</v>
      </c>
      <c r="W1666" s="96">
        <f t="shared" si="235"/>
        <v>31.360000000000241</v>
      </c>
      <c r="X1666" s="54" t="str">
        <f>VLOOKUP(J1666,Entourage!A:B,2,FALSE)</f>
        <v>c_b_0020</v>
      </c>
      <c r="Y1666" s="51" t="str">
        <f>VLOOKUP(M1666,Entourage!A:B,2,FALSE)</f>
        <v>c_m_0014</v>
      </c>
    </row>
    <row r="1667" spans="1:25" x14ac:dyDescent="0.15">
      <c r="A1667" s="51">
        <f t="shared" ref="A1667:A1730" si="240">INT((ROW(A1667)+18)/20)</f>
        <v>84</v>
      </c>
      <c r="B1667" s="2">
        <f>COUNTIF(A$1:A1667,A1667)</f>
        <v>6</v>
      </c>
      <c r="C1667" s="2">
        <f t="shared" si="236"/>
        <v>101</v>
      </c>
      <c r="D1667" s="100">
        <f t="shared" ref="D1667:D1730" si="241">INT(V1667)</f>
        <v>84</v>
      </c>
      <c r="E1667" s="51">
        <v>1</v>
      </c>
      <c r="F1667" s="43">
        <v>2</v>
      </c>
      <c r="G1667" s="82">
        <v>13009</v>
      </c>
      <c r="H1667" s="43">
        <v>16</v>
      </c>
      <c r="I1667" s="43">
        <f>VLOOKUP(C1667,[4]CharPropertyConfig!$A:$G,7,FALSE)*D1667</f>
        <v>2100</v>
      </c>
      <c r="J1667" s="51">
        <f>VLOOKUP(A1667,filiation!A:C,3,FALSE)</f>
        <v>29</v>
      </c>
      <c r="K1667" s="51">
        <f>VLOOKUP(J1667,Entourage!A:N,14,FALSE)</f>
        <v>1</v>
      </c>
      <c r="L1667" s="2" t="str">
        <f t="shared" si="237"/>
        <v>战斗</v>
      </c>
      <c r="M1667" s="51">
        <f>VLOOKUP(A1667,filiation!A:D,4,FALSE)</f>
        <v>27</v>
      </c>
      <c r="N1667" s="51">
        <f>VLOOKUP(M1667,Entourage!A:N,14,FALSE)</f>
        <v>2</v>
      </c>
      <c r="O1667" s="2" t="str">
        <f t="shared" si="238"/>
        <v>刺杀</v>
      </c>
      <c r="P1667" s="2">
        <f t="shared" si="239"/>
        <v>101</v>
      </c>
      <c r="Q1667" s="51">
        <f>INT(VLOOKUP(M1667,Entourage!A:AF,28+IF(N1667=1,2,IF(N1667=3,3,1)),FALSE)*0.6*POWER(B1667,1.1))</f>
        <v>180</v>
      </c>
      <c r="R1667" s="55">
        <f>I1667/(SUM(H$2:H1667)*10)</f>
        <v>3.7394494105915453E-3</v>
      </c>
      <c r="S1667" s="95">
        <f t="shared" ref="S1667:S1730" si="242">VLOOKUP(B1667,AG$2:AH$22,2,FALSE)</f>
        <v>3.02</v>
      </c>
      <c r="T1667" s="96">
        <f>SUMIFS(H$2:H1667,A$2:A1667,A1667)*10*S1667*(1.1+INDEX(Entourage!BD:BD,MATCH(J1667,Entourage!A:A,0))/20)</f>
        <v>2114</v>
      </c>
      <c r="U1667" s="96">
        <f t="shared" ref="U1667:U1730" si="243">IFERROR(T1667-T1666,0)</f>
        <v>419.4399999999996</v>
      </c>
      <c r="V1667" s="96">
        <f>T1667/VLOOKUP(C1667,[4]CharPropertyConfig!$A:$G,7,FALSE)</f>
        <v>84.56</v>
      </c>
      <c r="W1667" s="96">
        <f t="shared" si="235"/>
        <v>18.479999999999336</v>
      </c>
      <c r="X1667" s="54" t="str">
        <f>VLOOKUP(J1667,Entourage!A:B,2,FALSE)</f>
        <v>c_b_0020</v>
      </c>
      <c r="Y1667" s="51" t="str">
        <f>VLOOKUP(M1667,Entourage!A:B,2,FALSE)</f>
        <v>c_m_0014</v>
      </c>
    </row>
    <row r="1668" spans="1:25" x14ac:dyDescent="0.15">
      <c r="A1668" s="51">
        <f t="shared" si="240"/>
        <v>84</v>
      </c>
      <c r="B1668" s="2">
        <f>COUNTIF(A$1:A1668,A1668)</f>
        <v>7</v>
      </c>
      <c r="C1668" s="2">
        <f t="shared" si="236"/>
        <v>101</v>
      </c>
      <c r="D1668" s="100">
        <f t="shared" si="241"/>
        <v>101</v>
      </c>
      <c r="E1668" s="51">
        <v>1</v>
      </c>
      <c r="F1668" s="43">
        <v>3</v>
      </c>
      <c r="G1668" s="82">
        <v>13009</v>
      </c>
      <c r="H1668" s="43">
        <v>20</v>
      </c>
      <c r="I1668" s="43">
        <f>VLOOKUP(C1668,[4]CharPropertyConfig!$A:$G,7,FALSE)*D1668</f>
        <v>2525</v>
      </c>
      <c r="J1668" s="51">
        <f>VLOOKUP(A1668,filiation!A:C,3,FALSE)</f>
        <v>29</v>
      </c>
      <c r="K1668" s="51">
        <f>VLOOKUP(J1668,Entourage!A:N,14,FALSE)</f>
        <v>1</v>
      </c>
      <c r="L1668" s="2" t="str">
        <f t="shared" si="237"/>
        <v>战斗</v>
      </c>
      <c r="M1668" s="51">
        <f>VLOOKUP(A1668,filiation!A:D,4,FALSE)</f>
        <v>27</v>
      </c>
      <c r="N1668" s="51">
        <f>VLOOKUP(M1668,Entourage!A:N,14,FALSE)</f>
        <v>2</v>
      </c>
      <c r="O1668" s="2" t="str">
        <f t="shared" si="238"/>
        <v>刺杀</v>
      </c>
      <c r="P1668" s="2">
        <f t="shared" si="239"/>
        <v>101</v>
      </c>
      <c r="Q1668" s="51">
        <f>INT(VLOOKUP(M1668,Entourage!A:AF,28+IF(N1668=1,2,IF(N1668=3,3,1)),FALSE)*0.6*POWER(B1668,1.1))</f>
        <v>214</v>
      </c>
      <c r="R1668" s="55">
        <f>I1668/(SUM(H$2:H1668)*10)</f>
        <v>4.49464203068817E-3</v>
      </c>
      <c r="S1668" s="95">
        <f t="shared" si="242"/>
        <v>2.6</v>
      </c>
      <c r="T1668" s="96">
        <f>SUMIFS(H$2:H1668,A$2:A1668,A1668)*10*S1668*(1.1+INDEX(Entourage!BD:BD,MATCH(J1668,Entourage!A:A,0))/20)</f>
        <v>2548.0000000000005</v>
      </c>
      <c r="U1668" s="96">
        <f t="shared" si="243"/>
        <v>434.00000000000045</v>
      </c>
      <c r="V1668" s="96">
        <f>T1668/VLOOKUP(C1668,[4]CharPropertyConfig!$A:$G,7,FALSE)</f>
        <v>101.92000000000002</v>
      </c>
      <c r="W1668" s="96">
        <f t="shared" ref="W1668:W1731" si="244">U1668-U1667</f>
        <v>14.560000000000855</v>
      </c>
      <c r="X1668" s="54" t="str">
        <f>VLOOKUP(J1668,Entourage!A:B,2,FALSE)</f>
        <v>c_b_0020</v>
      </c>
      <c r="Y1668" s="51" t="str">
        <f>VLOOKUP(M1668,Entourage!A:B,2,FALSE)</f>
        <v>c_m_0014</v>
      </c>
    </row>
    <row r="1669" spans="1:25" x14ac:dyDescent="0.15">
      <c r="A1669" s="51">
        <f t="shared" si="240"/>
        <v>84</v>
      </c>
      <c r="B1669" s="2">
        <f>COUNTIF(A$1:A1669,A1669)</f>
        <v>8</v>
      </c>
      <c r="C1669" s="2">
        <f t="shared" si="236"/>
        <v>101</v>
      </c>
      <c r="D1669" s="100">
        <f t="shared" si="241"/>
        <v>120</v>
      </c>
      <c r="E1669" s="51">
        <v>1</v>
      </c>
      <c r="F1669" s="43">
        <v>3</v>
      </c>
      <c r="G1669" s="82">
        <v>13009</v>
      </c>
      <c r="H1669" s="43">
        <v>24</v>
      </c>
      <c r="I1669" s="43">
        <f>VLOOKUP(C1669,[4]CharPropertyConfig!$A:$G,7,FALSE)*D1669</f>
        <v>3000</v>
      </c>
      <c r="J1669" s="51">
        <f>VLOOKUP(A1669,filiation!A:C,3,FALSE)</f>
        <v>29</v>
      </c>
      <c r="K1669" s="51">
        <f>VLOOKUP(J1669,Entourage!A:N,14,FALSE)</f>
        <v>1</v>
      </c>
      <c r="L1669" s="2" t="str">
        <f t="shared" si="237"/>
        <v>战斗</v>
      </c>
      <c r="M1669" s="51">
        <f>VLOOKUP(A1669,filiation!A:D,4,FALSE)</f>
        <v>27</v>
      </c>
      <c r="N1669" s="51">
        <f>VLOOKUP(M1669,Entourage!A:N,14,FALSE)</f>
        <v>2</v>
      </c>
      <c r="O1669" s="2" t="str">
        <f t="shared" si="238"/>
        <v>刺杀</v>
      </c>
      <c r="P1669" s="2">
        <f t="shared" si="239"/>
        <v>101</v>
      </c>
      <c r="Q1669" s="51">
        <f>INT(VLOOKUP(M1669,Entourage!A:AF,28+IF(N1669=1,2,IF(N1669=3,3,1)),FALSE)*0.6*POWER(B1669,1.1))</f>
        <v>248</v>
      </c>
      <c r="R1669" s="55">
        <f>I1669/(SUM(H$2:H1669)*10)</f>
        <v>5.3378883313761078E-3</v>
      </c>
      <c r="S1669" s="95">
        <f t="shared" si="242"/>
        <v>2.2799999999999998</v>
      </c>
      <c r="T1669" s="96">
        <f>SUMIFS(H$2:H1669,A$2:A1669,A1669)*10*S1669*(1.1+INDEX(Entourage!BD:BD,MATCH(J1669,Entourage!A:A,0))/20)</f>
        <v>3000.48</v>
      </c>
      <c r="U1669" s="96">
        <f t="shared" si="243"/>
        <v>452.47999999999956</v>
      </c>
      <c r="V1669" s="96">
        <f>T1669/VLOOKUP(C1669,[4]CharPropertyConfig!$A:$G,7,FALSE)</f>
        <v>120.0192</v>
      </c>
      <c r="W1669" s="96">
        <f t="shared" si="244"/>
        <v>18.479999999999109</v>
      </c>
      <c r="X1669" s="54" t="str">
        <f>VLOOKUP(J1669,Entourage!A:B,2,FALSE)</f>
        <v>c_b_0020</v>
      </c>
      <c r="Y1669" s="51" t="str">
        <f>VLOOKUP(M1669,Entourage!A:B,2,FALSE)</f>
        <v>c_m_0014</v>
      </c>
    </row>
    <row r="1670" spans="1:25" x14ac:dyDescent="0.15">
      <c r="A1670" s="51">
        <f t="shared" si="240"/>
        <v>84</v>
      </c>
      <c r="B1670" s="2">
        <f>COUNTIF(A$1:A1670,A1670)</f>
        <v>9</v>
      </c>
      <c r="C1670" s="2">
        <f t="shared" si="236"/>
        <v>101</v>
      </c>
      <c r="D1670" s="100">
        <f t="shared" si="241"/>
        <v>139</v>
      </c>
      <c r="E1670" s="51">
        <v>1</v>
      </c>
      <c r="F1670" s="43">
        <v>3</v>
      </c>
      <c r="G1670" s="82">
        <v>13009</v>
      </c>
      <c r="H1670" s="43">
        <v>26</v>
      </c>
      <c r="I1670" s="43">
        <f>VLOOKUP(C1670,[4]CharPropertyConfig!$A:$G,7,FALSE)*D1670</f>
        <v>3475</v>
      </c>
      <c r="J1670" s="51">
        <f>VLOOKUP(A1670,filiation!A:C,3,FALSE)</f>
        <v>29</v>
      </c>
      <c r="K1670" s="51">
        <f>VLOOKUP(J1670,Entourage!A:N,14,FALSE)</f>
        <v>1</v>
      </c>
      <c r="L1670" s="2" t="str">
        <f t="shared" si="237"/>
        <v>战斗</v>
      </c>
      <c r="M1670" s="51">
        <f>VLOOKUP(A1670,filiation!A:D,4,FALSE)</f>
        <v>27</v>
      </c>
      <c r="N1670" s="51">
        <f>VLOOKUP(M1670,Entourage!A:N,14,FALSE)</f>
        <v>2</v>
      </c>
      <c r="O1670" s="2" t="str">
        <f t="shared" si="238"/>
        <v>刺杀</v>
      </c>
      <c r="P1670" s="2">
        <f t="shared" si="239"/>
        <v>101</v>
      </c>
      <c r="Q1670" s="51">
        <f>INT(VLOOKUP(M1670,Entourage!A:AF,28+IF(N1670=1,2,IF(N1670=3,3,1)),FALSE)*0.6*POWER(B1670,1.1))</f>
        <v>282</v>
      </c>
      <c r="R1670" s="55">
        <f>I1670/(SUM(H$2:H1670)*10)</f>
        <v>6.1801949206800886E-3</v>
      </c>
      <c r="S1670" s="95">
        <f t="shared" si="242"/>
        <v>2.0699999999999998</v>
      </c>
      <c r="T1670" s="96">
        <f>SUMIFS(H$2:H1670,A$2:A1670,A1670)*10*S1670*(1.1+INDEX(Entourage!BD:BD,MATCH(J1670,Entourage!A:A,0))/20)</f>
        <v>3477.6000000000004</v>
      </c>
      <c r="U1670" s="96">
        <f t="shared" si="243"/>
        <v>477.12000000000035</v>
      </c>
      <c r="V1670" s="96">
        <f>T1670/VLOOKUP(C1670,[4]CharPropertyConfig!$A:$G,7,FALSE)</f>
        <v>139.10400000000001</v>
      </c>
      <c r="W1670" s="96">
        <f t="shared" si="244"/>
        <v>24.640000000000782</v>
      </c>
      <c r="X1670" s="54" t="str">
        <f>VLOOKUP(J1670,Entourage!A:B,2,FALSE)</f>
        <v>c_b_0020</v>
      </c>
      <c r="Y1670" s="51" t="str">
        <f>VLOOKUP(M1670,Entourage!A:B,2,FALSE)</f>
        <v>c_m_0014</v>
      </c>
    </row>
    <row r="1671" spans="1:25" x14ac:dyDescent="0.15">
      <c r="A1671" s="51">
        <f t="shared" si="240"/>
        <v>84</v>
      </c>
      <c r="B1671" s="2">
        <f>COUNTIF(A$1:A1671,A1671)</f>
        <v>10</v>
      </c>
      <c r="C1671" s="2">
        <f t="shared" si="236"/>
        <v>101</v>
      </c>
      <c r="D1671" s="100">
        <f t="shared" si="241"/>
        <v>158</v>
      </c>
      <c r="E1671" s="51">
        <v>1</v>
      </c>
      <c r="F1671" s="43">
        <v>3</v>
      </c>
      <c r="G1671" s="82">
        <v>13009</v>
      </c>
      <c r="H1671" s="43">
        <v>30</v>
      </c>
      <c r="I1671" s="43">
        <f>VLOOKUP(C1671,[4]CharPropertyConfig!$A:$G,7,FALSE)*D1671</f>
        <v>3950</v>
      </c>
      <c r="J1671" s="51">
        <f>VLOOKUP(A1671,filiation!A:C,3,FALSE)</f>
        <v>29</v>
      </c>
      <c r="K1671" s="51">
        <f>VLOOKUP(J1671,Entourage!A:N,14,FALSE)</f>
        <v>1</v>
      </c>
      <c r="L1671" s="2" t="str">
        <f t="shared" si="237"/>
        <v>战斗</v>
      </c>
      <c r="M1671" s="51">
        <f>VLOOKUP(A1671,filiation!A:D,4,FALSE)</f>
        <v>27</v>
      </c>
      <c r="N1671" s="51">
        <f>VLOOKUP(M1671,Entourage!A:N,14,FALSE)</f>
        <v>2</v>
      </c>
      <c r="O1671" s="2" t="str">
        <f t="shared" si="238"/>
        <v>刺杀</v>
      </c>
      <c r="P1671" s="2">
        <f t="shared" si="239"/>
        <v>101</v>
      </c>
      <c r="Q1671" s="51">
        <f>INT(VLOOKUP(M1671,Entourage!A:AF,28+IF(N1671=1,2,IF(N1671=3,3,1)),FALSE)*0.6*POWER(B1671,1.1))</f>
        <v>317</v>
      </c>
      <c r="R1671" s="55">
        <f>I1671/(SUM(H$2:H1671)*10)</f>
        <v>7.0212236481922569E-3</v>
      </c>
      <c r="S1671" s="95">
        <f t="shared" si="242"/>
        <v>1.89</v>
      </c>
      <c r="T1671" s="96">
        <f>SUMIFS(H$2:H1671,A$2:A1671,A1671)*10*S1671*(1.1+INDEX(Entourage!BD:BD,MATCH(J1671,Entourage!A:A,0))/20)</f>
        <v>3969.0000000000005</v>
      </c>
      <c r="U1671" s="96">
        <f t="shared" si="243"/>
        <v>491.40000000000009</v>
      </c>
      <c r="V1671" s="96">
        <f>T1671/VLOOKUP(C1671,[4]CharPropertyConfig!$A:$G,7,FALSE)</f>
        <v>158.76000000000002</v>
      </c>
      <c r="W1671" s="96">
        <f t="shared" si="244"/>
        <v>14.279999999999745</v>
      </c>
      <c r="X1671" s="54" t="str">
        <f>VLOOKUP(J1671,Entourage!A:B,2,FALSE)</f>
        <v>c_b_0020</v>
      </c>
      <c r="Y1671" s="51" t="str">
        <f>VLOOKUP(M1671,Entourage!A:B,2,FALSE)</f>
        <v>c_m_0014</v>
      </c>
    </row>
    <row r="1672" spans="1:25" x14ac:dyDescent="0.15">
      <c r="A1672" s="51">
        <f t="shared" si="240"/>
        <v>84</v>
      </c>
      <c r="B1672" s="2">
        <f>COUNTIF(A$1:A1672,A1672)</f>
        <v>11</v>
      </c>
      <c r="C1672" s="2">
        <f t="shared" si="236"/>
        <v>101</v>
      </c>
      <c r="D1672" s="100">
        <f t="shared" si="241"/>
        <v>179</v>
      </c>
      <c r="E1672" s="51">
        <v>1</v>
      </c>
      <c r="F1672" s="43">
        <v>4</v>
      </c>
      <c r="G1672" s="82">
        <v>13009</v>
      </c>
      <c r="H1672" s="43">
        <v>34</v>
      </c>
      <c r="I1672" s="43">
        <f>VLOOKUP(C1672,[4]CharPropertyConfig!$A:$G,7,FALSE)*D1672</f>
        <v>4475</v>
      </c>
      <c r="J1672" s="51">
        <f>VLOOKUP(A1672,filiation!A:C,3,FALSE)</f>
        <v>29</v>
      </c>
      <c r="K1672" s="51">
        <f>VLOOKUP(J1672,Entourage!A:N,14,FALSE)</f>
        <v>1</v>
      </c>
      <c r="L1672" s="2" t="str">
        <f t="shared" si="237"/>
        <v>战斗</v>
      </c>
      <c r="M1672" s="51">
        <f>VLOOKUP(A1672,filiation!A:D,4,FALSE)</f>
        <v>27</v>
      </c>
      <c r="N1672" s="51">
        <f>VLOOKUP(M1672,Entourage!A:N,14,FALSE)</f>
        <v>2</v>
      </c>
      <c r="O1672" s="2" t="str">
        <f t="shared" si="238"/>
        <v>刺杀</v>
      </c>
      <c r="P1672" s="2">
        <f t="shared" si="239"/>
        <v>101</v>
      </c>
      <c r="Q1672" s="51">
        <f>INT(VLOOKUP(M1672,Entourage!A:AF,28+IF(N1672=1,2,IF(N1672=3,3,1)),FALSE)*0.6*POWER(B1672,1.1))</f>
        <v>352</v>
      </c>
      <c r="R1672" s="55">
        <f>I1672/(SUM(H$2:H1672)*10)</f>
        <v>7.9496198394087975E-3</v>
      </c>
      <c r="S1672" s="95">
        <f t="shared" si="242"/>
        <v>1.74</v>
      </c>
      <c r="T1672" s="96">
        <f>SUMIFS(H$2:H1672,A$2:A1672,A1672)*10*S1672*(1.1+INDEX(Entourage!BD:BD,MATCH(J1672,Entourage!A:A,0))/20)</f>
        <v>4482.2400000000007</v>
      </c>
      <c r="U1672" s="96">
        <f t="shared" si="243"/>
        <v>513.24000000000024</v>
      </c>
      <c r="V1672" s="96">
        <f>T1672/VLOOKUP(C1672,[4]CharPropertyConfig!$A:$G,7,FALSE)</f>
        <v>179.28960000000004</v>
      </c>
      <c r="W1672" s="96">
        <f t="shared" si="244"/>
        <v>21.840000000000146</v>
      </c>
      <c r="X1672" s="54" t="str">
        <f>VLOOKUP(J1672,Entourage!A:B,2,FALSE)</f>
        <v>c_b_0020</v>
      </c>
      <c r="Y1672" s="51" t="str">
        <f>VLOOKUP(M1672,Entourage!A:B,2,FALSE)</f>
        <v>c_m_0014</v>
      </c>
    </row>
    <row r="1673" spans="1:25" x14ac:dyDescent="0.15">
      <c r="A1673" s="51">
        <f t="shared" si="240"/>
        <v>84</v>
      </c>
      <c r="B1673" s="2">
        <f>COUNTIF(A$1:A1673,A1673)</f>
        <v>12</v>
      </c>
      <c r="C1673" s="2">
        <f t="shared" si="236"/>
        <v>101</v>
      </c>
      <c r="D1673" s="100">
        <f t="shared" si="241"/>
        <v>200</v>
      </c>
      <c r="E1673" s="51">
        <v>1</v>
      </c>
      <c r="F1673" s="43">
        <v>4</v>
      </c>
      <c r="G1673" s="82">
        <v>13009</v>
      </c>
      <c r="H1673" s="43">
        <v>38</v>
      </c>
      <c r="I1673" s="43">
        <f>VLOOKUP(C1673,[4]CharPropertyConfig!$A:$G,7,FALSE)*D1673</f>
        <v>5000</v>
      </c>
      <c r="J1673" s="51">
        <f>VLOOKUP(A1673,filiation!A:C,3,FALSE)</f>
        <v>29</v>
      </c>
      <c r="K1673" s="51">
        <f>VLOOKUP(J1673,Entourage!A:N,14,FALSE)</f>
        <v>1</v>
      </c>
      <c r="L1673" s="2" t="str">
        <f t="shared" si="237"/>
        <v>战斗</v>
      </c>
      <c r="M1673" s="51">
        <f>VLOOKUP(A1673,filiation!A:D,4,FALSE)</f>
        <v>27</v>
      </c>
      <c r="N1673" s="51">
        <f>VLOOKUP(M1673,Entourage!A:N,14,FALSE)</f>
        <v>2</v>
      </c>
      <c r="O1673" s="2" t="str">
        <f t="shared" si="238"/>
        <v>刺杀</v>
      </c>
      <c r="P1673" s="2">
        <f t="shared" si="239"/>
        <v>101</v>
      </c>
      <c r="Q1673" s="51">
        <f>INT(VLOOKUP(M1673,Entourage!A:AF,28+IF(N1673=1,2,IF(N1673=3,3,1)),FALSE)*0.6*POWER(B1673,1.1))</f>
        <v>387</v>
      </c>
      <c r="R1673" s="55">
        <f>I1673/(SUM(H$2:H1673)*10)</f>
        <v>8.876264867743653E-3</v>
      </c>
      <c r="S1673" s="95">
        <f t="shared" si="242"/>
        <v>1.615</v>
      </c>
      <c r="T1673" s="96">
        <f>SUMIFS(H$2:H1673,A$2:A1673,A1673)*10*S1673*(1.1+INDEX(Entourage!BD:BD,MATCH(J1673,Entourage!A:A,0))/20)</f>
        <v>5019.420000000001</v>
      </c>
      <c r="U1673" s="96">
        <f t="shared" si="243"/>
        <v>537.18000000000029</v>
      </c>
      <c r="V1673" s="96">
        <f>T1673/VLOOKUP(C1673,[4]CharPropertyConfig!$A:$G,7,FALSE)</f>
        <v>200.77680000000004</v>
      </c>
      <c r="W1673" s="96">
        <f t="shared" si="244"/>
        <v>23.940000000000055</v>
      </c>
      <c r="X1673" s="54" t="str">
        <f>VLOOKUP(J1673,Entourage!A:B,2,FALSE)</f>
        <v>c_b_0020</v>
      </c>
      <c r="Y1673" s="51" t="str">
        <f>VLOOKUP(M1673,Entourage!A:B,2,FALSE)</f>
        <v>c_m_0014</v>
      </c>
    </row>
    <row r="1674" spans="1:25" x14ac:dyDescent="0.15">
      <c r="A1674" s="51">
        <f t="shared" si="240"/>
        <v>84</v>
      </c>
      <c r="B1674" s="2">
        <f>COUNTIF(A$1:A1674,A1674)</f>
        <v>13</v>
      </c>
      <c r="C1674" s="2">
        <f t="shared" si="236"/>
        <v>101</v>
      </c>
      <c r="D1674" s="100">
        <f t="shared" si="241"/>
        <v>223</v>
      </c>
      <c r="E1674" s="51">
        <v>1</v>
      </c>
      <c r="F1674" s="43">
        <v>4</v>
      </c>
      <c r="G1674" s="82">
        <v>13009</v>
      </c>
      <c r="H1674" s="43">
        <v>42</v>
      </c>
      <c r="I1674" s="43">
        <f>VLOOKUP(C1674,[4]CharPropertyConfig!$A:$G,7,FALSE)*D1674</f>
        <v>5575</v>
      </c>
      <c r="J1674" s="51">
        <f>VLOOKUP(A1674,filiation!A:C,3,FALSE)</f>
        <v>29</v>
      </c>
      <c r="K1674" s="51">
        <f>VLOOKUP(J1674,Entourage!A:N,14,FALSE)</f>
        <v>1</v>
      </c>
      <c r="L1674" s="2" t="str">
        <f t="shared" si="237"/>
        <v>战斗</v>
      </c>
      <c r="M1674" s="51">
        <f>VLOOKUP(A1674,filiation!A:D,4,FALSE)</f>
        <v>27</v>
      </c>
      <c r="N1674" s="51">
        <f>VLOOKUP(M1674,Entourage!A:N,14,FALSE)</f>
        <v>2</v>
      </c>
      <c r="O1674" s="2" t="str">
        <f t="shared" si="238"/>
        <v>刺杀</v>
      </c>
      <c r="P1674" s="2">
        <f t="shared" si="239"/>
        <v>101</v>
      </c>
      <c r="Q1674" s="51">
        <f>INT(VLOOKUP(M1674,Entourage!A:AF,28+IF(N1674=1,2,IF(N1674=3,3,1)),FALSE)*0.6*POWER(B1674,1.1))</f>
        <v>423</v>
      </c>
      <c r="R1674" s="55">
        <f>I1674/(SUM(H$2:H1674)*10)</f>
        <v>9.8896615340949411E-3</v>
      </c>
      <c r="S1674" s="95">
        <f t="shared" si="242"/>
        <v>1.51</v>
      </c>
      <c r="T1674" s="96">
        <f>SUMIFS(H$2:H1674,A$2:A1674,A1674)*10*S1674*(1.1+INDEX(Entourage!BD:BD,MATCH(J1674,Entourage!A:A,0))/20)</f>
        <v>5580.9600000000009</v>
      </c>
      <c r="U1674" s="96">
        <f t="shared" si="243"/>
        <v>561.54</v>
      </c>
      <c r="V1674" s="96">
        <f>T1674/VLOOKUP(C1674,[4]CharPropertyConfig!$A:$G,7,FALSE)</f>
        <v>223.23840000000004</v>
      </c>
      <c r="W1674" s="96">
        <f t="shared" si="244"/>
        <v>24.359999999999673</v>
      </c>
      <c r="X1674" s="54" t="str">
        <f>VLOOKUP(J1674,Entourage!A:B,2,FALSE)</f>
        <v>c_b_0020</v>
      </c>
      <c r="Y1674" s="51" t="str">
        <f>VLOOKUP(M1674,Entourage!A:B,2,FALSE)</f>
        <v>c_m_0014</v>
      </c>
    </row>
    <row r="1675" spans="1:25" x14ac:dyDescent="0.15">
      <c r="A1675" s="51">
        <f t="shared" si="240"/>
        <v>84</v>
      </c>
      <c r="B1675" s="2">
        <f>COUNTIF(A$1:A1675,A1675)</f>
        <v>14</v>
      </c>
      <c r="C1675" s="2">
        <f t="shared" si="236"/>
        <v>101</v>
      </c>
      <c r="D1675" s="100">
        <f t="shared" si="241"/>
        <v>246</v>
      </c>
      <c r="E1675" s="51">
        <v>1</v>
      </c>
      <c r="F1675" s="43">
        <v>5</v>
      </c>
      <c r="G1675" s="82">
        <v>13009</v>
      </c>
      <c r="H1675" s="43">
        <v>46</v>
      </c>
      <c r="I1675" s="43">
        <f>VLOOKUP(C1675,[4]CharPropertyConfig!$A:$G,7,FALSE)*D1675</f>
        <v>6150</v>
      </c>
      <c r="J1675" s="51">
        <f>VLOOKUP(A1675,filiation!A:C,3,FALSE)</f>
        <v>29</v>
      </c>
      <c r="K1675" s="51">
        <f>VLOOKUP(J1675,Entourage!A:N,14,FALSE)</f>
        <v>1</v>
      </c>
      <c r="L1675" s="2" t="str">
        <f t="shared" si="237"/>
        <v>战斗</v>
      </c>
      <c r="M1675" s="51">
        <f>VLOOKUP(A1675,filiation!A:D,4,FALSE)</f>
        <v>27</v>
      </c>
      <c r="N1675" s="51">
        <f>VLOOKUP(M1675,Entourage!A:N,14,FALSE)</f>
        <v>2</v>
      </c>
      <c r="O1675" s="2" t="str">
        <f t="shared" si="238"/>
        <v>刺杀</v>
      </c>
      <c r="P1675" s="2">
        <f t="shared" si="239"/>
        <v>101</v>
      </c>
      <c r="Q1675" s="51">
        <f>INT(VLOOKUP(M1675,Entourage!A:AF,28+IF(N1675=1,2,IF(N1675=3,3,1)),FALSE)*0.6*POWER(B1675,1.1))</f>
        <v>459</v>
      </c>
      <c r="R1675" s="55">
        <f>I1675/(SUM(H$2:H1675)*10)</f>
        <v>1.0900776347974052E-2</v>
      </c>
      <c r="S1675" s="95">
        <f t="shared" si="242"/>
        <v>1.42</v>
      </c>
      <c r="T1675" s="96">
        <f>SUMIFS(H$2:H1675,A$2:A1675,A1675)*10*S1675*(1.1+INDEX(Entourage!BD:BD,MATCH(J1675,Entourage!A:A,0))/20)</f>
        <v>6162.8</v>
      </c>
      <c r="U1675" s="96">
        <f t="shared" si="243"/>
        <v>581.83999999999924</v>
      </c>
      <c r="V1675" s="96">
        <f>T1675/VLOOKUP(C1675,[4]CharPropertyConfig!$A:$G,7,FALSE)</f>
        <v>246.512</v>
      </c>
      <c r="W1675" s="96">
        <f t="shared" si="244"/>
        <v>20.299999999999272</v>
      </c>
      <c r="X1675" s="54" t="str">
        <f>VLOOKUP(J1675,Entourage!A:B,2,FALSE)</f>
        <v>c_b_0020</v>
      </c>
      <c r="Y1675" s="51" t="str">
        <f>VLOOKUP(M1675,Entourage!A:B,2,FALSE)</f>
        <v>c_m_0014</v>
      </c>
    </row>
    <row r="1676" spans="1:25" x14ac:dyDescent="0.15">
      <c r="A1676" s="51">
        <f t="shared" si="240"/>
        <v>84</v>
      </c>
      <c r="B1676" s="2">
        <f>COUNTIF(A$1:A1676,A1676)</f>
        <v>15</v>
      </c>
      <c r="C1676" s="2">
        <f t="shared" si="236"/>
        <v>101</v>
      </c>
      <c r="D1676" s="100">
        <f t="shared" si="241"/>
        <v>270</v>
      </c>
      <c r="E1676" s="51">
        <v>1</v>
      </c>
      <c r="F1676" s="43">
        <v>5</v>
      </c>
      <c r="G1676" s="82">
        <v>13009</v>
      </c>
      <c r="H1676" s="43">
        <v>50</v>
      </c>
      <c r="I1676" s="43">
        <f>VLOOKUP(C1676,[4]CharPropertyConfig!$A:$G,7,FALSE)*D1676</f>
        <v>6750</v>
      </c>
      <c r="J1676" s="51">
        <f>VLOOKUP(A1676,filiation!A:C,3,FALSE)</f>
        <v>29</v>
      </c>
      <c r="K1676" s="51">
        <f>VLOOKUP(J1676,Entourage!A:N,14,FALSE)</f>
        <v>1</v>
      </c>
      <c r="L1676" s="2" t="str">
        <f t="shared" si="237"/>
        <v>战斗</v>
      </c>
      <c r="M1676" s="51">
        <f>VLOOKUP(A1676,filiation!A:D,4,FALSE)</f>
        <v>27</v>
      </c>
      <c r="N1676" s="51">
        <f>VLOOKUP(M1676,Entourage!A:N,14,FALSE)</f>
        <v>2</v>
      </c>
      <c r="O1676" s="2" t="str">
        <f t="shared" si="238"/>
        <v>刺杀</v>
      </c>
      <c r="P1676" s="2">
        <f t="shared" si="239"/>
        <v>101</v>
      </c>
      <c r="Q1676" s="51">
        <f>INT(VLOOKUP(M1676,Entourage!A:AF,28+IF(N1676=1,2,IF(N1676=3,3,1)),FALSE)*0.6*POWER(B1676,1.1))</f>
        <v>495</v>
      </c>
      <c r="R1676" s="55">
        <f>I1676/(SUM(H$2:H1676)*10)</f>
        <v>1.1953672876673514E-2</v>
      </c>
      <c r="S1676" s="95">
        <f t="shared" si="242"/>
        <v>1.3418999999999999</v>
      </c>
      <c r="T1676" s="96">
        <f>SUMIFS(H$2:H1676,A$2:A1676,A1676)*10*S1676*(1.1+INDEX(Entourage!BD:BD,MATCH(J1676,Entourage!A:A,0))/20)</f>
        <v>6763.1759999999995</v>
      </c>
      <c r="U1676" s="96">
        <f t="shared" si="243"/>
        <v>600.37599999999929</v>
      </c>
      <c r="V1676" s="96">
        <f>T1676/VLOOKUP(C1676,[4]CharPropertyConfig!$A:$G,7,FALSE)</f>
        <v>270.52704</v>
      </c>
      <c r="W1676" s="96">
        <f t="shared" si="244"/>
        <v>18.536000000000058</v>
      </c>
      <c r="X1676" s="54" t="str">
        <f>VLOOKUP(J1676,Entourage!A:B,2,FALSE)</f>
        <v>c_b_0020</v>
      </c>
      <c r="Y1676" s="51" t="str">
        <f>VLOOKUP(M1676,Entourage!A:B,2,FALSE)</f>
        <v>c_m_0014</v>
      </c>
    </row>
    <row r="1677" spans="1:25" x14ac:dyDescent="0.15">
      <c r="A1677" s="51">
        <f t="shared" si="240"/>
        <v>84</v>
      </c>
      <c r="B1677" s="2">
        <f>COUNTIF(A$1:A1677,A1677)</f>
        <v>16</v>
      </c>
      <c r="C1677" s="2">
        <f t="shared" si="236"/>
        <v>101</v>
      </c>
      <c r="D1677" s="100">
        <f t="shared" si="241"/>
        <v>295</v>
      </c>
      <c r="E1677" s="51">
        <v>1</v>
      </c>
      <c r="F1677" s="43">
        <v>5</v>
      </c>
      <c r="G1677" s="82">
        <v>13009</v>
      </c>
      <c r="H1677" s="43">
        <v>54</v>
      </c>
      <c r="I1677" s="43">
        <f>VLOOKUP(C1677,[4]CharPropertyConfig!$A:$G,7,FALSE)*D1677</f>
        <v>7375</v>
      </c>
      <c r="J1677" s="51">
        <f>VLOOKUP(A1677,filiation!A:C,3,FALSE)</f>
        <v>29</v>
      </c>
      <c r="K1677" s="51">
        <f>VLOOKUP(J1677,Entourage!A:N,14,FALSE)</f>
        <v>1</v>
      </c>
      <c r="L1677" s="2" t="str">
        <f t="shared" si="237"/>
        <v>战斗</v>
      </c>
      <c r="M1677" s="51">
        <f>VLOOKUP(A1677,filiation!A:D,4,FALSE)</f>
        <v>27</v>
      </c>
      <c r="N1677" s="51">
        <f>VLOOKUP(M1677,Entourage!A:N,14,FALSE)</f>
        <v>2</v>
      </c>
      <c r="O1677" s="2" t="str">
        <f t="shared" si="238"/>
        <v>刺杀</v>
      </c>
      <c r="P1677" s="2">
        <f t="shared" si="239"/>
        <v>101</v>
      </c>
      <c r="Q1677" s="51">
        <f>INT(VLOOKUP(M1677,Entourage!A:AF,28+IF(N1677=1,2,IF(N1677=3,3,1)),FALSE)*0.6*POWER(B1677,1.1))</f>
        <v>532</v>
      </c>
      <c r="R1677" s="55">
        <f>I1677/(SUM(H$2:H1677)*10)</f>
        <v>1.3048016701461378E-2</v>
      </c>
      <c r="S1677" s="95">
        <f t="shared" si="242"/>
        <v>1.2748049999999997</v>
      </c>
      <c r="T1677" s="96">
        <f>SUMIFS(H$2:H1677,A$2:A1677,A1677)*10*S1677*(1.1+INDEX(Entourage!BD:BD,MATCH(J1677,Entourage!A:A,0))/20)</f>
        <v>7388.7697799999987</v>
      </c>
      <c r="U1677" s="96">
        <f t="shared" si="243"/>
        <v>625.59377999999924</v>
      </c>
      <c r="V1677" s="96">
        <f>T1677/VLOOKUP(C1677,[4]CharPropertyConfig!$A:$G,7,FALSE)</f>
        <v>295.55079119999994</v>
      </c>
      <c r="W1677" s="96">
        <f t="shared" si="244"/>
        <v>25.217779999999948</v>
      </c>
      <c r="X1677" s="54" t="str">
        <f>VLOOKUP(J1677,Entourage!A:B,2,FALSE)</f>
        <v>c_b_0020</v>
      </c>
      <c r="Y1677" s="51" t="str">
        <f>VLOOKUP(M1677,Entourage!A:B,2,FALSE)</f>
        <v>c_m_0014</v>
      </c>
    </row>
    <row r="1678" spans="1:25" x14ac:dyDescent="0.15">
      <c r="A1678" s="51">
        <f t="shared" si="240"/>
        <v>84</v>
      </c>
      <c r="B1678" s="2">
        <f>COUNTIF(A$1:A1678,A1678)</f>
        <v>17</v>
      </c>
      <c r="C1678" s="2">
        <f t="shared" si="236"/>
        <v>101</v>
      </c>
      <c r="D1678" s="100">
        <f t="shared" si="241"/>
        <v>321</v>
      </c>
      <c r="E1678" s="51">
        <v>1</v>
      </c>
      <c r="F1678" s="43">
        <v>5</v>
      </c>
      <c r="G1678" s="82">
        <v>13009</v>
      </c>
      <c r="H1678" s="43">
        <v>58</v>
      </c>
      <c r="I1678" s="43">
        <f>VLOOKUP(C1678,[4]CharPropertyConfig!$A:$G,7,FALSE)*D1678</f>
        <v>8025</v>
      </c>
      <c r="J1678" s="51">
        <f>VLOOKUP(A1678,filiation!A:C,3,FALSE)</f>
        <v>29</v>
      </c>
      <c r="K1678" s="51">
        <f>VLOOKUP(J1678,Entourage!A:N,14,FALSE)</f>
        <v>1</v>
      </c>
      <c r="L1678" s="2" t="str">
        <f t="shared" si="237"/>
        <v>战斗</v>
      </c>
      <c r="M1678" s="51">
        <f>VLOOKUP(A1678,filiation!A:D,4,FALSE)</f>
        <v>27</v>
      </c>
      <c r="N1678" s="51">
        <f>VLOOKUP(M1678,Entourage!A:N,14,FALSE)</f>
        <v>2</v>
      </c>
      <c r="O1678" s="2" t="str">
        <f t="shared" si="238"/>
        <v>刺杀</v>
      </c>
      <c r="P1678" s="2">
        <f t="shared" si="239"/>
        <v>101</v>
      </c>
      <c r="Q1678" s="51">
        <f>INT(VLOOKUP(M1678,Entourage!A:AF,28+IF(N1678=1,2,IF(N1678=3,3,1)),FALSE)*0.6*POWER(B1678,1.1))</f>
        <v>568</v>
      </c>
      <c r="R1678" s="55">
        <f>I1678/(SUM(H$2:H1678)*10)</f>
        <v>1.4183457051961824E-2</v>
      </c>
      <c r="S1678" s="95">
        <f t="shared" si="242"/>
        <v>1.2174387749999998</v>
      </c>
      <c r="T1678" s="96">
        <f>SUMIFS(H$2:H1678,A$2:A1678,A1678)*10*S1678*(1.1+INDEX(Entourage!BD:BD,MATCH(J1678,Entourage!A:A,0))/20)</f>
        <v>8044.835425199999</v>
      </c>
      <c r="U1678" s="96">
        <f t="shared" si="243"/>
        <v>656.06564520000029</v>
      </c>
      <c r="V1678" s="96">
        <f>T1678/VLOOKUP(C1678,[4]CharPropertyConfig!$A:$G,7,FALSE)</f>
        <v>321.79341700799995</v>
      </c>
      <c r="W1678" s="96">
        <f t="shared" si="244"/>
        <v>30.471865200001048</v>
      </c>
      <c r="X1678" s="54" t="str">
        <f>VLOOKUP(J1678,Entourage!A:B,2,FALSE)</f>
        <v>c_b_0020</v>
      </c>
      <c r="Y1678" s="51" t="str">
        <f>VLOOKUP(M1678,Entourage!A:B,2,FALSE)</f>
        <v>c_m_0014</v>
      </c>
    </row>
    <row r="1679" spans="1:25" x14ac:dyDescent="0.15">
      <c r="A1679" s="51">
        <f t="shared" si="240"/>
        <v>84</v>
      </c>
      <c r="B1679" s="2">
        <f>COUNTIF(A$1:A1679,A1679)</f>
        <v>18</v>
      </c>
      <c r="C1679" s="2">
        <f t="shared" si="236"/>
        <v>101</v>
      </c>
      <c r="D1679" s="100">
        <f t="shared" si="241"/>
        <v>350</v>
      </c>
      <c r="E1679" s="51">
        <v>1</v>
      </c>
      <c r="F1679" s="43">
        <v>6</v>
      </c>
      <c r="G1679" s="82">
        <v>13009</v>
      </c>
      <c r="H1679" s="43">
        <v>64</v>
      </c>
      <c r="I1679" s="43">
        <f>VLOOKUP(C1679,[4]CharPropertyConfig!$A:$G,7,FALSE)*D1679</f>
        <v>8750</v>
      </c>
      <c r="J1679" s="51">
        <f>VLOOKUP(A1679,filiation!A:C,3,FALSE)</f>
        <v>29</v>
      </c>
      <c r="K1679" s="51">
        <f>VLOOKUP(J1679,Entourage!A:N,14,FALSE)</f>
        <v>1</v>
      </c>
      <c r="L1679" s="2" t="str">
        <f t="shared" si="237"/>
        <v>战斗</v>
      </c>
      <c r="M1679" s="51">
        <f>VLOOKUP(A1679,filiation!A:D,4,FALSE)</f>
        <v>27</v>
      </c>
      <c r="N1679" s="51">
        <f>VLOOKUP(M1679,Entourage!A:N,14,FALSE)</f>
        <v>2</v>
      </c>
      <c r="O1679" s="2" t="str">
        <f t="shared" si="238"/>
        <v>刺杀</v>
      </c>
      <c r="P1679" s="2">
        <f t="shared" si="239"/>
        <v>101</v>
      </c>
      <c r="Q1679" s="51">
        <f>INT(VLOOKUP(M1679,Entourage!A:AF,28+IF(N1679=1,2,IF(N1679=3,3,1)),FALSE)*0.6*POWER(B1679,1.1))</f>
        <v>605</v>
      </c>
      <c r="R1679" s="55">
        <f>I1679/(SUM(H$2:H1679)*10)</f>
        <v>1.5447355412753336E-2</v>
      </c>
      <c r="S1679" s="95">
        <f t="shared" si="242"/>
        <v>1.1687412239999997</v>
      </c>
      <c r="T1679" s="96">
        <f>SUMIFS(H$2:H1679,A$2:A1679,A1679)*10*S1679*(1.1+INDEX(Entourage!BD:BD,MATCH(J1679,Entourage!A:A,0))/20)</f>
        <v>8770.2341448959978</v>
      </c>
      <c r="U1679" s="96">
        <f t="shared" si="243"/>
        <v>725.39871969599881</v>
      </c>
      <c r="V1679" s="96">
        <f>T1679/VLOOKUP(C1679,[4]CharPropertyConfig!$A:$G,7,FALSE)</f>
        <v>350.80936579583994</v>
      </c>
      <c r="W1679" s="96">
        <f t="shared" si="244"/>
        <v>69.333074495998517</v>
      </c>
      <c r="X1679" s="54" t="str">
        <f>VLOOKUP(J1679,Entourage!A:B,2,FALSE)</f>
        <v>c_b_0020</v>
      </c>
      <c r="Y1679" s="51" t="str">
        <f>VLOOKUP(M1679,Entourage!A:B,2,FALSE)</f>
        <v>c_m_0014</v>
      </c>
    </row>
    <row r="1680" spans="1:25" x14ac:dyDescent="0.15">
      <c r="A1680" s="51">
        <f t="shared" si="240"/>
        <v>84</v>
      </c>
      <c r="B1680" s="2">
        <f>COUNTIF(A$1:A1680,A1680)</f>
        <v>19</v>
      </c>
      <c r="C1680" s="2">
        <f t="shared" si="236"/>
        <v>101</v>
      </c>
      <c r="D1680" s="100">
        <f t="shared" si="241"/>
        <v>381</v>
      </c>
      <c r="E1680" s="51">
        <v>1</v>
      </c>
      <c r="F1680" s="43">
        <v>6</v>
      </c>
      <c r="G1680" s="82">
        <v>13009</v>
      </c>
      <c r="H1680" s="43">
        <v>68</v>
      </c>
      <c r="I1680" s="43">
        <f>VLOOKUP(C1680,[4]CharPropertyConfig!$A:$G,7,FALSE)*D1680</f>
        <v>9525</v>
      </c>
      <c r="J1680" s="51">
        <f>VLOOKUP(A1680,filiation!A:C,3,FALSE)</f>
        <v>29</v>
      </c>
      <c r="K1680" s="51">
        <f>VLOOKUP(J1680,Entourage!A:N,14,FALSE)</f>
        <v>1</v>
      </c>
      <c r="L1680" s="2" t="str">
        <f t="shared" si="237"/>
        <v>战斗</v>
      </c>
      <c r="M1680" s="51">
        <f>VLOOKUP(A1680,filiation!A:D,4,FALSE)</f>
        <v>27</v>
      </c>
      <c r="N1680" s="51">
        <f>VLOOKUP(M1680,Entourage!A:N,14,FALSE)</f>
        <v>2</v>
      </c>
      <c r="O1680" s="2" t="str">
        <f t="shared" si="238"/>
        <v>刺杀</v>
      </c>
      <c r="P1680" s="2">
        <f t="shared" si="239"/>
        <v>101</v>
      </c>
      <c r="Q1680" s="51">
        <f>INT(VLOOKUP(M1680,Entourage!A:AF,28+IF(N1680=1,2,IF(N1680=3,3,1)),FALSE)*0.6*POWER(B1680,1.1))</f>
        <v>642</v>
      </c>
      <c r="R1680" s="55">
        <f>I1680/(SUM(H$2:H1680)*10)</f>
        <v>1.6795387219636054E-2</v>
      </c>
      <c r="S1680" s="95">
        <f t="shared" si="242"/>
        <v>1.1278352811599996</v>
      </c>
      <c r="T1680" s="96">
        <f>SUMIFS(H$2:H1680,A$2:A1680,A1680)*10*S1680*(1.1+INDEX(Entourage!BD:BD,MATCH(J1680,Entourage!A:A,0))/20)</f>
        <v>9536.9751374889565</v>
      </c>
      <c r="U1680" s="96">
        <f t="shared" si="243"/>
        <v>766.74099259295872</v>
      </c>
      <c r="V1680" s="96">
        <f>T1680/VLOOKUP(C1680,[4]CharPropertyConfig!$A:$G,7,FALSE)</f>
        <v>381.47900549955824</v>
      </c>
      <c r="W1680" s="96">
        <f t="shared" si="244"/>
        <v>41.342272896959912</v>
      </c>
      <c r="X1680" s="54" t="str">
        <f>VLOOKUP(J1680,Entourage!A:B,2,FALSE)</f>
        <v>c_b_0020</v>
      </c>
      <c r="Y1680" s="51" t="str">
        <f>VLOOKUP(M1680,Entourage!A:B,2,FALSE)</f>
        <v>c_m_0014</v>
      </c>
    </row>
    <row r="1681" spans="1:25" x14ac:dyDescent="0.15">
      <c r="A1681" s="51">
        <f t="shared" si="240"/>
        <v>84</v>
      </c>
      <c r="B1681" s="2">
        <f>COUNTIF(A$1:A1681,A1681)</f>
        <v>20</v>
      </c>
      <c r="C1681" s="2">
        <f t="shared" si="236"/>
        <v>101</v>
      </c>
      <c r="D1681" s="100">
        <f t="shared" si="241"/>
        <v>414</v>
      </c>
      <c r="E1681" s="51">
        <v>1</v>
      </c>
      <c r="F1681" s="43">
        <v>6</v>
      </c>
      <c r="G1681" s="82">
        <v>13009</v>
      </c>
      <c r="H1681" s="43">
        <v>72</v>
      </c>
      <c r="I1681" s="43">
        <f>VLOOKUP(C1681,[4]CharPropertyConfig!$A:$G,7,FALSE)*D1681</f>
        <v>10350</v>
      </c>
      <c r="J1681" s="51">
        <f>VLOOKUP(A1681,filiation!A:C,3,FALSE)</f>
        <v>29</v>
      </c>
      <c r="K1681" s="51">
        <f>VLOOKUP(J1681,Entourage!A:N,14,FALSE)</f>
        <v>1</v>
      </c>
      <c r="L1681" s="2" t="str">
        <f t="shared" si="237"/>
        <v>战斗</v>
      </c>
      <c r="M1681" s="51">
        <f>VLOOKUP(A1681,filiation!A:D,4,FALSE)</f>
        <v>27</v>
      </c>
      <c r="N1681" s="51">
        <f>VLOOKUP(M1681,Entourage!A:N,14,FALSE)</f>
        <v>2</v>
      </c>
      <c r="O1681" s="2" t="str">
        <f t="shared" si="238"/>
        <v>刺杀</v>
      </c>
      <c r="P1681" s="2">
        <f t="shared" si="239"/>
        <v>101</v>
      </c>
      <c r="Q1681" s="51">
        <f>INT(VLOOKUP(M1681,Entourage!A:AF,28+IF(N1681=1,2,IF(N1681=3,3,1)),FALSE)*0.6*POWER(B1681,1.1))</f>
        <v>680</v>
      </c>
      <c r="R1681" s="55">
        <f>I1681/(SUM(H$2:H1681)*10)</f>
        <v>1.8226965342349959E-2</v>
      </c>
      <c r="S1681" s="95">
        <f t="shared" si="242"/>
        <v>1.0940002227251997</v>
      </c>
      <c r="T1681" s="96">
        <f>SUMIFS(H$2:H1681,A$2:A1681,A1681)*10*S1681*(1.1+INDEX(Entourage!BD:BD,MATCH(J1681,Entourage!A:A,0))/20)</f>
        <v>10353.618107871291</v>
      </c>
      <c r="U1681" s="96">
        <f t="shared" si="243"/>
        <v>816.64297038233417</v>
      </c>
      <c r="V1681" s="96">
        <f>T1681/VLOOKUP(C1681,[4]CharPropertyConfig!$A:$G,7,FALSE)</f>
        <v>414.1447243148516</v>
      </c>
      <c r="W1681" s="96">
        <f t="shared" si="244"/>
        <v>49.901977789375451</v>
      </c>
      <c r="X1681" s="54" t="str">
        <f>VLOOKUP(J1681,Entourage!A:B,2,FALSE)</f>
        <v>c_b_0020</v>
      </c>
      <c r="Y1681" s="51" t="str">
        <f>VLOOKUP(M1681,Entourage!A:B,2,FALSE)</f>
        <v>c_m_0014</v>
      </c>
    </row>
    <row r="1682" spans="1:25" x14ac:dyDescent="0.15">
      <c r="A1682" s="51">
        <f t="shared" si="240"/>
        <v>85</v>
      </c>
      <c r="B1682" s="2">
        <f>COUNTIF(A$1:A1682,A1682)</f>
        <v>1</v>
      </c>
      <c r="C1682" s="2">
        <f t="shared" ref="C1682:C1745" si="245">P1682</f>
        <v>104</v>
      </c>
      <c r="D1682" s="100">
        <f t="shared" si="241"/>
        <v>280</v>
      </c>
      <c r="E1682" s="51">
        <v>1</v>
      </c>
      <c r="F1682" s="43">
        <v>1</v>
      </c>
      <c r="G1682" s="82">
        <v>13009</v>
      </c>
      <c r="H1682" s="43">
        <v>2</v>
      </c>
      <c r="I1682" s="43">
        <f>VLOOKUP(C1682,[4]CharPropertyConfig!$A:$G,7,FALSE)*D1682</f>
        <v>280</v>
      </c>
      <c r="J1682" s="51">
        <f>VLOOKUP(A1682,filiation!A:C,3,FALSE)</f>
        <v>27</v>
      </c>
      <c r="K1682" s="51">
        <f>VLOOKUP(J1682,Entourage!A:N,14,FALSE)</f>
        <v>2</v>
      </c>
      <c r="L1682" s="2" t="str">
        <f t="shared" si="237"/>
        <v>刺杀</v>
      </c>
      <c r="M1682" s="51">
        <f>VLOOKUP(A1682,filiation!A:D,4,FALSE)</f>
        <v>30</v>
      </c>
      <c r="N1682" s="51">
        <f>VLOOKUP(M1682,Entourage!A:N,14,FALSE)</f>
        <v>3</v>
      </c>
      <c r="O1682" s="2" t="str">
        <f t="shared" si="238"/>
        <v>辅助</v>
      </c>
      <c r="P1682" s="2">
        <f t="shared" si="239"/>
        <v>104</v>
      </c>
      <c r="Q1682" s="51">
        <f>INT(VLOOKUP(M1682,Entourage!A:AF,28+IF(N1682=1,2,IF(N1682=3,3,1)),FALSE)*0.6*POWER(B1682,1.1))</f>
        <v>284</v>
      </c>
      <c r="R1682" s="55">
        <f>I1682/(SUM(H$2:H1682)*10)</f>
        <v>4.930792801042511E-4</v>
      </c>
      <c r="S1682" s="95">
        <f t="shared" si="242"/>
        <v>10</v>
      </c>
      <c r="T1682" s="96">
        <f>SUMIFS(H$2:H1682,A$2:A1682,A1682)*10*S1682*(1.1+INDEX(Entourage!BD:BD,MATCH(J1682,Entourage!A:A,0))/20)</f>
        <v>280</v>
      </c>
      <c r="U1682" s="96">
        <f t="shared" si="243"/>
        <v>-10073.618107871291</v>
      </c>
      <c r="V1682" s="96">
        <f>T1682/VLOOKUP(C1682,[4]CharPropertyConfig!$A:$G,7,FALSE)</f>
        <v>280</v>
      </c>
      <c r="W1682" s="96">
        <f t="shared" si="244"/>
        <v>-10890.261078253625</v>
      </c>
      <c r="X1682" s="54" t="str">
        <f>VLOOKUP(J1682,Entourage!A:B,2,FALSE)</f>
        <v>c_m_0014</v>
      </c>
      <c r="Y1682" s="51" t="str">
        <f>VLOOKUP(M1682,Entourage!A:B,2,FALSE)</f>
        <v>c_b_0066</v>
      </c>
    </row>
    <row r="1683" spans="1:25" x14ac:dyDescent="0.15">
      <c r="A1683" s="51">
        <f t="shared" si="240"/>
        <v>85</v>
      </c>
      <c r="B1683" s="2">
        <f>COUNTIF(A$1:A1683,A1683)</f>
        <v>2</v>
      </c>
      <c r="C1683" s="2">
        <f t="shared" si="245"/>
        <v>104</v>
      </c>
      <c r="D1683" s="100">
        <f t="shared" si="241"/>
        <v>588</v>
      </c>
      <c r="E1683" s="51">
        <v>1</v>
      </c>
      <c r="F1683" s="43">
        <v>1</v>
      </c>
      <c r="G1683" s="82">
        <v>13009</v>
      </c>
      <c r="H1683" s="43">
        <v>4</v>
      </c>
      <c r="I1683" s="43">
        <f>VLOOKUP(C1683,[4]CharPropertyConfig!$A:$G,7,FALSE)*D1683</f>
        <v>588</v>
      </c>
      <c r="J1683" s="51">
        <f>VLOOKUP(A1683,filiation!A:C,3,FALSE)</f>
        <v>27</v>
      </c>
      <c r="K1683" s="51">
        <f>VLOOKUP(J1683,Entourage!A:N,14,FALSE)</f>
        <v>2</v>
      </c>
      <c r="L1683" s="2" t="str">
        <f t="shared" si="237"/>
        <v>刺杀</v>
      </c>
      <c r="M1683" s="51">
        <f>VLOOKUP(A1683,filiation!A:D,4,FALSE)</f>
        <v>30</v>
      </c>
      <c r="N1683" s="51">
        <f>VLOOKUP(M1683,Entourage!A:N,14,FALSE)</f>
        <v>3</v>
      </c>
      <c r="O1683" s="2" t="str">
        <f t="shared" si="238"/>
        <v>辅助</v>
      </c>
      <c r="P1683" s="2">
        <f t="shared" si="239"/>
        <v>104</v>
      </c>
      <c r="Q1683" s="51">
        <f>INT(VLOOKUP(M1683,Entourage!A:AF,28+IF(N1683=1,2,IF(N1683=3,3,1)),FALSE)*0.6*POWER(B1683,1.1))</f>
        <v>609</v>
      </c>
      <c r="R1683" s="55">
        <f>I1683/(SUM(H$2:H1683)*10)</f>
        <v>1.0353935552033808E-3</v>
      </c>
      <c r="S1683" s="95">
        <f t="shared" si="242"/>
        <v>7</v>
      </c>
      <c r="T1683" s="96">
        <f>SUMIFS(H$2:H1683,A$2:A1683,A1683)*10*S1683*(1.1+INDEX(Entourage!BD:BD,MATCH(J1683,Entourage!A:A,0))/20)</f>
        <v>588</v>
      </c>
      <c r="U1683" s="96">
        <f t="shared" si="243"/>
        <v>308</v>
      </c>
      <c r="V1683" s="96">
        <f>T1683/VLOOKUP(C1683,[4]CharPropertyConfig!$A:$G,7,FALSE)</f>
        <v>588</v>
      </c>
      <c r="W1683" s="96">
        <f t="shared" si="244"/>
        <v>10381.618107871291</v>
      </c>
      <c r="X1683" s="54" t="str">
        <f>VLOOKUP(J1683,Entourage!A:B,2,FALSE)</f>
        <v>c_m_0014</v>
      </c>
      <c r="Y1683" s="51" t="str">
        <f>VLOOKUP(M1683,Entourage!A:B,2,FALSE)</f>
        <v>c_b_0066</v>
      </c>
    </row>
    <row r="1684" spans="1:25" x14ac:dyDescent="0.15">
      <c r="A1684" s="51">
        <f t="shared" si="240"/>
        <v>85</v>
      </c>
      <c r="B1684" s="2">
        <f>COUNTIF(A$1:A1684,A1684)</f>
        <v>3</v>
      </c>
      <c r="C1684" s="2">
        <f t="shared" si="245"/>
        <v>104</v>
      </c>
      <c r="D1684" s="100">
        <f t="shared" si="241"/>
        <v>924</v>
      </c>
      <c r="E1684" s="51">
        <v>1</v>
      </c>
      <c r="F1684" s="43">
        <v>1</v>
      </c>
      <c r="G1684" s="82">
        <v>13009</v>
      </c>
      <c r="H1684" s="43">
        <v>6</v>
      </c>
      <c r="I1684" s="43">
        <f>VLOOKUP(C1684,[4]CharPropertyConfig!$A:$G,7,FALSE)*D1684</f>
        <v>924</v>
      </c>
      <c r="J1684" s="51">
        <f>VLOOKUP(A1684,filiation!A:C,3,FALSE)</f>
        <v>27</v>
      </c>
      <c r="K1684" s="51">
        <f>VLOOKUP(J1684,Entourage!A:N,14,FALSE)</f>
        <v>2</v>
      </c>
      <c r="L1684" s="2" t="str">
        <f t="shared" si="237"/>
        <v>刺杀</v>
      </c>
      <c r="M1684" s="51">
        <f>VLOOKUP(A1684,filiation!A:D,4,FALSE)</f>
        <v>30</v>
      </c>
      <c r="N1684" s="51">
        <f>VLOOKUP(M1684,Entourage!A:N,14,FALSE)</f>
        <v>3</v>
      </c>
      <c r="O1684" s="2" t="str">
        <f t="shared" si="238"/>
        <v>辅助</v>
      </c>
      <c r="P1684" s="2">
        <f t="shared" si="239"/>
        <v>104</v>
      </c>
      <c r="Q1684" s="51">
        <f>INT(VLOOKUP(M1684,Entourage!A:AF,28+IF(N1684=1,2,IF(N1684=3,3,1)),FALSE)*0.6*POWER(B1684,1.1))</f>
        <v>952</v>
      </c>
      <c r="R1684" s="55">
        <f>I1684/(SUM(H$2:H1684)*10)</f>
        <v>1.6268751320515529E-3</v>
      </c>
      <c r="S1684" s="95">
        <f t="shared" si="242"/>
        <v>5.5</v>
      </c>
      <c r="T1684" s="96">
        <f>SUMIFS(H$2:H1684,A$2:A1684,A1684)*10*S1684*(1.1+INDEX(Entourage!BD:BD,MATCH(J1684,Entourage!A:A,0))/20)</f>
        <v>924.00000000000011</v>
      </c>
      <c r="U1684" s="96">
        <f t="shared" si="243"/>
        <v>336.00000000000011</v>
      </c>
      <c r="V1684" s="96">
        <f>T1684/VLOOKUP(C1684,[4]CharPropertyConfig!$A:$G,7,FALSE)</f>
        <v>924.00000000000011</v>
      </c>
      <c r="W1684" s="96">
        <f t="shared" si="244"/>
        <v>28.000000000000114</v>
      </c>
      <c r="X1684" s="54" t="str">
        <f>VLOOKUP(J1684,Entourage!A:B,2,FALSE)</f>
        <v>c_m_0014</v>
      </c>
      <c r="Y1684" s="51" t="str">
        <f>VLOOKUP(M1684,Entourage!A:B,2,FALSE)</f>
        <v>c_b_0066</v>
      </c>
    </row>
    <row r="1685" spans="1:25" x14ac:dyDescent="0.15">
      <c r="A1685" s="51">
        <f t="shared" si="240"/>
        <v>85</v>
      </c>
      <c r="B1685" s="2">
        <f>COUNTIF(A$1:A1685,A1685)</f>
        <v>4</v>
      </c>
      <c r="C1685" s="2">
        <f t="shared" si="245"/>
        <v>104</v>
      </c>
      <c r="D1685" s="100">
        <f t="shared" si="241"/>
        <v>1293</v>
      </c>
      <c r="E1685" s="51">
        <v>1</v>
      </c>
      <c r="F1685" s="43">
        <v>2</v>
      </c>
      <c r="G1685" s="82">
        <v>13009</v>
      </c>
      <c r="H1685" s="43">
        <v>10</v>
      </c>
      <c r="I1685" s="43">
        <f>VLOOKUP(C1685,[4]CharPropertyConfig!$A:$G,7,FALSE)*D1685</f>
        <v>1293</v>
      </c>
      <c r="J1685" s="51">
        <f>VLOOKUP(A1685,filiation!A:C,3,FALSE)</f>
        <v>27</v>
      </c>
      <c r="K1685" s="51">
        <f>VLOOKUP(J1685,Entourage!A:N,14,FALSE)</f>
        <v>2</v>
      </c>
      <c r="L1685" s="2" t="str">
        <f t="shared" si="237"/>
        <v>刺杀</v>
      </c>
      <c r="M1685" s="51">
        <f>VLOOKUP(A1685,filiation!A:D,4,FALSE)</f>
        <v>30</v>
      </c>
      <c r="N1685" s="51">
        <f>VLOOKUP(M1685,Entourage!A:N,14,FALSE)</f>
        <v>3</v>
      </c>
      <c r="O1685" s="2" t="str">
        <f t="shared" si="238"/>
        <v>辅助</v>
      </c>
      <c r="P1685" s="2">
        <f t="shared" si="239"/>
        <v>104</v>
      </c>
      <c r="Q1685" s="51">
        <f>INT(VLOOKUP(M1685,Entourage!A:AF,28+IF(N1685=1,2,IF(N1685=3,3,1)),FALSE)*0.6*POWER(B1685,1.1))</f>
        <v>1306</v>
      </c>
      <c r="R1685" s="55">
        <f>I1685/(SUM(H$2:H1685)*10)</f>
        <v>2.2761680104214344E-3</v>
      </c>
      <c r="S1685" s="95">
        <f t="shared" si="242"/>
        <v>4.2</v>
      </c>
      <c r="T1685" s="96">
        <f>SUMIFS(H$2:H1685,A$2:A1685,A1685)*10*S1685*(1.1+INDEX(Entourage!BD:BD,MATCH(J1685,Entourage!A:A,0))/20)</f>
        <v>1293.6000000000001</v>
      </c>
      <c r="U1685" s="96">
        <f t="shared" si="243"/>
        <v>369.6</v>
      </c>
      <c r="V1685" s="96">
        <f>T1685/VLOOKUP(C1685,[4]CharPropertyConfig!$A:$G,7,FALSE)</f>
        <v>1293.6000000000001</v>
      </c>
      <c r="W1685" s="96">
        <f t="shared" si="244"/>
        <v>33.599999999999909</v>
      </c>
      <c r="X1685" s="54" t="str">
        <f>VLOOKUP(J1685,Entourage!A:B,2,FALSE)</f>
        <v>c_m_0014</v>
      </c>
      <c r="Y1685" s="51" t="str">
        <f>VLOOKUP(M1685,Entourage!A:B,2,FALSE)</f>
        <v>c_b_0066</v>
      </c>
    </row>
    <row r="1686" spans="1:25" x14ac:dyDescent="0.15">
      <c r="A1686" s="51">
        <f t="shared" si="240"/>
        <v>85</v>
      </c>
      <c r="B1686" s="2">
        <f>COUNTIF(A$1:A1686,A1686)</f>
        <v>5</v>
      </c>
      <c r="C1686" s="2">
        <f t="shared" si="245"/>
        <v>104</v>
      </c>
      <c r="D1686" s="100">
        <f t="shared" si="241"/>
        <v>1694</v>
      </c>
      <c r="E1686" s="51">
        <v>1</v>
      </c>
      <c r="F1686" s="43">
        <v>2</v>
      </c>
      <c r="G1686" s="82">
        <v>13009</v>
      </c>
      <c r="H1686" s="43">
        <v>12</v>
      </c>
      <c r="I1686" s="43">
        <f>VLOOKUP(C1686,[4]CharPropertyConfig!$A:$G,7,FALSE)*D1686</f>
        <v>1694</v>
      </c>
      <c r="J1686" s="51">
        <f>VLOOKUP(A1686,filiation!A:C,3,FALSE)</f>
        <v>27</v>
      </c>
      <c r="K1686" s="51">
        <f>VLOOKUP(J1686,Entourage!A:N,14,FALSE)</f>
        <v>2</v>
      </c>
      <c r="L1686" s="2" t="str">
        <f t="shared" si="237"/>
        <v>刺杀</v>
      </c>
      <c r="M1686" s="51">
        <f>VLOOKUP(A1686,filiation!A:D,4,FALSE)</f>
        <v>30</v>
      </c>
      <c r="N1686" s="51">
        <f>VLOOKUP(M1686,Entourage!A:N,14,FALSE)</f>
        <v>3</v>
      </c>
      <c r="O1686" s="2" t="str">
        <f t="shared" si="238"/>
        <v>辅助</v>
      </c>
      <c r="P1686" s="2">
        <f t="shared" si="239"/>
        <v>104</v>
      </c>
      <c r="Q1686" s="51">
        <f>INT(VLOOKUP(M1686,Entourage!A:AF,28+IF(N1686=1,2,IF(N1686=3,3,1)),FALSE)*0.6*POWER(B1686,1.1))</f>
        <v>1670</v>
      </c>
      <c r="R1686" s="55">
        <f>I1686/(SUM(H$2:H1686)*10)</f>
        <v>2.9814495406385302E-3</v>
      </c>
      <c r="S1686" s="95">
        <f t="shared" si="242"/>
        <v>3.56</v>
      </c>
      <c r="T1686" s="96">
        <f>SUMIFS(H$2:H1686,A$2:A1686,A1686)*10*S1686*(1.1+INDEX(Entourage!BD:BD,MATCH(J1686,Entourage!A:A,0))/20)</f>
        <v>1694.5600000000004</v>
      </c>
      <c r="U1686" s="96">
        <f t="shared" si="243"/>
        <v>400.96000000000026</v>
      </c>
      <c r="V1686" s="96">
        <f>T1686/VLOOKUP(C1686,[4]CharPropertyConfig!$A:$G,7,FALSE)</f>
        <v>1694.5600000000004</v>
      </c>
      <c r="W1686" s="96">
        <f t="shared" si="244"/>
        <v>31.360000000000241</v>
      </c>
      <c r="X1686" s="54" t="str">
        <f>VLOOKUP(J1686,Entourage!A:B,2,FALSE)</f>
        <v>c_m_0014</v>
      </c>
      <c r="Y1686" s="51" t="str">
        <f>VLOOKUP(M1686,Entourage!A:B,2,FALSE)</f>
        <v>c_b_0066</v>
      </c>
    </row>
    <row r="1687" spans="1:25" x14ac:dyDescent="0.15">
      <c r="A1687" s="51">
        <f t="shared" si="240"/>
        <v>85</v>
      </c>
      <c r="B1687" s="2">
        <f>COUNTIF(A$1:A1687,A1687)</f>
        <v>6</v>
      </c>
      <c r="C1687" s="2">
        <f t="shared" si="245"/>
        <v>104</v>
      </c>
      <c r="D1687" s="100">
        <f t="shared" si="241"/>
        <v>2114</v>
      </c>
      <c r="E1687" s="51">
        <v>1</v>
      </c>
      <c r="F1687" s="43">
        <v>2</v>
      </c>
      <c r="G1687" s="82">
        <v>13009</v>
      </c>
      <c r="H1687" s="43">
        <v>16</v>
      </c>
      <c r="I1687" s="43">
        <f>VLOOKUP(C1687,[4]CharPropertyConfig!$A:$G,7,FALSE)*D1687</f>
        <v>2114</v>
      </c>
      <c r="J1687" s="51">
        <f>VLOOKUP(A1687,filiation!A:C,3,FALSE)</f>
        <v>27</v>
      </c>
      <c r="K1687" s="51">
        <f>VLOOKUP(J1687,Entourage!A:N,14,FALSE)</f>
        <v>2</v>
      </c>
      <c r="L1687" s="2" t="str">
        <f t="shared" si="237"/>
        <v>刺杀</v>
      </c>
      <c r="M1687" s="51">
        <f>VLOOKUP(A1687,filiation!A:D,4,FALSE)</f>
        <v>30</v>
      </c>
      <c r="N1687" s="51">
        <f>VLOOKUP(M1687,Entourage!A:N,14,FALSE)</f>
        <v>3</v>
      </c>
      <c r="O1687" s="2" t="str">
        <f t="shared" si="238"/>
        <v>辅助</v>
      </c>
      <c r="P1687" s="2">
        <f t="shared" si="239"/>
        <v>104</v>
      </c>
      <c r="Q1687" s="51">
        <f>INT(VLOOKUP(M1687,Entourage!A:AF,28+IF(N1687=1,2,IF(N1687=3,3,1)),FALSE)*0.6*POWER(B1687,1.1))</f>
        <v>2041</v>
      </c>
      <c r="R1687" s="55">
        <f>I1687/(SUM(H$2:H1687)*10)</f>
        <v>3.7196044621177465E-3</v>
      </c>
      <c r="S1687" s="95">
        <f t="shared" si="242"/>
        <v>3.02</v>
      </c>
      <c r="T1687" s="96">
        <f>SUMIFS(H$2:H1687,A$2:A1687,A1687)*10*S1687*(1.1+INDEX(Entourage!BD:BD,MATCH(J1687,Entourage!A:A,0))/20)</f>
        <v>2114</v>
      </c>
      <c r="U1687" s="96">
        <f t="shared" si="243"/>
        <v>419.4399999999996</v>
      </c>
      <c r="V1687" s="96">
        <f>T1687/VLOOKUP(C1687,[4]CharPropertyConfig!$A:$G,7,FALSE)</f>
        <v>2114</v>
      </c>
      <c r="W1687" s="96">
        <f t="shared" si="244"/>
        <v>18.479999999999336</v>
      </c>
      <c r="X1687" s="54" t="str">
        <f>VLOOKUP(J1687,Entourage!A:B,2,FALSE)</f>
        <v>c_m_0014</v>
      </c>
      <c r="Y1687" s="51" t="str">
        <f>VLOOKUP(M1687,Entourage!A:B,2,FALSE)</f>
        <v>c_b_0066</v>
      </c>
    </row>
    <row r="1688" spans="1:25" x14ac:dyDescent="0.15">
      <c r="A1688" s="51">
        <f t="shared" si="240"/>
        <v>85</v>
      </c>
      <c r="B1688" s="2">
        <f>COUNTIF(A$1:A1688,A1688)</f>
        <v>7</v>
      </c>
      <c r="C1688" s="2">
        <f t="shared" si="245"/>
        <v>104</v>
      </c>
      <c r="D1688" s="100">
        <f t="shared" si="241"/>
        <v>2548</v>
      </c>
      <c r="E1688" s="51">
        <v>1</v>
      </c>
      <c r="F1688" s="43">
        <v>3</v>
      </c>
      <c r="G1688" s="82">
        <v>13009</v>
      </c>
      <c r="H1688" s="43">
        <v>20</v>
      </c>
      <c r="I1688" s="43">
        <f>VLOOKUP(C1688,[4]CharPropertyConfig!$A:$G,7,FALSE)*D1688</f>
        <v>2548</v>
      </c>
      <c r="J1688" s="51">
        <f>VLOOKUP(A1688,filiation!A:C,3,FALSE)</f>
        <v>27</v>
      </c>
      <c r="K1688" s="51">
        <f>VLOOKUP(J1688,Entourage!A:N,14,FALSE)</f>
        <v>2</v>
      </c>
      <c r="L1688" s="2" t="str">
        <f t="shared" si="237"/>
        <v>刺杀</v>
      </c>
      <c r="M1688" s="51">
        <f>VLOOKUP(A1688,filiation!A:D,4,FALSE)</f>
        <v>30</v>
      </c>
      <c r="N1688" s="51">
        <f>VLOOKUP(M1688,Entourage!A:N,14,FALSE)</f>
        <v>3</v>
      </c>
      <c r="O1688" s="2" t="str">
        <f t="shared" si="238"/>
        <v>辅助</v>
      </c>
      <c r="P1688" s="2">
        <f t="shared" si="239"/>
        <v>104</v>
      </c>
      <c r="Q1688" s="51">
        <f>INT(VLOOKUP(M1688,Entourage!A:AF,28+IF(N1688=1,2,IF(N1688=3,3,1)),FALSE)*0.6*POWER(B1688,1.1))</f>
        <v>2418</v>
      </c>
      <c r="R1688" s="55">
        <f>I1688/(SUM(H$2:H1688)*10)</f>
        <v>4.4816547648362471E-3</v>
      </c>
      <c r="S1688" s="95">
        <f t="shared" si="242"/>
        <v>2.6</v>
      </c>
      <c r="T1688" s="96">
        <f>SUMIFS(H$2:H1688,A$2:A1688,A1688)*10*S1688*(1.1+INDEX(Entourage!BD:BD,MATCH(J1688,Entourage!A:A,0))/20)</f>
        <v>2548.0000000000005</v>
      </c>
      <c r="U1688" s="96">
        <f t="shared" si="243"/>
        <v>434.00000000000045</v>
      </c>
      <c r="V1688" s="96">
        <f>T1688/VLOOKUP(C1688,[4]CharPropertyConfig!$A:$G,7,FALSE)</f>
        <v>2548.0000000000005</v>
      </c>
      <c r="W1688" s="96">
        <f t="shared" si="244"/>
        <v>14.560000000000855</v>
      </c>
      <c r="X1688" s="54" t="str">
        <f>VLOOKUP(J1688,Entourage!A:B,2,FALSE)</f>
        <v>c_m_0014</v>
      </c>
      <c r="Y1688" s="51" t="str">
        <f>VLOOKUP(M1688,Entourage!A:B,2,FALSE)</f>
        <v>c_b_0066</v>
      </c>
    </row>
    <row r="1689" spans="1:25" x14ac:dyDescent="0.15">
      <c r="A1689" s="51">
        <f t="shared" si="240"/>
        <v>85</v>
      </c>
      <c r="B1689" s="2">
        <f>COUNTIF(A$1:A1689,A1689)</f>
        <v>8</v>
      </c>
      <c r="C1689" s="2">
        <f t="shared" si="245"/>
        <v>104</v>
      </c>
      <c r="D1689" s="100">
        <f t="shared" si="241"/>
        <v>3000</v>
      </c>
      <c r="E1689" s="51">
        <v>1</v>
      </c>
      <c r="F1689" s="43">
        <v>3</v>
      </c>
      <c r="G1689" s="82">
        <v>13009</v>
      </c>
      <c r="H1689" s="43">
        <v>24</v>
      </c>
      <c r="I1689" s="43">
        <f>VLOOKUP(C1689,[4]CharPropertyConfig!$A:$G,7,FALSE)*D1689</f>
        <v>3000</v>
      </c>
      <c r="J1689" s="51">
        <f>VLOOKUP(A1689,filiation!A:C,3,FALSE)</f>
        <v>27</v>
      </c>
      <c r="K1689" s="51">
        <f>VLOOKUP(J1689,Entourage!A:N,14,FALSE)</f>
        <v>2</v>
      </c>
      <c r="L1689" s="2" t="str">
        <f t="shared" si="237"/>
        <v>刺杀</v>
      </c>
      <c r="M1689" s="51">
        <f>VLOOKUP(A1689,filiation!A:D,4,FALSE)</f>
        <v>30</v>
      </c>
      <c r="N1689" s="51">
        <f>VLOOKUP(M1689,Entourage!A:N,14,FALSE)</f>
        <v>3</v>
      </c>
      <c r="O1689" s="2" t="str">
        <f t="shared" si="238"/>
        <v>辅助</v>
      </c>
      <c r="P1689" s="2">
        <f t="shared" si="239"/>
        <v>104</v>
      </c>
      <c r="Q1689" s="51">
        <f>INT(VLOOKUP(M1689,Entourage!A:AF,28+IF(N1689=1,2,IF(N1689=3,3,1)),FALSE)*0.6*POWER(B1689,1.1))</f>
        <v>2801</v>
      </c>
      <c r="R1689" s="55">
        <f>I1689/(SUM(H$2:H1689)*10)</f>
        <v>5.2744470621329861E-3</v>
      </c>
      <c r="S1689" s="95">
        <f t="shared" si="242"/>
        <v>2.2799999999999998</v>
      </c>
      <c r="T1689" s="96">
        <f>SUMIFS(H$2:H1689,A$2:A1689,A1689)*10*S1689*(1.1+INDEX(Entourage!BD:BD,MATCH(J1689,Entourage!A:A,0))/20)</f>
        <v>3000.48</v>
      </c>
      <c r="U1689" s="96">
        <f t="shared" si="243"/>
        <v>452.47999999999956</v>
      </c>
      <c r="V1689" s="96">
        <f>T1689/VLOOKUP(C1689,[4]CharPropertyConfig!$A:$G,7,FALSE)</f>
        <v>3000.48</v>
      </c>
      <c r="W1689" s="96">
        <f t="shared" si="244"/>
        <v>18.479999999999109</v>
      </c>
      <c r="X1689" s="54" t="str">
        <f>VLOOKUP(J1689,Entourage!A:B,2,FALSE)</f>
        <v>c_m_0014</v>
      </c>
      <c r="Y1689" s="51" t="str">
        <f>VLOOKUP(M1689,Entourage!A:B,2,FALSE)</f>
        <v>c_b_0066</v>
      </c>
    </row>
    <row r="1690" spans="1:25" x14ac:dyDescent="0.15">
      <c r="A1690" s="51">
        <f t="shared" si="240"/>
        <v>85</v>
      </c>
      <c r="B1690" s="2">
        <f>COUNTIF(A$1:A1690,A1690)</f>
        <v>9</v>
      </c>
      <c r="C1690" s="2">
        <f t="shared" si="245"/>
        <v>104</v>
      </c>
      <c r="D1690" s="100">
        <f t="shared" si="241"/>
        <v>3477</v>
      </c>
      <c r="E1690" s="51">
        <v>1</v>
      </c>
      <c r="F1690" s="43">
        <v>3</v>
      </c>
      <c r="G1690" s="82">
        <v>13009</v>
      </c>
      <c r="H1690" s="43">
        <v>26</v>
      </c>
      <c r="I1690" s="43">
        <f>VLOOKUP(C1690,[4]CharPropertyConfig!$A:$G,7,FALSE)*D1690</f>
        <v>3477</v>
      </c>
      <c r="J1690" s="51">
        <f>VLOOKUP(A1690,filiation!A:C,3,FALSE)</f>
        <v>27</v>
      </c>
      <c r="K1690" s="51">
        <f>VLOOKUP(J1690,Entourage!A:N,14,FALSE)</f>
        <v>2</v>
      </c>
      <c r="L1690" s="2" t="str">
        <f t="shared" si="237"/>
        <v>刺杀</v>
      </c>
      <c r="M1690" s="51">
        <f>VLOOKUP(A1690,filiation!A:D,4,FALSE)</f>
        <v>30</v>
      </c>
      <c r="N1690" s="51">
        <f>VLOOKUP(M1690,Entourage!A:N,14,FALSE)</f>
        <v>3</v>
      </c>
      <c r="O1690" s="2" t="str">
        <f t="shared" si="238"/>
        <v>辅助</v>
      </c>
      <c r="P1690" s="2">
        <f t="shared" si="239"/>
        <v>104</v>
      </c>
      <c r="Q1690" s="51">
        <f>INT(VLOOKUP(M1690,Entourage!A:AF,28+IF(N1690=1,2,IF(N1690=3,3,1)),FALSE)*0.6*POWER(B1690,1.1))</f>
        <v>3188</v>
      </c>
      <c r="R1690" s="55">
        <f>I1690/(SUM(H$2:H1690)*10)</f>
        <v>6.1102910164487559E-3</v>
      </c>
      <c r="S1690" s="95">
        <f t="shared" si="242"/>
        <v>2.0699999999999998</v>
      </c>
      <c r="T1690" s="96">
        <f>SUMIFS(H$2:H1690,A$2:A1690,A1690)*10*S1690*(1.1+INDEX(Entourage!BD:BD,MATCH(J1690,Entourage!A:A,0))/20)</f>
        <v>3477.6000000000004</v>
      </c>
      <c r="U1690" s="96">
        <f t="shared" si="243"/>
        <v>477.12000000000035</v>
      </c>
      <c r="V1690" s="96">
        <f>T1690/VLOOKUP(C1690,[4]CharPropertyConfig!$A:$G,7,FALSE)</f>
        <v>3477.6000000000004</v>
      </c>
      <c r="W1690" s="96">
        <f t="shared" si="244"/>
        <v>24.640000000000782</v>
      </c>
      <c r="X1690" s="54" t="str">
        <f>VLOOKUP(J1690,Entourage!A:B,2,FALSE)</f>
        <v>c_m_0014</v>
      </c>
      <c r="Y1690" s="51" t="str">
        <f>VLOOKUP(M1690,Entourage!A:B,2,FALSE)</f>
        <v>c_b_0066</v>
      </c>
    </row>
    <row r="1691" spans="1:25" x14ac:dyDescent="0.15">
      <c r="A1691" s="51">
        <f t="shared" si="240"/>
        <v>85</v>
      </c>
      <c r="B1691" s="2">
        <f>COUNTIF(A$1:A1691,A1691)</f>
        <v>10</v>
      </c>
      <c r="C1691" s="2">
        <f t="shared" si="245"/>
        <v>104</v>
      </c>
      <c r="D1691" s="100">
        <f t="shared" si="241"/>
        <v>3969</v>
      </c>
      <c r="E1691" s="51">
        <v>1</v>
      </c>
      <c r="F1691" s="43">
        <v>3</v>
      </c>
      <c r="G1691" s="82">
        <v>13009</v>
      </c>
      <c r="H1691" s="43">
        <v>30</v>
      </c>
      <c r="I1691" s="43">
        <f>VLOOKUP(C1691,[4]CharPropertyConfig!$A:$G,7,FALSE)*D1691</f>
        <v>3969</v>
      </c>
      <c r="J1691" s="51">
        <f>VLOOKUP(A1691,filiation!A:C,3,FALSE)</f>
        <v>27</v>
      </c>
      <c r="K1691" s="51">
        <f>VLOOKUP(J1691,Entourage!A:N,14,FALSE)</f>
        <v>2</v>
      </c>
      <c r="L1691" s="2" t="str">
        <f t="shared" si="237"/>
        <v>刺杀</v>
      </c>
      <c r="M1691" s="51">
        <f>VLOOKUP(A1691,filiation!A:D,4,FALSE)</f>
        <v>30</v>
      </c>
      <c r="N1691" s="51">
        <f>VLOOKUP(M1691,Entourage!A:N,14,FALSE)</f>
        <v>3</v>
      </c>
      <c r="O1691" s="2" t="str">
        <f t="shared" si="238"/>
        <v>辅助</v>
      </c>
      <c r="P1691" s="2">
        <f t="shared" si="239"/>
        <v>104</v>
      </c>
      <c r="Q1691" s="51">
        <f>INT(VLOOKUP(M1691,Entourage!A:AF,28+IF(N1691=1,2,IF(N1691=3,3,1)),FALSE)*0.6*POWER(B1691,1.1))</f>
        <v>3580</v>
      </c>
      <c r="R1691" s="55">
        <f>I1691/(SUM(H$2:H1691)*10)</f>
        <v>6.9712298450837814E-3</v>
      </c>
      <c r="S1691" s="95">
        <f t="shared" si="242"/>
        <v>1.89</v>
      </c>
      <c r="T1691" s="96">
        <f>SUMIFS(H$2:H1691,A$2:A1691,A1691)*10*S1691*(1.1+INDEX(Entourage!BD:BD,MATCH(J1691,Entourage!A:A,0))/20)</f>
        <v>3969.0000000000005</v>
      </c>
      <c r="U1691" s="96">
        <f t="shared" si="243"/>
        <v>491.40000000000009</v>
      </c>
      <c r="V1691" s="96">
        <f>T1691/VLOOKUP(C1691,[4]CharPropertyConfig!$A:$G,7,FALSE)</f>
        <v>3969.0000000000005</v>
      </c>
      <c r="W1691" s="96">
        <f t="shared" si="244"/>
        <v>14.279999999999745</v>
      </c>
      <c r="X1691" s="54" t="str">
        <f>VLOOKUP(J1691,Entourage!A:B,2,FALSE)</f>
        <v>c_m_0014</v>
      </c>
      <c r="Y1691" s="51" t="str">
        <f>VLOOKUP(M1691,Entourage!A:B,2,FALSE)</f>
        <v>c_b_0066</v>
      </c>
    </row>
    <row r="1692" spans="1:25" x14ac:dyDescent="0.15">
      <c r="A1692" s="51">
        <f t="shared" si="240"/>
        <v>85</v>
      </c>
      <c r="B1692" s="2">
        <f>COUNTIF(A$1:A1692,A1692)</f>
        <v>11</v>
      </c>
      <c r="C1692" s="2">
        <f t="shared" si="245"/>
        <v>104</v>
      </c>
      <c r="D1692" s="100">
        <f t="shared" si="241"/>
        <v>4482</v>
      </c>
      <c r="E1692" s="51">
        <v>1</v>
      </c>
      <c r="F1692" s="43">
        <v>4</v>
      </c>
      <c r="G1692" s="82">
        <v>13009</v>
      </c>
      <c r="H1692" s="43">
        <v>34</v>
      </c>
      <c r="I1692" s="43">
        <f>VLOOKUP(C1692,[4]CharPropertyConfig!$A:$G,7,FALSE)*D1692</f>
        <v>4482</v>
      </c>
      <c r="J1692" s="51">
        <f>VLOOKUP(A1692,filiation!A:C,3,FALSE)</f>
        <v>27</v>
      </c>
      <c r="K1692" s="51">
        <f>VLOOKUP(J1692,Entourage!A:N,14,FALSE)</f>
        <v>2</v>
      </c>
      <c r="L1692" s="2" t="str">
        <f t="shared" si="237"/>
        <v>刺杀</v>
      </c>
      <c r="M1692" s="51">
        <f>VLOOKUP(A1692,filiation!A:D,4,FALSE)</f>
        <v>30</v>
      </c>
      <c r="N1692" s="51">
        <f>VLOOKUP(M1692,Entourage!A:N,14,FALSE)</f>
        <v>3</v>
      </c>
      <c r="O1692" s="2" t="str">
        <f t="shared" si="238"/>
        <v>辅助</v>
      </c>
      <c r="P1692" s="2">
        <f t="shared" si="239"/>
        <v>104</v>
      </c>
      <c r="Q1692" s="51">
        <f>INT(VLOOKUP(M1692,Entourage!A:AF,28+IF(N1692=1,2,IF(N1692=3,3,1)),FALSE)*0.6*POWER(B1692,1.1))</f>
        <v>3976</v>
      </c>
      <c r="R1692" s="55">
        <f>I1692/(SUM(H$2:H1692)*10)</f>
        <v>7.8675747788231991E-3</v>
      </c>
      <c r="S1692" s="95">
        <f t="shared" si="242"/>
        <v>1.74</v>
      </c>
      <c r="T1692" s="96">
        <f>SUMIFS(H$2:H1692,A$2:A1692,A1692)*10*S1692*(1.1+INDEX(Entourage!BD:BD,MATCH(J1692,Entourage!A:A,0))/20)</f>
        <v>4482.2400000000007</v>
      </c>
      <c r="U1692" s="96">
        <f t="shared" si="243"/>
        <v>513.24000000000024</v>
      </c>
      <c r="V1692" s="96">
        <f>T1692/VLOOKUP(C1692,[4]CharPropertyConfig!$A:$G,7,FALSE)</f>
        <v>4482.2400000000007</v>
      </c>
      <c r="W1692" s="96">
        <f t="shared" si="244"/>
        <v>21.840000000000146</v>
      </c>
      <c r="X1692" s="54" t="str">
        <f>VLOOKUP(J1692,Entourage!A:B,2,FALSE)</f>
        <v>c_m_0014</v>
      </c>
      <c r="Y1692" s="51" t="str">
        <f>VLOOKUP(M1692,Entourage!A:B,2,FALSE)</f>
        <v>c_b_0066</v>
      </c>
    </row>
    <row r="1693" spans="1:25" x14ac:dyDescent="0.15">
      <c r="A1693" s="51">
        <f t="shared" si="240"/>
        <v>85</v>
      </c>
      <c r="B1693" s="2">
        <f>COUNTIF(A$1:A1693,A1693)</f>
        <v>12</v>
      </c>
      <c r="C1693" s="2">
        <f t="shared" si="245"/>
        <v>104</v>
      </c>
      <c r="D1693" s="100">
        <f t="shared" si="241"/>
        <v>5019</v>
      </c>
      <c r="E1693" s="51">
        <v>1</v>
      </c>
      <c r="F1693" s="43">
        <v>4</v>
      </c>
      <c r="G1693" s="82">
        <v>13009</v>
      </c>
      <c r="H1693" s="43">
        <v>38</v>
      </c>
      <c r="I1693" s="43">
        <f>VLOOKUP(C1693,[4]CharPropertyConfig!$A:$G,7,FALSE)*D1693</f>
        <v>5019</v>
      </c>
      <c r="J1693" s="51">
        <f>VLOOKUP(A1693,filiation!A:C,3,FALSE)</f>
        <v>27</v>
      </c>
      <c r="K1693" s="51">
        <f>VLOOKUP(J1693,Entourage!A:N,14,FALSE)</f>
        <v>2</v>
      </c>
      <c r="L1693" s="2" t="str">
        <f t="shared" si="237"/>
        <v>刺杀</v>
      </c>
      <c r="M1693" s="51">
        <f>VLOOKUP(A1693,filiation!A:D,4,FALSE)</f>
        <v>30</v>
      </c>
      <c r="N1693" s="51">
        <f>VLOOKUP(M1693,Entourage!A:N,14,FALSE)</f>
        <v>3</v>
      </c>
      <c r="O1693" s="2" t="str">
        <f t="shared" si="238"/>
        <v>辅助</v>
      </c>
      <c r="P1693" s="2">
        <f t="shared" si="239"/>
        <v>104</v>
      </c>
      <c r="Q1693" s="51">
        <f>INT(VLOOKUP(M1693,Entourage!A:AF,28+IF(N1693=1,2,IF(N1693=3,3,1)),FALSE)*0.6*POWER(B1693,1.1))</f>
        <v>4375</v>
      </c>
      <c r="R1693" s="55">
        <f>I1693/(SUM(H$2:H1693)*10)</f>
        <v>8.8043363856436171E-3</v>
      </c>
      <c r="S1693" s="95">
        <f t="shared" si="242"/>
        <v>1.615</v>
      </c>
      <c r="T1693" s="96">
        <f>SUMIFS(H$2:H1693,A$2:A1693,A1693)*10*S1693*(1.1+INDEX(Entourage!BD:BD,MATCH(J1693,Entourage!A:A,0))/20)</f>
        <v>5019.420000000001</v>
      </c>
      <c r="U1693" s="96">
        <f t="shared" si="243"/>
        <v>537.18000000000029</v>
      </c>
      <c r="V1693" s="96">
        <f>T1693/VLOOKUP(C1693,[4]CharPropertyConfig!$A:$G,7,FALSE)</f>
        <v>5019.420000000001</v>
      </c>
      <c r="W1693" s="96">
        <f t="shared" si="244"/>
        <v>23.940000000000055</v>
      </c>
      <c r="X1693" s="54" t="str">
        <f>VLOOKUP(J1693,Entourage!A:B,2,FALSE)</f>
        <v>c_m_0014</v>
      </c>
      <c r="Y1693" s="51" t="str">
        <f>VLOOKUP(M1693,Entourage!A:B,2,FALSE)</f>
        <v>c_b_0066</v>
      </c>
    </row>
    <row r="1694" spans="1:25" x14ac:dyDescent="0.15">
      <c r="A1694" s="51">
        <f t="shared" si="240"/>
        <v>85</v>
      </c>
      <c r="B1694" s="2">
        <f>COUNTIF(A$1:A1694,A1694)</f>
        <v>13</v>
      </c>
      <c r="C1694" s="2">
        <f t="shared" si="245"/>
        <v>104</v>
      </c>
      <c r="D1694" s="100">
        <f t="shared" si="241"/>
        <v>5580</v>
      </c>
      <c r="E1694" s="51">
        <v>1</v>
      </c>
      <c r="F1694" s="43">
        <v>4</v>
      </c>
      <c r="G1694" s="82">
        <v>13009</v>
      </c>
      <c r="H1694" s="43">
        <v>42</v>
      </c>
      <c r="I1694" s="43">
        <f>VLOOKUP(C1694,[4]CharPropertyConfig!$A:$G,7,FALSE)*D1694</f>
        <v>5580</v>
      </c>
      <c r="J1694" s="51">
        <f>VLOOKUP(A1694,filiation!A:C,3,FALSE)</f>
        <v>27</v>
      </c>
      <c r="K1694" s="51">
        <f>VLOOKUP(J1694,Entourage!A:N,14,FALSE)</f>
        <v>2</v>
      </c>
      <c r="L1694" s="2" t="str">
        <f t="shared" si="237"/>
        <v>刺杀</v>
      </c>
      <c r="M1694" s="51">
        <f>VLOOKUP(A1694,filiation!A:D,4,FALSE)</f>
        <v>30</v>
      </c>
      <c r="N1694" s="51">
        <f>VLOOKUP(M1694,Entourage!A:N,14,FALSE)</f>
        <v>3</v>
      </c>
      <c r="O1694" s="2" t="str">
        <f t="shared" si="238"/>
        <v>辅助</v>
      </c>
      <c r="P1694" s="2">
        <f t="shared" si="239"/>
        <v>104</v>
      </c>
      <c r="Q1694" s="51">
        <f>INT(VLOOKUP(M1694,Entourage!A:AF,28+IF(N1694=1,2,IF(N1694=3,3,1)),FALSE)*0.6*POWER(B1694,1.1))</f>
        <v>4778</v>
      </c>
      <c r="R1694" s="55">
        <f>I1694/(SUM(H$2:H1694)*10)</f>
        <v>9.7812368531762731E-3</v>
      </c>
      <c r="S1694" s="95">
        <f t="shared" si="242"/>
        <v>1.51</v>
      </c>
      <c r="T1694" s="96">
        <f>SUMIFS(H$2:H1694,A$2:A1694,A1694)*10*S1694*(1.1+INDEX(Entourage!BD:BD,MATCH(J1694,Entourage!A:A,0))/20)</f>
        <v>5580.9600000000009</v>
      </c>
      <c r="U1694" s="96">
        <f t="shared" si="243"/>
        <v>561.54</v>
      </c>
      <c r="V1694" s="96">
        <f>T1694/VLOOKUP(C1694,[4]CharPropertyConfig!$A:$G,7,FALSE)</f>
        <v>5580.9600000000009</v>
      </c>
      <c r="W1694" s="96">
        <f t="shared" si="244"/>
        <v>24.359999999999673</v>
      </c>
      <c r="X1694" s="54" t="str">
        <f>VLOOKUP(J1694,Entourage!A:B,2,FALSE)</f>
        <v>c_m_0014</v>
      </c>
      <c r="Y1694" s="51" t="str">
        <f>VLOOKUP(M1694,Entourage!A:B,2,FALSE)</f>
        <v>c_b_0066</v>
      </c>
    </row>
    <row r="1695" spans="1:25" x14ac:dyDescent="0.15">
      <c r="A1695" s="51">
        <f t="shared" si="240"/>
        <v>85</v>
      </c>
      <c r="B1695" s="2">
        <f>COUNTIF(A$1:A1695,A1695)</f>
        <v>14</v>
      </c>
      <c r="C1695" s="2">
        <f t="shared" si="245"/>
        <v>104</v>
      </c>
      <c r="D1695" s="100">
        <f t="shared" si="241"/>
        <v>6162</v>
      </c>
      <c r="E1695" s="51">
        <v>1</v>
      </c>
      <c r="F1695" s="43">
        <v>5</v>
      </c>
      <c r="G1695" s="82">
        <v>13009</v>
      </c>
      <c r="H1695" s="43">
        <v>46</v>
      </c>
      <c r="I1695" s="43">
        <f>VLOOKUP(C1695,[4]CharPropertyConfig!$A:$G,7,FALSE)*D1695</f>
        <v>6162</v>
      </c>
      <c r="J1695" s="51">
        <f>VLOOKUP(A1695,filiation!A:C,3,FALSE)</f>
        <v>27</v>
      </c>
      <c r="K1695" s="51">
        <f>VLOOKUP(J1695,Entourage!A:N,14,FALSE)</f>
        <v>2</v>
      </c>
      <c r="L1695" s="2" t="str">
        <f t="shared" si="237"/>
        <v>刺杀</v>
      </c>
      <c r="M1695" s="51">
        <f>VLOOKUP(A1695,filiation!A:D,4,FALSE)</f>
        <v>30</v>
      </c>
      <c r="N1695" s="51">
        <f>VLOOKUP(M1695,Entourage!A:N,14,FALSE)</f>
        <v>3</v>
      </c>
      <c r="O1695" s="2" t="str">
        <f t="shared" si="238"/>
        <v>辅助</v>
      </c>
      <c r="P1695" s="2">
        <f t="shared" si="239"/>
        <v>104</v>
      </c>
      <c r="Q1695" s="51">
        <f>INT(VLOOKUP(M1695,Entourage!A:AF,28+IF(N1695=1,2,IF(N1695=3,3,1)),FALSE)*0.6*POWER(B1695,1.1))</f>
        <v>5184</v>
      </c>
      <c r="R1695" s="55">
        <f>I1695/(SUM(H$2:H1695)*10)</f>
        <v>1.0792727782253826E-2</v>
      </c>
      <c r="S1695" s="95">
        <f t="shared" si="242"/>
        <v>1.42</v>
      </c>
      <c r="T1695" s="96">
        <f>SUMIFS(H$2:H1695,A$2:A1695,A1695)*10*S1695*(1.1+INDEX(Entourage!BD:BD,MATCH(J1695,Entourage!A:A,0))/20)</f>
        <v>6162.8</v>
      </c>
      <c r="U1695" s="96">
        <f t="shared" si="243"/>
        <v>581.83999999999924</v>
      </c>
      <c r="V1695" s="96">
        <f>T1695/VLOOKUP(C1695,[4]CharPropertyConfig!$A:$G,7,FALSE)</f>
        <v>6162.8</v>
      </c>
      <c r="W1695" s="96">
        <f t="shared" si="244"/>
        <v>20.299999999999272</v>
      </c>
      <c r="X1695" s="54" t="str">
        <f>VLOOKUP(J1695,Entourage!A:B,2,FALSE)</f>
        <v>c_m_0014</v>
      </c>
      <c r="Y1695" s="51" t="str">
        <f>VLOOKUP(M1695,Entourage!A:B,2,FALSE)</f>
        <v>c_b_0066</v>
      </c>
    </row>
    <row r="1696" spans="1:25" x14ac:dyDescent="0.15">
      <c r="A1696" s="51">
        <f t="shared" si="240"/>
        <v>85</v>
      </c>
      <c r="B1696" s="2">
        <f>COUNTIF(A$1:A1696,A1696)</f>
        <v>15</v>
      </c>
      <c r="C1696" s="2">
        <f t="shared" si="245"/>
        <v>104</v>
      </c>
      <c r="D1696" s="100">
        <f t="shared" si="241"/>
        <v>6763</v>
      </c>
      <c r="E1696" s="51">
        <v>1</v>
      </c>
      <c r="F1696" s="43">
        <v>5</v>
      </c>
      <c r="G1696" s="82">
        <v>13009</v>
      </c>
      <c r="H1696" s="43">
        <v>50</v>
      </c>
      <c r="I1696" s="43">
        <f>VLOOKUP(C1696,[4]CharPropertyConfig!$A:$G,7,FALSE)*D1696</f>
        <v>6763</v>
      </c>
      <c r="J1696" s="51">
        <f>VLOOKUP(A1696,filiation!A:C,3,FALSE)</f>
        <v>27</v>
      </c>
      <c r="K1696" s="51">
        <f>VLOOKUP(J1696,Entourage!A:N,14,FALSE)</f>
        <v>2</v>
      </c>
      <c r="L1696" s="2" t="str">
        <f t="shared" si="237"/>
        <v>刺杀</v>
      </c>
      <c r="M1696" s="51">
        <f>VLOOKUP(A1696,filiation!A:D,4,FALSE)</f>
        <v>30</v>
      </c>
      <c r="N1696" s="51">
        <f>VLOOKUP(M1696,Entourage!A:N,14,FALSE)</f>
        <v>3</v>
      </c>
      <c r="O1696" s="2" t="str">
        <f t="shared" si="238"/>
        <v>辅助</v>
      </c>
      <c r="P1696" s="2">
        <f t="shared" si="239"/>
        <v>104</v>
      </c>
      <c r="Q1696" s="51">
        <f>INT(VLOOKUP(M1696,Entourage!A:AF,28+IF(N1696=1,2,IF(N1696=3,3,1)),FALSE)*0.6*POWER(B1696,1.1))</f>
        <v>5592</v>
      </c>
      <c r="R1696" s="55">
        <f>I1696/(SUM(H$2:H1696)*10)</f>
        <v>1.1835013299734005E-2</v>
      </c>
      <c r="S1696" s="95">
        <f t="shared" si="242"/>
        <v>1.3418999999999999</v>
      </c>
      <c r="T1696" s="96">
        <f>SUMIFS(H$2:H1696,A$2:A1696,A1696)*10*S1696*(1.1+INDEX(Entourage!BD:BD,MATCH(J1696,Entourage!A:A,0))/20)</f>
        <v>6763.1759999999995</v>
      </c>
      <c r="U1696" s="96">
        <f t="shared" si="243"/>
        <v>600.37599999999929</v>
      </c>
      <c r="V1696" s="96">
        <f>T1696/VLOOKUP(C1696,[4]CharPropertyConfig!$A:$G,7,FALSE)</f>
        <v>6763.1759999999995</v>
      </c>
      <c r="W1696" s="96">
        <f t="shared" si="244"/>
        <v>18.536000000000058</v>
      </c>
      <c r="X1696" s="54" t="str">
        <f>VLOOKUP(J1696,Entourage!A:B,2,FALSE)</f>
        <v>c_m_0014</v>
      </c>
      <c r="Y1696" s="51" t="str">
        <f>VLOOKUP(M1696,Entourage!A:B,2,FALSE)</f>
        <v>c_b_0066</v>
      </c>
    </row>
    <row r="1697" spans="1:25" x14ac:dyDescent="0.15">
      <c r="A1697" s="51">
        <f t="shared" si="240"/>
        <v>85</v>
      </c>
      <c r="B1697" s="2">
        <f>COUNTIF(A$1:A1697,A1697)</f>
        <v>16</v>
      </c>
      <c r="C1697" s="2">
        <f t="shared" si="245"/>
        <v>104</v>
      </c>
      <c r="D1697" s="100">
        <f t="shared" si="241"/>
        <v>7388</v>
      </c>
      <c r="E1697" s="51">
        <v>1</v>
      </c>
      <c r="F1697" s="43">
        <v>5</v>
      </c>
      <c r="G1697" s="82">
        <v>13009</v>
      </c>
      <c r="H1697" s="43">
        <v>54</v>
      </c>
      <c r="I1697" s="43">
        <f>VLOOKUP(C1697,[4]CharPropertyConfig!$A:$G,7,FALSE)*D1697</f>
        <v>7388</v>
      </c>
      <c r="J1697" s="51">
        <f>VLOOKUP(A1697,filiation!A:C,3,FALSE)</f>
        <v>27</v>
      </c>
      <c r="K1697" s="51">
        <f>VLOOKUP(J1697,Entourage!A:N,14,FALSE)</f>
        <v>2</v>
      </c>
      <c r="L1697" s="2" t="str">
        <f t="shared" si="237"/>
        <v>刺杀</v>
      </c>
      <c r="M1697" s="51">
        <f>VLOOKUP(A1697,filiation!A:D,4,FALSE)</f>
        <v>30</v>
      </c>
      <c r="N1697" s="51">
        <f>VLOOKUP(M1697,Entourage!A:N,14,FALSE)</f>
        <v>3</v>
      </c>
      <c r="O1697" s="2" t="str">
        <f t="shared" si="238"/>
        <v>辅助</v>
      </c>
      <c r="P1697" s="2">
        <f t="shared" si="239"/>
        <v>104</v>
      </c>
      <c r="Q1697" s="51">
        <f>INT(VLOOKUP(M1697,Entourage!A:AF,28+IF(N1697=1,2,IF(N1697=3,3,1)),FALSE)*0.6*POWER(B1697,1.1))</f>
        <v>6004</v>
      </c>
      <c r="R1697" s="55">
        <f>I1697/(SUM(H$2:H1697)*10)</f>
        <v>1.2916535543200811E-2</v>
      </c>
      <c r="S1697" s="95">
        <f t="shared" si="242"/>
        <v>1.2748049999999997</v>
      </c>
      <c r="T1697" s="96">
        <f>SUMIFS(H$2:H1697,A$2:A1697,A1697)*10*S1697*(1.1+INDEX(Entourage!BD:BD,MATCH(J1697,Entourage!A:A,0))/20)</f>
        <v>7388.7697799999987</v>
      </c>
      <c r="U1697" s="96">
        <f t="shared" si="243"/>
        <v>625.59377999999924</v>
      </c>
      <c r="V1697" s="96">
        <f>T1697/VLOOKUP(C1697,[4]CharPropertyConfig!$A:$G,7,FALSE)</f>
        <v>7388.7697799999987</v>
      </c>
      <c r="W1697" s="96">
        <f t="shared" si="244"/>
        <v>25.217779999999948</v>
      </c>
      <c r="X1697" s="54" t="str">
        <f>VLOOKUP(J1697,Entourage!A:B,2,FALSE)</f>
        <v>c_m_0014</v>
      </c>
      <c r="Y1697" s="51" t="str">
        <f>VLOOKUP(M1697,Entourage!A:B,2,FALSE)</f>
        <v>c_b_0066</v>
      </c>
    </row>
    <row r="1698" spans="1:25" x14ac:dyDescent="0.15">
      <c r="A1698" s="51">
        <f t="shared" si="240"/>
        <v>85</v>
      </c>
      <c r="B1698" s="2">
        <f>COUNTIF(A$1:A1698,A1698)</f>
        <v>17</v>
      </c>
      <c r="C1698" s="2">
        <f t="shared" si="245"/>
        <v>104</v>
      </c>
      <c r="D1698" s="100">
        <f t="shared" si="241"/>
        <v>8044</v>
      </c>
      <c r="E1698" s="51">
        <v>1</v>
      </c>
      <c r="F1698" s="43">
        <v>5</v>
      </c>
      <c r="G1698" s="82">
        <v>13009</v>
      </c>
      <c r="H1698" s="43">
        <v>58</v>
      </c>
      <c r="I1698" s="43">
        <f>VLOOKUP(C1698,[4]CharPropertyConfig!$A:$G,7,FALSE)*D1698</f>
        <v>8044</v>
      </c>
      <c r="J1698" s="51">
        <f>VLOOKUP(A1698,filiation!A:C,3,FALSE)</f>
        <v>27</v>
      </c>
      <c r="K1698" s="51">
        <f>VLOOKUP(J1698,Entourage!A:N,14,FALSE)</f>
        <v>2</v>
      </c>
      <c r="L1698" s="2" t="str">
        <f t="shared" ref="L1698:L1761" si="246">VLOOKUP(K1698,$AC$2:$AD$4,2,FALSE)</f>
        <v>刺杀</v>
      </c>
      <c r="M1698" s="51">
        <f>VLOOKUP(A1698,filiation!A:D,4,FALSE)</f>
        <v>30</v>
      </c>
      <c r="N1698" s="51">
        <f>VLOOKUP(M1698,Entourage!A:N,14,FALSE)</f>
        <v>3</v>
      </c>
      <c r="O1698" s="2" t="str">
        <f t="shared" ref="O1698:O1761" si="247">VLOOKUP(N1698,$AC$2:$AD$4,2,FALSE)</f>
        <v>辅助</v>
      </c>
      <c r="P1698" s="2">
        <f t="shared" ref="P1698:P1761" si="248">VLOOKUP(N1698,$AC$2:$AE$4,3,FALSE)</f>
        <v>104</v>
      </c>
      <c r="Q1698" s="51">
        <f>INT(VLOOKUP(M1698,Entourage!A:AF,28+IF(N1698=1,2,IF(N1698=3,3,1)),FALSE)*0.6*POWER(B1698,1.1))</f>
        <v>6418</v>
      </c>
      <c r="R1698" s="55">
        <f>I1698/(SUM(H$2:H1698)*10)</f>
        <v>1.4049182618415538E-2</v>
      </c>
      <c r="S1698" s="95">
        <f t="shared" si="242"/>
        <v>1.2174387749999998</v>
      </c>
      <c r="T1698" s="96">
        <f>SUMIFS(H$2:H1698,A$2:A1698,A1698)*10*S1698*(1.1+INDEX(Entourage!BD:BD,MATCH(J1698,Entourage!A:A,0))/20)</f>
        <v>8044.835425199999</v>
      </c>
      <c r="U1698" s="96">
        <f t="shared" si="243"/>
        <v>656.06564520000029</v>
      </c>
      <c r="V1698" s="96">
        <f>T1698/VLOOKUP(C1698,[4]CharPropertyConfig!$A:$G,7,FALSE)</f>
        <v>8044.835425199999</v>
      </c>
      <c r="W1698" s="96">
        <f t="shared" si="244"/>
        <v>30.471865200001048</v>
      </c>
      <c r="X1698" s="54" t="str">
        <f>VLOOKUP(J1698,Entourage!A:B,2,FALSE)</f>
        <v>c_m_0014</v>
      </c>
      <c r="Y1698" s="51" t="str">
        <f>VLOOKUP(M1698,Entourage!A:B,2,FALSE)</f>
        <v>c_b_0066</v>
      </c>
    </row>
    <row r="1699" spans="1:25" x14ac:dyDescent="0.15">
      <c r="A1699" s="51">
        <f t="shared" si="240"/>
        <v>85</v>
      </c>
      <c r="B1699" s="2">
        <f>COUNTIF(A$1:A1699,A1699)</f>
        <v>18</v>
      </c>
      <c r="C1699" s="2">
        <f t="shared" si="245"/>
        <v>104</v>
      </c>
      <c r="D1699" s="100">
        <f t="shared" si="241"/>
        <v>8770</v>
      </c>
      <c r="E1699" s="51">
        <v>1</v>
      </c>
      <c r="F1699" s="43">
        <v>6</v>
      </c>
      <c r="G1699" s="82">
        <v>13009</v>
      </c>
      <c r="H1699" s="43">
        <v>64</v>
      </c>
      <c r="I1699" s="43">
        <f>VLOOKUP(C1699,[4]CharPropertyConfig!$A:$G,7,FALSE)*D1699</f>
        <v>8770</v>
      </c>
      <c r="J1699" s="51">
        <f>VLOOKUP(A1699,filiation!A:C,3,FALSE)</f>
        <v>27</v>
      </c>
      <c r="K1699" s="51">
        <f>VLOOKUP(J1699,Entourage!A:N,14,FALSE)</f>
        <v>2</v>
      </c>
      <c r="L1699" s="2" t="str">
        <f t="shared" si="246"/>
        <v>刺杀</v>
      </c>
      <c r="M1699" s="51">
        <f>VLOOKUP(A1699,filiation!A:D,4,FALSE)</f>
        <v>30</v>
      </c>
      <c r="N1699" s="51">
        <f>VLOOKUP(M1699,Entourage!A:N,14,FALSE)</f>
        <v>3</v>
      </c>
      <c r="O1699" s="2" t="str">
        <f t="shared" si="247"/>
        <v>辅助</v>
      </c>
      <c r="P1699" s="2">
        <f t="shared" si="248"/>
        <v>104</v>
      </c>
      <c r="Q1699" s="51">
        <f>INT(VLOOKUP(M1699,Entourage!A:AF,28+IF(N1699=1,2,IF(N1699=3,3,1)),FALSE)*0.6*POWER(B1699,1.1))</f>
        <v>6834</v>
      </c>
      <c r="R1699" s="55">
        <f>I1699/(SUM(H$2:H1699)*10)</f>
        <v>1.5300069783670621E-2</v>
      </c>
      <c r="S1699" s="95">
        <f t="shared" si="242"/>
        <v>1.1687412239999997</v>
      </c>
      <c r="T1699" s="96">
        <f>SUMIFS(H$2:H1699,A$2:A1699,A1699)*10*S1699*(1.1+INDEX(Entourage!BD:BD,MATCH(J1699,Entourage!A:A,0))/20)</f>
        <v>8770.2341448959978</v>
      </c>
      <c r="U1699" s="96">
        <f t="shared" si="243"/>
        <v>725.39871969599881</v>
      </c>
      <c r="V1699" s="96">
        <f>T1699/VLOOKUP(C1699,[4]CharPropertyConfig!$A:$G,7,FALSE)</f>
        <v>8770.2341448959978</v>
      </c>
      <c r="W1699" s="96">
        <f t="shared" si="244"/>
        <v>69.333074495998517</v>
      </c>
      <c r="X1699" s="54" t="str">
        <f>VLOOKUP(J1699,Entourage!A:B,2,FALSE)</f>
        <v>c_m_0014</v>
      </c>
      <c r="Y1699" s="51" t="str">
        <f>VLOOKUP(M1699,Entourage!A:B,2,FALSE)</f>
        <v>c_b_0066</v>
      </c>
    </row>
    <row r="1700" spans="1:25" x14ac:dyDescent="0.15">
      <c r="A1700" s="51">
        <f t="shared" si="240"/>
        <v>85</v>
      </c>
      <c r="B1700" s="2">
        <f>COUNTIF(A$1:A1700,A1700)</f>
        <v>19</v>
      </c>
      <c r="C1700" s="2">
        <f t="shared" si="245"/>
        <v>104</v>
      </c>
      <c r="D1700" s="100">
        <f t="shared" si="241"/>
        <v>9536</v>
      </c>
      <c r="E1700" s="51">
        <v>1</v>
      </c>
      <c r="F1700" s="43">
        <v>6</v>
      </c>
      <c r="G1700" s="82">
        <v>13009</v>
      </c>
      <c r="H1700" s="43">
        <v>68</v>
      </c>
      <c r="I1700" s="43">
        <f>VLOOKUP(C1700,[4]CharPropertyConfig!$A:$G,7,FALSE)*D1700</f>
        <v>9536</v>
      </c>
      <c r="J1700" s="51">
        <f>VLOOKUP(A1700,filiation!A:C,3,FALSE)</f>
        <v>27</v>
      </c>
      <c r="K1700" s="51">
        <f>VLOOKUP(J1700,Entourage!A:N,14,FALSE)</f>
        <v>2</v>
      </c>
      <c r="L1700" s="2" t="str">
        <f t="shared" si="246"/>
        <v>刺杀</v>
      </c>
      <c r="M1700" s="51">
        <f>VLOOKUP(A1700,filiation!A:D,4,FALSE)</f>
        <v>30</v>
      </c>
      <c r="N1700" s="51">
        <f>VLOOKUP(M1700,Entourage!A:N,14,FALSE)</f>
        <v>3</v>
      </c>
      <c r="O1700" s="2" t="str">
        <f t="shared" si="247"/>
        <v>辅助</v>
      </c>
      <c r="P1700" s="2">
        <f t="shared" si="248"/>
        <v>104</v>
      </c>
      <c r="Q1700" s="51">
        <f>INT(VLOOKUP(M1700,Entourage!A:AF,28+IF(N1700=1,2,IF(N1700=3,3,1)),FALSE)*0.6*POWER(B1700,1.1))</f>
        <v>7253</v>
      </c>
      <c r="R1700" s="55">
        <f>I1700/(SUM(H$2:H1700)*10)</f>
        <v>1.6616714295671568E-2</v>
      </c>
      <c r="S1700" s="95">
        <f t="shared" si="242"/>
        <v>1.1278352811599996</v>
      </c>
      <c r="T1700" s="96">
        <f>SUMIFS(H$2:H1700,A$2:A1700,A1700)*10*S1700*(1.1+INDEX(Entourage!BD:BD,MATCH(J1700,Entourage!A:A,0))/20)</f>
        <v>9536.9751374889565</v>
      </c>
      <c r="U1700" s="96">
        <f t="shared" si="243"/>
        <v>766.74099259295872</v>
      </c>
      <c r="V1700" s="96">
        <f>T1700/VLOOKUP(C1700,[4]CharPropertyConfig!$A:$G,7,FALSE)</f>
        <v>9536.9751374889565</v>
      </c>
      <c r="W1700" s="96">
        <f t="shared" si="244"/>
        <v>41.342272896959912</v>
      </c>
      <c r="X1700" s="54" t="str">
        <f>VLOOKUP(J1700,Entourage!A:B,2,FALSE)</f>
        <v>c_m_0014</v>
      </c>
      <c r="Y1700" s="51" t="str">
        <f>VLOOKUP(M1700,Entourage!A:B,2,FALSE)</f>
        <v>c_b_0066</v>
      </c>
    </row>
    <row r="1701" spans="1:25" x14ac:dyDescent="0.15">
      <c r="A1701" s="51">
        <f t="shared" si="240"/>
        <v>85</v>
      </c>
      <c r="B1701" s="2">
        <f>COUNTIF(A$1:A1701,A1701)</f>
        <v>20</v>
      </c>
      <c r="C1701" s="2">
        <f t="shared" si="245"/>
        <v>104</v>
      </c>
      <c r="D1701" s="100">
        <f t="shared" si="241"/>
        <v>10353</v>
      </c>
      <c r="E1701" s="51">
        <v>1</v>
      </c>
      <c r="F1701" s="43">
        <v>6</v>
      </c>
      <c r="G1701" s="82">
        <v>13009</v>
      </c>
      <c r="H1701" s="43">
        <v>72</v>
      </c>
      <c r="I1701" s="43">
        <f>VLOOKUP(C1701,[4]CharPropertyConfig!$A:$G,7,FALSE)*D1701</f>
        <v>10353</v>
      </c>
      <c r="J1701" s="51">
        <f>VLOOKUP(A1701,filiation!A:C,3,FALSE)</f>
        <v>27</v>
      </c>
      <c r="K1701" s="51">
        <f>VLOOKUP(J1701,Entourage!A:N,14,FALSE)</f>
        <v>2</v>
      </c>
      <c r="L1701" s="2" t="str">
        <f t="shared" si="246"/>
        <v>刺杀</v>
      </c>
      <c r="M1701" s="51">
        <f>VLOOKUP(A1701,filiation!A:D,4,FALSE)</f>
        <v>30</v>
      </c>
      <c r="N1701" s="51">
        <f>VLOOKUP(M1701,Entourage!A:N,14,FALSE)</f>
        <v>3</v>
      </c>
      <c r="O1701" s="2" t="str">
        <f t="shared" si="247"/>
        <v>辅助</v>
      </c>
      <c r="P1701" s="2">
        <f t="shared" si="248"/>
        <v>104</v>
      </c>
      <c r="Q1701" s="51">
        <f>INT(VLOOKUP(M1701,Entourage!A:AF,28+IF(N1701=1,2,IF(N1701=3,3,1)),FALSE)*0.6*POWER(B1701,1.1))</f>
        <v>7674</v>
      </c>
      <c r="R1701" s="55">
        <f>I1701/(SUM(H$2:H1701)*10)</f>
        <v>1.801775147928994E-2</v>
      </c>
      <c r="S1701" s="95">
        <f t="shared" si="242"/>
        <v>1.0940002227251997</v>
      </c>
      <c r="T1701" s="96">
        <f>SUMIFS(H$2:H1701,A$2:A1701,A1701)*10*S1701*(1.1+INDEX(Entourage!BD:BD,MATCH(J1701,Entourage!A:A,0))/20)</f>
        <v>10353.618107871291</v>
      </c>
      <c r="U1701" s="96">
        <f t="shared" si="243"/>
        <v>816.64297038233417</v>
      </c>
      <c r="V1701" s="96">
        <f>T1701/VLOOKUP(C1701,[4]CharPropertyConfig!$A:$G,7,FALSE)</f>
        <v>10353.618107871291</v>
      </c>
      <c r="W1701" s="96">
        <f t="shared" si="244"/>
        <v>49.901977789375451</v>
      </c>
      <c r="X1701" s="54" t="str">
        <f>VLOOKUP(J1701,Entourage!A:B,2,FALSE)</f>
        <v>c_m_0014</v>
      </c>
      <c r="Y1701" s="51" t="str">
        <f>VLOOKUP(M1701,Entourage!A:B,2,FALSE)</f>
        <v>c_b_0066</v>
      </c>
    </row>
    <row r="1702" spans="1:25" x14ac:dyDescent="0.15">
      <c r="A1702" s="51">
        <f t="shared" si="240"/>
        <v>86</v>
      </c>
      <c r="B1702" s="2">
        <f>COUNTIF(A$1:A1702,A1702)</f>
        <v>1</v>
      </c>
      <c r="C1702" s="2">
        <f t="shared" si="245"/>
        <v>101</v>
      </c>
      <c r="D1702" s="100">
        <f t="shared" si="241"/>
        <v>11</v>
      </c>
      <c r="E1702" s="51">
        <v>1</v>
      </c>
      <c r="F1702" s="43">
        <v>1</v>
      </c>
      <c r="G1702" s="82">
        <v>13009</v>
      </c>
      <c r="H1702" s="43">
        <v>2</v>
      </c>
      <c r="I1702" s="43">
        <f>VLOOKUP(C1702,[4]CharPropertyConfig!$A:$G,7,FALSE)*D1702</f>
        <v>275</v>
      </c>
      <c r="J1702" s="51">
        <f>VLOOKUP(A1702,filiation!A:C,3,FALSE)</f>
        <v>30</v>
      </c>
      <c r="K1702" s="51">
        <f>VLOOKUP(J1702,Entourage!A:N,14,FALSE)</f>
        <v>3</v>
      </c>
      <c r="L1702" s="2" t="str">
        <f t="shared" si="246"/>
        <v>辅助</v>
      </c>
      <c r="M1702" s="51">
        <f>VLOOKUP(A1702,filiation!A:D,4,FALSE)</f>
        <v>27</v>
      </c>
      <c r="N1702" s="51">
        <f>VLOOKUP(M1702,Entourage!A:N,14,FALSE)</f>
        <v>2</v>
      </c>
      <c r="O1702" s="2" t="str">
        <f t="shared" si="247"/>
        <v>刺杀</v>
      </c>
      <c r="P1702" s="2">
        <f t="shared" si="248"/>
        <v>101</v>
      </c>
      <c r="Q1702" s="51">
        <f>INT(VLOOKUP(M1702,Entourage!A:AF,28+IF(N1702=1,2,IF(N1702=3,3,1)),FALSE)*0.6*POWER(B1702,1.1))</f>
        <v>25</v>
      </c>
      <c r="R1702" s="55">
        <f>I1702/(SUM(H$2:H1702)*10)</f>
        <v>4.7857714663603773E-4</v>
      </c>
      <c r="S1702" s="95">
        <f t="shared" si="242"/>
        <v>10</v>
      </c>
      <c r="T1702" s="96">
        <f>SUMIFS(H$2:H1702,A$2:A1702,A1702)*10*S1702*(1.1+INDEX(Entourage!BD:BD,MATCH(J1702,Entourage!A:A,0))/20)</f>
        <v>280</v>
      </c>
      <c r="U1702" s="96">
        <f t="shared" si="243"/>
        <v>-10073.618107871291</v>
      </c>
      <c r="V1702" s="96">
        <f>T1702/VLOOKUP(C1702,[4]CharPropertyConfig!$A:$G,7,FALSE)</f>
        <v>11.2</v>
      </c>
      <c r="W1702" s="96">
        <f t="shared" si="244"/>
        <v>-10890.261078253625</v>
      </c>
      <c r="X1702" s="54" t="str">
        <f>VLOOKUP(J1702,Entourage!A:B,2,FALSE)</f>
        <v>c_b_0066</v>
      </c>
      <c r="Y1702" s="51" t="str">
        <f>VLOOKUP(M1702,Entourage!A:B,2,FALSE)</f>
        <v>c_m_0014</v>
      </c>
    </row>
    <row r="1703" spans="1:25" x14ac:dyDescent="0.15">
      <c r="A1703" s="51">
        <f t="shared" si="240"/>
        <v>86</v>
      </c>
      <c r="B1703" s="2">
        <f>COUNTIF(A$1:A1703,A1703)</f>
        <v>2</v>
      </c>
      <c r="C1703" s="2">
        <f t="shared" si="245"/>
        <v>101</v>
      </c>
      <c r="D1703" s="100">
        <f t="shared" si="241"/>
        <v>23</v>
      </c>
      <c r="E1703" s="51">
        <v>1</v>
      </c>
      <c r="F1703" s="43">
        <v>1</v>
      </c>
      <c r="G1703" s="82">
        <v>13009</v>
      </c>
      <c r="H1703" s="43">
        <v>4</v>
      </c>
      <c r="I1703" s="43">
        <f>VLOOKUP(C1703,[4]CharPropertyConfig!$A:$G,7,FALSE)*D1703</f>
        <v>575</v>
      </c>
      <c r="J1703" s="51">
        <f>VLOOKUP(A1703,filiation!A:C,3,FALSE)</f>
        <v>30</v>
      </c>
      <c r="K1703" s="51">
        <f>VLOOKUP(J1703,Entourage!A:N,14,FALSE)</f>
        <v>3</v>
      </c>
      <c r="L1703" s="2" t="str">
        <f t="shared" si="246"/>
        <v>辅助</v>
      </c>
      <c r="M1703" s="51">
        <f>VLOOKUP(A1703,filiation!A:D,4,FALSE)</f>
        <v>27</v>
      </c>
      <c r="N1703" s="51">
        <f>VLOOKUP(M1703,Entourage!A:N,14,FALSE)</f>
        <v>2</v>
      </c>
      <c r="O1703" s="2" t="str">
        <f t="shared" si="247"/>
        <v>刺杀</v>
      </c>
      <c r="P1703" s="2">
        <f t="shared" si="248"/>
        <v>101</v>
      </c>
      <c r="Q1703" s="51">
        <f>INT(VLOOKUP(M1703,Entourage!A:AF,28+IF(N1703=1,2,IF(N1703=3,3,1)),FALSE)*0.6*POWER(B1703,1.1))</f>
        <v>54</v>
      </c>
      <c r="R1703" s="55">
        <f>I1703/(SUM(H$2:H1703)*10)</f>
        <v>1.0005916541955243E-3</v>
      </c>
      <c r="S1703" s="95">
        <f t="shared" si="242"/>
        <v>7</v>
      </c>
      <c r="T1703" s="96">
        <f>SUMIFS(H$2:H1703,A$2:A1703,A1703)*10*S1703*(1.1+INDEX(Entourage!BD:BD,MATCH(J1703,Entourage!A:A,0))/20)</f>
        <v>588</v>
      </c>
      <c r="U1703" s="96">
        <f t="shared" si="243"/>
        <v>308</v>
      </c>
      <c r="V1703" s="96">
        <f>T1703/VLOOKUP(C1703,[4]CharPropertyConfig!$A:$G,7,FALSE)</f>
        <v>23.52</v>
      </c>
      <c r="W1703" s="96">
        <f t="shared" si="244"/>
        <v>10381.618107871291</v>
      </c>
      <c r="X1703" s="54" t="str">
        <f>VLOOKUP(J1703,Entourage!A:B,2,FALSE)</f>
        <v>c_b_0066</v>
      </c>
      <c r="Y1703" s="51" t="str">
        <f>VLOOKUP(M1703,Entourage!A:B,2,FALSE)</f>
        <v>c_m_0014</v>
      </c>
    </row>
    <row r="1704" spans="1:25" x14ac:dyDescent="0.15">
      <c r="A1704" s="51">
        <f t="shared" si="240"/>
        <v>86</v>
      </c>
      <c r="B1704" s="2">
        <f>COUNTIF(A$1:A1704,A1704)</f>
        <v>3</v>
      </c>
      <c r="C1704" s="2">
        <f t="shared" si="245"/>
        <v>101</v>
      </c>
      <c r="D1704" s="100">
        <f t="shared" si="241"/>
        <v>36</v>
      </c>
      <c r="E1704" s="51">
        <v>1</v>
      </c>
      <c r="F1704" s="43">
        <v>1</v>
      </c>
      <c r="G1704" s="82">
        <v>13009</v>
      </c>
      <c r="H1704" s="43">
        <v>6</v>
      </c>
      <c r="I1704" s="43">
        <f>VLOOKUP(C1704,[4]CharPropertyConfig!$A:$G,7,FALSE)*D1704</f>
        <v>900</v>
      </c>
      <c r="J1704" s="51">
        <f>VLOOKUP(A1704,filiation!A:C,3,FALSE)</f>
        <v>30</v>
      </c>
      <c r="K1704" s="51">
        <f>VLOOKUP(J1704,Entourage!A:N,14,FALSE)</f>
        <v>3</v>
      </c>
      <c r="L1704" s="2" t="str">
        <f t="shared" si="246"/>
        <v>辅助</v>
      </c>
      <c r="M1704" s="51">
        <f>VLOOKUP(A1704,filiation!A:D,4,FALSE)</f>
        <v>27</v>
      </c>
      <c r="N1704" s="51">
        <f>VLOOKUP(M1704,Entourage!A:N,14,FALSE)</f>
        <v>2</v>
      </c>
      <c r="O1704" s="2" t="str">
        <f t="shared" si="247"/>
        <v>刺杀</v>
      </c>
      <c r="P1704" s="2">
        <f t="shared" si="248"/>
        <v>101</v>
      </c>
      <c r="Q1704" s="51">
        <f>INT(VLOOKUP(M1704,Entourage!A:AF,28+IF(N1704=1,2,IF(N1704=3,3,1)),FALSE)*0.6*POWER(B1704,1.1))</f>
        <v>84</v>
      </c>
      <c r="R1704" s="55">
        <f>I1704/(SUM(H$2:H1704)*10)</f>
        <v>1.5659799554565701E-3</v>
      </c>
      <c r="S1704" s="95">
        <f t="shared" si="242"/>
        <v>5.5</v>
      </c>
      <c r="T1704" s="96">
        <f>SUMIFS(H$2:H1704,A$2:A1704,A1704)*10*S1704*(1.1+INDEX(Entourage!BD:BD,MATCH(J1704,Entourage!A:A,0))/20)</f>
        <v>924.00000000000011</v>
      </c>
      <c r="U1704" s="96">
        <f t="shared" si="243"/>
        <v>336.00000000000011</v>
      </c>
      <c r="V1704" s="96">
        <f>T1704/VLOOKUP(C1704,[4]CharPropertyConfig!$A:$G,7,FALSE)</f>
        <v>36.960000000000008</v>
      </c>
      <c r="W1704" s="96">
        <f t="shared" si="244"/>
        <v>28.000000000000114</v>
      </c>
      <c r="X1704" s="54" t="str">
        <f>VLOOKUP(J1704,Entourage!A:B,2,FALSE)</f>
        <v>c_b_0066</v>
      </c>
      <c r="Y1704" s="51" t="str">
        <f>VLOOKUP(M1704,Entourage!A:B,2,FALSE)</f>
        <v>c_m_0014</v>
      </c>
    </row>
    <row r="1705" spans="1:25" x14ac:dyDescent="0.15">
      <c r="A1705" s="51">
        <f t="shared" si="240"/>
        <v>86</v>
      </c>
      <c r="B1705" s="2">
        <f>COUNTIF(A$1:A1705,A1705)</f>
        <v>4</v>
      </c>
      <c r="C1705" s="2">
        <f t="shared" si="245"/>
        <v>101</v>
      </c>
      <c r="D1705" s="100">
        <f t="shared" si="241"/>
        <v>51</v>
      </c>
      <c r="E1705" s="51">
        <v>1</v>
      </c>
      <c r="F1705" s="43">
        <v>2</v>
      </c>
      <c r="G1705" s="82">
        <v>13009</v>
      </c>
      <c r="H1705" s="43">
        <v>10</v>
      </c>
      <c r="I1705" s="43">
        <f>VLOOKUP(C1705,[4]CharPropertyConfig!$A:$G,7,FALSE)*D1705</f>
        <v>1275</v>
      </c>
      <c r="J1705" s="51">
        <f>VLOOKUP(A1705,filiation!A:C,3,FALSE)</f>
        <v>30</v>
      </c>
      <c r="K1705" s="51">
        <f>VLOOKUP(J1705,Entourage!A:N,14,FALSE)</f>
        <v>3</v>
      </c>
      <c r="L1705" s="2" t="str">
        <f t="shared" si="246"/>
        <v>辅助</v>
      </c>
      <c r="M1705" s="51">
        <f>VLOOKUP(A1705,filiation!A:D,4,FALSE)</f>
        <v>27</v>
      </c>
      <c r="N1705" s="51">
        <f>VLOOKUP(M1705,Entourage!A:N,14,FALSE)</f>
        <v>2</v>
      </c>
      <c r="O1705" s="2" t="str">
        <f t="shared" si="247"/>
        <v>刺杀</v>
      </c>
      <c r="P1705" s="2">
        <f t="shared" si="248"/>
        <v>101</v>
      </c>
      <c r="Q1705" s="51">
        <f>INT(VLOOKUP(M1705,Entourage!A:AF,28+IF(N1705=1,2,IF(N1705=3,3,1)),FALSE)*0.6*POWER(B1705,1.1))</f>
        <v>115</v>
      </c>
      <c r="R1705" s="55">
        <f>I1705/(SUM(H$2:H1705)*10)</f>
        <v>2.2180856615984135E-3</v>
      </c>
      <c r="S1705" s="95">
        <f t="shared" si="242"/>
        <v>4.2</v>
      </c>
      <c r="T1705" s="96">
        <f>SUMIFS(H$2:H1705,A$2:A1705,A1705)*10*S1705*(1.1+INDEX(Entourage!BD:BD,MATCH(J1705,Entourage!A:A,0))/20)</f>
        <v>1293.6000000000001</v>
      </c>
      <c r="U1705" s="96">
        <f t="shared" si="243"/>
        <v>369.6</v>
      </c>
      <c r="V1705" s="96">
        <f>T1705/VLOOKUP(C1705,[4]CharPropertyConfig!$A:$G,7,FALSE)</f>
        <v>51.744000000000007</v>
      </c>
      <c r="W1705" s="96">
        <f t="shared" si="244"/>
        <v>33.599999999999909</v>
      </c>
      <c r="X1705" s="54" t="str">
        <f>VLOOKUP(J1705,Entourage!A:B,2,FALSE)</f>
        <v>c_b_0066</v>
      </c>
      <c r="Y1705" s="51" t="str">
        <f>VLOOKUP(M1705,Entourage!A:B,2,FALSE)</f>
        <v>c_m_0014</v>
      </c>
    </row>
    <row r="1706" spans="1:25" x14ac:dyDescent="0.15">
      <c r="A1706" s="51">
        <f t="shared" si="240"/>
        <v>86</v>
      </c>
      <c r="B1706" s="2">
        <f>COUNTIF(A$1:A1706,A1706)</f>
        <v>5</v>
      </c>
      <c r="C1706" s="2">
        <f t="shared" si="245"/>
        <v>101</v>
      </c>
      <c r="D1706" s="100">
        <f t="shared" si="241"/>
        <v>67</v>
      </c>
      <c r="E1706" s="51">
        <v>1</v>
      </c>
      <c r="F1706" s="43">
        <v>2</v>
      </c>
      <c r="G1706" s="82">
        <v>13009</v>
      </c>
      <c r="H1706" s="43">
        <v>12</v>
      </c>
      <c r="I1706" s="43">
        <f>VLOOKUP(C1706,[4]CharPropertyConfig!$A:$G,7,FALSE)*D1706</f>
        <v>1675</v>
      </c>
      <c r="J1706" s="51">
        <f>VLOOKUP(A1706,filiation!A:C,3,FALSE)</f>
        <v>30</v>
      </c>
      <c r="K1706" s="51">
        <f>VLOOKUP(J1706,Entourage!A:N,14,FALSE)</f>
        <v>3</v>
      </c>
      <c r="L1706" s="2" t="str">
        <f t="shared" si="246"/>
        <v>辅助</v>
      </c>
      <c r="M1706" s="51">
        <f>VLOOKUP(A1706,filiation!A:D,4,FALSE)</f>
        <v>27</v>
      </c>
      <c r="N1706" s="51">
        <f>VLOOKUP(M1706,Entourage!A:N,14,FALSE)</f>
        <v>2</v>
      </c>
      <c r="O1706" s="2" t="str">
        <f t="shared" si="247"/>
        <v>刺杀</v>
      </c>
      <c r="P1706" s="2">
        <f t="shared" si="248"/>
        <v>101</v>
      </c>
      <c r="Q1706" s="51">
        <f>INT(VLOOKUP(M1706,Entourage!A:AF,28+IF(N1706=1,2,IF(N1706=3,3,1)),FALSE)*0.6*POWER(B1706,1.1))</f>
        <v>148</v>
      </c>
      <c r="R1706" s="55">
        <f>I1706/(SUM(H$2:H1706)*10)</f>
        <v>2.9133474797370159E-3</v>
      </c>
      <c r="S1706" s="95">
        <f t="shared" si="242"/>
        <v>3.56</v>
      </c>
      <c r="T1706" s="96">
        <f>SUMIFS(H$2:H1706,A$2:A1706,A1706)*10*S1706*(1.1+INDEX(Entourage!BD:BD,MATCH(J1706,Entourage!A:A,0))/20)</f>
        <v>1694.5600000000004</v>
      </c>
      <c r="U1706" s="96">
        <f t="shared" si="243"/>
        <v>400.96000000000026</v>
      </c>
      <c r="V1706" s="96">
        <f>T1706/VLOOKUP(C1706,[4]CharPropertyConfig!$A:$G,7,FALSE)</f>
        <v>67.78240000000001</v>
      </c>
      <c r="W1706" s="96">
        <f t="shared" si="244"/>
        <v>31.360000000000241</v>
      </c>
      <c r="X1706" s="54" t="str">
        <f>VLOOKUP(J1706,Entourage!A:B,2,FALSE)</f>
        <v>c_b_0066</v>
      </c>
      <c r="Y1706" s="51" t="str">
        <f>VLOOKUP(M1706,Entourage!A:B,2,FALSE)</f>
        <v>c_m_0014</v>
      </c>
    </row>
    <row r="1707" spans="1:25" x14ac:dyDescent="0.15">
      <c r="A1707" s="51">
        <f t="shared" si="240"/>
        <v>86</v>
      </c>
      <c r="B1707" s="2">
        <f>COUNTIF(A$1:A1707,A1707)</f>
        <v>6</v>
      </c>
      <c r="C1707" s="2">
        <f t="shared" si="245"/>
        <v>101</v>
      </c>
      <c r="D1707" s="100">
        <f t="shared" si="241"/>
        <v>84</v>
      </c>
      <c r="E1707" s="51">
        <v>1</v>
      </c>
      <c r="F1707" s="43">
        <v>2</v>
      </c>
      <c r="G1707" s="82">
        <v>13009</v>
      </c>
      <c r="H1707" s="43">
        <v>16</v>
      </c>
      <c r="I1707" s="43">
        <f>VLOOKUP(C1707,[4]CharPropertyConfig!$A:$G,7,FALSE)*D1707</f>
        <v>2100</v>
      </c>
      <c r="J1707" s="51">
        <f>VLOOKUP(A1707,filiation!A:C,3,FALSE)</f>
        <v>30</v>
      </c>
      <c r="K1707" s="51">
        <f>VLOOKUP(J1707,Entourage!A:N,14,FALSE)</f>
        <v>3</v>
      </c>
      <c r="L1707" s="2" t="str">
        <f t="shared" si="246"/>
        <v>辅助</v>
      </c>
      <c r="M1707" s="51">
        <f>VLOOKUP(A1707,filiation!A:D,4,FALSE)</f>
        <v>27</v>
      </c>
      <c r="N1707" s="51">
        <f>VLOOKUP(M1707,Entourage!A:N,14,FALSE)</f>
        <v>2</v>
      </c>
      <c r="O1707" s="2" t="str">
        <f t="shared" si="247"/>
        <v>刺杀</v>
      </c>
      <c r="P1707" s="2">
        <f t="shared" si="248"/>
        <v>101</v>
      </c>
      <c r="Q1707" s="51">
        <f>INT(VLOOKUP(M1707,Entourage!A:AF,28+IF(N1707=1,2,IF(N1707=3,3,1)),FALSE)*0.6*POWER(B1707,1.1))</f>
        <v>180</v>
      </c>
      <c r="R1707" s="55">
        <f>I1707/(SUM(H$2:H1707)*10)</f>
        <v>3.6515388628064684E-3</v>
      </c>
      <c r="S1707" s="95">
        <f t="shared" si="242"/>
        <v>3.02</v>
      </c>
      <c r="T1707" s="96">
        <f>SUMIFS(H$2:H1707,A$2:A1707,A1707)*10*S1707*(1.1+INDEX(Entourage!BD:BD,MATCH(J1707,Entourage!A:A,0))/20)</f>
        <v>2114</v>
      </c>
      <c r="U1707" s="96">
        <f t="shared" si="243"/>
        <v>419.4399999999996</v>
      </c>
      <c r="V1707" s="96">
        <f>T1707/VLOOKUP(C1707,[4]CharPropertyConfig!$A:$G,7,FALSE)</f>
        <v>84.56</v>
      </c>
      <c r="W1707" s="96">
        <f t="shared" si="244"/>
        <v>18.479999999999336</v>
      </c>
      <c r="X1707" s="54" t="str">
        <f>VLOOKUP(J1707,Entourage!A:B,2,FALSE)</f>
        <v>c_b_0066</v>
      </c>
      <c r="Y1707" s="51" t="str">
        <f>VLOOKUP(M1707,Entourage!A:B,2,FALSE)</f>
        <v>c_m_0014</v>
      </c>
    </row>
    <row r="1708" spans="1:25" x14ac:dyDescent="0.15">
      <c r="A1708" s="51">
        <f t="shared" si="240"/>
        <v>86</v>
      </c>
      <c r="B1708" s="2">
        <f>COUNTIF(A$1:A1708,A1708)</f>
        <v>7</v>
      </c>
      <c r="C1708" s="2">
        <f t="shared" si="245"/>
        <v>101</v>
      </c>
      <c r="D1708" s="100">
        <f t="shared" si="241"/>
        <v>101</v>
      </c>
      <c r="E1708" s="51">
        <v>1</v>
      </c>
      <c r="F1708" s="43">
        <v>3</v>
      </c>
      <c r="G1708" s="82">
        <v>13009</v>
      </c>
      <c r="H1708" s="43">
        <v>20</v>
      </c>
      <c r="I1708" s="43">
        <f>VLOOKUP(C1708,[4]CharPropertyConfig!$A:$G,7,FALSE)*D1708</f>
        <v>2525</v>
      </c>
      <c r="J1708" s="51">
        <f>VLOOKUP(A1708,filiation!A:C,3,FALSE)</f>
        <v>30</v>
      </c>
      <c r="K1708" s="51">
        <f>VLOOKUP(J1708,Entourage!A:N,14,FALSE)</f>
        <v>3</v>
      </c>
      <c r="L1708" s="2" t="str">
        <f t="shared" si="246"/>
        <v>辅助</v>
      </c>
      <c r="M1708" s="51">
        <f>VLOOKUP(A1708,filiation!A:D,4,FALSE)</f>
        <v>27</v>
      </c>
      <c r="N1708" s="51">
        <f>VLOOKUP(M1708,Entourage!A:N,14,FALSE)</f>
        <v>2</v>
      </c>
      <c r="O1708" s="2" t="str">
        <f t="shared" si="247"/>
        <v>刺杀</v>
      </c>
      <c r="P1708" s="2">
        <f t="shared" si="248"/>
        <v>101</v>
      </c>
      <c r="Q1708" s="51">
        <f>INT(VLOOKUP(M1708,Entourage!A:AF,28+IF(N1708=1,2,IF(N1708=3,3,1)),FALSE)*0.6*POWER(B1708,1.1))</f>
        <v>214</v>
      </c>
      <c r="R1708" s="55">
        <f>I1708/(SUM(H$2:H1708)*10)</f>
        <v>4.3890144272553449E-3</v>
      </c>
      <c r="S1708" s="95">
        <f t="shared" si="242"/>
        <v>2.6</v>
      </c>
      <c r="T1708" s="96">
        <f>SUMIFS(H$2:H1708,A$2:A1708,A1708)*10*S1708*(1.1+INDEX(Entourage!BD:BD,MATCH(J1708,Entourage!A:A,0))/20)</f>
        <v>2548.0000000000005</v>
      </c>
      <c r="U1708" s="96">
        <f t="shared" si="243"/>
        <v>434.00000000000045</v>
      </c>
      <c r="V1708" s="96">
        <f>T1708/VLOOKUP(C1708,[4]CharPropertyConfig!$A:$G,7,FALSE)</f>
        <v>101.92000000000002</v>
      </c>
      <c r="W1708" s="96">
        <f t="shared" si="244"/>
        <v>14.560000000000855</v>
      </c>
      <c r="X1708" s="54" t="str">
        <f>VLOOKUP(J1708,Entourage!A:B,2,FALSE)</f>
        <v>c_b_0066</v>
      </c>
      <c r="Y1708" s="51" t="str">
        <f>VLOOKUP(M1708,Entourage!A:B,2,FALSE)</f>
        <v>c_m_0014</v>
      </c>
    </row>
    <row r="1709" spans="1:25" x14ac:dyDescent="0.15">
      <c r="A1709" s="51">
        <f t="shared" si="240"/>
        <v>86</v>
      </c>
      <c r="B1709" s="2">
        <f>COUNTIF(A$1:A1709,A1709)</f>
        <v>8</v>
      </c>
      <c r="C1709" s="2">
        <f t="shared" si="245"/>
        <v>101</v>
      </c>
      <c r="D1709" s="100">
        <f t="shared" si="241"/>
        <v>120</v>
      </c>
      <c r="E1709" s="51">
        <v>1</v>
      </c>
      <c r="F1709" s="43">
        <v>3</v>
      </c>
      <c r="G1709" s="82">
        <v>13009</v>
      </c>
      <c r="H1709" s="43">
        <v>24</v>
      </c>
      <c r="I1709" s="43">
        <f>VLOOKUP(C1709,[4]CharPropertyConfig!$A:$G,7,FALSE)*D1709</f>
        <v>3000</v>
      </c>
      <c r="J1709" s="51">
        <f>VLOOKUP(A1709,filiation!A:C,3,FALSE)</f>
        <v>30</v>
      </c>
      <c r="K1709" s="51">
        <f>VLOOKUP(J1709,Entourage!A:N,14,FALSE)</f>
        <v>3</v>
      </c>
      <c r="L1709" s="2" t="str">
        <f t="shared" si="246"/>
        <v>辅助</v>
      </c>
      <c r="M1709" s="51">
        <f>VLOOKUP(A1709,filiation!A:D,4,FALSE)</f>
        <v>27</v>
      </c>
      <c r="N1709" s="51">
        <f>VLOOKUP(M1709,Entourage!A:N,14,FALSE)</f>
        <v>2</v>
      </c>
      <c r="O1709" s="2" t="str">
        <f t="shared" si="247"/>
        <v>刺杀</v>
      </c>
      <c r="P1709" s="2">
        <f t="shared" si="248"/>
        <v>101</v>
      </c>
      <c r="Q1709" s="51">
        <f>INT(VLOOKUP(M1709,Entourage!A:AF,28+IF(N1709=1,2,IF(N1709=3,3,1)),FALSE)*0.6*POWER(B1709,1.1))</f>
        <v>248</v>
      </c>
      <c r="R1709" s="55">
        <f>I1709/(SUM(H$2:H1709)*10)</f>
        <v>5.2124960906279319E-3</v>
      </c>
      <c r="S1709" s="95">
        <f t="shared" si="242"/>
        <v>2.2799999999999998</v>
      </c>
      <c r="T1709" s="96">
        <f>SUMIFS(H$2:H1709,A$2:A1709,A1709)*10*S1709*(1.1+INDEX(Entourage!BD:BD,MATCH(J1709,Entourage!A:A,0))/20)</f>
        <v>3000.48</v>
      </c>
      <c r="U1709" s="96">
        <f t="shared" si="243"/>
        <v>452.47999999999956</v>
      </c>
      <c r="V1709" s="96">
        <f>T1709/VLOOKUP(C1709,[4]CharPropertyConfig!$A:$G,7,FALSE)</f>
        <v>120.0192</v>
      </c>
      <c r="W1709" s="96">
        <f t="shared" si="244"/>
        <v>18.479999999999109</v>
      </c>
      <c r="X1709" s="54" t="str">
        <f>VLOOKUP(J1709,Entourage!A:B,2,FALSE)</f>
        <v>c_b_0066</v>
      </c>
      <c r="Y1709" s="51" t="str">
        <f>VLOOKUP(M1709,Entourage!A:B,2,FALSE)</f>
        <v>c_m_0014</v>
      </c>
    </row>
    <row r="1710" spans="1:25" x14ac:dyDescent="0.15">
      <c r="A1710" s="51">
        <f t="shared" si="240"/>
        <v>86</v>
      </c>
      <c r="B1710" s="2">
        <f>COUNTIF(A$1:A1710,A1710)</f>
        <v>9</v>
      </c>
      <c r="C1710" s="2">
        <f t="shared" si="245"/>
        <v>101</v>
      </c>
      <c r="D1710" s="100">
        <f t="shared" si="241"/>
        <v>139</v>
      </c>
      <c r="E1710" s="51">
        <v>1</v>
      </c>
      <c r="F1710" s="43">
        <v>3</v>
      </c>
      <c r="G1710" s="82">
        <v>13009</v>
      </c>
      <c r="H1710" s="43">
        <v>26</v>
      </c>
      <c r="I1710" s="43">
        <f>VLOOKUP(C1710,[4]CharPropertyConfig!$A:$G,7,FALSE)*D1710</f>
        <v>3475</v>
      </c>
      <c r="J1710" s="51">
        <f>VLOOKUP(A1710,filiation!A:C,3,FALSE)</f>
        <v>30</v>
      </c>
      <c r="K1710" s="51">
        <f>VLOOKUP(J1710,Entourage!A:N,14,FALSE)</f>
        <v>3</v>
      </c>
      <c r="L1710" s="2" t="str">
        <f t="shared" si="246"/>
        <v>辅助</v>
      </c>
      <c r="M1710" s="51">
        <f>VLOOKUP(A1710,filiation!A:D,4,FALSE)</f>
        <v>27</v>
      </c>
      <c r="N1710" s="51">
        <f>VLOOKUP(M1710,Entourage!A:N,14,FALSE)</f>
        <v>2</v>
      </c>
      <c r="O1710" s="2" t="str">
        <f t="shared" si="247"/>
        <v>刺杀</v>
      </c>
      <c r="P1710" s="2">
        <f t="shared" si="248"/>
        <v>101</v>
      </c>
      <c r="Q1710" s="51">
        <f>INT(VLOOKUP(M1710,Entourage!A:AF,28+IF(N1710=1,2,IF(N1710=3,3,1)),FALSE)*0.6*POWER(B1710,1.1))</f>
        <v>282</v>
      </c>
      <c r="R1710" s="55">
        <f>I1710/(SUM(H$2:H1710)*10)</f>
        <v>6.0350816255644322E-3</v>
      </c>
      <c r="S1710" s="95">
        <f t="shared" si="242"/>
        <v>2.0699999999999998</v>
      </c>
      <c r="T1710" s="96">
        <f>SUMIFS(H$2:H1710,A$2:A1710,A1710)*10*S1710*(1.1+INDEX(Entourage!BD:BD,MATCH(J1710,Entourage!A:A,0))/20)</f>
        <v>3477.6000000000004</v>
      </c>
      <c r="U1710" s="96">
        <f t="shared" si="243"/>
        <v>477.12000000000035</v>
      </c>
      <c r="V1710" s="96">
        <f>T1710/VLOOKUP(C1710,[4]CharPropertyConfig!$A:$G,7,FALSE)</f>
        <v>139.10400000000001</v>
      </c>
      <c r="W1710" s="96">
        <f t="shared" si="244"/>
        <v>24.640000000000782</v>
      </c>
      <c r="X1710" s="54" t="str">
        <f>VLOOKUP(J1710,Entourage!A:B,2,FALSE)</f>
        <v>c_b_0066</v>
      </c>
      <c r="Y1710" s="51" t="str">
        <f>VLOOKUP(M1710,Entourage!A:B,2,FALSE)</f>
        <v>c_m_0014</v>
      </c>
    </row>
    <row r="1711" spans="1:25" x14ac:dyDescent="0.15">
      <c r="A1711" s="51">
        <f t="shared" si="240"/>
        <v>86</v>
      </c>
      <c r="B1711" s="2">
        <f>COUNTIF(A$1:A1711,A1711)</f>
        <v>10</v>
      </c>
      <c r="C1711" s="2">
        <f t="shared" si="245"/>
        <v>101</v>
      </c>
      <c r="D1711" s="100">
        <f t="shared" si="241"/>
        <v>158</v>
      </c>
      <c r="E1711" s="51">
        <v>1</v>
      </c>
      <c r="F1711" s="43">
        <v>3</v>
      </c>
      <c r="G1711" s="82">
        <v>13009</v>
      </c>
      <c r="H1711" s="43">
        <v>30</v>
      </c>
      <c r="I1711" s="43">
        <f>VLOOKUP(C1711,[4]CharPropertyConfig!$A:$G,7,FALSE)*D1711</f>
        <v>3950</v>
      </c>
      <c r="J1711" s="51">
        <f>VLOOKUP(A1711,filiation!A:C,3,FALSE)</f>
        <v>30</v>
      </c>
      <c r="K1711" s="51">
        <f>VLOOKUP(J1711,Entourage!A:N,14,FALSE)</f>
        <v>3</v>
      </c>
      <c r="L1711" s="2" t="str">
        <f t="shared" si="246"/>
        <v>辅助</v>
      </c>
      <c r="M1711" s="51">
        <f>VLOOKUP(A1711,filiation!A:D,4,FALSE)</f>
        <v>27</v>
      </c>
      <c r="N1711" s="51">
        <f>VLOOKUP(M1711,Entourage!A:N,14,FALSE)</f>
        <v>2</v>
      </c>
      <c r="O1711" s="2" t="str">
        <f t="shared" si="247"/>
        <v>刺杀</v>
      </c>
      <c r="P1711" s="2">
        <f t="shared" si="248"/>
        <v>101</v>
      </c>
      <c r="Q1711" s="51">
        <f>INT(VLOOKUP(M1711,Entourage!A:AF,28+IF(N1711=1,2,IF(N1711=3,3,1)),FALSE)*0.6*POWER(B1711,1.1))</f>
        <v>317</v>
      </c>
      <c r="R1711" s="55">
        <f>I1711/(SUM(H$2:H1711)*10)</f>
        <v>6.8564485332407565E-3</v>
      </c>
      <c r="S1711" s="95">
        <f t="shared" si="242"/>
        <v>1.89</v>
      </c>
      <c r="T1711" s="96">
        <f>SUMIFS(H$2:H1711,A$2:A1711,A1711)*10*S1711*(1.1+INDEX(Entourage!BD:BD,MATCH(J1711,Entourage!A:A,0))/20)</f>
        <v>3969.0000000000005</v>
      </c>
      <c r="U1711" s="96">
        <f t="shared" si="243"/>
        <v>491.40000000000009</v>
      </c>
      <c r="V1711" s="96">
        <f>T1711/VLOOKUP(C1711,[4]CharPropertyConfig!$A:$G,7,FALSE)</f>
        <v>158.76000000000002</v>
      </c>
      <c r="W1711" s="96">
        <f t="shared" si="244"/>
        <v>14.279999999999745</v>
      </c>
      <c r="X1711" s="54" t="str">
        <f>VLOOKUP(J1711,Entourage!A:B,2,FALSE)</f>
        <v>c_b_0066</v>
      </c>
      <c r="Y1711" s="51" t="str">
        <f>VLOOKUP(M1711,Entourage!A:B,2,FALSE)</f>
        <v>c_m_0014</v>
      </c>
    </row>
    <row r="1712" spans="1:25" x14ac:dyDescent="0.15">
      <c r="A1712" s="51">
        <f t="shared" si="240"/>
        <v>86</v>
      </c>
      <c r="B1712" s="2">
        <f>COUNTIF(A$1:A1712,A1712)</f>
        <v>11</v>
      </c>
      <c r="C1712" s="2">
        <f t="shared" si="245"/>
        <v>101</v>
      </c>
      <c r="D1712" s="100">
        <f t="shared" si="241"/>
        <v>179</v>
      </c>
      <c r="E1712" s="51">
        <v>1</v>
      </c>
      <c r="F1712" s="43">
        <v>4</v>
      </c>
      <c r="G1712" s="82">
        <v>13009</v>
      </c>
      <c r="H1712" s="43">
        <v>34</v>
      </c>
      <c r="I1712" s="43">
        <f>VLOOKUP(C1712,[4]CharPropertyConfig!$A:$G,7,FALSE)*D1712</f>
        <v>4475</v>
      </c>
      <c r="J1712" s="51">
        <f>VLOOKUP(A1712,filiation!A:C,3,FALSE)</f>
        <v>30</v>
      </c>
      <c r="K1712" s="51">
        <f>VLOOKUP(J1712,Entourage!A:N,14,FALSE)</f>
        <v>3</v>
      </c>
      <c r="L1712" s="2" t="str">
        <f t="shared" si="246"/>
        <v>辅助</v>
      </c>
      <c r="M1712" s="51">
        <f>VLOOKUP(A1712,filiation!A:D,4,FALSE)</f>
        <v>27</v>
      </c>
      <c r="N1712" s="51">
        <f>VLOOKUP(M1712,Entourage!A:N,14,FALSE)</f>
        <v>2</v>
      </c>
      <c r="O1712" s="2" t="str">
        <f t="shared" si="247"/>
        <v>刺杀</v>
      </c>
      <c r="P1712" s="2">
        <f t="shared" si="248"/>
        <v>101</v>
      </c>
      <c r="Q1712" s="51">
        <f>INT(VLOOKUP(M1712,Entourage!A:AF,28+IF(N1712=1,2,IF(N1712=3,3,1)),FALSE)*0.6*POWER(B1712,1.1))</f>
        <v>352</v>
      </c>
      <c r="R1712" s="55">
        <f>I1712/(SUM(H$2:H1712)*10)</f>
        <v>7.7631670251890918E-3</v>
      </c>
      <c r="S1712" s="95">
        <f t="shared" si="242"/>
        <v>1.74</v>
      </c>
      <c r="T1712" s="96">
        <f>SUMIFS(H$2:H1712,A$2:A1712,A1712)*10*S1712*(1.1+INDEX(Entourage!BD:BD,MATCH(J1712,Entourage!A:A,0))/20)</f>
        <v>4482.2400000000007</v>
      </c>
      <c r="U1712" s="96">
        <f t="shared" si="243"/>
        <v>513.24000000000024</v>
      </c>
      <c r="V1712" s="96">
        <f>T1712/VLOOKUP(C1712,[4]CharPropertyConfig!$A:$G,7,FALSE)</f>
        <v>179.28960000000004</v>
      </c>
      <c r="W1712" s="96">
        <f t="shared" si="244"/>
        <v>21.840000000000146</v>
      </c>
      <c r="X1712" s="54" t="str">
        <f>VLOOKUP(J1712,Entourage!A:B,2,FALSE)</f>
        <v>c_b_0066</v>
      </c>
      <c r="Y1712" s="51" t="str">
        <f>VLOOKUP(M1712,Entourage!A:B,2,FALSE)</f>
        <v>c_m_0014</v>
      </c>
    </row>
    <row r="1713" spans="1:25" x14ac:dyDescent="0.15">
      <c r="A1713" s="51">
        <f t="shared" si="240"/>
        <v>86</v>
      </c>
      <c r="B1713" s="2">
        <f>COUNTIF(A$1:A1713,A1713)</f>
        <v>12</v>
      </c>
      <c r="C1713" s="2">
        <f t="shared" si="245"/>
        <v>101</v>
      </c>
      <c r="D1713" s="100">
        <f t="shared" si="241"/>
        <v>200</v>
      </c>
      <c r="E1713" s="51">
        <v>1</v>
      </c>
      <c r="F1713" s="43">
        <v>4</v>
      </c>
      <c r="G1713" s="82">
        <v>13009</v>
      </c>
      <c r="H1713" s="43">
        <v>38</v>
      </c>
      <c r="I1713" s="43">
        <f>VLOOKUP(C1713,[4]CharPropertyConfig!$A:$G,7,FALSE)*D1713</f>
        <v>5000</v>
      </c>
      <c r="J1713" s="51">
        <f>VLOOKUP(A1713,filiation!A:C,3,FALSE)</f>
        <v>30</v>
      </c>
      <c r="K1713" s="51">
        <f>VLOOKUP(J1713,Entourage!A:N,14,FALSE)</f>
        <v>3</v>
      </c>
      <c r="L1713" s="2" t="str">
        <f t="shared" si="246"/>
        <v>辅助</v>
      </c>
      <c r="M1713" s="51">
        <f>VLOOKUP(A1713,filiation!A:D,4,FALSE)</f>
        <v>27</v>
      </c>
      <c r="N1713" s="51">
        <f>VLOOKUP(M1713,Entourage!A:N,14,FALSE)</f>
        <v>2</v>
      </c>
      <c r="O1713" s="2" t="str">
        <f t="shared" si="247"/>
        <v>刺杀</v>
      </c>
      <c r="P1713" s="2">
        <f t="shared" si="248"/>
        <v>101</v>
      </c>
      <c r="Q1713" s="51">
        <f>INT(VLOOKUP(M1713,Entourage!A:AF,28+IF(N1713=1,2,IF(N1713=3,3,1)),FALSE)*0.6*POWER(B1713,1.1))</f>
        <v>387</v>
      </c>
      <c r="R1713" s="55">
        <f>I1713/(SUM(H$2:H1713)*10)</f>
        <v>8.6682153878159564E-3</v>
      </c>
      <c r="S1713" s="95">
        <f t="shared" si="242"/>
        <v>1.615</v>
      </c>
      <c r="T1713" s="96">
        <f>SUMIFS(H$2:H1713,A$2:A1713,A1713)*10*S1713*(1.1+INDEX(Entourage!BD:BD,MATCH(J1713,Entourage!A:A,0))/20)</f>
        <v>5019.420000000001</v>
      </c>
      <c r="U1713" s="96">
        <f t="shared" si="243"/>
        <v>537.18000000000029</v>
      </c>
      <c r="V1713" s="96">
        <f>T1713/VLOOKUP(C1713,[4]CharPropertyConfig!$A:$G,7,FALSE)</f>
        <v>200.77680000000004</v>
      </c>
      <c r="W1713" s="96">
        <f t="shared" si="244"/>
        <v>23.940000000000055</v>
      </c>
      <c r="X1713" s="54" t="str">
        <f>VLOOKUP(J1713,Entourage!A:B,2,FALSE)</f>
        <v>c_b_0066</v>
      </c>
      <c r="Y1713" s="51" t="str">
        <f>VLOOKUP(M1713,Entourage!A:B,2,FALSE)</f>
        <v>c_m_0014</v>
      </c>
    </row>
    <row r="1714" spans="1:25" x14ac:dyDescent="0.15">
      <c r="A1714" s="51">
        <f t="shared" si="240"/>
        <v>86</v>
      </c>
      <c r="B1714" s="2">
        <f>COUNTIF(A$1:A1714,A1714)</f>
        <v>13</v>
      </c>
      <c r="C1714" s="2">
        <f t="shared" si="245"/>
        <v>101</v>
      </c>
      <c r="D1714" s="100">
        <f t="shared" si="241"/>
        <v>223</v>
      </c>
      <c r="E1714" s="51">
        <v>1</v>
      </c>
      <c r="F1714" s="43">
        <v>4</v>
      </c>
      <c r="G1714" s="82">
        <v>13009</v>
      </c>
      <c r="H1714" s="43">
        <v>42</v>
      </c>
      <c r="I1714" s="43">
        <f>VLOOKUP(C1714,[4]CharPropertyConfig!$A:$G,7,FALSE)*D1714</f>
        <v>5575</v>
      </c>
      <c r="J1714" s="51">
        <f>VLOOKUP(A1714,filiation!A:C,3,FALSE)</f>
        <v>30</v>
      </c>
      <c r="K1714" s="51">
        <f>VLOOKUP(J1714,Entourage!A:N,14,FALSE)</f>
        <v>3</v>
      </c>
      <c r="L1714" s="2" t="str">
        <f t="shared" si="246"/>
        <v>辅助</v>
      </c>
      <c r="M1714" s="51">
        <f>VLOOKUP(A1714,filiation!A:D,4,FALSE)</f>
        <v>27</v>
      </c>
      <c r="N1714" s="51">
        <f>VLOOKUP(M1714,Entourage!A:N,14,FALSE)</f>
        <v>2</v>
      </c>
      <c r="O1714" s="2" t="str">
        <f t="shared" si="247"/>
        <v>刺杀</v>
      </c>
      <c r="P1714" s="2">
        <f t="shared" si="248"/>
        <v>101</v>
      </c>
      <c r="Q1714" s="51">
        <f>INT(VLOOKUP(M1714,Entourage!A:AF,28+IF(N1714=1,2,IF(N1714=3,3,1)),FALSE)*0.6*POWER(B1714,1.1))</f>
        <v>423</v>
      </c>
      <c r="R1714" s="55">
        <f>I1714/(SUM(H$2:H1714)*10)</f>
        <v>9.658027856697388E-3</v>
      </c>
      <c r="S1714" s="95">
        <f t="shared" si="242"/>
        <v>1.51</v>
      </c>
      <c r="T1714" s="96">
        <f>SUMIFS(H$2:H1714,A$2:A1714,A1714)*10*S1714*(1.1+INDEX(Entourage!BD:BD,MATCH(J1714,Entourage!A:A,0))/20)</f>
        <v>5580.9600000000009</v>
      </c>
      <c r="U1714" s="96">
        <f t="shared" si="243"/>
        <v>561.54</v>
      </c>
      <c r="V1714" s="96">
        <f>T1714/VLOOKUP(C1714,[4]CharPropertyConfig!$A:$G,7,FALSE)</f>
        <v>223.23840000000004</v>
      </c>
      <c r="W1714" s="96">
        <f t="shared" si="244"/>
        <v>24.359999999999673</v>
      </c>
      <c r="X1714" s="54" t="str">
        <f>VLOOKUP(J1714,Entourage!A:B,2,FALSE)</f>
        <v>c_b_0066</v>
      </c>
      <c r="Y1714" s="51" t="str">
        <f>VLOOKUP(M1714,Entourage!A:B,2,FALSE)</f>
        <v>c_m_0014</v>
      </c>
    </row>
    <row r="1715" spans="1:25" x14ac:dyDescent="0.15">
      <c r="A1715" s="51">
        <f t="shared" si="240"/>
        <v>86</v>
      </c>
      <c r="B1715" s="2">
        <f>COUNTIF(A$1:A1715,A1715)</f>
        <v>14</v>
      </c>
      <c r="C1715" s="2">
        <f t="shared" si="245"/>
        <v>101</v>
      </c>
      <c r="D1715" s="100">
        <f t="shared" si="241"/>
        <v>246</v>
      </c>
      <c r="E1715" s="51">
        <v>1</v>
      </c>
      <c r="F1715" s="43">
        <v>5</v>
      </c>
      <c r="G1715" s="82">
        <v>13009</v>
      </c>
      <c r="H1715" s="43">
        <v>46</v>
      </c>
      <c r="I1715" s="43">
        <f>VLOOKUP(C1715,[4]CharPropertyConfig!$A:$G,7,FALSE)*D1715</f>
        <v>6150</v>
      </c>
      <c r="J1715" s="51">
        <f>VLOOKUP(A1715,filiation!A:C,3,FALSE)</f>
        <v>30</v>
      </c>
      <c r="K1715" s="51">
        <f>VLOOKUP(J1715,Entourage!A:N,14,FALSE)</f>
        <v>3</v>
      </c>
      <c r="L1715" s="2" t="str">
        <f t="shared" si="246"/>
        <v>辅助</v>
      </c>
      <c r="M1715" s="51">
        <f>VLOOKUP(A1715,filiation!A:D,4,FALSE)</f>
        <v>27</v>
      </c>
      <c r="N1715" s="51">
        <f>VLOOKUP(M1715,Entourage!A:N,14,FALSE)</f>
        <v>2</v>
      </c>
      <c r="O1715" s="2" t="str">
        <f t="shared" si="247"/>
        <v>刺杀</v>
      </c>
      <c r="P1715" s="2">
        <f t="shared" si="248"/>
        <v>101</v>
      </c>
      <c r="Q1715" s="51">
        <f>INT(VLOOKUP(M1715,Entourage!A:AF,28+IF(N1715=1,2,IF(N1715=3,3,1)),FALSE)*0.6*POWER(B1715,1.1))</f>
        <v>459</v>
      </c>
      <c r="R1715" s="55">
        <f>I1715/(SUM(H$2:H1715)*10)</f>
        <v>1.0645663839362992E-2</v>
      </c>
      <c r="S1715" s="95">
        <f t="shared" si="242"/>
        <v>1.42</v>
      </c>
      <c r="T1715" s="96">
        <f>SUMIFS(H$2:H1715,A$2:A1715,A1715)*10*S1715*(1.1+INDEX(Entourage!BD:BD,MATCH(J1715,Entourage!A:A,0))/20)</f>
        <v>6162.8</v>
      </c>
      <c r="U1715" s="96">
        <f t="shared" si="243"/>
        <v>581.83999999999924</v>
      </c>
      <c r="V1715" s="96">
        <f>T1715/VLOOKUP(C1715,[4]CharPropertyConfig!$A:$G,7,FALSE)</f>
        <v>246.512</v>
      </c>
      <c r="W1715" s="96">
        <f t="shared" si="244"/>
        <v>20.299999999999272</v>
      </c>
      <c r="X1715" s="54" t="str">
        <f>VLOOKUP(J1715,Entourage!A:B,2,FALSE)</f>
        <v>c_b_0066</v>
      </c>
      <c r="Y1715" s="51" t="str">
        <f>VLOOKUP(M1715,Entourage!A:B,2,FALSE)</f>
        <v>c_m_0014</v>
      </c>
    </row>
    <row r="1716" spans="1:25" x14ac:dyDescent="0.15">
      <c r="A1716" s="51">
        <f t="shared" si="240"/>
        <v>86</v>
      </c>
      <c r="B1716" s="2">
        <f>COUNTIF(A$1:A1716,A1716)</f>
        <v>15</v>
      </c>
      <c r="C1716" s="2">
        <f t="shared" si="245"/>
        <v>101</v>
      </c>
      <c r="D1716" s="100">
        <f t="shared" si="241"/>
        <v>270</v>
      </c>
      <c r="E1716" s="51">
        <v>1</v>
      </c>
      <c r="F1716" s="43">
        <v>5</v>
      </c>
      <c r="G1716" s="82">
        <v>13009</v>
      </c>
      <c r="H1716" s="43">
        <v>50</v>
      </c>
      <c r="I1716" s="43">
        <f>VLOOKUP(C1716,[4]CharPropertyConfig!$A:$G,7,FALSE)*D1716</f>
        <v>6750</v>
      </c>
      <c r="J1716" s="51">
        <f>VLOOKUP(A1716,filiation!A:C,3,FALSE)</f>
        <v>30</v>
      </c>
      <c r="K1716" s="51">
        <f>VLOOKUP(J1716,Entourage!A:N,14,FALSE)</f>
        <v>3</v>
      </c>
      <c r="L1716" s="2" t="str">
        <f t="shared" si="246"/>
        <v>辅助</v>
      </c>
      <c r="M1716" s="51">
        <f>VLOOKUP(A1716,filiation!A:D,4,FALSE)</f>
        <v>27</v>
      </c>
      <c r="N1716" s="51">
        <f>VLOOKUP(M1716,Entourage!A:N,14,FALSE)</f>
        <v>2</v>
      </c>
      <c r="O1716" s="2" t="str">
        <f t="shared" si="247"/>
        <v>刺杀</v>
      </c>
      <c r="P1716" s="2">
        <f t="shared" si="248"/>
        <v>101</v>
      </c>
      <c r="Q1716" s="51">
        <f>INT(VLOOKUP(M1716,Entourage!A:AF,28+IF(N1716=1,2,IF(N1716=3,3,1)),FALSE)*0.6*POWER(B1716,1.1))</f>
        <v>495</v>
      </c>
      <c r="R1716" s="55">
        <f>I1716/(SUM(H$2:H1716)*10)</f>
        <v>1.1674161189899689E-2</v>
      </c>
      <c r="S1716" s="95">
        <f t="shared" si="242"/>
        <v>1.3418999999999999</v>
      </c>
      <c r="T1716" s="96">
        <f>SUMIFS(H$2:H1716,A$2:A1716,A1716)*10*S1716*(1.1+INDEX(Entourage!BD:BD,MATCH(J1716,Entourage!A:A,0))/20)</f>
        <v>6763.1759999999995</v>
      </c>
      <c r="U1716" s="96">
        <f t="shared" si="243"/>
        <v>600.37599999999929</v>
      </c>
      <c r="V1716" s="96">
        <f>T1716/VLOOKUP(C1716,[4]CharPropertyConfig!$A:$G,7,FALSE)</f>
        <v>270.52704</v>
      </c>
      <c r="W1716" s="96">
        <f t="shared" si="244"/>
        <v>18.536000000000058</v>
      </c>
      <c r="X1716" s="54" t="str">
        <f>VLOOKUP(J1716,Entourage!A:B,2,FALSE)</f>
        <v>c_b_0066</v>
      </c>
      <c r="Y1716" s="51" t="str">
        <f>VLOOKUP(M1716,Entourage!A:B,2,FALSE)</f>
        <v>c_m_0014</v>
      </c>
    </row>
    <row r="1717" spans="1:25" x14ac:dyDescent="0.15">
      <c r="A1717" s="51">
        <f t="shared" si="240"/>
        <v>86</v>
      </c>
      <c r="B1717" s="2">
        <f>COUNTIF(A$1:A1717,A1717)</f>
        <v>16</v>
      </c>
      <c r="C1717" s="2">
        <f t="shared" si="245"/>
        <v>101</v>
      </c>
      <c r="D1717" s="100">
        <f t="shared" si="241"/>
        <v>295</v>
      </c>
      <c r="E1717" s="51">
        <v>1</v>
      </c>
      <c r="F1717" s="43">
        <v>5</v>
      </c>
      <c r="G1717" s="82">
        <v>13009</v>
      </c>
      <c r="H1717" s="43">
        <v>54</v>
      </c>
      <c r="I1717" s="43">
        <f>VLOOKUP(C1717,[4]CharPropertyConfig!$A:$G,7,FALSE)*D1717</f>
        <v>7375</v>
      </c>
      <c r="J1717" s="51">
        <f>VLOOKUP(A1717,filiation!A:C,3,FALSE)</f>
        <v>30</v>
      </c>
      <c r="K1717" s="51">
        <f>VLOOKUP(J1717,Entourage!A:N,14,FALSE)</f>
        <v>3</v>
      </c>
      <c r="L1717" s="2" t="str">
        <f t="shared" si="246"/>
        <v>辅助</v>
      </c>
      <c r="M1717" s="51">
        <f>VLOOKUP(A1717,filiation!A:D,4,FALSE)</f>
        <v>27</v>
      </c>
      <c r="N1717" s="51">
        <f>VLOOKUP(M1717,Entourage!A:N,14,FALSE)</f>
        <v>2</v>
      </c>
      <c r="O1717" s="2" t="str">
        <f t="shared" si="247"/>
        <v>刺杀</v>
      </c>
      <c r="P1717" s="2">
        <f t="shared" si="248"/>
        <v>101</v>
      </c>
      <c r="Q1717" s="51">
        <f>INT(VLOOKUP(M1717,Entourage!A:AF,28+IF(N1717=1,2,IF(N1717=3,3,1)),FALSE)*0.6*POWER(B1717,1.1))</f>
        <v>532</v>
      </c>
      <c r="R1717" s="55">
        <f>I1717/(SUM(H$2:H1717)*10)</f>
        <v>1.2743200746449183E-2</v>
      </c>
      <c r="S1717" s="95">
        <f t="shared" si="242"/>
        <v>1.2748049999999997</v>
      </c>
      <c r="T1717" s="96">
        <f>SUMIFS(H$2:H1717,A$2:A1717,A1717)*10*S1717*(1.1+INDEX(Entourage!BD:BD,MATCH(J1717,Entourage!A:A,0))/20)</f>
        <v>7388.7697799999987</v>
      </c>
      <c r="U1717" s="96">
        <f t="shared" si="243"/>
        <v>625.59377999999924</v>
      </c>
      <c r="V1717" s="96">
        <f>T1717/VLOOKUP(C1717,[4]CharPropertyConfig!$A:$G,7,FALSE)</f>
        <v>295.55079119999994</v>
      </c>
      <c r="W1717" s="96">
        <f t="shared" si="244"/>
        <v>25.217779999999948</v>
      </c>
      <c r="X1717" s="54" t="str">
        <f>VLOOKUP(J1717,Entourage!A:B,2,FALSE)</f>
        <v>c_b_0066</v>
      </c>
      <c r="Y1717" s="51" t="str">
        <f>VLOOKUP(M1717,Entourage!A:B,2,FALSE)</f>
        <v>c_m_0014</v>
      </c>
    </row>
    <row r="1718" spans="1:25" x14ac:dyDescent="0.15">
      <c r="A1718" s="51">
        <f t="shared" si="240"/>
        <v>86</v>
      </c>
      <c r="B1718" s="2">
        <f>COUNTIF(A$1:A1718,A1718)</f>
        <v>17</v>
      </c>
      <c r="C1718" s="2">
        <f t="shared" si="245"/>
        <v>101</v>
      </c>
      <c r="D1718" s="100">
        <f t="shared" si="241"/>
        <v>321</v>
      </c>
      <c r="E1718" s="51">
        <v>1</v>
      </c>
      <c r="F1718" s="43">
        <v>5</v>
      </c>
      <c r="G1718" s="82">
        <v>13009</v>
      </c>
      <c r="H1718" s="43">
        <v>58</v>
      </c>
      <c r="I1718" s="43">
        <f>VLOOKUP(C1718,[4]CharPropertyConfig!$A:$G,7,FALSE)*D1718</f>
        <v>8025</v>
      </c>
      <c r="J1718" s="51">
        <f>VLOOKUP(A1718,filiation!A:C,3,FALSE)</f>
        <v>30</v>
      </c>
      <c r="K1718" s="51">
        <f>VLOOKUP(J1718,Entourage!A:N,14,FALSE)</f>
        <v>3</v>
      </c>
      <c r="L1718" s="2" t="str">
        <f t="shared" si="246"/>
        <v>辅助</v>
      </c>
      <c r="M1718" s="51">
        <f>VLOOKUP(A1718,filiation!A:D,4,FALSE)</f>
        <v>27</v>
      </c>
      <c r="N1718" s="51">
        <f>VLOOKUP(M1718,Entourage!A:N,14,FALSE)</f>
        <v>2</v>
      </c>
      <c r="O1718" s="2" t="str">
        <f t="shared" si="247"/>
        <v>刺杀</v>
      </c>
      <c r="P1718" s="2">
        <f t="shared" si="248"/>
        <v>101</v>
      </c>
      <c r="Q1718" s="51">
        <f>INT(VLOOKUP(M1718,Entourage!A:AF,28+IF(N1718=1,2,IF(N1718=3,3,1)),FALSE)*0.6*POWER(B1718,1.1))</f>
        <v>568</v>
      </c>
      <c r="R1718" s="55">
        <f>I1718/(SUM(H$2:H1718)*10)</f>
        <v>1.3852447697300284E-2</v>
      </c>
      <c r="S1718" s="95">
        <f t="shared" si="242"/>
        <v>1.2174387749999998</v>
      </c>
      <c r="T1718" s="96">
        <f>SUMIFS(H$2:H1718,A$2:A1718,A1718)*10*S1718*(1.1+INDEX(Entourage!BD:BD,MATCH(J1718,Entourage!A:A,0))/20)</f>
        <v>8044.835425199999</v>
      </c>
      <c r="U1718" s="96">
        <f t="shared" si="243"/>
        <v>656.06564520000029</v>
      </c>
      <c r="V1718" s="96">
        <f>T1718/VLOOKUP(C1718,[4]CharPropertyConfig!$A:$G,7,FALSE)</f>
        <v>321.79341700799995</v>
      </c>
      <c r="W1718" s="96">
        <f t="shared" si="244"/>
        <v>30.471865200001048</v>
      </c>
      <c r="X1718" s="54" t="str">
        <f>VLOOKUP(J1718,Entourage!A:B,2,FALSE)</f>
        <v>c_b_0066</v>
      </c>
      <c r="Y1718" s="51" t="str">
        <f>VLOOKUP(M1718,Entourage!A:B,2,FALSE)</f>
        <v>c_m_0014</v>
      </c>
    </row>
    <row r="1719" spans="1:25" x14ac:dyDescent="0.15">
      <c r="A1719" s="51">
        <f t="shared" si="240"/>
        <v>86</v>
      </c>
      <c r="B1719" s="2">
        <f>COUNTIF(A$1:A1719,A1719)</f>
        <v>18</v>
      </c>
      <c r="C1719" s="2">
        <f t="shared" si="245"/>
        <v>101</v>
      </c>
      <c r="D1719" s="100">
        <f t="shared" si="241"/>
        <v>350</v>
      </c>
      <c r="E1719" s="51">
        <v>1</v>
      </c>
      <c r="F1719" s="43">
        <v>6</v>
      </c>
      <c r="G1719" s="82">
        <v>13009</v>
      </c>
      <c r="H1719" s="43">
        <v>64</v>
      </c>
      <c r="I1719" s="43">
        <f>VLOOKUP(C1719,[4]CharPropertyConfig!$A:$G,7,FALSE)*D1719</f>
        <v>8750</v>
      </c>
      <c r="J1719" s="51">
        <f>VLOOKUP(A1719,filiation!A:C,3,FALSE)</f>
        <v>30</v>
      </c>
      <c r="K1719" s="51">
        <f>VLOOKUP(J1719,Entourage!A:N,14,FALSE)</f>
        <v>3</v>
      </c>
      <c r="L1719" s="2" t="str">
        <f t="shared" si="246"/>
        <v>辅助</v>
      </c>
      <c r="M1719" s="51">
        <f>VLOOKUP(A1719,filiation!A:D,4,FALSE)</f>
        <v>27</v>
      </c>
      <c r="N1719" s="51">
        <f>VLOOKUP(M1719,Entourage!A:N,14,FALSE)</f>
        <v>2</v>
      </c>
      <c r="O1719" s="2" t="str">
        <f t="shared" si="247"/>
        <v>刺杀</v>
      </c>
      <c r="P1719" s="2">
        <f t="shared" si="248"/>
        <v>101</v>
      </c>
      <c r="Q1719" s="51">
        <f>INT(VLOOKUP(M1719,Entourage!A:AF,28+IF(N1719=1,2,IF(N1719=3,3,1)),FALSE)*0.6*POWER(B1719,1.1))</f>
        <v>605</v>
      </c>
      <c r="R1719" s="55">
        <f>I1719/(SUM(H$2:H1719)*10)</f>
        <v>1.5087247396372164E-2</v>
      </c>
      <c r="S1719" s="95">
        <f t="shared" si="242"/>
        <v>1.1687412239999997</v>
      </c>
      <c r="T1719" s="96">
        <f>SUMIFS(H$2:H1719,A$2:A1719,A1719)*10*S1719*(1.1+INDEX(Entourage!BD:BD,MATCH(J1719,Entourage!A:A,0))/20)</f>
        <v>8770.2341448959978</v>
      </c>
      <c r="U1719" s="96">
        <f t="shared" si="243"/>
        <v>725.39871969599881</v>
      </c>
      <c r="V1719" s="96">
        <f>T1719/VLOOKUP(C1719,[4]CharPropertyConfig!$A:$G,7,FALSE)</f>
        <v>350.80936579583994</v>
      </c>
      <c r="W1719" s="96">
        <f t="shared" si="244"/>
        <v>69.333074495998517</v>
      </c>
      <c r="X1719" s="54" t="str">
        <f>VLOOKUP(J1719,Entourage!A:B,2,FALSE)</f>
        <v>c_b_0066</v>
      </c>
      <c r="Y1719" s="51" t="str">
        <f>VLOOKUP(M1719,Entourage!A:B,2,FALSE)</f>
        <v>c_m_0014</v>
      </c>
    </row>
    <row r="1720" spans="1:25" x14ac:dyDescent="0.15">
      <c r="A1720" s="51">
        <f t="shared" si="240"/>
        <v>86</v>
      </c>
      <c r="B1720" s="2">
        <f>COUNTIF(A$1:A1720,A1720)</f>
        <v>19</v>
      </c>
      <c r="C1720" s="2">
        <f t="shared" si="245"/>
        <v>101</v>
      </c>
      <c r="D1720" s="100">
        <f t="shared" si="241"/>
        <v>381</v>
      </c>
      <c r="E1720" s="51">
        <v>1</v>
      </c>
      <c r="F1720" s="43">
        <v>6</v>
      </c>
      <c r="G1720" s="82">
        <v>13009</v>
      </c>
      <c r="H1720" s="43">
        <v>68</v>
      </c>
      <c r="I1720" s="43">
        <f>VLOOKUP(C1720,[4]CharPropertyConfig!$A:$G,7,FALSE)*D1720</f>
        <v>9525</v>
      </c>
      <c r="J1720" s="51">
        <f>VLOOKUP(A1720,filiation!A:C,3,FALSE)</f>
        <v>30</v>
      </c>
      <c r="K1720" s="51">
        <f>VLOOKUP(J1720,Entourage!A:N,14,FALSE)</f>
        <v>3</v>
      </c>
      <c r="L1720" s="2" t="str">
        <f t="shared" si="246"/>
        <v>辅助</v>
      </c>
      <c r="M1720" s="51">
        <f>VLOOKUP(A1720,filiation!A:D,4,FALSE)</f>
        <v>27</v>
      </c>
      <c r="N1720" s="51">
        <f>VLOOKUP(M1720,Entourage!A:N,14,FALSE)</f>
        <v>2</v>
      </c>
      <c r="O1720" s="2" t="str">
        <f t="shared" si="247"/>
        <v>刺杀</v>
      </c>
      <c r="P1720" s="2">
        <f t="shared" si="248"/>
        <v>101</v>
      </c>
      <c r="Q1720" s="51">
        <f>INT(VLOOKUP(M1720,Entourage!A:AF,28+IF(N1720=1,2,IF(N1720=3,3,1)),FALSE)*0.6*POWER(B1720,1.1))</f>
        <v>642</v>
      </c>
      <c r="R1720" s="55">
        <f>I1720/(SUM(H$2:H1720)*10)</f>
        <v>1.6404312482777624E-2</v>
      </c>
      <c r="S1720" s="95">
        <f t="shared" si="242"/>
        <v>1.1278352811599996</v>
      </c>
      <c r="T1720" s="96">
        <f>SUMIFS(H$2:H1720,A$2:A1720,A1720)*10*S1720*(1.1+INDEX(Entourage!BD:BD,MATCH(J1720,Entourage!A:A,0))/20)</f>
        <v>9536.9751374889565</v>
      </c>
      <c r="U1720" s="96">
        <f t="shared" si="243"/>
        <v>766.74099259295872</v>
      </c>
      <c r="V1720" s="96">
        <f>T1720/VLOOKUP(C1720,[4]CharPropertyConfig!$A:$G,7,FALSE)</f>
        <v>381.47900549955824</v>
      </c>
      <c r="W1720" s="96">
        <f t="shared" si="244"/>
        <v>41.342272896959912</v>
      </c>
      <c r="X1720" s="54" t="str">
        <f>VLOOKUP(J1720,Entourage!A:B,2,FALSE)</f>
        <v>c_b_0066</v>
      </c>
      <c r="Y1720" s="51" t="str">
        <f>VLOOKUP(M1720,Entourage!A:B,2,FALSE)</f>
        <v>c_m_0014</v>
      </c>
    </row>
    <row r="1721" spans="1:25" x14ac:dyDescent="0.15">
      <c r="A1721" s="51">
        <f t="shared" si="240"/>
        <v>86</v>
      </c>
      <c r="B1721" s="2">
        <f>COUNTIF(A$1:A1721,A1721)</f>
        <v>20</v>
      </c>
      <c r="C1721" s="2">
        <f t="shared" si="245"/>
        <v>101</v>
      </c>
      <c r="D1721" s="100">
        <f t="shared" si="241"/>
        <v>414</v>
      </c>
      <c r="E1721" s="51">
        <v>1</v>
      </c>
      <c r="F1721" s="43">
        <v>6</v>
      </c>
      <c r="G1721" s="82">
        <v>13009</v>
      </c>
      <c r="H1721" s="43">
        <v>72</v>
      </c>
      <c r="I1721" s="43">
        <f>VLOOKUP(C1721,[4]CharPropertyConfig!$A:$G,7,FALSE)*D1721</f>
        <v>10350</v>
      </c>
      <c r="J1721" s="51">
        <f>VLOOKUP(A1721,filiation!A:C,3,FALSE)</f>
        <v>30</v>
      </c>
      <c r="K1721" s="51">
        <f>VLOOKUP(J1721,Entourage!A:N,14,FALSE)</f>
        <v>3</v>
      </c>
      <c r="L1721" s="2" t="str">
        <f t="shared" si="246"/>
        <v>辅助</v>
      </c>
      <c r="M1721" s="51">
        <f>VLOOKUP(A1721,filiation!A:D,4,FALSE)</f>
        <v>27</v>
      </c>
      <c r="N1721" s="51">
        <f>VLOOKUP(M1721,Entourage!A:N,14,FALSE)</f>
        <v>2</v>
      </c>
      <c r="O1721" s="2" t="str">
        <f t="shared" si="247"/>
        <v>刺杀</v>
      </c>
      <c r="P1721" s="2">
        <f t="shared" si="248"/>
        <v>101</v>
      </c>
      <c r="Q1721" s="51">
        <f>INT(VLOOKUP(M1721,Entourage!A:AF,28+IF(N1721=1,2,IF(N1721=3,3,1)),FALSE)*0.6*POWER(B1721,1.1))</f>
        <v>680</v>
      </c>
      <c r="R1721" s="55">
        <f>I1721/(SUM(H$2:H1721)*10)</f>
        <v>1.7803082427411587E-2</v>
      </c>
      <c r="S1721" s="95">
        <f t="shared" si="242"/>
        <v>1.0940002227251997</v>
      </c>
      <c r="T1721" s="96">
        <f>SUMIFS(H$2:H1721,A$2:A1721,A1721)*10*S1721*(1.1+INDEX(Entourage!BD:BD,MATCH(J1721,Entourage!A:A,0))/20)</f>
        <v>10353.618107871291</v>
      </c>
      <c r="U1721" s="96">
        <f t="shared" si="243"/>
        <v>816.64297038233417</v>
      </c>
      <c r="V1721" s="96">
        <f>T1721/VLOOKUP(C1721,[4]CharPropertyConfig!$A:$G,7,FALSE)</f>
        <v>414.1447243148516</v>
      </c>
      <c r="W1721" s="96">
        <f t="shared" si="244"/>
        <v>49.901977789375451</v>
      </c>
      <c r="X1721" s="54" t="str">
        <f>VLOOKUP(J1721,Entourage!A:B,2,FALSE)</f>
        <v>c_b_0066</v>
      </c>
      <c r="Y1721" s="51" t="str">
        <f>VLOOKUP(M1721,Entourage!A:B,2,FALSE)</f>
        <v>c_m_0014</v>
      </c>
    </row>
    <row r="1722" spans="1:25" x14ac:dyDescent="0.15">
      <c r="A1722" s="51">
        <f t="shared" si="240"/>
        <v>87</v>
      </c>
      <c r="B1722" s="2">
        <f>COUNTIF(A$1:A1722,A1722)</f>
        <v>1</v>
      </c>
      <c r="C1722" s="2">
        <f t="shared" si="245"/>
        <v>102</v>
      </c>
      <c r="D1722" s="100">
        <f t="shared" si="241"/>
        <v>11</v>
      </c>
      <c r="E1722" s="51">
        <v>1</v>
      </c>
      <c r="F1722" s="43">
        <v>1</v>
      </c>
      <c r="G1722" s="82">
        <v>13009</v>
      </c>
      <c r="H1722" s="43">
        <v>2</v>
      </c>
      <c r="I1722" s="43">
        <f>VLOOKUP(C1722,[4]CharPropertyConfig!$A:$G,7,FALSE)*D1722</f>
        <v>275</v>
      </c>
      <c r="J1722" s="51">
        <f>VLOOKUP(A1722,filiation!A:C,3,FALSE)</f>
        <v>27</v>
      </c>
      <c r="K1722" s="51">
        <f>VLOOKUP(J1722,Entourage!A:N,14,FALSE)</f>
        <v>2</v>
      </c>
      <c r="L1722" s="2" t="str">
        <f t="shared" si="246"/>
        <v>刺杀</v>
      </c>
      <c r="M1722" s="51">
        <f>VLOOKUP(A1722,filiation!A:D,4,FALSE)</f>
        <v>31</v>
      </c>
      <c r="N1722" s="51">
        <f>VLOOKUP(M1722,Entourage!A:N,14,FALSE)</f>
        <v>1</v>
      </c>
      <c r="O1722" s="2" t="str">
        <f t="shared" si="247"/>
        <v>战斗</v>
      </c>
      <c r="P1722" s="2">
        <f t="shared" si="248"/>
        <v>102</v>
      </c>
      <c r="Q1722" s="51">
        <f>INT(VLOOKUP(M1722,Entourage!A:AF,28+IF(N1722=1,2,IF(N1722=3,3,1)),FALSE)*0.6*POWER(B1722,1.1))</f>
        <v>10</v>
      </c>
      <c r="R1722" s="55">
        <f>I1722/(SUM(H$2:H1722)*10)</f>
        <v>4.730124875296708E-4</v>
      </c>
      <c r="S1722" s="95">
        <f t="shared" si="242"/>
        <v>10</v>
      </c>
      <c r="T1722" s="96">
        <f>SUMIFS(H$2:H1722,A$2:A1722,A1722)*10*S1722*(1.1+INDEX(Entourage!BD:BD,MATCH(J1722,Entourage!A:A,0))/20)</f>
        <v>280</v>
      </c>
      <c r="U1722" s="96">
        <f t="shared" si="243"/>
        <v>-10073.618107871291</v>
      </c>
      <c r="V1722" s="96">
        <f>T1722/VLOOKUP(C1722,[4]CharPropertyConfig!$A:$G,7,FALSE)</f>
        <v>11.2</v>
      </c>
      <c r="W1722" s="96">
        <f t="shared" si="244"/>
        <v>-10890.261078253625</v>
      </c>
      <c r="X1722" s="54" t="str">
        <f>VLOOKUP(J1722,Entourage!A:B,2,FALSE)</f>
        <v>c_m_0014</v>
      </c>
      <c r="Y1722" s="51" t="str">
        <f>VLOOKUP(M1722,Entourage!A:B,2,FALSE)</f>
        <v>c_b_0070</v>
      </c>
    </row>
    <row r="1723" spans="1:25" x14ac:dyDescent="0.15">
      <c r="A1723" s="51">
        <f t="shared" si="240"/>
        <v>87</v>
      </c>
      <c r="B1723" s="2">
        <f>COUNTIF(A$1:A1723,A1723)</f>
        <v>2</v>
      </c>
      <c r="C1723" s="2">
        <f t="shared" si="245"/>
        <v>102</v>
      </c>
      <c r="D1723" s="100">
        <f t="shared" si="241"/>
        <v>23</v>
      </c>
      <c r="E1723" s="51">
        <v>1</v>
      </c>
      <c r="F1723" s="43">
        <v>1</v>
      </c>
      <c r="G1723" s="82">
        <v>13009</v>
      </c>
      <c r="H1723" s="43">
        <v>4</v>
      </c>
      <c r="I1723" s="43">
        <f>VLOOKUP(C1723,[4]CharPropertyConfig!$A:$G,7,FALSE)*D1723</f>
        <v>575</v>
      </c>
      <c r="J1723" s="51">
        <f>VLOOKUP(A1723,filiation!A:C,3,FALSE)</f>
        <v>27</v>
      </c>
      <c r="K1723" s="51">
        <f>VLOOKUP(J1723,Entourage!A:N,14,FALSE)</f>
        <v>2</v>
      </c>
      <c r="L1723" s="2" t="str">
        <f t="shared" si="246"/>
        <v>刺杀</v>
      </c>
      <c r="M1723" s="51">
        <f>VLOOKUP(A1723,filiation!A:D,4,FALSE)</f>
        <v>31</v>
      </c>
      <c r="N1723" s="51">
        <f>VLOOKUP(M1723,Entourage!A:N,14,FALSE)</f>
        <v>1</v>
      </c>
      <c r="O1723" s="2" t="str">
        <f t="shared" si="247"/>
        <v>战斗</v>
      </c>
      <c r="P1723" s="2">
        <f t="shared" si="248"/>
        <v>102</v>
      </c>
      <c r="Q1723" s="51">
        <f>INT(VLOOKUP(M1723,Entourage!A:AF,28+IF(N1723=1,2,IF(N1723=3,3,1)),FALSE)*0.6*POWER(B1723,1.1))</f>
        <v>23</v>
      </c>
      <c r="R1723" s="55">
        <f>I1723/(SUM(H$2:H1723)*10)</f>
        <v>9.8895806817790935E-4</v>
      </c>
      <c r="S1723" s="95">
        <f t="shared" si="242"/>
        <v>7</v>
      </c>
      <c r="T1723" s="96">
        <f>SUMIFS(H$2:H1723,A$2:A1723,A1723)*10*S1723*(1.1+INDEX(Entourage!BD:BD,MATCH(J1723,Entourage!A:A,0))/20)</f>
        <v>588</v>
      </c>
      <c r="U1723" s="96">
        <f t="shared" si="243"/>
        <v>308</v>
      </c>
      <c r="V1723" s="96">
        <f>T1723/VLOOKUP(C1723,[4]CharPropertyConfig!$A:$G,7,FALSE)</f>
        <v>23.52</v>
      </c>
      <c r="W1723" s="96">
        <f t="shared" si="244"/>
        <v>10381.618107871291</v>
      </c>
      <c r="X1723" s="54" t="str">
        <f>VLOOKUP(J1723,Entourage!A:B,2,FALSE)</f>
        <v>c_m_0014</v>
      </c>
      <c r="Y1723" s="51" t="str">
        <f>VLOOKUP(M1723,Entourage!A:B,2,FALSE)</f>
        <v>c_b_0070</v>
      </c>
    </row>
    <row r="1724" spans="1:25" x14ac:dyDescent="0.15">
      <c r="A1724" s="51">
        <f t="shared" si="240"/>
        <v>87</v>
      </c>
      <c r="B1724" s="2">
        <f>COUNTIF(A$1:A1724,A1724)</f>
        <v>3</v>
      </c>
      <c r="C1724" s="2">
        <f t="shared" si="245"/>
        <v>102</v>
      </c>
      <c r="D1724" s="100">
        <f t="shared" si="241"/>
        <v>36</v>
      </c>
      <c r="E1724" s="51">
        <v>1</v>
      </c>
      <c r="F1724" s="43">
        <v>1</v>
      </c>
      <c r="G1724" s="82">
        <v>13009</v>
      </c>
      <c r="H1724" s="43">
        <v>6</v>
      </c>
      <c r="I1724" s="43">
        <f>VLOOKUP(C1724,[4]CharPropertyConfig!$A:$G,7,FALSE)*D1724</f>
        <v>900</v>
      </c>
      <c r="J1724" s="51">
        <f>VLOOKUP(A1724,filiation!A:C,3,FALSE)</f>
        <v>27</v>
      </c>
      <c r="K1724" s="51">
        <f>VLOOKUP(J1724,Entourage!A:N,14,FALSE)</f>
        <v>2</v>
      </c>
      <c r="L1724" s="2" t="str">
        <f t="shared" si="246"/>
        <v>刺杀</v>
      </c>
      <c r="M1724" s="51">
        <f>VLOOKUP(A1724,filiation!A:D,4,FALSE)</f>
        <v>31</v>
      </c>
      <c r="N1724" s="51">
        <f>VLOOKUP(M1724,Entourage!A:N,14,FALSE)</f>
        <v>1</v>
      </c>
      <c r="O1724" s="2" t="str">
        <f t="shared" si="247"/>
        <v>战斗</v>
      </c>
      <c r="P1724" s="2">
        <f t="shared" si="248"/>
        <v>102</v>
      </c>
      <c r="Q1724" s="51">
        <f>INT(VLOOKUP(M1724,Entourage!A:AF,28+IF(N1724=1,2,IF(N1724=3,3,1)),FALSE)*0.6*POWER(B1724,1.1))</f>
        <v>36</v>
      </c>
      <c r="R1724" s="55">
        <f>I1724/(SUM(H$2:H1724)*10)</f>
        <v>1.547774644011832E-3</v>
      </c>
      <c r="S1724" s="95">
        <f t="shared" si="242"/>
        <v>5.5</v>
      </c>
      <c r="T1724" s="96">
        <f>SUMIFS(H$2:H1724,A$2:A1724,A1724)*10*S1724*(1.1+INDEX(Entourage!BD:BD,MATCH(J1724,Entourage!A:A,0))/20)</f>
        <v>924.00000000000011</v>
      </c>
      <c r="U1724" s="96">
        <f t="shared" si="243"/>
        <v>336.00000000000011</v>
      </c>
      <c r="V1724" s="96">
        <f>T1724/VLOOKUP(C1724,[4]CharPropertyConfig!$A:$G,7,FALSE)</f>
        <v>36.960000000000008</v>
      </c>
      <c r="W1724" s="96">
        <f t="shared" si="244"/>
        <v>28.000000000000114</v>
      </c>
      <c r="X1724" s="54" t="str">
        <f>VLOOKUP(J1724,Entourage!A:B,2,FALSE)</f>
        <v>c_m_0014</v>
      </c>
      <c r="Y1724" s="51" t="str">
        <f>VLOOKUP(M1724,Entourage!A:B,2,FALSE)</f>
        <v>c_b_0070</v>
      </c>
    </row>
    <row r="1725" spans="1:25" x14ac:dyDescent="0.15">
      <c r="A1725" s="51">
        <f t="shared" si="240"/>
        <v>87</v>
      </c>
      <c r="B1725" s="2">
        <f>COUNTIF(A$1:A1725,A1725)</f>
        <v>4</v>
      </c>
      <c r="C1725" s="2">
        <f t="shared" si="245"/>
        <v>102</v>
      </c>
      <c r="D1725" s="100">
        <f t="shared" si="241"/>
        <v>51</v>
      </c>
      <c r="E1725" s="51">
        <v>1</v>
      </c>
      <c r="F1725" s="43">
        <v>2</v>
      </c>
      <c r="G1725" s="82">
        <v>13009</v>
      </c>
      <c r="H1725" s="43">
        <v>10</v>
      </c>
      <c r="I1725" s="43">
        <f>VLOOKUP(C1725,[4]CharPropertyConfig!$A:$G,7,FALSE)*D1725</f>
        <v>1275</v>
      </c>
      <c r="J1725" s="51">
        <f>VLOOKUP(A1725,filiation!A:C,3,FALSE)</f>
        <v>27</v>
      </c>
      <c r="K1725" s="51">
        <f>VLOOKUP(J1725,Entourage!A:N,14,FALSE)</f>
        <v>2</v>
      </c>
      <c r="L1725" s="2" t="str">
        <f t="shared" si="246"/>
        <v>刺杀</v>
      </c>
      <c r="M1725" s="51">
        <f>VLOOKUP(A1725,filiation!A:D,4,FALSE)</f>
        <v>31</v>
      </c>
      <c r="N1725" s="51">
        <f>VLOOKUP(M1725,Entourage!A:N,14,FALSE)</f>
        <v>1</v>
      </c>
      <c r="O1725" s="2" t="str">
        <f t="shared" si="247"/>
        <v>战斗</v>
      </c>
      <c r="P1725" s="2">
        <f t="shared" si="248"/>
        <v>102</v>
      </c>
      <c r="Q1725" s="51">
        <f>INT(VLOOKUP(M1725,Entourage!A:AF,28+IF(N1725=1,2,IF(N1725=3,3,1)),FALSE)*0.6*POWER(B1725,1.1))</f>
        <v>49</v>
      </c>
      <c r="R1725" s="55">
        <f>I1725/(SUM(H$2:H1725)*10)</f>
        <v>2.1923037243371506E-3</v>
      </c>
      <c r="S1725" s="95">
        <f t="shared" si="242"/>
        <v>4.2</v>
      </c>
      <c r="T1725" s="96">
        <f>SUMIFS(H$2:H1725,A$2:A1725,A1725)*10*S1725*(1.1+INDEX(Entourage!BD:BD,MATCH(J1725,Entourage!A:A,0))/20)</f>
        <v>1293.6000000000001</v>
      </c>
      <c r="U1725" s="96">
        <f t="shared" si="243"/>
        <v>369.6</v>
      </c>
      <c r="V1725" s="96">
        <f>T1725/VLOOKUP(C1725,[4]CharPropertyConfig!$A:$G,7,FALSE)</f>
        <v>51.744000000000007</v>
      </c>
      <c r="W1725" s="96">
        <f t="shared" si="244"/>
        <v>33.599999999999909</v>
      </c>
      <c r="X1725" s="54" t="str">
        <f>VLOOKUP(J1725,Entourage!A:B,2,FALSE)</f>
        <v>c_m_0014</v>
      </c>
      <c r="Y1725" s="51" t="str">
        <f>VLOOKUP(M1725,Entourage!A:B,2,FALSE)</f>
        <v>c_b_0070</v>
      </c>
    </row>
    <row r="1726" spans="1:25" x14ac:dyDescent="0.15">
      <c r="A1726" s="51">
        <f t="shared" si="240"/>
        <v>87</v>
      </c>
      <c r="B1726" s="2">
        <f>COUNTIF(A$1:A1726,A1726)</f>
        <v>5</v>
      </c>
      <c r="C1726" s="2">
        <f t="shared" si="245"/>
        <v>102</v>
      </c>
      <c r="D1726" s="100">
        <f t="shared" si="241"/>
        <v>67</v>
      </c>
      <c r="E1726" s="51">
        <v>1</v>
      </c>
      <c r="F1726" s="43">
        <v>2</v>
      </c>
      <c r="G1726" s="82">
        <v>13009</v>
      </c>
      <c r="H1726" s="43">
        <v>12</v>
      </c>
      <c r="I1726" s="43">
        <f>VLOOKUP(C1726,[4]CharPropertyConfig!$A:$G,7,FALSE)*D1726</f>
        <v>1675</v>
      </c>
      <c r="J1726" s="51">
        <f>VLOOKUP(A1726,filiation!A:C,3,FALSE)</f>
        <v>27</v>
      </c>
      <c r="K1726" s="51">
        <f>VLOOKUP(J1726,Entourage!A:N,14,FALSE)</f>
        <v>2</v>
      </c>
      <c r="L1726" s="2" t="str">
        <f t="shared" si="246"/>
        <v>刺杀</v>
      </c>
      <c r="M1726" s="51">
        <f>VLOOKUP(A1726,filiation!A:D,4,FALSE)</f>
        <v>31</v>
      </c>
      <c r="N1726" s="51">
        <f>VLOOKUP(M1726,Entourage!A:N,14,FALSE)</f>
        <v>1</v>
      </c>
      <c r="O1726" s="2" t="str">
        <f t="shared" si="247"/>
        <v>战斗</v>
      </c>
      <c r="P1726" s="2">
        <f t="shared" si="248"/>
        <v>102</v>
      </c>
      <c r="Q1726" s="51">
        <f>INT(VLOOKUP(M1726,Entourage!A:AF,28+IF(N1726=1,2,IF(N1726=3,3,1)),FALSE)*0.6*POWER(B1726,1.1))</f>
        <v>63</v>
      </c>
      <c r="R1726" s="55">
        <f>I1726/(SUM(H$2:H1726)*10)</f>
        <v>2.879491146639161E-3</v>
      </c>
      <c r="S1726" s="95">
        <f t="shared" si="242"/>
        <v>3.56</v>
      </c>
      <c r="T1726" s="96">
        <f>SUMIFS(H$2:H1726,A$2:A1726,A1726)*10*S1726*(1.1+INDEX(Entourage!BD:BD,MATCH(J1726,Entourage!A:A,0))/20)</f>
        <v>1694.5600000000004</v>
      </c>
      <c r="U1726" s="96">
        <f t="shared" si="243"/>
        <v>400.96000000000026</v>
      </c>
      <c r="V1726" s="96">
        <f>T1726/VLOOKUP(C1726,[4]CharPropertyConfig!$A:$G,7,FALSE)</f>
        <v>67.78240000000001</v>
      </c>
      <c r="W1726" s="96">
        <f t="shared" si="244"/>
        <v>31.360000000000241</v>
      </c>
      <c r="X1726" s="54" t="str">
        <f>VLOOKUP(J1726,Entourage!A:B,2,FALSE)</f>
        <v>c_m_0014</v>
      </c>
      <c r="Y1726" s="51" t="str">
        <f>VLOOKUP(M1726,Entourage!A:B,2,FALSE)</f>
        <v>c_b_0070</v>
      </c>
    </row>
    <row r="1727" spans="1:25" x14ac:dyDescent="0.15">
      <c r="A1727" s="51">
        <f t="shared" si="240"/>
        <v>87</v>
      </c>
      <c r="B1727" s="2">
        <f>COUNTIF(A$1:A1727,A1727)</f>
        <v>6</v>
      </c>
      <c r="C1727" s="2">
        <f t="shared" si="245"/>
        <v>102</v>
      </c>
      <c r="D1727" s="100">
        <f t="shared" si="241"/>
        <v>84</v>
      </c>
      <c r="E1727" s="51">
        <v>1</v>
      </c>
      <c r="F1727" s="43">
        <v>2</v>
      </c>
      <c r="G1727" s="82">
        <v>13009</v>
      </c>
      <c r="H1727" s="43">
        <v>16</v>
      </c>
      <c r="I1727" s="43">
        <f>VLOOKUP(C1727,[4]CharPropertyConfig!$A:$G,7,FALSE)*D1727</f>
        <v>2100</v>
      </c>
      <c r="J1727" s="51">
        <f>VLOOKUP(A1727,filiation!A:C,3,FALSE)</f>
        <v>27</v>
      </c>
      <c r="K1727" s="51">
        <f>VLOOKUP(J1727,Entourage!A:N,14,FALSE)</f>
        <v>2</v>
      </c>
      <c r="L1727" s="2" t="str">
        <f t="shared" si="246"/>
        <v>刺杀</v>
      </c>
      <c r="M1727" s="51">
        <f>VLOOKUP(A1727,filiation!A:D,4,FALSE)</f>
        <v>31</v>
      </c>
      <c r="N1727" s="51">
        <f>VLOOKUP(M1727,Entourage!A:N,14,FALSE)</f>
        <v>1</v>
      </c>
      <c r="O1727" s="2" t="str">
        <f t="shared" si="247"/>
        <v>战斗</v>
      </c>
      <c r="P1727" s="2">
        <f t="shared" si="248"/>
        <v>102</v>
      </c>
      <c r="Q1727" s="51">
        <f>INT(VLOOKUP(M1727,Entourage!A:AF,28+IF(N1727=1,2,IF(N1727=3,3,1)),FALSE)*0.6*POWER(B1727,1.1))</f>
        <v>77</v>
      </c>
      <c r="R1727" s="55">
        <f>I1727/(SUM(H$2:H1727)*10)</f>
        <v>3.6091155948166226E-3</v>
      </c>
      <c r="S1727" s="95">
        <f t="shared" si="242"/>
        <v>3.02</v>
      </c>
      <c r="T1727" s="96">
        <f>SUMIFS(H$2:H1727,A$2:A1727,A1727)*10*S1727*(1.1+INDEX(Entourage!BD:BD,MATCH(J1727,Entourage!A:A,0))/20)</f>
        <v>2114</v>
      </c>
      <c r="U1727" s="96">
        <f t="shared" si="243"/>
        <v>419.4399999999996</v>
      </c>
      <c r="V1727" s="96">
        <f>T1727/VLOOKUP(C1727,[4]CharPropertyConfig!$A:$G,7,FALSE)</f>
        <v>84.56</v>
      </c>
      <c r="W1727" s="96">
        <f t="shared" si="244"/>
        <v>18.479999999999336</v>
      </c>
      <c r="X1727" s="54" t="str">
        <f>VLOOKUP(J1727,Entourage!A:B,2,FALSE)</f>
        <v>c_m_0014</v>
      </c>
      <c r="Y1727" s="51" t="str">
        <f>VLOOKUP(M1727,Entourage!A:B,2,FALSE)</f>
        <v>c_b_0070</v>
      </c>
    </row>
    <row r="1728" spans="1:25" x14ac:dyDescent="0.15">
      <c r="A1728" s="51">
        <f t="shared" si="240"/>
        <v>87</v>
      </c>
      <c r="B1728" s="2">
        <f>COUNTIF(A$1:A1728,A1728)</f>
        <v>7</v>
      </c>
      <c r="C1728" s="2">
        <f t="shared" si="245"/>
        <v>102</v>
      </c>
      <c r="D1728" s="100">
        <f t="shared" si="241"/>
        <v>101</v>
      </c>
      <c r="E1728" s="51">
        <v>1</v>
      </c>
      <c r="F1728" s="43">
        <v>3</v>
      </c>
      <c r="G1728" s="82">
        <v>13009</v>
      </c>
      <c r="H1728" s="43">
        <v>20</v>
      </c>
      <c r="I1728" s="43">
        <f>VLOOKUP(C1728,[4]CharPropertyConfig!$A:$G,7,FALSE)*D1728</f>
        <v>2525</v>
      </c>
      <c r="J1728" s="51">
        <f>VLOOKUP(A1728,filiation!A:C,3,FALSE)</f>
        <v>27</v>
      </c>
      <c r="K1728" s="51">
        <f>VLOOKUP(J1728,Entourage!A:N,14,FALSE)</f>
        <v>2</v>
      </c>
      <c r="L1728" s="2" t="str">
        <f t="shared" si="246"/>
        <v>刺杀</v>
      </c>
      <c r="M1728" s="51">
        <f>VLOOKUP(A1728,filiation!A:D,4,FALSE)</f>
        <v>31</v>
      </c>
      <c r="N1728" s="51">
        <f>VLOOKUP(M1728,Entourage!A:N,14,FALSE)</f>
        <v>1</v>
      </c>
      <c r="O1728" s="2" t="str">
        <f t="shared" si="247"/>
        <v>战斗</v>
      </c>
      <c r="P1728" s="2">
        <f t="shared" si="248"/>
        <v>102</v>
      </c>
      <c r="Q1728" s="51">
        <f>INT(VLOOKUP(M1728,Entourage!A:AF,28+IF(N1728=1,2,IF(N1728=3,3,1)),FALSE)*0.6*POWER(B1728,1.1))</f>
        <v>91</v>
      </c>
      <c r="R1728" s="55">
        <f>I1728/(SUM(H$2:H1728)*10)</f>
        <v>4.3380407518125276E-3</v>
      </c>
      <c r="S1728" s="95">
        <f t="shared" si="242"/>
        <v>2.6</v>
      </c>
      <c r="T1728" s="96">
        <f>SUMIFS(H$2:H1728,A$2:A1728,A1728)*10*S1728*(1.1+INDEX(Entourage!BD:BD,MATCH(J1728,Entourage!A:A,0))/20)</f>
        <v>2548.0000000000005</v>
      </c>
      <c r="U1728" s="96">
        <f t="shared" si="243"/>
        <v>434.00000000000045</v>
      </c>
      <c r="V1728" s="96">
        <f>T1728/VLOOKUP(C1728,[4]CharPropertyConfig!$A:$G,7,FALSE)</f>
        <v>101.92000000000002</v>
      </c>
      <c r="W1728" s="96">
        <f t="shared" si="244"/>
        <v>14.560000000000855</v>
      </c>
      <c r="X1728" s="54" t="str">
        <f>VLOOKUP(J1728,Entourage!A:B,2,FALSE)</f>
        <v>c_m_0014</v>
      </c>
      <c r="Y1728" s="51" t="str">
        <f>VLOOKUP(M1728,Entourage!A:B,2,FALSE)</f>
        <v>c_b_0070</v>
      </c>
    </row>
    <row r="1729" spans="1:25" x14ac:dyDescent="0.15">
      <c r="A1729" s="51">
        <f t="shared" si="240"/>
        <v>87</v>
      </c>
      <c r="B1729" s="2">
        <f>COUNTIF(A$1:A1729,A1729)</f>
        <v>8</v>
      </c>
      <c r="C1729" s="2">
        <f t="shared" si="245"/>
        <v>102</v>
      </c>
      <c r="D1729" s="100">
        <f t="shared" si="241"/>
        <v>120</v>
      </c>
      <c r="E1729" s="51">
        <v>1</v>
      </c>
      <c r="F1729" s="43">
        <v>3</v>
      </c>
      <c r="G1729" s="82">
        <v>13009</v>
      </c>
      <c r="H1729" s="43">
        <v>24</v>
      </c>
      <c r="I1729" s="43">
        <f>VLOOKUP(C1729,[4]CharPropertyConfig!$A:$G,7,FALSE)*D1729</f>
        <v>3000</v>
      </c>
      <c r="J1729" s="51">
        <f>VLOOKUP(A1729,filiation!A:C,3,FALSE)</f>
        <v>27</v>
      </c>
      <c r="K1729" s="51">
        <f>VLOOKUP(J1729,Entourage!A:N,14,FALSE)</f>
        <v>2</v>
      </c>
      <c r="L1729" s="2" t="str">
        <f t="shared" si="246"/>
        <v>刺杀</v>
      </c>
      <c r="M1729" s="51">
        <f>VLOOKUP(A1729,filiation!A:D,4,FALSE)</f>
        <v>31</v>
      </c>
      <c r="N1729" s="51">
        <f>VLOOKUP(M1729,Entourage!A:N,14,FALSE)</f>
        <v>1</v>
      </c>
      <c r="O1729" s="2" t="str">
        <f t="shared" si="247"/>
        <v>战斗</v>
      </c>
      <c r="P1729" s="2">
        <f t="shared" si="248"/>
        <v>102</v>
      </c>
      <c r="Q1729" s="51">
        <f>INT(VLOOKUP(M1729,Entourage!A:AF,28+IF(N1729=1,2,IF(N1729=3,3,1)),FALSE)*0.6*POWER(B1729,1.1))</f>
        <v>106</v>
      </c>
      <c r="R1729" s="55">
        <f>I1729/(SUM(H$2:H1729)*10)</f>
        <v>5.1519835136527563E-3</v>
      </c>
      <c r="S1729" s="95">
        <f t="shared" si="242"/>
        <v>2.2799999999999998</v>
      </c>
      <c r="T1729" s="96">
        <f>SUMIFS(H$2:H1729,A$2:A1729,A1729)*10*S1729*(1.1+INDEX(Entourage!BD:BD,MATCH(J1729,Entourage!A:A,0))/20)</f>
        <v>3000.48</v>
      </c>
      <c r="U1729" s="96">
        <f t="shared" si="243"/>
        <v>452.47999999999956</v>
      </c>
      <c r="V1729" s="96">
        <f>T1729/VLOOKUP(C1729,[4]CharPropertyConfig!$A:$G,7,FALSE)</f>
        <v>120.0192</v>
      </c>
      <c r="W1729" s="96">
        <f t="shared" si="244"/>
        <v>18.479999999999109</v>
      </c>
      <c r="X1729" s="54" t="str">
        <f>VLOOKUP(J1729,Entourage!A:B,2,FALSE)</f>
        <v>c_m_0014</v>
      </c>
      <c r="Y1729" s="51" t="str">
        <f>VLOOKUP(M1729,Entourage!A:B,2,FALSE)</f>
        <v>c_b_0070</v>
      </c>
    </row>
    <row r="1730" spans="1:25" x14ac:dyDescent="0.15">
      <c r="A1730" s="51">
        <f t="shared" si="240"/>
        <v>87</v>
      </c>
      <c r="B1730" s="2">
        <f>COUNTIF(A$1:A1730,A1730)</f>
        <v>9</v>
      </c>
      <c r="C1730" s="2">
        <f t="shared" si="245"/>
        <v>102</v>
      </c>
      <c r="D1730" s="100">
        <f t="shared" si="241"/>
        <v>139</v>
      </c>
      <c r="E1730" s="51">
        <v>1</v>
      </c>
      <c r="F1730" s="43">
        <v>3</v>
      </c>
      <c r="G1730" s="82">
        <v>13009</v>
      </c>
      <c r="H1730" s="43">
        <v>26</v>
      </c>
      <c r="I1730" s="43">
        <f>VLOOKUP(C1730,[4]CharPropertyConfig!$A:$G,7,FALSE)*D1730</f>
        <v>3475</v>
      </c>
      <c r="J1730" s="51">
        <f>VLOOKUP(A1730,filiation!A:C,3,FALSE)</f>
        <v>27</v>
      </c>
      <c r="K1730" s="51">
        <f>VLOOKUP(J1730,Entourage!A:N,14,FALSE)</f>
        <v>2</v>
      </c>
      <c r="L1730" s="2" t="str">
        <f t="shared" si="246"/>
        <v>刺杀</v>
      </c>
      <c r="M1730" s="51">
        <f>VLOOKUP(A1730,filiation!A:D,4,FALSE)</f>
        <v>31</v>
      </c>
      <c r="N1730" s="51">
        <f>VLOOKUP(M1730,Entourage!A:N,14,FALSE)</f>
        <v>1</v>
      </c>
      <c r="O1730" s="2" t="str">
        <f t="shared" si="247"/>
        <v>战斗</v>
      </c>
      <c r="P1730" s="2">
        <f t="shared" si="248"/>
        <v>102</v>
      </c>
      <c r="Q1730" s="51">
        <f>INT(VLOOKUP(M1730,Entourage!A:AF,28+IF(N1730=1,2,IF(N1730=3,3,1)),FALSE)*0.6*POWER(B1730,1.1))</f>
        <v>121</v>
      </c>
      <c r="R1730" s="55">
        <f>I1730/(SUM(H$2:H1730)*10)</f>
        <v>5.9650508102169738E-3</v>
      </c>
      <c r="S1730" s="95">
        <f t="shared" si="242"/>
        <v>2.0699999999999998</v>
      </c>
      <c r="T1730" s="96">
        <f>SUMIFS(H$2:H1730,A$2:A1730,A1730)*10*S1730*(1.1+INDEX(Entourage!BD:BD,MATCH(J1730,Entourage!A:A,0))/20)</f>
        <v>3477.6000000000004</v>
      </c>
      <c r="U1730" s="96">
        <f t="shared" si="243"/>
        <v>477.12000000000035</v>
      </c>
      <c r="V1730" s="96">
        <f>T1730/VLOOKUP(C1730,[4]CharPropertyConfig!$A:$G,7,FALSE)</f>
        <v>139.10400000000001</v>
      </c>
      <c r="W1730" s="96">
        <f t="shared" si="244"/>
        <v>24.640000000000782</v>
      </c>
      <c r="X1730" s="54" t="str">
        <f>VLOOKUP(J1730,Entourage!A:B,2,FALSE)</f>
        <v>c_m_0014</v>
      </c>
      <c r="Y1730" s="51" t="str">
        <f>VLOOKUP(M1730,Entourage!A:B,2,FALSE)</f>
        <v>c_b_0070</v>
      </c>
    </row>
    <row r="1731" spans="1:25" x14ac:dyDescent="0.15">
      <c r="A1731" s="51">
        <f t="shared" ref="A1731:A1794" si="249">INT((ROW(A1731)+18)/20)</f>
        <v>87</v>
      </c>
      <c r="B1731" s="2">
        <f>COUNTIF(A$1:A1731,A1731)</f>
        <v>10</v>
      </c>
      <c r="C1731" s="2">
        <f t="shared" si="245"/>
        <v>102</v>
      </c>
      <c r="D1731" s="100">
        <f t="shared" ref="D1731:D1794" si="250">INT(V1731)</f>
        <v>158</v>
      </c>
      <c r="E1731" s="51">
        <v>1</v>
      </c>
      <c r="F1731" s="43">
        <v>3</v>
      </c>
      <c r="G1731" s="82">
        <v>13009</v>
      </c>
      <c r="H1731" s="43">
        <v>30</v>
      </c>
      <c r="I1731" s="43">
        <f>VLOOKUP(C1731,[4]CharPropertyConfig!$A:$G,7,FALSE)*D1731</f>
        <v>3950</v>
      </c>
      <c r="J1731" s="51">
        <f>VLOOKUP(A1731,filiation!A:C,3,FALSE)</f>
        <v>27</v>
      </c>
      <c r="K1731" s="51">
        <f>VLOOKUP(J1731,Entourage!A:N,14,FALSE)</f>
        <v>2</v>
      </c>
      <c r="L1731" s="2" t="str">
        <f t="shared" si="246"/>
        <v>刺杀</v>
      </c>
      <c r="M1731" s="51">
        <f>VLOOKUP(A1731,filiation!A:D,4,FALSE)</f>
        <v>31</v>
      </c>
      <c r="N1731" s="51">
        <f>VLOOKUP(M1731,Entourage!A:N,14,FALSE)</f>
        <v>1</v>
      </c>
      <c r="O1731" s="2" t="str">
        <f t="shared" si="247"/>
        <v>战斗</v>
      </c>
      <c r="P1731" s="2">
        <f t="shared" si="248"/>
        <v>102</v>
      </c>
      <c r="Q1731" s="51">
        <f>INT(VLOOKUP(M1731,Entourage!A:AF,28+IF(N1731=1,2,IF(N1731=3,3,1)),FALSE)*0.6*POWER(B1731,1.1))</f>
        <v>135</v>
      </c>
      <c r="R1731" s="55">
        <f>I1731/(SUM(H$2:H1731)*10)</f>
        <v>6.7769275640805681E-3</v>
      </c>
      <c r="S1731" s="95">
        <f t="shared" ref="S1731:S1794" si="251">VLOOKUP(B1731,AG$2:AH$22,2,FALSE)</f>
        <v>1.89</v>
      </c>
      <c r="T1731" s="96">
        <f>SUMIFS(H$2:H1731,A$2:A1731,A1731)*10*S1731*(1.1+INDEX(Entourage!BD:BD,MATCH(J1731,Entourage!A:A,0))/20)</f>
        <v>3969.0000000000005</v>
      </c>
      <c r="U1731" s="96">
        <f t="shared" ref="U1731:U1794" si="252">IFERROR(T1731-T1730,0)</f>
        <v>491.40000000000009</v>
      </c>
      <c r="V1731" s="96">
        <f>T1731/VLOOKUP(C1731,[4]CharPropertyConfig!$A:$G,7,FALSE)</f>
        <v>158.76000000000002</v>
      </c>
      <c r="W1731" s="96">
        <f t="shared" si="244"/>
        <v>14.279999999999745</v>
      </c>
      <c r="X1731" s="54" t="str">
        <f>VLOOKUP(J1731,Entourage!A:B,2,FALSE)</f>
        <v>c_m_0014</v>
      </c>
      <c r="Y1731" s="51" t="str">
        <f>VLOOKUP(M1731,Entourage!A:B,2,FALSE)</f>
        <v>c_b_0070</v>
      </c>
    </row>
    <row r="1732" spans="1:25" x14ac:dyDescent="0.15">
      <c r="A1732" s="51">
        <f t="shared" si="249"/>
        <v>87</v>
      </c>
      <c r="B1732" s="2">
        <f>COUNTIF(A$1:A1732,A1732)</f>
        <v>11</v>
      </c>
      <c r="C1732" s="2">
        <f t="shared" si="245"/>
        <v>102</v>
      </c>
      <c r="D1732" s="100">
        <f t="shared" si="250"/>
        <v>179</v>
      </c>
      <c r="E1732" s="51">
        <v>1</v>
      </c>
      <c r="F1732" s="43">
        <v>4</v>
      </c>
      <c r="G1732" s="82">
        <v>13009</v>
      </c>
      <c r="H1732" s="43">
        <v>34</v>
      </c>
      <c r="I1732" s="43">
        <f>VLOOKUP(C1732,[4]CharPropertyConfig!$A:$G,7,FALSE)*D1732</f>
        <v>4475</v>
      </c>
      <c r="J1732" s="51">
        <f>VLOOKUP(A1732,filiation!A:C,3,FALSE)</f>
        <v>27</v>
      </c>
      <c r="K1732" s="51">
        <f>VLOOKUP(J1732,Entourage!A:N,14,FALSE)</f>
        <v>2</v>
      </c>
      <c r="L1732" s="2" t="str">
        <f t="shared" si="246"/>
        <v>刺杀</v>
      </c>
      <c r="M1732" s="51">
        <f>VLOOKUP(A1732,filiation!A:D,4,FALSE)</f>
        <v>31</v>
      </c>
      <c r="N1732" s="51">
        <f>VLOOKUP(M1732,Entourage!A:N,14,FALSE)</f>
        <v>1</v>
      </c>
      <c r="O1732" s="2" t="str">
        <f t="shared" si="247"/>
        <v>战斗</v>
      </c>
      <c r="P1732" s="2">
        <f t="shared" si="248"/>
        <v>102</v>
      </c>
      <c r="Q1732" s="51">
        <f>INT(VLOOKUP(M1732,Entourage!A:AF,28+IF(N1732=1,2,IF(N1732=3,3,1)),FALSE)*0.6*POWER(B1732,1.1))</f>
        <v>150</v>
      </c>
      <c r="R1732" s="55">
        <f>I1732/(SUM(H$2:H1732)*10)</f>
        <v>7.6731824417009603E-3</v>
      </c>
      <c r="S1732" s="95">
        <f t="shared" si="251"/>
        <v>1.74</v>
      </c>
      <c r="T1732" s="96">
        <f>SUMIFS(H$2:H1732,A$2:A1732,A1732)*10*S1732*(1.1+INDEX(Entourage!BD:BD,MATCH(J1732,Entourage!A:A,0))/20)</f>
        <v>4482.2400000000007</v>
      </c>
      <c r="U1732" s="96">
        <f t="shared" si="252"/>
        <v>513.24000000000024</v>
      </c>
      <c r="V1732" s="96">
        <f>T1732/VLOOKUP(C1732,[4]CharPropertyConfig!$A:$G,7,FALSE)</f>
        <v>179.28960000000004</v>
      </c>
      <c r="W1732" s="96">
        <f t="shared" ref="W1732:W1795" si="253">U1732-U1731</f>
        <v>21.840000000000146</v>
      </c>
      <c r="X1732" s="54" t="str">
        <f>VLOOKUP(J1732,Entourage!A:B,2,FALSE)</f>
        <v>c_m_0014</v>
      </c>
      <c r="Y1732" s="51" t="str">
        <f>VLOOKUP(M1732,Entourage!A:B,2,FALSE)</f>
        <v>c_b_0070</v>
      </c>
    </row>
    <row r="1733" spans="1:25" x14ac:dyDescent="0.15">
      <c r="A1733" s="51">
        <f t="shared" si="249"/>
        <v>87</v>
      </c>
      <c r="B1733" s="2">
        <f>COUNTIF(A$1:A1733,A1733)</f>
        <v>12</v>
      </c>
      <c r="C1733" s="2">
        <f t="shared" si="245"/>
        <v>102</v>
      </c>
      <c r="D1733" s="100">
        <f t="shared" si="250"/>
        <v>200</v>
      </c>
      <c r="E1733" s="51">
        <v>1</v>
      </c>
      <c r="F1733" s="43">
        <v>4</v>
      </c>
      <c r="G1733" s="82">
        <v>13009</v>
      </c>
      <c r="H1733" s="43">
        <v>38</v>
      </c>
      <c r="I1733" s="43">
        <f>VLOOKUP(C1733,[4]CharPropertyConfig!$A:$G,7,FALSE)*D1733</f>
        <v>5000</v>
      </c>
      <c r="J1733" s="51">
        <f>VLOOKUP(A1733,filiation!A:C,3,FALSE)</f>
        <v>27</v>
      </c>
      <c r="K1733" s="51">
        <f>VLOOKUP(J1733,Entourage!A:N,14,FALSE)</f>
        <v>2</v>
      </c>
      <c r="L1733" s="2" t="str">
        <f t="shared" si="246"/>
        <v>刺杀</v>
      </c>
      <c r="M1733" s="51">
        <f>VLOOKUP(A1733,filiation!A:D,4,FALSE)</f>
        <v>31</v>
      </c>
      <c r="N1733" s="51">
        <f>VLOOKUP(M1733,Entourage!A:N,14,FALSE)</f>
        <v>1</v>
      </c>
      <c r="O1733" s="2" t="str">
        <f t="shared" si="247"/>
        <v>战斗</v>
      </c>
      <c r="P1733" s="2">
        <f t="shared" si="248"/>
        <v>102</v>
      </c>
      <c r="Q1733" s="51">
        <f>INT(VLOOKUP(M1733,Entourage!A:AF,28+IF(N1733=1,2,IF(N1733=3,3,1)),FALSE)*0.6*POWER(B1733,1.1))</f>
        <v>166</v>
      </c>
      <c r="R1733" s="55">
        <f>I1733/(SUM(H$2:H1733)*10)</f>
        <v>8.5678056136262379E-3</v>
      </c>
      <c r="S1733" s="95">
        <f t="shared" si="251"/>
        <v>1.615</v>
      </c>
      <c r="T1733" s="96">
        <f>SUMIFS(H$2:H1733,A$2:A1733,A1733)*10*S1733*(1.1+INDEX(Entourage!BD:BD,MATCH(J1733,Entourage!A:A,0))/20)</f>
        <v>5019.420000000001</v>
      </c>
      <c r="U1733" s="96">
        <f t="shared" si="252"/>
        <v>537.18000000000029</v>
      </c>
      <c r="V1733" s="96">
        <f>T1733/VLOOKUP(C1733,[4]CharPropertyConfig!$A:$G,7,FALSE)</f>
        <v>200.77680000000004</v>
      </c>
      <c r="W1733" s="96">
        <f t="shared" si="253"/>
        <v>23.940000000000055</v>
      </c>
      <c r="X1733" s="54" t="str">
        <f>VLOOKUP(J1733,Entourage!A:B,2,FALSE)</f>
        <v>c_m_0014</v>
      </c>
      <c r="Y1733" s="51" t="str">
        <f>VLOOKUP(M1733,Entourage!A:B,2,FALSE)</f>
        <v>c_b_0070</v>
      </c>
    </row>
    <row r="1734" spans="1:25" x14ac:dyDescent="0.15">
      <c r="A1734" s="51">
        <f t="shared" si="249"/>
        <v>87</v>
      </c>
      <c r="B1734" s="2">
        <f>COUNTIF(A$1:A1734,A1734)</f>
        <v>13</v>
      </c>
      <c r="C1734" s="2">
        <f t="shared" si="245"/>
        <v>102</v>
      </c>
      <c r="D1734" s="100">
        <f t="shared" si="250"/>
        <v>223</v>
      </c>
      <c r="E1734" s="51">
        <v>1</v>
      </c>
      <c r="F1734" s="43">
        <v>4</v>
      </c>
      <c r="G1734" s="82">
        <v>13009</v>
      </c>
      <c r="H1734" s="43">
        <v>42</v>
      </c>
      <c r="I1734" s="43">
        <f>VLOOKUP(C1734,[4]CharPropertyConfig!$A:$G,7,FALSE)*D1734</f>
        <v>5575</v>
      </c>
      <c r="J1734" s="51">
        <f>VLOOKUP(A1734,filiation!A:C,3,FALSE)</f>
        <v>27</v>
      </c>
      <c r="K1734" s="51">
        <f>VLOOKUP(J1734,Entourage!A:N,14,FALSE)</f>
        <v>2</v>
      </c>
      <c r="L1734" s="2" t="str">
        <f t="shared" si="246"/>
        <v>刺杀</v>
      </c>
      <c r="M1734" s="51">
        <f>VLOOKUP(A1734,filiation!A:D,4,FALSE)</f>
        <v>31</v>
      </c>
      <c r="N1734" s="51">
        <f>VLOOKUP(M1734,Entourage!A:N,14,FALSE)</f>
        <v>1</v>
      </c>
      <c r="O1734" s="2" t="str">
        <f t="shared" si="247"/>
        <v>战斗</v>
      </c>
      <c r="P1734" s="2">
        <f t="shared" si="248"/>
        <v>102</v>
      </c>
      <c r="Q1734" s="51">
        <f>INT(VLOOKUP(M1734,Entourage!A:AF,28+IF(N1734=1,2,IF(N1734=3,3,1)),FALSE)*0.6*POWER(B1734,1.1))</f>
        <v>181</v>
      </c>
      <c r="R1734" s="55">
        <f>I1734/(SUM(H$2:H1734)*10)</f>
        <v>9.5462328767123295E-3</v>
      </c>
      <c r="S1734" s="95">
        <f t="shared" si="251"/>
        <v>1.51</v>
      </c>
      <c r="T1734" s="96">
        <f>SUMIFS(H$2:H1734,A$2:A1734,A1734)*10*S1734*(1.1+INDEX(Entourage!BD:BD,MATCH(J1734,Entourage!A:A,0))/20)</f>
        <v>5580.9600000000009</v>
      </c>
      <c r="U1734" s="96">
        <f t="shared" si="252"/>
        <v>561.54</v>
      </c>
      <c r="V1734" s="96">
        <f>T1734/VLOOKUP(C1734,[4]CharPropertyConfig!$A:$G,7,FALSE)</f>
        <v>223.23840000000004</v>
      </c>
      <c r="W1734" s="96">
        <f t="shared" si="253"/>
        <v>24.359999999999673</v>
      </c>
      <c r="X1734" s="54" t="str">
        <f>VLOOKUP(J1734,Entourage!A:B,2,FALSE)</f>
        <v>c_m_0014</v>
      </c>
      <c r="Y1734" s="51" t="str">
        <f>VLOOKUP(M1734,Entourage!A:B,2,FALSE)</f>
        <v>c_b_0070</v>
      </c>
    </row>
    <row r="1735" spans="1:25" x14ac:dyDescent="0.15">
      <c r="A1735" s="51">
        <f t="shared" si="249"/>
        <v>87</v>
      </c>
      <c r="B1735" s="2">
        <f>COUNTIF(A$1:A1735,A1735)</f>
        <v>14</v>
      </c>
      <c r="C1735" s="2">
        <f t="shared" si="245"/>
        <v>102</v>
      </c>
      <c r="D1735" s="100">
        <f t="shared" si="250"/>
        <v>246</v>
      </c>
      <c r="E1735" s="51">
        <v>1</v>
      </c>
      <c r="F1735" s="43">
        <v>5</v>
      </c>
      <c r="G1735" s="82">
        <v>13009</v>
      </c>
      <c r="H1735" s="43">
        <v>46</v>
      </c>
      <c r="I1735" s="43">
        <f>VLOOKUP(C1735,[4]CharPropertyConfig!$A:$G,7,FALSE)*D1735</f>
        <v>6150</v>
      </c>
      <c r="J1735" s="51">
        <f>VLOOKUP(A1735,filiation!A:C,3,FALSE)</f>
        <v>27</v>
      </c>
      <c r="K1735" s="51">
        <f>VLOOKUP(J1735,Entourage!A:N,14,FALSE)</f>
        <v>2</v>
      </c>
      <c r="L1735" s="2" t="str">
        <f t="shared" si="246"/>
        <v>刺杀</v>
      </c>
      <c r="M1735" s="51">
        <f>VLOOKUP(A1735,filiation!A:D,4,FALSE)</f>
        <v>31</v>
      </c>
      <c r="N1735" s="51">
        <f>VLOOKUP(M1735,Entourage!A:N,14,FALSE)</f>
        <v>1</v>
      </c>
      <c r="O1735" s="2" t="str">
        <f t="shared" si="247"/>
        <v>战斗</v>
      </c>
      <c r="P1735" s="2">
        <f t="shared" si="248"/>
        <v>102</v>
      </c>
      <c r="Q1735" s="51">
        <f>INT(VLOOKUP(M1735,Entourage!A:AF,28+IF(N1735=1,2,IF(N1735=3,3,1)),FALSE)*0.6*POWER(B1735,1.1))</f>
        <v>196</v>
      </c>
      <c r="R1735" s="55">
        <f>I1735/(SUM(H$2:H1735)*10)</f>
        <v>1.0522533620778153E-2</v>
      </c>
      <c r="S1735" s="95">
        <f t="shared" si="251"/>
        <v>1.42</v>
      </c>
      <c r="T1735" s="96">
        <f>SUMIFS(H$2:H1735,A$2:A1735,A1735)*10*S1735*(1.1+INDEX(Entourage!BD:BD,MATCH(J1735,Entourage!A:A,0))/20)</f>
        <v>6162.8</v>
      </c>
      <c r="U1735" s="96">
        <f t="shared" si="252"/>
        <v>581.83999999999924</v>
      </c>
      <c r="V1735" s="96">
        <f>T1735/VLOOKUP(C1735,[4]CharPropertyConfig!$A:$G,7,FALSE)</f>
        <v>246.512</v>
      </c>
      <c r="W1735" s="96">
        <f t="shared" si="253"/>
        <v>20.299999999999272</v>
      </c>
      <c r="X1735" s="54" t="str">
        <f>VLOOKUP(J1735,Entourage!A:B,2,FALSE)</f>
        <v>c_m_0014</v>
      </c>
      <c r="Y1735" s="51" t="str">
        <f>VLOOKUP(M1735,Entourage!A:B,2,FALSE)</f>
        <v>c_b_0070</v>
      </c>
    </row>
    <row r="1736" spans="1:25" x14ac:dyDescent="0.15">
      <c r="A1736" s="51">
        <f t="shared" si="249"/>
        <v>87</v>
      </c>
      <c r="B1736" s="2">
        <f>COUNTIF(A$1:A1736,A1736)</f>
        <v>15</v>
      </c>
      <c r="C1736" s="2">
        <f t="shared" si="245"/>
        <v>102</v>
      </c>
      <c r="D1736" s="100">
        <f t="shared" si="250"/>
        <v>270</v>
      </c>
      <c r="E1736" s="51">
        <v>1</v>
      </c>
      <c r="F1736" s="43">
        <v>5</v>
      </c>
      <c r="G1736" s="82">
        <v>13009</v>
      </c>
      <c r="H1736" s="43">
        <v>50</v>
      </c>
      <c r="I1736" s="43">
        <f>VLOOKUP(C1736,[4]CharPropertyConfig!$A:$G,7,FALSE)*D1736</f>
        <v>6750</v>
      </c>
      <c r="J1736" s="51">
        <f>VLOOKUP(A1736,filiation!A:C,3,FALSE)</f>
        <v>27</v>
      </c>
      <c r="K1736" s="51">
        <f>VLOOKUP(J1736,Entourage!A:N,14,FALSE)</f>
        <v>2</v>
      </c>
      <c r="L1736" s="2" t="str">
        <f t="shared" si="246"/>
        <v>刺杀</v>
      </c>
      <c r="M1736" s="51">
        <f>VLOOKUP(A1736,filiation!A:D,4,FALSE)</f>
        <v>31</v>
      </c>
      <c r="N1736" s="51">
        <f>VLOOKUP(M1736,Entourage!A:N,14,FALSE)</f>
        <v>1</v>
      </c>
      <c r="O1736" s="2" t="str">
        <f t="shared" si="247"/>
        <v>战斗</v>
      </c>
      <c r="P1736" s="2">
        <f t="shared" si="248"/>
        <v>102</v>
      </c>
      <c r="Q1736" s="51">
        <f>INT(VLOOKUP(M1736,Entourage!A:AF,28+IF(N1736=1,2,IF(N1736=3,3,1)),FALSE)*0.6*POWER(B1736,1.1))</f>
        <v>212</v>
      </c>
      <c r="R1736" s="55">
        <f>I1736/(SUM(H$2:H1736)*10)</f>
        <v>1.1539250547045951E-2</v>
      </c>
      <c r="S1736" s="95">
        <f t="shared" si="251"/>
        <v>1.3418999999999999</v>
      </c>
      <c r="T1736" s="96">
        <f>SUMIFS(H$2:H1736,A$2:A1736,A1736)*10*S1736*(1.1+INDEX(Entourage!BD:BD,MATCH(J1736,Entourage!A:A,0))/20)</f>
        <v>6763.1759999999995</v>
      </c>
      <c r="U1736" s="96">
        <f t="shared" si="252"/>
        <v>600.37599999999929</v>
      </c>
      <c r="V1736" s="96">
        <f>T1736/VLOOKUP(C1736,[4]CharPropertyConfig!$A:$G,7,FALSE)</f>
        <v>270.52704</v>
      </c>
      <c r="W1736" s="96">
        <f t="shared" si="253"/>
        <v>18.536000000000058</v>
      </c>
      <c r="X1736" s="54" t="str">
        <f>VLOOKUP(J1736,Entourage!A:B,2,FALSE)</f>
        <v>c_m_0014</v>
      </c>
      <c r="Y1736" s="51" t="str">
        <f>VLOOKUP(M1736,Entourage!A:B,2,FALSE)</f>
        <v>c_b_0070</v>
      </c>
    </row>
    <row r="1737" spans="1:25" x14ac:dyDescent="0.15">
      <c r="A1737" s="51">
        <f t="shared" si="249"/>
        <v>87</v>
      </c>
      <c r="B1737" s="2">
        <f>COUNTIF(A$1:A1737,A1737)</f>
        <v>16</v>
      </c>
      <c r="C1737" s="2">
        <f t="shared" si="245"/>
        <v>102</v>
      </c>
      <c r="D1737" s="100">
        <f t="shared" si="250"/>
        <v>295</v>
      </c>
      <c r="E1737" s="51">
        <v>1</v>
      </c>
      <c r="F1737" s="43">
        <v>5</v>
      </c>
      <c r="G1737" s="82">
        <v>13009</v>
      </c>
      <c r="H1737" s="43">
        <v>54</v>
      </c>
      <c r="I1737" s="43">
        <f>VLOOKUP(C1737,[4]CharPropertyConfig!$A:$G,7,FALSE)*D1737</f>
        <v>7375</v>
      </c>
      <c r="J1737" s="51">
        <f>VLOOKUP(A1737,filiation!A:C,3,FALSE)</f>
        <v>27</v>
      </c>
      <c r="K1737" s="51">
        <f>VLOOKUP(J1737,Entourage!A:N,14,FALSE)</f>
        <v>2</v>
      </c>
      <c r="L1737" s="2" t="str">
        <f t="shared" si="246"/>
        <v>刺杀</v>
      </c>
      <c r="M1737" s="51">
        <f>VLOOKUP(A1737,filiation!A:D,4,FALSE)</f>
        <v>31</v>
      </c>
      <c r="N1737" s="51">
        <f>VLOOKUP(M1737,Entourage!A:N,14,FALSE)</f>
        <v>1</v>
      </c>
      <c r="O1737" s="2" t="str">
        <f t="shared" si="247"/>
        <v>战斗</v>
      </c>
      <c r="P1737" s="2">
        <f t="shared" si="248"/>
        <v>102</v>
      </c>
      <c r="Q1737" s="51">
        <f>INT(VLOOKUP(M1737,Entourage!A:AF,28+IF(N1737=1,2,IF(N1737=3,3,1)),FALSE)*0.6*POWER(B1737,1.1))</f>
        <v>228</v>
      </c>
      <c r="R1737" s="55">
        <f>I1737/(SUM(H$2:H1737)*10)</f>
        <v>1.2596071733561059E-2</v>
      </c>
      <c r="S1737" s="95">
        <f t="shared" si="251"/>
        <v>1.2748049999999997</v>
      </c>
      <c r="T1737" s="96">
        <f>SUMIFS(H$2:H1737,A$2:A1737,A1737)*10*S1737*(1.1+INDEX(Entourage!BD:BD,MATCH(J1737,Entourage!A:A,0))/20)</f>
        <v>7388.7697799999987</v>
      </c>
      <c r="U1737" s="96">
        <f t="shared" si="252"/>
        <v>625.59377999999924</v>
      </c>
      <c r="V1737" s="96">
        <f>T1737/VLOOKUP(C1737,[4]CharPropertyConfig!$A:$G,7,FALSE)</f>
        <v>295.55079119999994</v>
      </c>
      <c r="W1737" s="96">
        <f t="shared" si="253"/>
        <v>25.217779999999948</v>
      </c>
      <c r="X1737" s="54" t="str">
        <f>VLOOKUP(J1737,Entourage!A:B,2,FALSE)</f>
        <v>c_m_0014</v>
      </c>
      <c r="Y1737" s="51" t="str">
        <f>VLOOKUP(M1737,Entourage!A:B,2,FALSE)</f>
        <v>c_b_0070</v>
      </c>
    </row>
    <row r="1738" spans="1:25" x14ac:dyDescent="0.15">
      <c r="A1738" s="51">
        <f t="shared" si="249"/>
        <v>87</v>
      </c>
      <c r="B1738" s="2">
        <f>COUNTIF(A$1:A1738,A1738)</f>
        <v>17</v>
      </c>
      <c r="C1738" s="2">
        <f t="shared" si="245"/>
        <v>102</v>
      </c>
      <c r="D1738" s="100">
        <f t="shared" si="250"/>
        <v>321</v>
      </c>
      <c r="E1738" s="51">
        <v>1</v>
      </c>
      <c r="F1738" s="43">
        <v>5</v>
      </c>
      <c r="G1738" s="82">
        <v>13009</v>
      </c>
      <c r="H1738" s="43">
        <v>58</v>
      </c>
      <c r="I1738" s="43">
        <f>VLOOKUP(C1738,[4]CharPropertyConfig!$A:$G,7,FALSE)*D1738</f>
        <v>8025</v>
      </c>
      <c r="J1738" s="51">
        <f>VLOOKUP(A1738,filiation!A:C,3,FALSE)</f>
        <v>27</v>
      </c>
      <c r="K1738" s="51">
        <f>VLOOKUP(J1738,Entourage!A:N,14,FALSE)</f>
        <v>2</v>
      </c>
      <c r="L1738" s="2" t="str">
        <f t="shared" si="246"/>
        <v>刺杀</v>
      </c>
      <c r="M1738" s="51">
        <f>VLOOKUP(A1738,filiation!A:D,4,FALSE)</f>
        <v>31</v>
      </c>
      <c r="N1738" s="51">
        <f>VLOOKUP(M1738,Entourage!A:N,14,FALSE)</f>
        <v>1</v>
      </c>
      <c r="O1738" s="2" t="str">
        <f t="shared" si="247"/>
        <v>战斗</v>
      </c>
      <c r="P1738" s="2">
        <f t="shared" si="248"/>
        <v>102</v>
      </c>
      <c r="Q1738" s="51">
        <f>INT(VLOOKUP(M1738,Entourage!A:AF,28+IF(N1738=1,2,IF(N1738=3,3,1)),FALSE)*0.6*POWER(B1738,1.1))</f>
        <v>243</v>
      </c>
      <c r="R1738" s="55">
        <f>I1738/(SUM(H$2:H1738)*10)</f>
        <v>1.3692669942669943E-2</v>
      </c>
      <c r="S1738" s="95">
        <f t="shared" si="251"/>
        <v>1.2174387749999998</v>
      </c>
      <c r="T1738" s="96">
        <f>SUMIFS(H$2:H1738,A$2:A1738,A1738)*10*S1738*(1.1+INDEX(Entourage!BD:BD,MATCH(J1738,Entourage!A:A,0))/20)</f>
        <v>8044.835425199999</v>
      </c>
      <c r="U1738" s="96">
        <f t="shared" si="252"/>
        <v>656.06564520000029</v>
      </c>
      <c r="V1738" s="96">
        <f>T1738/VLOOKUP(C1738,[4]CharPropertyConfig!$A:$G,7,FALSE)</f>
        <v>321.79341700799995</v>
      </c>
      <c r="W1738" s="96">
        <f t="shared" si="253"/>
        <v>30.471865200001048</v>
      </c>
      <c r="X1738" s="54" t="str">
        <f>VLOOKUP(J1738,Entourage!A:B,2,FALSE)</f>
        <v>c_m_0014</v>
      </c>
      <c r="Y1738" s="51" t="str">
        <f>VLOOKUP(M1738,Entourage!A:B,2,FALSE)</f>
        <v>c_b_0070</v>
      </c>
    </row>
    <row r="1739" spans="1:25" x14ac:dyDescent="0.15">
      <c r="A1739" s="51">
        <f t="shared" si="249"/>
        <v>87</v>
      </c>
      <c r="B1739" s="2">
        <f>COUNTIF(A$1:A1739,A1739)</f>
        <v>18</v>
      </c>
      <c r="C1739" s="2">
        <f t="shared" si="245"/>
        <v>102</v>
      </c>
      <c r="D1739" s="100">
        <f t="shared" si="250"/>
        <v>350</v>
      </c>
      <c r="E1739" s="51">
        <v>1</v>
      </c>
      <c r="F1739" s="43">
        <v>6</v>
      </c>
      <c r="G1739" s="82">
        <v>13009</v>
      </c>
      <c r="H1739" s="43">
        <v>64</v>
      </c>
      <c r="I1739" s="43">
        <f>VLOOKUP(C1739,[4]CharPropertyConfig!$A:$G,7,FALSE)*D1739</f>
        <v>8750</v>
      </c>
      <c r="J1739" s="51">
        <f>VLOOKUP(A1739,filiation!A:C,3,FALSE)</f>
        <v>27</v>
      </c>
      <c r="K1739" s="51">
        <f>VLOOKUP(J1739,Entourage!A:N,14,FALSE)</f>
        <v>2</v>
      </c>
      <c r="L1739" s="2" t="str">
        <f t="shared" si="246"/>
        <v>刺杀</v>
      </c>
      <c r="M1739" s="51">
        <f>VLOOKUP(A1739,filiation!A:D,4,FALSE)</f>
        <v>31</v>
      </c>
      <c r="N1739" s="51">
        <f>VLOOKUP(M1739,Entourage!A:N,14,FALSE)</f>
        <v>1</v>
      </c>
      <c r="O1739" s="2" t="str">
        <f t="shared" si="247"/>
        <v>战斗</v>
      </c>
      <c r="P1739" s="2">
        <f t="shared" si="248"/>
        <v>102</v>
      </c>
      <c r="Q1739" s="51">
        <f>INT(VLOOKUP(M1739,Entourage!A:AF,28+IF(N1739=1,2,IF(N1739=3,3,1)),FALSE)*0.6*POWER(B1739,1.1))</f>
        <v>259</v>
      </c>
      <c r="R1739" s="55">
        <f>I1739/(SUM(H$2:H1739)*10)</f>
        <v>1.4913416962094354E-2</v>
      </c>
      <c r="S1739" s="95">
        <f t="shared" si="251"/>
        <v>1.1687412239999997</v>
      </c>
      <c r="T1739" s="96">
        <f>SUMIFS(H$2:H1739,A$2:A1739,A1739)*10*S1739*(1.1+INDEX(Entourage!BD:BD,MATCH(J1739,Entourage!A:A,0))/20)</f>
        <v>8770.2341448959978</v>
      </c>
      <c r="U1739" s="96">
        <f t="shared" si="252"/>
        <v>725.39871969599881</v>
      </c>
      <c r="V1739" s="96">
        <f>T1739/VLOOKUP(C1739,[4]CharPropertyConfig!$A:$G,7,FALSE)</f>
        <v>350.80936579583994</v>
      </c>
      <c r="W1739" s="96">
        <f t="shared" si="253"/>
        <v>69.333074495998517</v>
      </c>
      <c r="X1739" s="54" t="str">
        <f>VLOOKUP(J1739,Entourage!A:B,2,FALSE)</f>
        <v>c_m_0014</v>
      </c>
      <c r="Y1739" s="51" t="str">
        <f>VLOOKUP(M1739,Entourage!A:B,2,FALSE)</f>
        <v>c_b_0070</v>
      </c>
    </row>
    <row r="1740" spans="1:25" x14ac:dyDescent="0.15">
      <c r="A1740" s="51">
        <f t="shared" si="249"/>
        <v>87</v>
      </c>
      <c r="B1740" s="2">
        <f>COUNTIF(A$1:A1740,A1740)</f>
        <v>19</v>
      </c>
      <c r="C1740" s="2">
        <f t="shared" si="245"/>
        <v>102</v>
      </c>
      <c r="D1740" s="100">
        <f t="shared" si="250"/>
        <v>381</v>
      </c>
      <c r="E1740" s="51">
        <v>1</v>
      </c>
      <c r="F1740" s="43">
        <v>6</v>
      </c>
      <c r="G1740" s="82">
        <v>13009</v>
      </c>
      <c r="H1740" s="43">
        <v>68</v>
      </c>
      <c r="I1740" s="43">
        <f>VLOOKUP(C1740,[4]CharPropertyConfig!$A:$G,7,FALSE)*D1740</f>
        <v>9525</v>
      </c>
      <c r="J1740" s="51">
        <f>VLOOKUP(A1740,filiation!A:C,3,FALSE)</f>
        <v>27</v>
      </c>
      <c r="K1740" s="51">
        <f>VLOOKUP(J1740,Entourage!A:N,14,FALSE)</f>
        <v>2</v>
      </c>
      <c r="L1740" s="2" t="str">
        <f t="shared" si="246"/>
        <v>刺杀</v>
      </c>
      <c r="M1740" s="51">
        <f>VLOOKUP(A1740,filiation!A:D,4,FALSE)</f>
        <v>31</v>
      </c>
      <c r="N1740" s="51">
        <f>VLOOKUP(M1740,Entourage!A:N,14,FALSE)</f>
        <v>1</v>
      </c>
      <c r="O1740" s="2" t="str">
        <f t="shared" si="247"/>
        <v>战斗</v>
      </c>
      <c r="P1740" s="2">
        <f t="shared" si="248"/>
        <v>102</v>
      </c>
      <c r="Q1740" s="51">
        <f>INT(VLOOKUP(M1740,Entourage!A:AF,28+IF(N1740=1,2,IF(N1740=3,3,1)),FALSE)*0.6*POWER(B1740,1.1))</f>
        <v>275</v>
      </c>
      <c r="R1740" s="55">
        <f>I1740/(SUM(H$2:H1740)*10)</f>
        <v>1.6215526046986721E-2</v>
      </c>
      <c r="S1740" s="95">
        <f t="shared" si="251"/>
        <v>1.1278352811599996</v>
      </c>
      <c r="T1740" s="96">
        <f>SUMIFS(H$2:H1740,A$2:A1740,A1740)*10*S1740*(1.1+INDEX(Entourage!BD:BD,MATCH(J1740,Entourage!A:A,0))/20)</f>
        <v>9536.9751374889565</v>
      </c>
      <c r="U1740" s="96">
        <f t="shared" si="252"/>
        <v>766.74099259295872</v>
      </c>
      <c r="V1740" s="96">
        <f>T1740/VLOOKUP(C1740,[4]CharPropertyConfig!$A:$G,7,FALSE)</f>
        <v>381.47900549955824</v>
      </c>
      <c r="W1740" s="96">
        <f t="shared" si="253"/>
        <v>41.342272896959912</v>
      </c>
      <c r="X1740" s="54" t="str">
        <f>VLOOKUP(J1740,Entourage!A:B,2,FALSE)</f>
        <v>c_m_0014</v>
      </c>
      <c r="Y1740" s="51" t="str">
        <f>VLOOKUP(M1740,Entourage!A:B,2,FALSE)</f>
        <v>c_b_0070</v>
      </c>
    </row>
    <row r="1741" spans="1:25" x14ac:dyDescent="0.15">
      <c r="A1741" s="51">
        <f t="shared" si="249"/>
        <v>87</v>
      </c>
      <c r="B1741" s="2">
        <f>COUNTIF(A$1:A1741,A1741)</f>
        <v>20</v>
      </c>
      <c r="C1741" s="2">
        <f t="shared" si="245"/>
        <v>102</v>
      </c>
      <c r="D1741" s="100">
        <f t="shared" si="250"/>
        <v>414</v>
      </c>
      <c r="E1741" s="51">
        <v>1</v>
      </c>
      <c r="F1741" s="43">
        <v>6</v>
      </c>
      <c r="G1741" s="82">
        <v>13009</v>
      </c>
      <c r="H1741" s="43">
        <v>72</v>
      </c>
      <c r="I1741" s="43">
        <f>VLOOKUP(C1741,[4]CharPropertyConfig!$A:$G,7,FALSE)*D1741</f>
        <v>10350</v>
      </c>
      <c r="J1741" s="51">
        <f>VLOOKUP(A1741,filiation!A:C,3,FALSE)</f>
        <v>27</v>
      </c>
      <c r="K1741" s="51">
        <f>VLOOKUP(J1741,Entourage!A:N,14,FALSE)</f>
        <v>2</v>
      </c>
      <c r="L1741" s="2" t="str">
        <f t="shared" si="246"/>
        <v>刺杀</v>
      </c>
      <c r="M1741" s="51">
        <f>VLOOKUP(A1741,filiation!A:D,4,FALSE)</f>
        <v>31</v>
      </c>
      <c r="N1741" s="51">
        <f>VLOOKUP(M1741,Entourage!A:N,14,FALSE)</f>
        <v>1</v>
      </c>
      <c r="O1741" s="2" t="str">
        <f t="shared" si="247"/>
        <v>战斗</v>
      </c>
      <c r="P1741" s="2">
        <f t="shared" si="248"/>
        <v>102</v>
      </c>
      <c r="Q1741" s="51">
        <f>INT(VLOOKUP(M1741,Entourage!A:AF,28+IF(N1741=1,2,IF(N1741=3,3,1)),FALSE)*0.6*POWER(B1741,1.1))</f>
        <v>291</v>
      </c>
      <c r="R1741" s="55">
        <f>I1741/(SUM(H$2:H1741)*10)</f>
        <v>1.7598449296062028E-2</v>
      </c>
      <c r="S1741" s="95">
        <f t="shared" si="251"/>
        <v>1.0940002227251997</v>
      </c>
      <c r="T1741" s="96">
        <f>SUMIFS(H$2:H1741,A$2:A1741,A1741)*10*S1741*(1.1+INDEX(Entourage!BD:BD,MATCH(J1741,Entourage!A:A,0))/20)</f>
        <v>10353.618107871291</v>
      </c>
      <c r="U1741" s="96">
        <f t="shared" si="252"/>
        <v>816.64297038233417</v>
      </c>
      <c r="V1741" s="96">
        <f>T1741/VLOOKUP(C1741,[4]CharPropertyConfig!$A:$G,7,FALSE)</f>
        <v>414.1447243148516</v>
      </c>
      <c r="W1741" s="96">
        <f t="shared" si="253"/>
        <v>49.901977789375451</v>
      </c>
      <c r="X1741" s="54" t="str">
        <f>VLOOKUP(J1741,Entourage!A:B,2,FALSE)</f>
        <v>c_m_0014</v>
      </c>
      <c r="Y1741" s="51" t="str">
        <f>VLOOKUP(M1741,Entourage!A:B,2,FALSE)</f>
        <v>c_b_0070</v>
      </c>
    </row>
    <row r="1742" spans="1:25" x14ac:dyDescent="0.15">
      <c r="A1742" s="51">
        <f t="shared" si="249"/>
        <v>88</v>
      </c>
      <c r="B1742" s="2">
        <f>COUNTIF(A$1:A1742,A1742)</f>
        <v>1</v>
      </c>
      <c r="C1742" s="2">
        <f t="shared" si="245"/>
        <v>101</v>
      </c>
      <c r="D1742" s="100">
        <f t="shared" si="250"/>
        <v>11</v>
      </c>
      <c r="E1742" s="51">
        <v>1</v>
      </c>
      <c r="F1742" s="43">
        <v>1</v>
      </c>
      <c r="G1742" s="82">
        <v>13009</v>
      </c>
      <c r="H1742" s="43">
        <v>2</v>
      </c>
      <c r="I1742" s="43">
        <f>VLOOKUP(C1742,[4]CharPropertyConfig!$A:$G,7,FALSE)*D1742</f>
        <v>275</v>
      </c>
      <c r="J1742" s="51">
        <f>VLOOKUP(A1742,filiation!A:C,3,FALSE)</f>
        <v>31</v>
      </c>
      <c r="K1742" s="51">
        <f>VLOOKUP(J1742,Entourage!A:N,14,FALSE)</f>
        <v>1</v>
      </c>
      <c r="L1742" s="2" t="str">
        <f t="shared" si="246"/>
        <v>战斗</v>
      </c>
      <c r="M1742" s="51">
        <f>VLOOKUP(A1742,filiation!A:D,4,FALSE)</f>
        <v>27</v>
      </c>
      <c r="N1742" s="51">
        <f>VLOOKUP(M1742,Entourage!A:N,14,FALSE)</f>
        <v>2</v>
      </c>
      <c r="O1742" s="2" t="str">
        <f t="shared" si="247"/>
        <v>刺杀</v>
      </c>
      <c r="P1742" s="2">
        <f t="shared" si="248"/>
        <v>101</v>
      </c>
      <c r="Q1742" s="51">
        <f>INT(VLOOKUP(M1742,Entourage!A:AF,28+IF(N1742=1,2,IF(N1742=3,3,1)),FALSE)*0.6*POWER(B1742,1.1))</f>
        <v>25</v>
      </c>
      <c r="R1742" s="55">
        <f>I1742/(SUM(H$2:H1742)*10)</f>
        <v>4.6757574727105793E-4</v>
      </c>
      <c r="S1742" s="95">
        <f t="shared" si="251"/>
        <v>10</v>
      </c>
      <c r="T1742" s="96">
        <f>SUMIFS(H$2:H1742,A$2:A1742,A1742)*10*S1742*(1.1+INDEX(Entourage!BD:BD,MATCH(J1742,Entourage!A:A,0))/20)</f>
        <v>280</v>
      </c>
      <c r="U1742" s="96">
        <f t="shared" si="252"/>
        <v>-10073.618107871291</v>
      </c>
      <c r="V1742" s="96">
        <f>T1742/VLOOKUP(C1742,[4]CharPropertyConfig!$A:$G,7,FALSE)</f>
        <v>11.2</v>
      </c>
      <c r="W1742" s="96">
        <f t="shared" si="253"/>
        <v>-10890.261078253625</v>
      </c>
      <c r="X1742" s="54" t="str">
        <f>VLOOKUP(J1742,Entourage!A:B,2,FALSE)</f>
        <v>c_b_0070</v>
      </c>
      <c r="Y1742" s="51" t="str">
        <f>VLOOKUP(M1742,Entourage!A:B,2,FALSE)</f>
        <v>c_m_0014</v>
      </c>
    </row>
    <row r="1743" spans="1:25" x14ac:dyDescent="0.15">
      <c r="A1743" s="51">
        <f t="shared" si="249"/>
        <v>88</v>
      </c>
      <c r="B1743" s="2">
        <f>COUNTIF(A$1:A1743,A1743)</f>
        <v>2</v>
      </c>
      <c r="C1743" s="2">
        <f t="shared" si="245"/>
        <v>101</v>
      </c>
      <c r="D1743" s="100">
        <f t="shared" si="250"/>
        <v>23</v>
      </c>
      <c r="E1743" s="51">
        <v>1</v>
      </c>
      <c r="F1743" s="43">
        <v>1</v>
      </c>
      <c r="G1743" s="82">
        <v>13009</v>
      </c>
      <c r="H1743" s="43">
        <v>4</v>
      </c>
      <c r="I1743" s="43">
        <f>VLOOKUP(C1743,[4]CharPropertyConfig!$A:$G,7,FALSE)*D1743</f>
        <v>575</v>
      </c>
      <c r="J1743" s="51">
        <f>VLOOKUP(A1743,filiation!A:C,3,FALSE)</f>
        <v>31</v>
      </c>
      <c r="K1743" s="51">
        <f>VLOOKUP(J1743,Entourage!A:N,14,FALSE)</f>
        <v>1</v>
      </c>
      <c r="L1743" s="2" t="str">
        <f t="shared" si="246"/>
        <v>战斗</v>
      </c>
      <c r="M1743" s="51">
        <f>VLOOKUP(A1743,filiation!A:D,4,FALSE)</f>
        <v>27</v>
      </c>
      <c r="N1743" s="51">
        <f>VLOOKUP(M1743,Entourage!A:N,14,FALSE)</f>
        <v>2</v>
      </c>
      <c r="O1743" s="2" t="str">
        <f t="shared" si="247"/>
        <v>刺杀</v>
      </c>
      <c r="P1743" s="2">
        <f t="shared" si="248"/>
        <v>101</v>
      </c>
      <c r="Q1743" s="51">
        <f>INT(VLOOKUP(M1743,Entourage!A:AF,28+IF(N1743=1,2,IF(N1743=3,3,1)),FALSE)*0.6*POWER(B1743,1.1))</f>
        <v>54</v>
      </c>
      <c r="R1743" s="55">
        <f>I1743/(SUM(H$2:H1743)*10)</f>
        <v>9.7759189363800202E-4</v>
      </c>
      <c r="S1743" s="95">
        <f t="shared" si="251"/>
        <v>7</v>
      </c>
      <c r="T1743" s="96">
        <f>SUMIFS(H$2:H1743,A$2:A1743,A1743)*10*S1743*(1.1+INDEX(Entourage!BD:BD,MATCH(J1743,Entourage!A:A,0))/20)</f>
        <v>588</v>
      </c>
      <c r="U1743" s="96">
        <f t="shared" si="252"/>
        <v>308</v>
      </c>
      <c r="V1743" s="96">
        <f>T1743/VLOOKUP(C1743,[4]CharPropertyConfig!$A:$G,7,FALSE)</f>
        <v>23.52</v>
      </c>
      <c r="W1743" s="96">
        <f t="shared" si="253"/>
        <v>10381.618107871291</v>
      </c>
      <c r="X1743" s="54" t="str">
        <f>VLOOKUP(J1743,Entourage!A:B,2,FALSE)</f>
        <v>c_b_0070</v>
      </c>
      <c r="Y1743" s="51" t="str">
        <f>VLOOKUP(M1743,Entourage!A:B,2,FALSE)</f>
        <v>c_m_0014</v>
      </c>
    </row>
    <row r="1744" spans="1:25" x14ac:dyDescent="0.15">
      <c r="A1744" s="51">
        <f t="shared" si="249"/>
        <v>88</v>
      </c>
      <c r="B1744" s="2">
        <f>COUNTIF(A$1:A1744,A1744)</f>
        <v>3</v>
      </c>
      <c r="C1744" s="2">
        <f t="shared" si="245"/>
        <v>101</v>
      </c>
      <c r="D1744" s="100">
        <f t="shared" si="250"/>
        <v>36</v>
      </c>
      <c r="E1744" s="51">
        <v>1</v>
      </c>
      <c r="F1744" s="43">
        <v>1</v>
      </c>
      <c r="G1744" s="82">
        <v>13009</v>
      </c>
      <c r="H1744" s="43">
        <v>6</v>
      </c>
      <c r="I1744" s="43">
        <f>VLOOKUP(C1744,[4]CharPropertyConfig!$A:$G,7,FALSE)*D1744</f>
        <v>900</v>
      </c>
      <c r="J1744" s="51">
        <f>VLOOKUP(A1744,filiation!A:C,3,FALSE)</f>
        <v>31</v>
      </c>
      <c r="K1744" s="51">
        <f>VLOOKUP(J1744,Entourage!A:N,14,FALSE)</f>
        <v>1</v>
      </c>
      <c r="L1744" s="2" t="str">
        <f t="shared" si="246"/>
        <v>战斗</v>
      </c>
      <c r="M1744" s="51">
        <f>VLOOKUP(A1744,filiation!A:D,4,FALSE)</f>
        <v>27</v>
      </c>
      <c r="N1744" s="51">
        <f>VLOOKUP(M1744,Entourage!A:N,14,FALSE)</f>
        <v>2</v>
      </c>
      <c r="O1744" s="2" t="str">
        <f t="shared" si="247"/>
        <v>刺杀</v>
      </c>
      <c r="P1744" s="2">
        <f t="shared" si="248"/>
        <v>101</v>
      </c>
      <c r="Q1744" s="51">
        <f>INT(VLOOKUP(M1744,Entourage!A:AF,28+IF(N1744=1,2,IF(N1744=3,3,1)),FALSE)*0.6*POWER(B1744,1.1))</f>
        <v>84</v>
      </c>
      <c r="R1744" s="55">
        <f>I1744/(SUM(H$2:H1744)*10)</f>
        <v>1.5299877600979193E-3</v>
      </c>
      <c r="S1744" s="95">
        <f t="shared" si="251"/>
        <v>5.5</v>
      </c>
      <c r="T1744" s="96">
        <f>SUMIFS(H$2:H1744,A$2:A1744,A1744)*10*S1744*(1.1+INDEX(Entourage!BD:BD,MATCH(J1744,Entourage!A:A,0))/20)</f>
        <v>924.00000000000011</v>
      </c>
      <c r="U1744" s="96">
        <f t="shared" si="252"/>
        <v>336.00000000000011</v>
      </c>
      <c r="V1744" s="96">
        <f>T1744/VLOOKUP(C1744,[4]CharPropertyConfig!$A:$G,7,FALSE)</f>
        <v>36.960000000000008</v>
      </c>
      <c r="W1744" s="96">
        <f t="shared" si="253"/>
        <v>28.000000000000114</v>
      </c>
      <c r="X1744" s="54" t="str">
        <f>VLOOKUP(J1744,Entourage!A:B,2,FALSE)</f>
        <v>c_b_0070</v>
      </c>
      <c r="Y1744" s="51" t="str">
        <f>VLOOKUP(M1744,Entourage!A:B,2,FALSE)</f>
        <v>c_m_0014</v>
      </c>
    </row>
    <row r="1745" spans="1:25" x14ac:dyDescent="0.15">
      <c r="A1745" s="51">
        <f t="shared" si="249"/>
        <v>88</v>
      </c>
      <c r="B1745" s="2">
        <f>COUNTIF(A$1:A1745,A1745)</f>
        <v>4</v>
      </c>
      <c r="C1745" s="2">
        <f t="shared" si="245"/>
        <v>101</v>
      </c>
      <c r="D1745" s="100">
        <f t="shared" si="250"/>
        <v>51</v>
      </c>
      <c r="E1745" s="51">
        <v>1</v>
      </c>
      <c r="F1745" s="43">
        <v>2</v>
      </c>
      <c r="G1745" s="82">
        <v>13009</v>
      </c>
      <c r="H1745" s="43">
        <v>10</v>
      </c>
      <c r="I1745" s="43">
        <f>VLOOKUP(C1745,[4]CharPropertyConfig!$A:$G,7,FALSE)*D1745</f>
        <v>1275</v>
      </c>
      <c r="J1745" s="51">
        <f>VLOOKUP(A1745,filiation!A:C,3,FALSE)</f>
        <v>31</v>
      </c>
      <c r="K1745" s="51">
        <f>VLOOKUP(J1745,Entourage!A:N,14,FALSE)</f>
        <v>1</v>
      </c>
      <c r="L1745" s="2" t="str">
        <f t="shared" si="246"/>
        <v>战斗</v>
      </c>
      <c r="M1745" s="51">
        <f>VLOOKUP(A1745,filiation!A:D,4,FALSE)</f>
        <v>27</v>
      </c>
      <c r="N1745" s="51">
        <f>VLOOKUP(M1745,Entourage!A:N,14,FALSE)</f>
        <v>2</v>
      </c>
      <c r="O1745" s="2" t="str">
        <f t="shared" si="247"/>
        <v>刺杀</v>
      </c>
      <c r="P1745" s="2">
        <f t="shared" si="248"/>
        <v>101</v>
      </c>
      <c r="Q1745" s="51">
        <f>INT(VLOOKUP(M1745,Entourage!A:AF,28+IF(N1745=1,2,IF(N1745=3,3,1)),FALSE)*0.6*POWER(B1745,1.1))</f>
        <v>115</v>
      </c>
      <c r="R1745" s="55">
        <f>I1745/(SUM(H$2:H1745)*10)</f>
        <v>2.167114253662848E-3</v>
      </c>
      <c r="S1745" s="95">
        <f t="shared" si="251"/>
        <v>4.2</v>
      </c>
      <c r="T1745" s="96">
        <f>SUMIFS(H$2:H1745,A$2:A1745,A1745)*10*S1745*(1.1+INDEX(Entourage!BD:BD,MATCH(J1745,Entourage!A:A,0))/20)</f>
        <v>1293.6000000000001</v>
      </c>
      <c r="U1745" s="96">
        <f t="shared" si="252"/>
        <v>369.6</v>
      </c>
      <c r="V1745" s="96">
        <f>T1745/VLOOKUP(C1745,[4]CharPropertyConfig!$A:$G,7,FALSE)</f>
        <v>51.744000000000007</v>
      </c>
      <c r="W1745" s="96">
        <f t="shared" si="253"/>
        <v>33.599999999999909</v>
      </c>
      <c r="X1745" s="54" t="str">
        <f>VLOOKUP(J1745,Entourage!A:B,2,FALSE)</f>
        <v>c_b_0070</v>
      </c>
      <c r="Y1745" s="51" t="str">
        <f>VLOOKUP(M1745,Entourage!A:B,2,FALSE)</f>
        <v>c_m_0014</v>
      </c>
    </row>
    <row r="1746" spans="1:25" x14ac:dyDescent="0.15">
      <c r="A1746" s="51">
        <f t="shared" si="249"/>
        <v>88</v>
      </c>
      <c r="B1746" s="2">
        <f>COUNTIF(A$1:A1746,A1746)</f>
        <v>5</v>
      </c>
      <c r="C1746" s="2">
        <f t="shared" ref="C1746:C1809" si="254">P1746</f>
        <v>101</v>
      </c>
      <c r="D1746" s="100">
        <f t="shared" si="250"/>
        <v>67</v>
      </c>
      <c r="E1746" s="51">
        <v>1</v>
      </c>
      <c r="F1746" s="43">
        <v>2</v>
      </c>
      <c r="G1746" s="82">
        <v>13009</v>
      </c>
      <c r="H1746" s="43">
        <v>12</v>
      </c>
      <c r="I1746" s="43">
        <f>VLOOKUP(C1746,[4]CharPropertyConfig!$A:$G,7,FALSE)*D1746</f>
        <v>1675</v>
      </c>
      <c r="J1746" s="51">
        <f>VLOOKUP(A1746,filiation!A:C,3,FALSE)</f>
        <v>31</v>
      </c>
      <c r="K1746" s="51">
        <f>VLOOKUP(J1746,Entourage!A:N,14,FALSE)</f>
        <v>1</v>
      </c>
      <c r="L1746" s="2" t="str">
        <f t="shared" si="246"/>
        <v>战斗</v>
      </c>
      <c r="M1746" s="51">
        <f>VLOOKUP(A1746,filiation!A:D,4,FALSE)</f>
        <v>27</v>
      </c>
      <c r="N1746" s="51">
        <f>VLOOKUP(M1746,Entourage!A:N,14,FALSE)</f>
        <v>2</v>
      </c>
      <c r="O1746" s="2" t="str">
        <f t="shared" si="247"/>
        <v>刺杀</v>
      </c>
      <c r="P1746" s="2">
        <f t="shared" si="248"/>
        <v>101</v>
      </c>
      <c r="Q1746" s="51">
        <f>INT(VLOOKUP(M1746,Entourage!A:AF,28+IF(N1746=1,2,IF(N1746=3,3,1)),FALSE)*0.6*POWER(B1746,1.1))</f>
        <v>148</v>
      </c>
      <c r="R1746" s="55">
        <f>I1746/(SUM(H$2:H1746)*10)</f>
        <v>2.8464126703599225E-3</v>
      </c>
      <c r="S1746" s="95">
        <f t="shared" si="251"/>
        <v>3.56</v>
      </c>
      <c r="T1746" s="96">
        <f>SUMIFS(H$2:H1746,A$2:A1746,A1746)*10*S1746*(1.1+INDEX(Entourage!BD:BD,MATCH(J1746,Entourage!A:A,0))/20)</f>
        <v>1694.5600000000004</v>
      </c>
      <c r="U1746" s="96">
        <f t="shared" si="252"/>
        <v>400.96000000000026</v>
      </c>
      <c r="V1746" s="96">
        <f>T1746/VLOOKUP(C1746,[4]CharPropertyConfig!$A:$G,7,FALSE)</f>
        <v>67.78240000000001</v>
      </c>
      <c r="W1746" s="96">
        <f t="shared" si="253"/>
        <v>31.360000000000241</v>
      </c>
      <c r="X1746" s="54" t="str">
        <f>VLOOKUP(J1746,Entourage!A:B,2,FALSE)</f>
        <v>c_b_0070</v>
      </c>
      <c r="Y1746" s="51" t="str">
        <f>VLOOKUP(M1746,Entourage!A:B,2,FALSE)</f>
        <v>c_m_0014</v>
      </c>
    </row>
    <row r="1747" spans="1:25" x14ac:dyDescent="0.15">
      <c r="A1747" s="51">
        <f t="shared" si="249"/>
        <v>88</v>
      </c>
      <c r="B1747" s="2">
        <f>COUNTIF(A$1:A1747,A1747)</f>
        <v>6</v>
      </c>
      <c r="C1747" s="2">
        <f t="shared" si="254"/>
        <v>101</v>
      </c>
      <c r="D1747" s="100">
        <f t="shared" si="250"/>
        <v>84</v>
      </c>
      <c r="E1747" s="51">
        <v>1</v>
      </c>
      <c r="F1747" s="43">
        <v>2</v>
      </c>
      <c r="G1747" s="82">
        <v>13009</v>
      </c>
      <c r="H1747" s="43">
        <v>16</v>
      </c>
      <c r="I1747" s="43">
        <f>VLOOKUP(C1747,[4]CharPropertyConfig!$A:$G,7,FALSE)*D1747</f>
        <v>2100</v>
      </c>
      <c r="J1747" s="51">
        <f>VLOOKUP(A1747,filiation!A:C,3,FALSE)</f>
        <v>31</v>
      </c>
      <c r="K1747" s="51">
        <f>VLOOKUP(J1747,Entourage!A:N,14,FALSE)</f>
        <v>1</v>
      </c>
      <c r="L1747" s="2" t="str">
        <f t="shared" si="246"/>
        <v>战斗</v>
      </c>
      <c r="M1747" s="51">
        <f>VLOOKUP(A1747,filiation!A:D,4,FALSE)</f>
        <v>27</v>
      </c>
      <c r="N1747" s="51">
        <f>VLOOKUP(M1747,Entourage!A:N,14,FALSE)</f>
        <v>2</v>
      </c>
      <c r="O1747" s="2" t="str">
        <f t="shared" si="247"/>
        <v>刺杀</v>
      </c>
      <c r="P1747" s="2">
        <f t="shared" si="248"/>
        <v>101</v>
      </c>
      <c r="Q1747" s="51">
        <f>INT(VLOOKUP(M1747,Entourage!A:AF,28+IF(N1747=1,2,IF(N1747=3,3,1)),FALSE)*0.6*POWER(B1747,1.1))</f>
        <v>180</v>
      </c>
      <c r="R1747" s="55">
        <f>I1747/(SUM(H$2:H1747)*10)</f>
        <v>3.5676667459481498E-3</v>
      </c>
      <c r="S1747" s="95">
        <f t="shared" si="251"/>
        <v>3.02</v>
      </c>
      <c r="T1747" s="96">
        <f>SUMIFS(H$2:H1747,A$2:A1747,A1747)*10*S1747*(1.1+INDEX(Entourage!BD:BD,MATCH(J1747,Entourage!A:A,0))/20)</f>
        <v>2114</v>
      </c>
      <c r="U1747" s="96">
        <f t="shared" si="252"/>
        <v>419.4399999999996</v>
      </c>
      <c r="V1747" s="96">
        <f>T1747/VLOOKUP(C1747,[4]CharPropertyConfig!$A:$G,7,FALSE)</f>
        <v>84.56</v>
      </c>
      <c r="W1747" s="96">
        <f t="shared" si="253"/>
        <v>18.479999999999336</v>
      </c>
      <c r="X1747" s="54" t="str">
        <f>VLOOKUP(J1747,Entourage!A:B,2,FALSE)</f>
        <v>c_b_0070</v>
      </c>
      <c r="Y1747" s="51" t="str">
        <f>VLOOKUP(M1747,Entourage!A:B,2,FALSE)</f>
        <v>c_m_0014</v>
      </c>
    </row>
    <row r="1748" spans="1:25" x14ac:dyDescent="0.15">
      <c r="A1748" s="51">
        <f t="shared" si="249"/>
        <v>88</v>
      </c>
      <c r="B1748" s="2">
        <f>COUNTIF(A$1:A1748,A1748)</f>
        <v>7</v>
      </c>
      <c r="C1748" s="2">
        <f t="shared" si="254"/>
        <v>101</v>
      </c>
      <c r="D1748" s="100">
        <f t="shared" si="250"/>
        <v>101</v>
      </c>
      <c r="E1748" s="51">
        <v>1</v>
      </c>
      <c r="F1748" s="43">
        <v>3</v>
      </c>
      <c r="G1748" s="82">
        <v>13009</v>
      </c>
      <c r="H1748" s="43">
        <v>20</v>
      </c>
      <c r="I1748" s="43">
        <f>VLOOKUP(C1748,[4]CharPropertyConfig!$A:$G,7,FALSE)*D1748</f>
        <v>2525</v>
      </c>
      <c r="J1748" s="51">
        <f>VLOOKUP(A1748,filiation!A:C,3,FALSE)</f>
        <v>31</v>
      </c>
      <c r="K1748" s="51">
        <f>VLOOKUP(J1748,Entourage!A:N,14,FALSE)</f>
        <v>1</v>
      </c>
      <c r="L1748" s="2" t="str">
        <f t="shared" si="246"/>
        <v>战斗</v>
      </c>
      <c r="M1748" s="51">
        <f>VLOOKUP(A1748,filiation!A:D,4,FALSE)</f>
        <v>27</v>
      </c>
      <c r="N1748" s="51">
        <f>VLOOKUP(M1748,Entourage!A:N,14,FALSE)</f>
        <v>2</v>
      </c>
      <c r="O1748" s="2" t="str">
        <f t="shared" si="247"/>
        <v>刺杀</v>
      </c>
      <c r="P1748" s="2">
        <f t="shared" si="248"/>
        <v>101</v>
      </c>
      <c r="Q1748" s="51">
        <f>INT(VLOOKUP(M1748,Entourage!A:AF,28+IF(N1748=1,2,IF(N1748=3,3,1)),FALSE)*0.6*POWER(B1748,1.1))</f>
        <v>214</v>
      </c>
      <c r="R1748" s="55">
        <f>I1748/(SUM(H$2:H1748)*10)</f>
        <v>4.2882374919330189E-3</v>
      </c>
      <c r="S1748" s="95">
        <f t="shared" si="251"/>
        <v>2.6</v>
      </c>
      <c r="T1748" s="96">
        <f>SUMIFS(H$2:H1748,A$2:A1748,A1748)*10*S1748*(1.1+INDEX(Entourage!BD:BD,MATCH(J1748,Entourage!A:A,0))/20)</f>
        <v>2548.0000000000005</v>
      </c>
      <c r="U1748" s="96">
        <f t="shared" si="252"/>
        <v>434.00000000000045</v>
      </c>
      <c r="V1748" s="96">
        <f>T1748/VLOOKUP(C1748,[4]CharPropertyConfig!$A:$G,7,FALSE)</f>
        <v>101.92000000000002</v>
      </c>
      <c r="W1748" s="96">
        <f t="shared" si="253"/>
        <v>14.560000000000855</v>
      </c>
      <c r="X1748" s="54" t="str">
        <f>VLOOKUP(J1748,Entourage!A:B,2,FALSE)</f>
        <v>c_b_0070</v>
      </c>
      <c r="Y1748" s="51" t="str">
        <f>VLOOKUP(M1748,Entourage!A:B,2,FALSE)</f>
        <v>c_m_0014</v>
      </c>
    </row>
    <row r="1749" spans="1:25" x14ac:dyDescent="0.15">
      <c r="A1749" s="51">
        <f t="shared" si="249"/>
        <v>88</v>
      </c>
      <c r="B1749" s="2">
        <f>COUNTIF(A$1:A1749,A1749)</f>
        <v>8</v>
      </c>
      <c r="C1749" s="2">
        <f t="shared" si="254"/>
        <v>101</v>
      </c>
      <c r="D1749" s="100">
        <f t="shared" si="250"/>
        <v>120</v>
      </c>
      <c r="E1749" s="51">
        <v>1</v>
      </c>
      <c r="F1749" s="43">
        <v>3</v>
      </c>
      <c r="G1749" s="82">
        <v>13009</v>
      </c>
      <c r="H1749" s="43">
        <v>24</v>
      </c>
      <c r="I1749" s="43">
        <f>VLOOKUP(C1749,[4]CharPropertyConfig!$A:$G,7,FALSE)*D1749</f>
        <v>3000</v>
      </c>
      <c r="J1749" s="51">
        <f>VLOOKUP(A1749,filiation!A:C,3,FALSE)</f>
        <v>31</v>
      </c>
      <c r="K1749" s="51">
        <f>VLOOKUP(J1749,Entourage!A:N,14,FALSE)</f>
        <v>1</v>
      </c>
      <c r="L1749" s="2" t="str">
        <f t="shared" si="246"/>
        <v>战斗</v>
      </c>
      <c r="M1749" s="51">
        <f>VLOOKUP(A1749,filiation!A:D,4,FALSE)</f>
        <v>27</v>
      </c>
      <c r="N1749" s="51">
        <f>VLOOKUP(M1749,Entourage!A:N,14,FALSE)</f>
        <v>2</v>
      </c>
      <c r="O1749" s="2" t="str">
        <f t="shared" si="247"/>
        <v>刺杀</v>
      </c>
      <c r="P1749" s="2">
        <f t="shared" si="248"/>
        <v>101</v>
      </c>
      <c r="Q1749" s="51">
        <f>INT(VLOOKUP(M1749,Entourage!A:AF,28+IF(N1749=1,2,IF(N1749=3,3,1)),FALSE)*0.6*POWER(B1749,1.1))</f>
        <v>248</v>
      </c>
      <c r="R1749" s="55">
        <f>I1749/(SUM(H$2:H1749)*10)</f>
        <v>5.0928598105456149E-3</v>
      </c>
      <c r="S1749" s="95">
        <f t="shared" si="251"/>
        <v>2.2799999999999998</v>
      </c>
      <c r="T1749" s="96">
        <f>SUMIFS(H$2:H1749,A$2:A1749,A1749)*10*S1749*(1.1+INDEX(Entourage!BD:BD,MATCH(J1749,Entourage!A:A,0))/20)</f>
        <v>3000.48</v>
      </c>
      <c r="U1749" s="96">
        <f t="shared" si="252"/>
        <v>452.47999999999956</v>
      </c>
      <c r="V1749" s="96">
        <f>T1749/VLOOKUP(C1749,[4]CharPropertyConfig!$A:$G,7,FALSE)</f>
        <v>120.0192</v>
      </c>
      <c r="W1749" s="96">
        <f t="shared" si="253"/>
        <v>18.479999999999109</v>
      </c>
      <c r="X1749" s="54" t="str">
        <f>VLOOKUP(J1749,Entourage!A:B,2,FALSE)</f>
        <v>c_b_0070</v>
      </c>
      <c r="Y1749" s="51" t="str">
        <f>VLOOKUP(M1749,Entourage!A:B,2,FALSE)</f>
        <v>c_m_0014</v>
      </c>
    </row>
    <row r="1750" spans="1:25" x14ac:dyDescent="0.15">
      <c r="A1750" s="51">
        <f t="shared" si="249"/>
        <v>88</v>
      </c>
      <c r="B1750" s="2">
        <f>COUNTIF(A$1:A1750,A1750)</f>
        <v>9</v>
      </c>
      <c r="C1750" s="2">
        <f t="shared" si="254"/>
        <v>101</v>
      </c>
      <c r="D1750" s="100">
        <f t="shared" si="250"/>
        <v>139</v>
      </c>
      <c r="E1750" s="51">
        <v>1</v>
      </c>
      <c r="F1750" s="43">
        <v>3</v>
      </c>
      <c r="G1750" s="82">
        <v>13009</v>
      </c>
      <c r="H1750" s="43">
        <v>26</v>
      </c>
      <c r="I1750" s="43">
        <f>VLOOKUP(C1750,[4]CharPropertyConfig!$A:$G,7,FALSE)*D1750</f>
        <v>3475</v>
      </c>
      <c r="J1750" s="51">
        <f>VLOOKUP(A1750,filiation!A:C,3,FALSE)</f>
        <v>31</v>
      </c>
      <c r="K1750" s="51">
        <f>VLOOKUP(J1750,Entourage!A:N,14,FALSE)</f>
        <v>1</v>
      </c>
      <c r="L1750" s="2" t="str">
        <f t="shared" si="246"/>
        <v>战斗</v>
      </c>
      <c r="M1750" s="51">
        <f>VLOOKUP(A1750,filiation!A:D,4,FALSE)</f>
        <v>27</v>
      </c>
      <c r="N1750" s="51">
        <f>VLOOKUP(M1750,Entourage!A:N,14,FALSE)</f>
        <v>2</v>
      </c>
      <c r="O1750" s="2" t="str">
        <f t="shared" si="247"/>
        <v>刺杀</v>
      </c>
      <c r="P1750" s="2">
        <f t="shared" si="248"/>
        <v>101</v>
      </c>
      <c r="Q1750" s="51">
        <f>INT(VLOOKUP(M1750,Entourage!A:AF,28+IF(N1750=1,2,IF(N1750=3,3,1)),FALSE)*0.6*POWER(B1750,1.1))</f>
        <v>282</v>
      </c>
      <c r="R1750" s="55">
        <f>I1750/(SUM(H$2:H1750)*10)</f>
        <v>5.8966266205117759E-3</v>
      </c>
      <c r="S1750" s="95">
        <f t="shared" si="251"/>
        <v>2.0699999999999998</v>
      </c>
      <c r="T1750" s="96">
        <f>SUMIFS(H$2:H1750,A$2:A1750,A1750)*10*S1750*(1.1+INDEX(Entourage!BD:BD,MATCH(J1750,Entourage!A:A,0))/20)</f>
        <v>3477.6000000000004</v>
      </c>
      <c r="U1750" s="96">
        <f t="shared" si="252"/>
        <v>477.12000000000035</v>
      </c>
      <c r="V1750" s="96">
        <f>T1750/VLOOKUP(C1750,[4]CharPropertyConfig!$A:$G,7,FALSE)</f>
        <v>139.10400000000001</v>
      </c>
      <c r="W1750" s="96">
        <f t="shared" si="253"/>
        <v>24.640000000000782</v>
      </c>
      <c r="X1750" s="54" t="str">
        <f>VLOOKUP(J1750,Entourage!A:B,2,FALSE)</f>
        <v>c_b_0070</v>
      </c>
      <c r="Y1750" s="51" t="str">
        <f>VLOOKUP(M1750,Entourage!A:B,2,FALSE)</f>
        <v>c_m_0014</v>
      </c>
    </row>
    <row r="1751" spans="1:25" x14ac:dyDescent="0.15">
      <c r="A1751" s="51">
        <f t="shared" si="249"/>
        <v>88</v>
      </c>
      <c r="B1751" s="2">
        <f>COUNTIF(A$1:A1751,A1751)</f>
        <v>10</v>
      </c>
      <c r="C1751" s="2">
        <f t="shared" si="254"/>
        <v>101</v>
      </c>
      <c r="D1751" s="100">
        <f t="shared" si="250"/>
        <v>158</v>
      </c>
      <c r="E1751" s="51">
        <v>1</v>
      </c>
      <c r="F1751" s="43">
        <v>3</v>
      </c>
      <c r="G1751" s="82">
        <v>13009</v>
      </c>
      <c r="H1751" s="43">
        <v>30</v>
      </c>
      <c r="I1751" s="43">
        <f>VLOOKUP(C1751,[4]CharPropertyConfig!$A:$G,7,FALSE)*D1751</f>
        <v>3950</v>
      </c>
      <c r="J1751" s="51">
        <f>VLOOKUP(A1751,filiation!A:C,3,FALSE)</f>
        <v>31</v>
      </c>
      <c r="K1751" s="51">
        <f>VLOOKUP(J1751,Entourage!A:N,14,FALSE)</f>
        <v>1</v>
      </c>
      <c r="L1751" s="2" t="str">
        <f t="shared" si="246"/>
        <v>战斗</v>
      </c>
      <c r="M1751" s="51">
        <f>VLOOKUP(A1751,filiation!A:D,4,FALSE)</f>
        <v>27</v>
      </c>
      <c r="N1751" s="51">
        <f>VLOOKUP(M1751,Entourage!A:N,14,FALSE)</f>
        <v>2</v>
      </c>
      <c r="O1751" s="2" t="str">
        <f t="shared" si="247"/>
        <v>刺杀</v>
      </c>
      <c r="P1751" s="2">
        <f t="shared" si="248"/>
        <v>101</v>
      </c>
      <c r="Q1751" s="51">
        <f>INT(VLOOKUP(M1751,Entourage!A:AF,28+IF(N1751=1,2,IF(N1751=3,3,1)),FALSE)*0.6*POWER(B1751,1.1))</f>
        <v>317</v>
      </c>
      <c r="R1751" s="55">
        <f>I1751/(SUM(H$2:H1751)*10)</f>
        <v>6.6992300125504559E-3</v>
      </c>
      <c r="S1751" s="95">
        <f t="shared" si="251"/>
        <v>1.89</v>
      </c>
      <c r="T1751" s="96">
        <f>SUMIFS(H$2:H1751,A$2:A1751,A1751)*10*S1751*(1.1+INDEX(Entourage!BD:BD,MATCH(J1751,Entourage!A:A,0))/20)</f>
        <v>3969.0000000000005</v>
      </c>
      <c r="U1751" s="96">
        <f t="shared" si="252"/>
        <v>491.40000000000009</v>
      </c>
      <c r="V1751" s="96">
        <f>T1751/VLOOKUP(C1751,[4]CharPropertyConfig!$A:$G,7,FALSE)</f>
        <v>158.76000000000002</v>
      </c>
      <c r="W1751" s="96">
        <f t="shared" si="253"/>
        <v>14.279999999999745</v>
      </c>
      <c r="X1751" s="54" t="str">
        <f>VLOOKUP(J1751,Entourage!A:B,2,FALSE)</f>
        <v>c_b_0070</v>
      </c>
      <c r="Y1751" s="51" t="str">
        <f>VLOOKUP(M1751,Entourage!A:B,2,FALSE)</f>
        <v>c_m_0014</v>
      </c>
    </row>
    <row r="1752" spans="1:25" x14ac:dyDescent="0.15">
      <c r="A1752" s="51">
        <f t="shared" si="249"/>
        <v>88</v>
      </c>
      <c r="B1752" s="2">
        <f>COUNTIF(A$1:A1752,A1752)</f>
        <v>11</v>
      </c>
      <c r="C1752" s="2">
        <f t="shared" si="254"/>
        <v>101</v>
      </c>
      <c r="D1752" s="100">
        <f t="shared" si="250"/>
        <v>179</v>
      </c>
      <c r="E1752" s="51">
        <v>1</v>
      </c>
      <c r="F1752" s="43">
        <v>4</v>
      </c>
      <c r="G1752" s="82">
        <v>13009</v>
      </c>
      <c r="H1752" s="43">
        <v>34</v>
      </c>
      <c r="I1752" s="43">
        <f>VLOOKUP(C1752,[4]CharPropertyConfig!$A:$G,7,FALSE)*D1752</f>
        <v>4475</v>
      </c>
      <c r="J1752" s="51">
        <f>VLOOKUP(A1752,filiation!A:C,3,FALSE)</f>
        <v>31</v>
      </c>
      <c r="K1752" s="51">
        <f>VLOOKUP(J1752,Entourage!A:N,14,FALSE)</f>
        <v>1</v>
      </c>
      <c r="L1752" s="2" t="str">
        <f t="shared" si="246"/>
        <v>战斗</v>
      </c>
      <c r="M1752" s="51">
        <f>VLOOKUP(A1752,filiation!A:D,4,FALSE)</f>
        <v>27</v>
      </c>
      <c r="N1752" s="51">
        <f>VLOOKUP(M1752,Entourage!A:N,14,FALSE)</f>
        <v>2</v>
      </c>
      <c r="O1752" s="2" t="str">
        <f t="shared" si="247"/>
        <v>刺杀</v>
      </c>
      <c r="P1752" s="2">
        <f t="shared" si="248"/>
        <v>101</v>
      </c>
      <c r="Q1752" s="51">
        <f>INT(VLOOKUP(M1752,Entourage!A:AF,28+IF(N1752=1,2,IF(N1752=3,3,1)),FALSE)*0.6*POWER(B1752,1.1))</f>
        <v>352</v>
      </c>
      <c r="R1752" s="55">
        <f>I1752/(SUM(H$2:H1752)*10)</f>
        <v>7.5852600176283137E-3</v>
      </c>
      <c r="S1752" s="95">
        <f t="shared" si="251"/>
        <v>1.74</v>
      </c>
      <c r="T1752" s="96">
        <f>SUMIFS(H$2:H1752,A$2:A1752,A1752)*10*S1752*(1.1+INDEX(Entourage!BD:BD,MATCH(J1752,Entourage!A:A,0))/20)</f>
        <v>4482.2400000000007</v>
      </c>
      <c r="U1752" s="96">
        <f t="shared" si="252"/>
        <v>513.24000000000024</v>
      </c>
      <c r="V1752" s="96">
        <f>T1752/VLOOKUP(C1752,[4]CharPropertyConfig!$A:$G,7,FALSE)</f>
        <v>179.28960000000004</v>
      </c>
      <c r="W1752" s="96">
        <f t="shared" si="253"/>
        <v>21.840000000000146</v>
      </c>
      <c r="X1752" s="54" t="str">
        <f>VLOOKUP(J1752,Entourage!A:B,2,FALSE)</f>
        <v>c_b_0070</v>
      </c>
      <c r="Y1752" s="51" t="str">
        <f>VLOOKUP(M1752,Entourage!A:B,2,FALSE)</f>
        <v>c_m_0014</v>
      </c>
    </row>
    <row r="1753" spans="1:25" x14ac:dyDescent="0.15">
      <c r="A1753" s="51">
        <f t="shared" si="249"/>
        <v>88</v>
      </c>
      <c r="B1753" s="2">
        <f>COUNTIF(A$1:A1753,A1753)</f>
        <v>12</v>
      </c>
      <c r="C1753" s="2">
        <f t="shared" si="254"/>
        <v>101</v>
      </c>
      <c r="D1753" s="100">
        <f t="shared" si="250"/>
        <v>200</v>
      </c>
      <c r="E1753" s="51">
        <v>1</v>
      </c>
      <c r="F1753" s="43">
        <v>4</v>
      </c>
      <c r="G1753" s="82">
        <v>13009</v>
      </c>
      <c r="H1753" s="43">
        <v>38</v>
      </c>
      <c r="I1753" s="43">
        <f>VLOOKUP(C1753,[4]CharPropertyConfig!$A:$G,7,FALSE)*D1753</f>
        <v>5000</v>
      </c>
      <c r="J1753" s="51">
        <f>VLOOKUP(A1753,filiation!A:C,3,FALSE)</f>
        <v>31</v>
      </c>
      <c r="K1753" s="51">
        <f>VLOOKUP(J1753,Entourage!A:N,14,FALSE)</f>
        <v>1</v>
      </c>
      <c r="L1753" s="2" t="str">
        <f t="shared" si="246"/>
        <v>战斗</v>
      </c>
      <c r="M1753" s="51">
        <f>VLOOKUP(A1753,filiation!A:D,4,FALSE)</f>
        <v>27</v>
      </c>
      <c r="N1753" s="51">
        <f>VLOOKUP(M1753,Entourage!A:N,14,FALSE)</f>
        <v>2</v>
      </c>
      <c r="O1753" s="2" t="str">
        <f t="shared" si="247"/>
        <v>刺杀</v>
      </c>
      <c r="P1753" s="2">
        <f t="shared" si="248"/>
        <v>101</v>
      </c>
      <c r="Q1753" s="51">
        <f>INT(VLOOKUP(M1753,Entourage!A:AF,28+IF(N1753=1,2,IF(N1753=3,3,1)),FALSE)*0.6*POWER(B1753,1.1))</f>
        <v>387</v>
      </c>
      <c r="R1753" s="55">
        <f>I1753/(SUM(H$2:H1753)*10)</f>
        <v>8.4696954297523459E-3</v>
      </c>
      <c r="S1753" s="95">
        <f t="shared" si="251"/>
        <v>1.615</v>
      </c>
      <c r="T1753" s="96">
        <f>SUMIFS(H$2:H1753,A$2:A1753,A1753)*10*S1753*(1.1+INDEX(Entourage!BD:BD,MATCH(J1753,Entourage!A:A,0))/20)</f>
        <v>5019.420000000001</v>
      </c>
      <c r="U1753" s="96">
        <f t="shared" si="252"/>
        <v>537.18000000000029</v>
      </c>
      <c r="V1753" s="96">
        <f>T1753/VLOOKUP(C1753,[4]CharPropertyConfig!$A:$G,7,FALSE)</f>
        <v>200.77680000000004</v>
      </c>
      <c r="W1753" s="96">
        <f t="shared" si="253"/>
        <v>23.940000000000055</v>
      </c>
      <c r="X1753" s="54" t="str">
        <f>VLOOKUP(J1753,Entourage!A:B,2,FALSE)</f>
        <v>c_b_0070</v>
      </c>
      <c r="Y1753" s="51" t="str">
        <f>VLOOKUP(M1753,Entourage!A:B,2,FALSE)</f>
        <v>c_m_0014</v>
      </c>
    </row>
    <row r="1754" spans="1:25" x14ac:dyDescent="0.15">
      <c r="A1754" s="51">
        <f t="shared" si="249"/>
        <v>88</v>
      </c>
      <c r="B1754" s="2">
        <f>COUNTIF(A$1:A1754,A1754)</f>
        <v>13</v>
      </c>
      <c r="C1754" s="2">
        <f t="shared" si="254"/>
        <v>101</v>
      </c>
      <c r="D1754" s="100">
        <f t="shared" si="250"/>
        <v>223</v>
      </c>
      <c r="E1754" s="51">
        <v>1</v>
      </c>
      <c r="F1754" s="43">
        <v>4</v>
      </c>
      <c r="G1754" s="82">
        <v>13009</v>
      </c>
      <c r="H1754" s="43">
        <v>42</v>
      </c>
      <c r="I1754" s="43">
        <f>VLOOKUP(C1754,[4]CharPropertyConfig!$A:$G,7,FALSE)*D1754</f>
        <v>5575</v>
      </c>
      <c r="J1754" s="51">
        <f>VLOOKUP(A1754,filiation!A:C,3,FALSE)</f>
        <v>31</v>
      </c>
      <c r="K1754" s="51">
        <f>VLOOKUP(J1754,Entourage!A:N,14,FALSE)</f>
        <v>1</v>
      </c>
      <c r="L1754" s="2" t="str">
        <f t="shared" si="246"/>
        <v>战斗</v>
      </c>
      <c r="M1754" s="51">
        <f>VLOOKUP(A1754,filiation!A:D,4,FALSE)</f>
        <v>27</v>
      </c>
      <c r="N1754" s="51">
        <f>VLOOKUP(M1754,Entourage!A:N,14,FALSE)</f>
        <v>2</v>
      </c>
      <c r="O1754" s="2" t="str">
        <f t="shared" si="247"/>
        <v>刺杀</v>
      </c>
      <c r="P1754" s="2">
        <f t="shared" si="248"/>
        <v>101</v>
      </c>
      <c r="Q1754" s="51">
        <f>INT(VLOOKUP(M1754,Entourage!A:AF,28+IF(N1754=1,2,IF(N1754=3,3,1)),FALSE)*0.6*POWER(B1754,1.1))</f>
        <v>423</v>
      </c>
      <c r="R1754" s="55">
        <f>I1754/(SUM(H$2:H1754)*10)</f>
        <v>9.4369964114022608E-3</v>
      </c>
      <c r="S1754" s="95">
        <f t="shared" si="251"/>
        <v>1.51</v>
      </c>
      <c r="T1754" s="96">
        <f>SUMIFS(H$2:H1754,A$2:A1754,A1754)*10*S1754*(1.1+INDEX(Entourage!BD:BD,MATCH(J1754,Entourage!A:A,0))/20)</f>
        <v>5580.9600000000009</v>
      </c>
      <c r="U1754" s="96">
        <f t="shared" si="252"/>
        <v>561.54</v>
      </c>
      <c r="V1754" s="96">
        <f>T1754/VLOOKUP(C1754,[4]CharPropertyConfig!$A:$G,7,FALSE)</f>
        <v>223.23840000000004</v>
      </c>
      <c r="W1754" s="96">
        <f t="shared" si="253"/>
        <v>24.359999999999673</v>
      </c>
      <c r="X1754" s="54" t="str">
        <f>VLOOKUP(J1754,Entourage!A:B,2,FALSE)</f>
        <v>c_b_0070</v>
      </c>
      <c r="Y1754" s="51" t="str">
        <f>VLOOKUP(M1754,Entourage!A:B,2,FALSE)</f>
        <v>c_m_0014</v>
      </c>
    </row>
    <row r="1755" spans="1:25" x14ac:dyDescent="0.15">
      <c r="A1755" s="51">
        <f t="shared" si="249"/>
        <v>88</v>
      </c>
      <c r="B1755" s="2">
        <f>COUNTIF(A$1:A1755,A1755)</f>
        <v>14</v>
      </c>
      <c r="C1755" s="2">
        <f t="shared" si="254"/>
        <v>101</v>
      </c>
      <c r="D1755" s="100">
        <f t="shared" si="250"/>
        <v>246</v>
      </c>
      <c r="E1755" s="51">
        <v>1</v>
      </c>
      <c r="F1755" s="43">
        <v>5</v>
      </c>
      <c r="G1755" s="82">
        <v>13009</v>
      </c>
      <c r="H1755" s="43">
        <v>46</v>
      </c>
      <c r="I1755" s="43">
        <f>VLOOKUP(C1755,[4]CharPropertyConfig!$A:$G,7,FALSE)*D1755</f>
        <v>6150</v>
      </c>
      <c r="J1755" s="51">
        <f>VLOOKUP(A1755,filiation!A:C,3,FALSE)</f>
        <v>31</v>
      </c>
      <c r="K1755" s="51">
        <f>VLOOKUP(J1755,Entourage!A:N,14,FALSE)</f>
        <v>1</v>
      </c>
      <c r="L1755" s="2" t="str">
        <f t="shared" si="246"/>
        <v>战斗</v>
      </c>
      <c r="M1755" s="51">
        <f>VLOOKUP(A1755,filiation!A:D,4,FALSE)</f>
        <v>27</v>
      </c>
      <c r="N1755" s="51">
        <f>VLOOKUP(M1755,Entourage!A:N,14,FALSE)</f>
        <v>2</v>
      </c>
      <c r="O1755" s="2" t="str">
        <f t="shared" si="247"/>
        <v>刺杀</v>
      </c>
      <c r="P1755" s="2">
        <f t="shared" si="248"/>
        <v>101</v>
      </c>
      <c r="Q1755" s="51">
        <f>INT(VLOOKUP(M1755,Entourage!A:AF,28+IF(N1755=1,2,IF(N1755=3,3,1)),FALSE)*0.6*POWER(B1755,1.1))</f>
        <v>459</v>
      </c>
      <c r="R1755" s="55">
        <f>I1755/(SUM(H$2:H1755)*10)</f>
        <v>1.0402219140083218E-2</v>
      </c>
      <c r="S1755" s="95">
        <f t="shared" si="251"/>
        <v>1.42</v>
      </c>
      <c r="T1755" s="96">
        <f>SUMIFS(H$2:H1755,A$2:A1755,A1755)*10*S1755*(1.1+INDEX(Entourage!BD:BD,MATCH(J1755,Entourage!A:A,0))/20)</f>
        <v>6162.8</v>
      </c>
      <c r="U1755" s="96">
        <f t="shared" si="252"/>
        <v>581.83999999999924</v>
      </c>
      <c r="V1755" s="96">
        <f>T1755/VLOOKUP(C1755,[4]CharPropertyConfig!$A:$G,7,FALSE)</f>
        <v>246.512</v>
      </c>
      <c r="W1755" s="96">
        <f t="shared" si="253"/>
        <v>20.299999999999272</v>
      </c>
      <c r="X1755" s="54" t="str">
        <f>VLOOKUP(J1755,Entourage!A:B,2,FALSE)</f>
        <v>c_b_0070</v>
      </c>
      <c r="Y1755" s="51" t="str">
        <f>VLOOKUP(M1755,Entourage!A:B,2,FALSE)</f>
        <v>c_m_0014</v>
      </c>
    </row>
    <row r="1756" spans="1:25" x14ac:dyDescent="0.15">
      <c r="A1756" s="51">
        <f t="shared" si="249"/>
        <v>88</v>
      </c>
      <c r="B1756" s="2">
        <f>COUNTIF(A$1:A1756,A1756)</f>
        <v>15</v>
      </c>
      <c r="C1756" s="2">
        <f t="shared" si="254"/>
        <v>101</v>
      </c>
      <c r="D1756" s="100">
        <f t="shared" si="250"/>
        <v>270</v>
      </c>
      <c r="E1756" s="51">
        <v>1</v>
      </c>
      <c r="F1756" s="43">
        <v>5</v>
      </c>
      <c r="G1756" s="82">
        <v>13009</v>
      </c>
      <c r="H1756" s="43">
        <v>50</v>
      </c>
      <c r="I1756" s="43">
        <f>VLOOKUP(C1756,[4]CharPropertyConfig!$A:$G,7,FALSE)*D1756</f>
        <v>6750</v>
      </c>
      <c r="J1756" s="51">
        <f>VLOOKUP(A1756,filiation!A:C,3,FALSE)</f>
        <v>31</v>
      </c>
      <c r="K1756" s="51">
        <f>VLOOKUP(J1756,Entourage!A:N,14,FALSE)</f>
        <v>1</v>
      </c>
      <c r="L1756" s="2" t="str">
        <f t="shared" si="246"/>
        <v>战斗</v>
      </c>
      <c r="M1756" s="51">
        <f>VLOOKUP(A1756,filiation!A:D,4,FALSE)</f>
        <v>27</v>
      </c>
      <c r="N1756" s="51">
        <f>VLOOKUP(M1756,Entourage!A:N,14,FALSE)</f>
        <v>2</v>
      </c>
      <c r="O1756" s="2" t="str">
        <f t="shared" si="247"/>
        <v>刺杀</v>
      </c>
      <c r="P1756" s="2">
        <f t="shared" si="248"/>
        <v>101</v>
      </c>
      <c r="Q1756" s="51">
        <f>INT(VLOOKUP(M1756,Entourage!A:AF,28+IF(N1756=1,2,IF(N1756=3,3,1)),FALSE)*0.6*POWER(B1756,1.1))</f>
        <v>495</v>
      </c>
      <c r="R1756" s="55">
        <f>I1756/(SUM(H$2:H1756)*10)</f>
        <v>1.140742242952748E-2</v>
      </c>
      <c r="S1756" s="95">
        <f t="shared" si="251"/>
        <v>1.3418999999999999</v>
      </c>
      <c r="T1756" s="96">
        <f>SUMIFS(H$2:H1756,A$2:A1756,A1756)*10*S1756*(1.1+INDEX(Entourage!BD:BD,MATCH(J1756,Entourage!A:A,0))/20)</f>
        <v>6763.1759999999995</v>
      </c>
      <c r="U1756" s="96">
        <f t="shared" si="252"/>
        <v>600.37599999999929</v>
      </c>
      <c r="V1756" s="96">
        <f>T1756/VLOOKUP(C1756,[4]CharPropertyConfig!$A:$G,7,FALSE)</f>
        <v>270.52704</v>
      </c>
      <c r="W1756" s="96">
        <f t="shared" si="253"/>
        <v>18.536000000000058</v>
      </c>
      <c r="X1756" s="54" t="str">
        <f>VLOOKUP(J1756,Entourage!A:B,2,FALSE)</f>
        <v>c_b_0070</v>
      </c>
      <c r="Y1756" s="51" t="str">
        <f>VLOOKUP(M1756,Entourage!A:B,2,FALSE)</f>
        <v>c_m_0014</v>
      </c>
    </row>
    <row r="1757" spans="1:25" x14ac:dyDescent="0.15">
      <c r="A1757" s="51">
        <f t="shared" si="249"/>
        <v>88</v>
      </c>
      <c r="B1757" s="2">
        <f>COUNTIF(A$1:A1757,A1757)</f>
        <v>16</v>
      </c>
      <c r="C1757" s="2">
        <f t="shared" si="254"/>
        <v>101</v>
      </c>
      <c r="D1757" s="100">
        <f t="shared" si="250"/>
        <v>295</v>
      </c>
      <c r="E1757" s="51">
        <v>1</v>
      </c>
      <c r="F1757" s="43">
        <v>5</v>
      </c>
      <c r="G1757" s="82">
        <v>13009</v>
      </c>
      <c r="H1757" s="43">
        <v>54</v>
      </c>
      <c r="I1757" s="43">
        <f>VLOOKUP(C1757,[4]CharPropertyConfig!$A:$G,7,FALSE)*D1757</f>
        <v>7375</v>
      </c>
      <c r="J1757" s="51">
        <f>VLOOKUP(A1757,filiation!A:C,3,FALSE)</f>
        <v>31</v>
      </c>
      <c r="K1757" s="51">
        <f>VLOOKUP(J1757,Entourage!A:N,14,FALSE)</f>
        <v>1</v>
      </c>
      <c r="L1757" s="2" t="str">
        <f t="shared" si="246"/>
        <v>战斗</v>
      </c>
      <c r="M1757" s="51">
        <f>VLOOKUP(A1757,filiation!A:D,4,FALSE)</f>
        <v>27</v>
      </c>
      <c r="N1757" s="51">
        <f>VLOOKUP(M1757,Entourage!A:N,14,FALSE)</f>
        <v>2</v>
      </c>
      <c r="O1757" s="2" t="str">
        <f t="shared" si="247"/>
        <v>刺杀</v>
      </c>
      <c r="P1757" s="2">
        <f t="shared" si="248"/>
        <v>101</v>
      </c>
      <c r="Q1757" s="51">
        <f>INT(VLOOKUP(M1757,Entourage!A:AF,28+IF(N1757=1,2,IF(N1757=3,3,1)),FALSE)*0.6*POWER(B1757,1.1))</f>
        <v>532</v>
      </c>
      <c r="R1757" s="55">
        <f>I1757/(SUM(H$2:H1757)*10)</f>
        <v>1.2452301354135008E-2</v>
      </c>
      <c r="S1757" s="95">
        <f t="shared" si="251"/>
        <v>1.2748049999999997</v>
      </c>
      <c r="T1757" s="96">
        <f>SUMIFS(H$2:H1757,A$2:A1757,A1757)*10*S1757*(1.1+INDEX(Entourage!BD:BD,MATCH(J1757,Entourage!A:A,0))/20)</f>
        <v>7388.7697799999987</v>
      </c>
      <c r="U1757" s="96">
        <f t="shared" si="252"/>
        <v>625.59377999999924</v>
      </c>
      <c r="V1757" s="96">
        <f>T1757/VLOOKUP(C1757,[4]CharPropertyConfig!$A:$G,7,FALSE)</f>
        <v>295.55079119999994</v>
      </c>
      <c r="W1757" s="96">
        <f t="shared" si="253"/>
        <v>25.217779999999948</v>
      </c>
      <c r="X1757" s="54" t="str">
        <f>VLOOKUP(J1757,Entourage!A:B,2,FALSE)</f>
        <v>c_b_0070</v>
      </c>
      <c r="Y1757" s="51" t="str">
        <f>VLOOKUP(M1757,Entourage!A:B,2,FALSE)</f>
        <v>c_m_0014</v>
      </c>
    </row>
    <row r="1758" spans="1:25" x14ac:dyDescent="0.15">
      <c r="A1758" s="51">
        <f t="shared" si="249"/>
        <v>88</v>
      </c>
      <c r="B1758" s="2">
        <f>COUNTIF(A$1:A1758,A1758)</f>
        <v>17</v>
      </c>
      <c r="C1758" s="2">
        <f t="shared" si="254"/>
        <v>101</v>
      </c>
      <c r="D1758" s="100">
        <f t="shared" si="250"/>
        <v>321</v>
      </c>
      <c r="E1758" s="51">
        <v>1</v>
      </c>
      <c r="F1758" s="43">
        <v>5</v>
      </c>
      <c r="G1758" s="82">
        <v>13009</v>
      </c>
      <c r="H1758" s="43">
        <v>58</v>
      </c>
      <c r="I1758" s="43">
        <f>VLOOKUP(C1758,[4]CharPropertyConfig!$A:$G,7,FALSE)*D1758</f>
        <v>8025</v>
      </c>
      <c r="J1758" s="51">
        <f>VLOOKUP(A1758,filiation!A:C,3,FALSE)</f>
        <v>31</v>
      </c>
      <c r="K1758" s="51">
        <f>VLOOKUP(J1758,Entourage!A:N,14,FALSE)</f>
        <v>1</v>
      </c>
      <c r="L1758" s="2" t="str">
        <f t="shared" si="246"/>
        <v>战斗</v>
      </c>
      <c r="M1758" s="51">
        <f>VLOOKUP(A1758,filiation!A:D,4,FALSE)</f>
        <v>27</v>
      </c>
      <c r="N1758" s="51">
        <f>VLOOKUP(M1758,Entourage!A:N,14,FALSE)</f>
        <v>2</v>
      </c>
      <c r="O1758" s="2" t="str">
        <f t="shared" si="247"/>
        <v>刺杀</v>
      </c>
      <c r="P1758" s="2">
        <f t="shared" si="248"/>
        <v>101</v>
      </c>
      <c r="Q1758" s="51">
        <f>INT(VLOOKUP(M1758,Entourage!A:AF,28+IF(N1758=1,2,IF(N1758=3,3,1)),FALSE)*0.6*POWER(B1758,1.1))</f>
        <v>568</v>
      </c>
      <c r="R1758" s="55">
        <f>I1758/(SUM(H$2:H1758)*10)</f>
        <v>1.3536535996221578E-2</v>
      </c>
      <c r="S1758" s="95">
        <f t="shared" si="251"/>
        <v>1.2174387749999998</v>
      </c>
      <c r="T1758" s="96">
        <f>SUMIFS(H$2:H1758,A$2:A1758,A1758)*10*S1758*(1.1+INDEX(Entourage!BD:BD,MATCH(J1758,Entourage!A:A,0))/20)</f>
        <v>8044.835425199999</v>
      </c>
      <c r="U1758" s="96">
        <f t="shared" si="252"/>
        <v>656.06564520000029</v>
      </c>
      <c r="V1758" s="96">
        <f>T1758/VLOOKUP(C1758,[4]CharPropertyConfig!$A:$G,7,FALSE)</f>
        <v>321.79341700799995</v>
      </c>
      <c r="W1758" s="96">
        <f t="shared" si="253"/>
        <v>30.471865200001048</v>
      </c>
      <c r="X1758" s="54" t="str">
        <f>VLOOKUP(J1758,Entourage!A:B,2,FALSE)</f>
        <v>c_b_0070</v>
      </c>
      <c r="Y1758" s="51" t="str">
        <f>VLOOKUP(M1758,Entourage!A:B,2,FALSE)</f>
        <v>c_m_0014</v>
      </c>
    </row>
    <row r="1759" spans="1:25" x14ac:dyDescent="0.15">
      <c r="A1759" s="51">
        <f t="shared" si="249"/>
        <v>88</v>
      </c>
      <c r="B1759" s="2">
        <f>COUNTIF(A$1:A1759,A1759)</f>
        <v>18</v>
      </c>
      <c r="C1759" s="2">
        <f t="shared" si="254"/>
        <v>101</v>
      </c>
      <c r="D1759" s="100">
        <f t="shared" si="250"/>
        <v>350</v>
      </c>
      <c r="E1759" s="51">
        <v>1</v>
      </c>
      <c r="F1759" s="43">
        <v>6</v>
      </c>
      <c r="G1759" s="82">
        <v>13009</v>
      </c>
      <c r="H1759" s="43">
        <v>64</v>
      </c>
      <c r="I1759" s="43">
        <f>VLOOKUP(C1759,[4]CharPropertyConfig!$A:$G,7,FALSE)*D1759</f>
        <v>8750</v>
      </c>
      <c r="J1759" s="51">
        <f>VLOOKUP(A1759,filiation!A:C,3,FALSE)</f>
        <v>31</v>
      </c>
      <c r="K1759" s="51">
        <f>VLOOKUP(J1759,Entourage!A:N,14,FALSE)</f>
        <v>1</v>
      </c>
      <c r="L1759" s="2" t="str">
        <f t="shared" si="246"/>
        <v>战斗</v>
      </c>
      <c r="M1759" s="51">
        <f>VLOOKUP(A1759,filiation!A:D,4,FALSE)</f>
        <v>27</v>
      </c>
      <c r="N1759" s="51">
        <f>VLOOKUP(M1759,Entourage!A:N,14,FALSE)</f>
        <v>2</v>
      </c>
      <c r="O1759" s="2" t="str">
        <f t="shared" si="247"/>
        <v>刺杀</v>
      </c>
      <c r="P1759" s="2">
        <f t="shared" si="248"/>
        <v>101</v>
      </c>
      <c r="Q1759" s="51">
        <f>INT(VLOOKUP(M1759,Entourage!A:AF,28+IF(N1759=1,2,IF(N1759=3,3,1)),FALSE)*0.6*POWER(B1759,1.1))</f>
        <v>605</v>
      </c>
      <c r="R1759" s="55">
        <f>I1759/(SUM(H$2:H1759)*10)</f>
        <v>1.4743546539057762E-2</v>
      </c>
      <c r="S1759" s="95">
        <f t="shared" si="251"/>
        <v>1.1687412239999997</v>
      </c>
      <c r="T1759" s="96">
        <f>SUMIFS(H$2:H1759,A$2:A1759,A1759)*10*S1759*(1.1+INDEX(Entourage!BD:BD,MATCH(J1759,Entourage!A:A,0))/20)</f>
        <v>8770.2341448959978</v>
      </c>
      <c r="U1759" s="96">
        <f t="shared" si="252"/>
        <v>725.39871969599881</v>
      </c>
      <c r="V1759" s="96">
        <f>T1759/VLOOKUP(C1759,[4]CharPropertyConfig!$A:$G,7,FALSE)</f>
        <v>350.80936579583994</v>
      </c>
      <c r="W1759" s="96">
        <f t="shared" si="253"/>
        <v>69.333074495998517</v>
      </c>
      <c r="X1759" s="54" t="str">
        <f>VLOOKUP(J1759,Entourage!A:B,2,FALSE)</f>
        <v>c_b_0070</v>
      </c>
      <c r="Y1759" s="51" t="str">
        <f>VLOOKUP(M1759,Entourage!A:B,2,FALSE)</f>
        <v>c_m_0014</v>
      </c>
    </row>
    <row r="1760" spans="1:25" x14ac:dyDescent="0.15">
      <c r="A1760" s="51">
        <f t="shared" si="249"/>
        <v>88</v>
      </c>
      <c r="B1760" s="2">
        <f>COUNTIF(A$1:A1760,A1760)</f>
        <v>19</v>
      </c>
      <c r="C1760" s="2">
        <f t="shared" si="254"/>
        <v>101</v>
      </c>
      <c r="D1760" s="100">
        <f t="shared" si="250"/>
        <v>381</v>
      </c>
      <c r="E1760" s="51">
        <v>1</v>
      </c>
      <c r="F1760" s="43">
        <v>6</v>
      </c>
      <c r="G1760" s="82">
        <v>13009</v>
      </c>
      <c r="H1760" s="43">
        <v>68</v>
      </c>
      <c r="I1760" s="43">
        <f>VLOOKUP(C1760,[4]CharPropertyConfig!$A:$G,7,FALSE)*D1760</f>
        <v>9525</v>
      </c>
      <c r="J1760" s="51">
        <f>VLOOKUP(A1760,filiation!A:C,3,FALSE)</f>
        <v>31</v>
      </c>
      <c r="K1760" s="51">
        <f>VLOOKUP(J1760,Entourage!A:N,14,FALSE)</f>
        <v>1</v>
      </c>
      <c r="L1760" s="2" t="str">
        <f t="shared" si="246"/>
        <v>战斗</v>
      </c>
      <c r="M1760" s="51">
        <f>VLOOKUP(A1760,filiation!A:D,4,FALSE)</f>
        <v>27</v>
      </c>
      <c r="N1760" s="51">
        <f>VLOOKUP(M1760,Entourage!A:N,14,FALSE)</f>
        <v>2</v>
      </c>
      <c r="O1760" s="2" t="str">
        <f t="shared" si="247"/>
        <v>刺杀</v>
      </c>
      <c r="P1760" s="2">
        <f t="shared" si="248"/>
        <v>101</v>
      </c>
      <c r="Q1760" s="51">
        <f>INT(VLOOKUP(M1760,Entourage!A:AF,28+IF(N1760=1,2,IF(N1760=3,3,1)),FALSE)*0.6*POWER(B1760,1.1))</f>
        <v>642</v>
      </c>
      <c r="R1760" s="55">
        <f>I1760/(SUM(H$2:H1760)*10)</f>
        <v>1.6031035411337012E-2</v>
      </c>
      <c r="S1760" s="95">
        <f t="shared" si="251"/>
        <v>1.1278352811599996</v>
      </c>
      <c r="T1760" s="96">
        <f>SUMIFS(H$2:H1760,A$2:A1760,A1760)*10*S1760*(1.1+INDEX(Entourage!BD:BD,MATCH(J1760,Entourage!A:A,0))/20)</f>
        <v>9536.9751374889565</v>
      </c>
      <c r="U1760" s="96">
        <f t="shared" si="252"/>
        <v>766.74099259295872</v>
      </c>
      <c r="V1760" s="96">
        <f>T1760/VLOOKUP(C1760,[4]CharPropertyConfig!$A:$G,7,FALSE)</f>
        <v>381.47900549955824</v>
      </c>
      <c r="W1760" s="96">
        <f t="shared" si="253"/>
        <v>41.342272896959912</v>
      </c>
      <c r="X1760" s="54" t="str">
        <f>VLOOKUP(J1760,Entourage!A:B,2,FALSE)</f>
        <v>c_b_0070</v>
      </c>
      <c r="Y1760" s="51" t="str">
        <f>VLOOKUP(M1760,Entourage!A:B,2,FALSE)</f>
        <v>c_m_0014</v>
      </c>
    </row>
    <row r="1761" spans="1:25" x14ac:dyDescent="0.15">
      <c r="A1761" s="51">
        <f t="shared" si="249"/>
        <v>88</v>
      </c>
      <c r="B1761" s="2">
        <f>COUNTIF(A$1:A1761,A1761)</f>
        <v>20</v>
      </c>
      <c r="C1761" s="2">
        <f t="shared" si="254"/>
        <v>101</v>
      </c>
      <c r="D1761" s="100">
        <f t="shared" si="250"/>
        <v>414</v>
      </c>
      <c r="E1761" s="51">
        <v>1</v>
      </c>
      <c r="F1761" s="43">
        <v>6</v>
      </c>
      <c r="G1761" s="82">
        <v>13009</v>
      </c>
      <c r="H1761" s="43">
        <v>72</v>
      </c>
      <c r="I1761" s="43">
        <f>VLOOKUP(C1761,[4]CharPropertyConfig!$A:$G,7,FALSE)*D1761</f>
        <v>10350</v>
      </c>
      <c r="J1761" s="51">
        <f>VLOOKUP(A1761,filiation!A:C,3,FALSE)</f>
        <v>31</v>
      </c>
      <c r="K1761" s="51">
        <f>VLOOKUP(J1761,Entourage!A:N,14,FALSE)</f>
        <v>1</v>
      </c>
      <c r="L1761" s="2" t="str">
        <f t="shared" si="246"/>
        <v>战斗</v>
      </c>
      <c r="M1761" s="51">
        <f>VLOOKUP(A1761,filiation!A:D,4,FALSE)</f>
        <v>27</v>
      </c>
      <c r="N1761" s="51">
        <f>VLOOKUP(M1761,Entourage!A:N,14,FALSE)</f>
        <v>2</v>
      </c>
      <c r="O1761" s="2" t="str">
        <f t="shared" si="247"/>
        <v>刺杀</v>
      </c>
      <c r="P1761" s="2">
        <f t="shared" si="248"/>
        <v>101</v>
      </c>
      <c r="Q1761" s="51">
        <f>INT(VLOOKUP(M1761,Entourage!A:AF,28+IF(N1761=1,2,IF(N1761=3,3,1)),FALSE)*0.6*POWER(B1761,1.1))</f>
        <v>680</v>
      </c>
      <c r="R1761" s="55">
        <f>I1761/(SUM(H$2:H1761)*10)</f>
        <v>1.7398466917697687E-2</v>
      </c>
      <c r="S1761" s="95">
        <f t="shared" si="251"/>
        <v>1.0940002227251997</v>
      </c>
      <c r="T1761" s="96">
        <f>SUMIFS(H$2:H1761,A$2:A1761,A1761)*10*S1761*(1.1+INDEX(Entourage!BD:BD,MATCH(J1761,Entourage!A:A,0))/20)</f>
        <v>10353.618107871291</v>
      </c>
      <c r="U1761" s="96">
        <f t="shared" si="252"/>
        <v>816.64297038233417</v>
      </c>
      <c r="V1761" s="96">
        <f>T1761/VLOOKUP(C1761,[4]CharPropertyConfig!$A:$G,7,FALSE)</f>
        <v>414.1447243148516</v>
      </c>
      <c r="W1761" s="96">
        <f t="shared" si="253"/>
        <v>49.901977789375451</v>
      </c>
      <c r="X1761" s="54" t="str">
        <f>VLOOKUP(J1761,Entourage!A:B,2,FALSE)</f>
        <v>c_b_0070</v>
      </c>
      <c r="Y1761" s="51" t="str">
        <f>VLOOKUP(M1761,Entourage!A:B,2,FALSE)</f>
        <v>c_m_0014</v>
      </c>
    </row>
    <row r="1762" spans="1:25" x14ac:dyDescent="0.15">
      <c r="A1762" s="51">
        <f t="shared" si="249"/>
        <v>89</v>
      </c>
      <c r="B1762" s="2">
        <f>COUNTIF(A$1:A1762,A1762)</f>
        <v>1</v>
      </c>
      <c r="C1762" s="2">
        <f t="shared" si="254"/>
        <v>102</v>
      </c>
      <c r="D1762" s="100">
        <f t="shared" si="250"/>
        <v>11</v>
      </c>
      <c r="E1762" s="51">
        <v>1</v>
      </c>
      <c r="F1762" s="43">
        <v>1</v>
      </c>
      <c r="G1762" s="82">
        <v>13009</v>
      </c>
      <c r="H1762" s="43">
        <v>2</v>
      </c>
      <c r="I1762" s="43">
        <f>VLOOKUP(C1762,[4]CharPropertyConfig!$A:$G,7,FALSE)*D1762</f>
        <v>275</v>
      </c>
      <c r="J1762" s="51">
        <f>VLOOKUP(A1762,filiation!A:C,3,FALSE)</f>
        <v>28</v>
      </c>
      <c r="K1762" s="51">
        <f>VLOOKUP(J1762,Entourage!A:N,14,FALSE)</f>
        <v>3</v>
      </c>
      <c r="L1762" s="2" t="str">
        <f t="shared" ref="L1762:L1825" si="255">VLOOKUP(K1762,$AC$2:$AD$4,2,FALSE)</f>
        <v>辅助</v>
      </c>
      <c r="M1762" s="51">
        <f>VLOOKUP(A1762,filiation!A:D,4,FALSE)</f>
        <v>29</v>
      </c>
      <c r="N1762" s="51">
        <f>VLOOKUP(M1762,Entourage!A:N,14,FALSE)</f>
        <v>1</v>
      </c>
      <c r="O1762" s="2" t="str">
        <f t="shared" ref="O1762:O1825" si="256">VLOOKUP(N1762,$AC$2:$AD$4,2,FALSE)</f>
        <v>战斗</v>
      </c>
      <c r="P1762" s="2">
        <f t="shared" ref="P1762:P1825" si="257">VLOOKUP(N1762,$AC$2:$AE$4,3,FALSE)</f>
        <v>102</v>
      </c>
      <c r="Q1762" s="51">
        <f>INT(VLOOKUP(M1762,Entourage!A:AF,28+IF(N1762=1,2,IF(N1762=3,3,1)),FALSE)*0.6*POWER(B1762,1.1))</f>
        <v>9</v>
      </c>
      <c r="R1762" s="55">
        <f>I1762/(SUM(H$2:H1762)*10)</f>
        <v>4.6226256513699781E-4</v>
      </c>
      <c r="S1762" s="95">
        <f t="shared" si="251"/>
        <v>10</v>
      </c>
      <c r="T1762" s="96">
        <f>SUMIFS(H$2:H1762,A$2:A1762,A1762)*10*S1762*(1.1+INDEX(Entourage!BD:BD,MATCH(J1762,Entourage!A:A,0))/20)</f>
        <v>280</v>
      </c>
      <c r="U1762" s="96">
        <f t="shared" si="252"/>
        <v>-10073.618107871291</v>
      </c>
      <c r="V1762" s="96">
        <f>T1762/VLOOKUP(C1762,[4]CharPropertyConfig!$A:$G,7,FALSE)</f>
        <v>11.2</v>
      </c>
      <c r="W1762" s="96">
        <f t="shared" si="253"/>
        <v>-10890.261078253625</v>
      </c>
      <c r="X1762" s="54" t="str">
        <f>VLOOKUP(J1762,Entourage!A:B,2,FALSE)</f>
        <v>c_b_0023</v>
      </c>
      <c r="Y1762" s="51" t="str">
        <f>VLOOKUP(M1762,Entourage!A:B,2,FALSE)</f>
        <v>c_b_0020</v>
      </c>
    </row>
    <row r="1763" spans="1:25" x14ac:dyDescent="0.15">
      <c r="A1763" s="51">
        <f t="shared" si="249"/>
        <v>89</v>
      </c>
      <c r="B1763" s="2">
        <f>COUNTIF(A$1:A1763,A1763)</f>
        <v>2</v>
      </c>
      <c r="C1763" s="2">
        <f t="shared" si="254"/>
        <v>102</v>
      </c>
      <c r="D1763" s="100">
        <f t="shared" si="250"/>
        <v>23</v>
      </c>
      <c r="E1763" s="51">
        <v>1</v>
      </c>
      <c r="F1763" s="43">
        <v>1</v>
      </c>
      <c r="G1763" s="82">
        <v>13009</v>
      </c>
      <c r="H1763" s="43">
        <v>4</v>
      </c>
      <c r="I1763" s="43">
        <f>VLOOKUP(C1763,[4]CharPropertyConfig!$A:$G,7,FALSE)*D1763</f>
        <v>575</v>
      </c>
      <c r="J1763" s="51">
        <f>VLOOKUP(A1763,filiation!A:C,3,FALSE)</f>
        <v>28</v>
      </c>
      <c r="K1763" s="51">
        <f>VLOOKUP(J1763,Entourage!A:N,14,FALSE)</f>
        <v>3</v>
      </c>
      <c r="L1763" s="2" t="str">
        <f t="shared" si="255"/>
        <v>辅助</v>
      </c>
      <c r="M1763" s="51">
        <f>VLOOKUP(A1763,filiation!A:D,4,FALSE)</f>
        <v>29</v>
      </c>
      <c r="N1763" s="51">
        <f>VLOOKUP(M1763,Entourage!A:N,14,FALSE)</f>
        <v>1</v>
      </c>
      <c r="O1763" s="2" t="str">
        <f t="shared" si="256"/>
        <v>战斗</v>
      </c>
      <c r="P1763" s="2">
        <f t="shared" si="257"/>
        <v>102</v>
      </c>
      <c r="Q1763" s="51">
        <f>INT(VLOOKUP(M1763,Entourage!A:AF,28+IF(N1763=1,2,IF(N1763=3,3,1)),FALSE)*0.6*POWER(B1763,1.1))</f>
        <v>20</v>
      </c>
      <c r="R1763" s="55">
        <f>I1763/(SUM(H$2:H1763)*10)</f>
        <v>9.6648401519480959E-4</v>
      </c>
      <c r="S1763" s="95">
        <f t="shared" si="251"/>
        <v>7</v>
      </c>
      <c r="T1763" s="96">
        <f>SUMIFS(H$2:H1763,A$2:A1763,A1763)*10*S1763*(1.1+INDEX(Entourage!BD:BD,MATCH(J1763,Entourage!A:A,0))/20)</f>
        <v>588</v>
      </c>
      <c r="U1763" s="96">
        <f t="shared" si="252"/>
        <v>308</v>
      </c>
      <c r="V1763" s="96">
        <f>T1763/VLOOKUP(C1763,[4]CharPropertyConfig!$A:$G,7,FALSE)</f>
        <v>23.52</v>
      </c>
      <c r="W1763" s="96">
        <f t="shared" si="253"/>
        <v>10381.618107871291</v>
      </c>
      <c r="X1763" s="54" t="str">
        <f>VLOOKUP(J1763,Entourage!A:B,2,FALSE)</f>
        <v>c_b_0023</v>
      </c>
      <c r="Y1763" s="51" t="str">
        <f>VLOOKUP(M1763,Entourage!A:B,2,FALSE)</f>
        <v>c_b_0020</v>
      </c>
    </row>
    <row r="1764" spans="1:25" x14ac:dyDescent="0.15">
      <c r="A1764" s="51">
        <f t="shared" si="249"/>
        <v>89</v>
      </c>
      <c r="B1764" s="2">
        <f>COUNTIF(A$1:A1764,A1764)</f>
        <v>3</v>
      </c>
      <c r="C1764" s="2">
        <f t="shared" si="254"/>
        <v>102</v>
      </c>
      <c r="D1764" s="100">
        <f t="shared" si="250"/>
        <v>36</v>
      </c>
      <c r="E1764" s="51">
        <v>1</v>
      </c>
      <c r="F1764" s="43">
        <v>1</v>
      </c>
      <c r="G1764" s="82">
        <v>13009</v>
      </c>
      <c r="H1764" s="43">
        <v>6</v>
      </c>
      <c r="I1764" s="43">
        <f>VLOOKUP(C1764,[4]CharPropertyConfig!$A:$G,7,FALSE)*D1764</f>
        <v>900</v>
      </c>
      <c r="J1764" s="51">
        <f>VLOOKUP(A1764,filiation!A:C,3,FALSE)</f>
        <v>28</v>
      </c>
      <c r="K1764" s="51">
        <f>VLOOKUP(J1764,Entourage!A:N,14,FALSE)</f>
        <v>3</v>
      </c>
      <c r="L1764" s="2" t="str">
        <f t="shared" si="255"/>
        <v>辅助</v>
      </c>
      <c r="M1764" s="51">
        <f>VLOOKUP(A1764,filiation!A:D,4,FALSE)</f>
        <v>29</v>
      </c>
      <c r="N1764" s="51">
        <f>VLOOKUP(M1764,Entourage!A:N,14,FALSE)</f>
        <v>1</v>
      </c>
      <c r="O1764" s="2" t="str">
        <f t="shared" si="256"/>
        <v>战斗</v>
      </c>
      <c r="P1764" s="2">
        <f t="shared" si="257"/>
        <v>102</v>
      </c>
      <c r="Q1764" s="51">
        <f>INT(VLOOKUP(M1764,Entourage!A:AF,28+IF(N1764=1,2,IF(N1764=3,3,1)),FALSE)*0.6*POWER(B1764,1.1))</f>
        <v>32</v>
      </c>
      <c r="R1764" s="55">
        <f>I1764/(SUM(H$2:H1764)*10)</f>
        <v>1.5126050420168067E-3</v>
      </c>
      <c r="S1764" s="95">
        <f t="shared" si="251"/>
        <v>5.5</v>
      </c>
      <c r="T1764" s="96">
        <f>SUMIFS(H$2:H1764,A$2:A1764,A1764)*10*S1764*(1.1+INDEX(Entourage!BD:BD,MATCH(J1764,Entourage!A:A,0))/20)</f>
        <v>924.00000000000011</v>
      </c>
      <c r="U1764" s="96">
        <f t="shared" si="252"/>
        <v>336.00000000000011</v>
      </c>
      <c r="V1764" s="96">
        <f>T1764/VLOOKUP(C1764,[4]CharPropertyConfig!$A:$G,7,FALSE)</f>
        <v>36.960000000000008</v>
      </c>
      <c r="W1764" s="96">
        <f t="shared" si="253"/>
        <v>28.000000000000114</v>
      </c>
      <c r="X1764" s="54" t="str">
        <f>VLOOKUP(J1764,Entourage!A:B,2,FALSE)</f>
        <v>c_b_0023</v>
      </c>
      <c r="Y1764" s="51" t="str">
        <f>VLOOKUP(M1764,Entourage!A:B,2,FALSE)</f>
        <v>c_b_0020</v>
      </c>
    </row>
    <row r="1765" spans="1:25" x14ac:dyDescent="0.15">
      <c r="A1765" s="51">
        <f t="shared" si="249"/>
        <v>89</v>
      </c>
      <c r="B1765" s="2">
        <f>COUNTIF(A$1:A1765,A1765)</f>
        <v>4</v>
      </c>
      <c r="C1765" s="2">
        <f t="shared" si="254"/>
        <v>102</v>
      </c>
      <c r="D1765" s="100">
        <f t="shared" si="250"/>
        <v>51</v>
      </c>
      <c r="E1765" s="51">
        <v>1</v>
      </c>
      <c r="F1765" s="43">
        <v>2</v>
      </c>
      <c r="G1765" s="82">
        <v>13009</v>
      </c>
      <c r="H1765" s="43">
        <v>10</v>
      </c>
      <c r="I1765" s="43">
        <f>VLOOKUP(C1765,[4]CharPropertyConfig!$A:$G,7,FALSE)*D1765</f>
        <v>1275</v>
      </c>
      <c r="J1765" s="51">
        <f>VLOOKUP(A1765,filiation!A:C,3,FALSE)</f>
        <v>28</v>
      </c>
      <c r="K1765" s="51">
        <f>VLOOKUP(J1765,Entourage!A:N,14,FALSE)</f>
        <v>3</v>
      </c>
      <c r="L1765" s="2" t="str">
        <f t="shared" si="255"/>
        <v>辅助</v>
      </c>
      <c r="M1765" s="51">
        <f>VLOOKUP(A1765,filiation!A:D,4,FALSE)</f>
        <v>29</v>
      </c>
      <c r="N1765" s="51">
        <f>VLOOKUP(M1765,Entourage!A:N,14,FALSE)</f>
        <v>1</v>
      </c>
      <c r="O1765" s="2" t="str">
        <f t="shared" si="256"/>
        <v>战斗</v>
      </c>
      <c r="P1765" s="2">
        <f t="shared" si="257"/>
        <v>102</v>
      </c>
      <c r="Q1765" s="51">
        <f>INT(VLOOKUP(M1765,Entourage!A:AF,28+IF(N1765=1,2,IF(N1765=3,3,1)),FALSE)*0.6*POWER(B1765,1.1))</f>
        <v>44</v>
      </c>
      <c r="R1765" s="55">
        <f>I1765/(SUM(H$2:H1765)*10)</f>
        <v>2.1424970593177618E-3</v>
      </c>
      <c r="S1765" s="95">
        <f t="shared" si="251"/>
        <v>4.2</v>
      </c>
      <c r="T1765" s="96">
        <f>SUMIFS(H$2:H1765,A$2:A1765,A1765)*10*S1765*(1.1+INDEX(Entourage!BD:BD,MATCH(J1765,Entourage!A:A,0))/20)</f>
        <v>1293.6000000000001</v>
      </c>
      <c r="U1765" s="96">
        <f t="shared" si="252"/>
        <v>369.6</v>
      </c>
      <c r="V1765" s="96">
        <f>T1765/VLOOKUP(C1765,[4]CharPropertyConfig!$A:$G,7,FALSE)</f>
        <v>51.744000000000007</v>
      </c>
      <c r="W1765" s="96">
        <f t="shared" si="253"/>
        <v>33.599999999999909</v>
      </c>
      <c r="X1765" s="54" t="str">
        <f>VLOOKUP(J1765,Entourage!A:B,2,FALSE)</f>
        <v>c_b_0023</v>
      </c>
      <c r="Y1765" s="51" t="str">
        <f>VLOOKUP(M1765,Entourage!A:B,2,FALSE)</f>
        <v>c_b_0020</v>
      </c>
    </row>
    <row r="1766" spans="1:25" x14ac:dyDescent="0.15">
      <c r="A1766" s="51">
        <f t="shared" si="249"/>
        <v>89</v>
      </c>
      <c r="B1766" s="2">
        <f>COUNTIF(A$1:A1766,A1766)</f>
        <v>5</v>
      </c>
      <c r="C1766" s="2">
        <f t="shared" si="254"/>
        <v>102</v>
      </c>
      <c r="D1766" s="100">
        <f t="shared" si="250"/>
        <v>67</v>
      </c>
      <c r="E1766" s="51">
        <v>1</v>
      </c>
      <c r="F1766" s="43">
        <v>2</v>
      </c>
      <c r="G1766" s="82">
        <v>13009</v>
      </c>
      <c r="H1766" s="43">
        <v>12</v>
      </c>
      <c r="I1766" s="43">
        <f>VLOOKUP(C1766,[4]CharPropertyConfig!$A:$G,7,FALSE)*D1766</f>
        <v>1675</v>
      </c>
      <c r="J1766" s="51">
        <f>VLOOKUP(A1766,filiation!A:C,3,FALSE)</f>
        <v>28</v>
      </c>
      <c r="K1766" s="51">
        <f>VLOOKUP(J1766,Entourage!A:N,14,FALSE)</f>
        <v>3</v>
      </c>
      <c r="L1766" s="2" t="str">
        <f t="shared" si="255"/>
        <v>辅助</v>
      </c>
      <c r="M1766" s="51">
        <f>VLOOKUP(A1766,filiation!A:D,4,FALSE)</f>
        <v>29</v>
      </c>
      <c r="N1766" s="51">
        <f>VLOOKUP(M1766,Entourage!A:N,14,FALSE)</f>
        <v>1</v>
      </c>
      <c r="O1766" s="2" t="str">
        <f t="shared" si="256"/>
        <v>战斗</v>
      </c>
      <c r="P1766" s="2">
        <f t="shared" si="257"/>
        <v>102</v>
      </c>
      <c r="Q1766" s="51">
        <f>INT(VLOOKUP(M1766,Entourage!A:AF,28+IF(N1766=1,2,IF(N1766=3,3,1)),FALSE)*0.6*POWER(B1766,1.1))</f>
        <v>56</v>
      </c>
      <c r="R1766" s="55">
        <f>I1766/(SUM(H$2:H1766)*10)</f>
        <v>2.8140855482006654E-3</v>
      </c>
      <c r="S1766" s="95">
        <f t="shared" si="251"/>
        <v>3.56</v>
      </c>
      <c r="T1766" s="96">
        <f>SUMIFS(H$2:H1766,A$2:A1766,A1766)*10*S1766*(1.1+INDEX(Entourage!BD:BD,MATCH(J1766,Entourage!A:A,0))/20)</f>
        <v>1694.5600000000004</v>
      </c>
      <c r="U1766" s="96">
        <f t="shared" si="252"/>
        <v>400.96000000000026</v>
      </c>
      <c r="V1766" s="96">
        <f>T1766/VLOOKUP(C1766,[4]CharPropertyConfig!$A:$G,7,FALSE)</f>
        <v>67.78240000000001</v>
      </c>
      <c r="W1766" s="96">
        <f t="shared" si="253"/>
        <v>31.360000000000241</v>
      </c>
      <c r="X1766" s="54" t="str">
        <f>VLOOKUP(J1766,Entourage!A:B,2,FALSE)</f>
        <v>c_b_0023</v>
      </c>
      <c r="Y1766" s="51" t="str">
        <f>VLOOKUP(M1766,Entourage!A:B,2,FALSE)</f>
        <v>c_b_0020</v>
      </c>
    </row>
    <row r="1767" spans="1:25" x14ac:dyDescent="0.15">
      <c r="A1767" s="51">
        <f t="shared" si="249"/>
        <v>89</v>
      </c>
      <c r="B1767" s="2">
        <f>COUNTIF(A$1:A1767,A1767)</f>
        <v>6</v>
      </c>
      <c r="C1767" s="2">
        <f t="shared" si="254"/>
        <v>102</v>
      </c>
      <c r="D1767" s="100">
        <f t="shared" si="250"/>
        <v>84</v>
      </c>
      <c r="E1767" s="51">
        <v>1</v>
      </c>
      <c r="F1767" s="43">
        <v>2</v>
      </c>
      <c r="G1767" s="82">
        <v>13009</v>
      </c>
      <c r="H1767" s="43">
        <v>16</v>
      </c>
      <c r="I1767" s="43">
        <f>VLOOKUP(C1767,[4]CharPropertyConfig!$A:$G,7,FALSE)*D1767</f>
        <v>2100</v>
      </c>
      <c r="J1767" s="51">
        <f>VLOOKUP(A1767,filiation!A:C,3,FALSE)</f>
        <v>28</v>
      </c>
      <c r="K1767" s="51">
        <f>VLOOKUP(J1767,Entourage!A:N,14,FALSE)</f>
        <v>3</v>
      </c>
      <c r="L1767" s="2" t="str">
        <f t="shared" si="255"/>
        <v>辅助</v>
      </c>
      <c r="M1767" s="51">
        <f>VLOOKUP(A1767,filiation!A:D,4,FALSE)</f>
        <v>29</v>
      </c>
      <c r="N1767" s="51">
        <f>VLOOKUP(M1767,Entourage!A:N,14,FALSE)</f>
        <v>1</v>
      </c>
      <c r="O1767" s="2" t="str">
        <f t="shared" si="256"/>
        <v>战斗</v>
      </c>
      <c r="P1767" s="2">
        <f t="shared" si="257"/>
        <v>102</v>
      </c>
      <c r="Q1767" s="51">
        <f>INT(VLOOKUP(M1767,Entourage!A:AF,28+IF(N1767=1,2,IF(N1767=3,3,1)),FALSE)*0.6*POWER(B1767,1.1))</f>
        <v>68</v>
      </c>
      <c r="R1767" s="55">
        <f>I1767/(SUM(H$2:H1767)*10)</f>
        <v>3.5271591252645368E-3</v>
      </c>
      <c r="S1767" s="95">
        <f t="shared" si="251"/>
        <v>3.02</v>
      </c>
      <c r="T1767" s="96">
        <f>SUMIFS(H$2:H1767,A$2:A1767,A1767)*10*S1767*(1.1+INDEX(Entourage!BD:BD,MATCH(J1767,Entourage!A:A,0))/20)</f>
        <v>2114</v>
      </c>
      <c r="U1767" s="96">
        <f t="shared" si="252"/>
        <v>419.4399999999996</v>
      </c>
      <c r="V1767" s="96">
        <f>T1767/VLOOKUP(C1767,[4]CharPropertyConfig!$A:$G,7,FALSE)</f>
        <v>84.56</v>
      </c>
      <c r="W1767" s="96">
        <f t="shared" si="253"/>
        <v>18.479999999999336</v>
      </c>
      <c r="X1767" s="54" t="str">
        <f>VLOOKUP(J1767,Entourage!A:B,2,FALSE)</f>
        <v>c_b_0023</v>
      </c>
      <c r="Y1767" s="51" t="str">
        <f>VLOOKUP(M1767,Entourage!A:B,2,FALSE)</f>
        <v>c_b_0020</v>
      </c>
    </row>
    <row r="1768" spans="1:25" x14ac:dyDescent="0.15">
      <c r="A1768" s="51">
        <f t="shared" si="249"/>
        <v>89</v>
      </c>
      <c r="B1768" s="2">
        <f>COUNTIF(A$1:A1768,A1768)</f>
        <v>7</v>
      </c>
      <c r="C1768" s="2">
        <f t="shared" si="254"/>
        <v>102</v>
      </c>
      <c r="D1768" s="100">
        <f t="shared" si="250"/>
        <v>101</v>
      </c>
      <c r="E1768" s="51">
        <v>1</v>
      </c>
      <c r="F1768" s="43">
        <v>3</v>
      </c>
      <c r="G1768" s="82">
        <v>13009</v>
      </c>
      <c r="H1768" s="43">
        <v>20</v>
      </c>
      <c r="I1768" s="43">
        <f>VLOOKUP(C1768,[4]CharPropertyConfig!$A:$G,7,FALSE)*D1768</f>
        <v>2525</v>
      </c>
      <c r="J1768" s="51">
        <f>VLOOKUP(A1768,filiation!A:C,3,FALSE)</f>
        <v>28</v>
      </c>
      <c r="K1768" s="51">
        <f>VLOOKUP(J1768,Entourage!A:N,14,FALSE)</f>
        <v>3</v>
      </c>
      <c r="L1768" s="2" t="str">
        <f t="shared" si="255"/>
        <v>辅助</v>
      </c>
      <c r="M1768" s="51">
        <f>VLOOKUP(A1768,filiation!A:D,4,FALSE)</f>
        <v>29</v>
      </c>
      <c r="N1768" s="51">
        <f>VLOOKUP(M1768,Entourage!A:N,14,FALSE)</f>
        <v>1</v>
      </c>
      <c r="O1768" s="2" t="str">
        <f t="shared" si="256"/>
        <v>战斗</v>
      </c>
      <c r="P1768" s="2">
        <f t="shared" si="257"/>
        <v>102</v>
      </c>
      <c r="Q1768" s="51">
        <f>INT(VLOOKUP(M1768,Entourage!A:AF,28+IF(N1768=1,2,IF(N1768=3,3,1)),FALSE)*0.6*POWER(B1768,1.1))</f>
        <v>81</v>
      </c>
      <c r="R1768" s="55">
        <f>I1768/(SUM(H$2:H1768)*10)</f>
        <v>4.2395647939823368E-3</v>
      </c>
      <c r="S1768" s="95">
        <f t="shared" si="251"/>
        <v>2.6</v>
      </c>
      <c r="T1768" s="96">
        <f>SUMIFS(H$2:H1768,A$2:A1768,A1768)*10*S1768*(1.1+INDEX(Entourage!BD:BD,MATCH(J1768,Entourage!A:A,0))/20)</f>
        <v>2548.0000000000005</v>
      </c>
      <c r="U1768" s="96">
        <f t="shared" si="252"/>
        <v>434.00000000000045</v>
      </c>
      <c r="V1768" s="96">
        <f>T1768/VLOOKUP(C1768,[4]CharPropertyConfig!$A:$G,7,FALSE)</f>
        <v>101.92000000000002</v>
      </c>
      <c r="W1768" s="96">
        <f t="shared" si="253"/>
        <v>14.560000000000855</v>
      </c>
      <c r="X1768" s="54" t="str">
        <f>VLOOKUP(J1768,Entourage!A:B,2,FALSE)</f>
        <v>c_b_0023</v>
      </c>
      <c r="Y1768" s="51" t="str">
        <f>VLOOKUP(M1768,Entourage!A:B,2,FALSE)</f>
        <v>c_b_0020</v>
      </c>
    </row>
    <row r="1769" spans="1:25" x14ac:dyDescent="0.15">
      <c r="A1769" s="51">
        <f t="shared" si="249"/>
        <v>89</v>
      </c>
      <c r="B1769" s="2">
        <f>COUNTIF(A$1:A1769,A1769)</f>
        <v>8</v>
      </c>
      <c r="C1769" s="2">
        <f t="shared" si="254"/>
        <v>102</v>
      </c>
      <c r="D1769" s="100">
        <f t="shared" si="250"/>
        <v>120</v>
      </c>
      <c r="E1769" s="51">
        <v>1</v>
      </c>
      <c r="F1769" s="43">
        <v>3</v>
      </c>
      <c r="G1769" s="82">
        <v>13009</v>
      </c>
      <c r="H1769" s="43">
        <v>24</v>
      </c>
      <c r="I1769" s="43">
        <f>VLOOKUP(C1769,[4]CharPropertyConfig!$A:$G,7,FALSE)*D1769</f>
        <v>3000</v>
      </c>
      <c r="J1769" s="51">
        <f>VLOOKUP(A1769,filiation!A:C,3,FALSE)</f>
        <v>28</v>
      </c>
      <c r="K1769" s="51">
        <f>VLOOKUP(J1769,Entourage!A:N,14,FALSE)</f>
        <v>3</v>
      </c>
      <c r="L1769" s="2" t="str">
        <f t="shared" si="255"/>
        <v>辅助</v>
      </c>
      <c r="M1769" s="51">
        <f>VLOOKUP(A1769,filiation!A:D,4,FALSE)</f>
        <v>29</v>
      </c>
      <c r="N1769" s="51">
        <f>VLOOKUP(M1769,Entourage!A:N,14,FALSE)</f>
        <v>1</v>
      </c>
      <c r="O1769" s="2" t="str">
        <f t="shared" si="256"/>
        <v>战斗</v>
      </c>
      <c r="P1769" s="2">
        <f t="shared" si="257"/>
        <v>102</v>
      </c>
      <c r="Q1769" s="51">
        <f>INT(VLOOKUP(M1769,Entourage!A:AF,28+IF(N1769=1,2,IF(N1769=3,3,1)),FALSE)*0.6*POWER(B1769,1.1))</f>
        <v>94</v>
      </c>
      <c r="R1769" s="55">
        <f>I1769/(SUM(H$2:H1769)*10)</f>
        <v>5.0350777080326271E-3</v>
      </c>
      <c r="S1769" s="95">
        <f t="shared" si="251"/>
        <v>2.2799999999999998</v>
      </c>
      <c r="T1769" s="96">
        <f>SUMIFS(H$2:H1769,A$2:A1769,A1769)*10*S1769*(1.1+INDEX(Entourage!BD:BD,MATCH(J1769,Entourage!A:A,0))/20)</f>
        <v>3000.48</v>
      </c>
      <c r="U1769" s="96">
        <f t="shared" si="252"/>
        <v>452.47999999999956</v>
      </c>
      <c r="V1769" s="96">
        <f>T1769/VLOOKUP(C1769,[4]CharPropertyConfig!$A:$G,7,FALSE)</f>
        <v>120.0192</v>
      </c>
      <c r="W1769" s="96">
        <f t="shared" si="253"/>
        <v>18.479999999999109</v>
      </c>
      <c r="X1769" s="54" t="str">
        <f>VLOOKUP(J1769,Entourage!A:B,2,FALSE)</f>
        <v>c_b_0023</v>
      </c>
      <c r="Y1769" s="51" t="str">
        <f>VLOOKUP(M1769,Entourage!A:B,2,FALSE)</f>
        <v>c_b_0020</v>
      </c>
    </row>
    <row r="1770" spans="1:25" x14ac:dyDescent="0.15">
      <c r="A1770" s="51">
        <f t="shared" si="249"/>
        <v>89</v>
      </c>
      <c r="B1770" s="2">
        <f>COUNTIF(A$1:A1770,A1770)</f>
        <v>9</v>
      </c>
      <c r="C1770" s="2">
        <f t="shared" si="254"/>
        <v>102</v>
      </c>
      <c r="D1770" s="100">
        <f t="shared" si="250"/>
        <v>139</v>
      </c>
      <c r="E1770" s="51">
        <v>1</v>
      </c>
      <c r="F1770" s="43">
        <v>3</v>
      </c>
      <c r="G1770" s="82">
        <v>13009</v>
      </c>
      <c r="H1770" s="43">
        <v>26</v>
      </c>
      <c r="I1770" s="43">
        <f>VLOOKUP(C1770,[4]CharPropertyConfig!$A:$G,7,FALSE)*D1770</f>
        <v>3475</v>
      </c>
      <c r="J1770" s="51">
        <f>VLOOKUP(A1770,filiation!A:C,3,FALSE)</f>
        <v>28</v>
      </c>
      <c r="K1770" s="51">
        <f>VLOOKUP(J1770,Entourage!A:N,14,FALSE)</f>
        <v>3</v>
      </c>
      <c r="L1770" s="2" t="str">
        <f t="shared" si="255"/>
        <v>辅助</v>
      </c>
      <c r="M1770" s="51">
        <f>VLOOKUP(A1770,filiation!A:D,4,FALSE)</f>
        <v>29</v>
      </c>
      <c r="N1770" s="51">
        <f>VLOOKUP(M1770,Entourage!A:N,14,FALSE)</f>
        <v>1</v>
      </c>
      <c r="O1770" s="2" t="str">
        <f t="shared" si="256"/>
        <v>战斗</v>
      </c>
      <c r="P1770" s="2">
        <f t="shared" si="257"/>
        <v>102</v>
      </c>
      <c r="Q1770" s="51">
        <f>INT(VLOOKUP(M1770,Entourage!A:AF,28+IF(N1770=1,2,IF(N1770=3,3,1)),FALSE)*0.6*POWER(B1770,1.1))</f>
        <v>107</v>
      </c>
      <c r="R1770" s="55">
        <f>I1770/(SUM(H$2:H1770)*10)</f>
        <v>5.8297543953831701E-3</v>
      </c>
      <c r="S1770" s="95">
        <f t="shared" si="251"/>
        <v>2.0699999999999998</v>
      </c>
      <c r="T1770" s="96">
        <f>SUMIFS(H$2:H1770,A$2:A1770,A1770)*10*S1770*(1.1+INDEX(Entourage!BD:BD,MATCH(J1770,Entourage!A:A,0))/20)</f>
        <v>3477.6000000000004</v>
      </c>
      <c r="U1770" s="96">
        <f t="shared" si="252"/>
        <v>477.12000000000035</v>
      </c>
      <c r="V1770" s="96">
        <f>T1770/VLOOKUP(C1770,[4]CharPropertyConfig!$A:$G,7,FALSE)</f>
        <v>139.10400000000001</v>
      </c>
      <c r="W1770" s="96">
        <f t="shared" si="253"/>
        <v>24.640000000000782</v>
      </c>
      <c r="X1770" s="54" t="str">
        <f>VLOOKUP(J1770,Entourage!A:B,2,FALSE)</f>
        <v>c_b_0023</v>
      </c>
      <c r="Y1770" s="51" t="str">
        <f>VLOOKUP(M1770,Entourage!A:B,2,FALSE)</f>
        <v>c_b_0020</v>
      </c>
    </row>
    <row r="1771" spans="1:25" x14ac:dyDescent="0.15">
      <c r="A1771" s="51">
        <f t="shared" si="249"/>
        <v>89</v>
      </c>
      <c r="B1771" s="2">
        <f>COUNTIF(A$1:A1771,A1771)</f>
        <v>10</v>
      </c>
      <c r="C1771" s="2">
        <f t="shared" si="254"/>
        <v>102</v>
      </c>
      <c r="D1771" s="100">
        <f t="shared" si="250"/>
        <v>158</v>
      </c>
      <c r="E1771" s="51">
        <v>1</v>
      </c>
      <c r="F1771" s="43">
        <v>3</v>
      </c>
      <c r="G1771" s="82">
        <v>13009</v>
      </c>
      <c r="H1771" s="43">
        <v>30</v>
      </c>
      <c r="I1771" s="43">
        <f>VLOOKUP(C1771,[4]CharPropertyConfig!$A:$G,7,FALSE)*D1771</f>
        <v>3950</v>
      </c>
      <c r="J1771" s="51">
        <f>VLOOKUP(A1771,filiation!A:C,3,FALSE)</f>
        <v>28</v>
      </c>
      <c r="K1771" s="51">
        <f>VLOOKUP(J1771,Entourage!A:N,14,FALSE)</f>
        <v>3</v>
      </c>
      <c r="L1771" s="2" t="str">
        <f t="shared" si="255"/>
        <v>辅助</v>
      </c>
      <c r="M1771" s="51">
        <f>VLOOKUP(A1771,filiation!A:D,4,FALSE)</f>
        <v>29</v>
      </c>
      <c r="N1771" s="51">
        <f>VLOOKUP(M1771,Entourage!A:N,14,FALSE)</f>
        <v>1</v>
      </c>
      <c r="O1771" s="2" t="str">
        <f t="shared" si="256"/>
        <v>战斗</v>
      </c>
      <c r="P1771" s="2">
        <f t="shared" si="257"/>
        <v>102</v>
      </c>
      <c r="Q1771" s="51">
        <f>INT(VLOOKUP(M1771,Entourage!A:AF,28+IF(N1771=1,2,IF(N1771=3,3,1)),FALSE)*0.6*POWER(B1771,1.1))</f>
        <v>120</v>
      </c>
      <c r="R1771" s="55">
        <f>I1771/(SUM(H$2:H1771)*10)</f>
        <v>6.6232938730339712E-3</v>
      </c>
      <c r="S1771" s="95">
        <f t="shared" si="251"/>
        <v>1.89</v>
      </c>
      <c r="T1771" s="96">
        <f>SUMIFS(H$2:H1771,A$2:A1771,A1771)*10*S1771*(1.1+INDEX(Entourage!BD:BD,MATCH(J1771,Entourage!A:A,0))/20)</f>
        <v>3969.0000000000005</v>
      </c>
      <c r="U1771" s="96">
        <f t="shared" si="252"/>
        <v>491.40000000000009</v>
      </c>
      <c r="V1771" s="96">
        <f>T1771/VLOOKUP(C1771,[4]CharPropertyConfig!$A:$G,7,FALSE)</f>
        <v>158.76000000000002</v>
      </c>
      <c r="W1771" s="96">
        <f t="shared" si="253"/>
        <v>14.279999999999745</v>
      </c>
      <c r="X1771" s="54" t="str">
        <f>VLOOKUP(J1771,Entourage!A:B,2,FALSE)</f>
        <v>c_b_0023</v>
      </c>
      <c r="Y1771" s="51" t="str">
        <f>VLOOKUP(M1771,Entourage!A:B,2,FALSE)</f>
        <v>c_b_0020</v>
      </c>
    </row>
    <row r="1772" spans="1:25" x14ac:dyDescent="0.15">
      <c r="A1772" s="51">
        <f t="shared" si="249"/>
        <v>89</v>
      </c>
      <c r="B1772" s="2">
        <f>COUNTIF(A$1:A1772,A1772)</f>
        <v>11</v>
      </c>
      <c r="C1772" s="2">
        <f t="shared" si="254"/>
        <v>102</v>
      </c>
      <c r="D1772" s="100">
        <f t="shared" si="250"/>
        <v>179</v>
      </c>
      <c r="E1772" s="51">
        <v>1</v>
      </c>
      <c r="F1772" s="43">
        <v>4</v>
      </c>
      <c r="G1772" s="82">
        <v>13009</v>
      </c>
      <c r="H1772" s="43">
        <v>34</v>
      </c>
      <c r="I1772" s="43">
        <f>VLOOKUP(C1772,[4]CharPropertyConfig!$A:$G,7,FALSE)*D1772</f>
        <v>4475</v>
      </c>
      <c r="J1772" s="51">
        <f>VLOOKUP(A1772,filiation!A:C,3,FALSE)</f>
        <v>28</v>
      </c>
      <c r="K1772" s="51">
        <f>VLOOKUP(J1772,Entourage!A:N,14,FALSE)</f>
        <v>3</v>
      </c>
      <c r="L1772" s="2" t="str">
        <f t="shared" si="255"/>
        <v>辅助</v>
      </c>
      <c r="M1772" s="51">
        <f>VLOOKUP(A1772,filiation!A:D,4,FALSE)</f>
        <v>29</v>
      </c>
      <c r="N1772" s="51">
        <f>VLOOKUP(M1772,Entourage!A:N,14,FALSE)</f>
        <v>1</v>
      </c>
      <c r="O1772" s="2" t="str">
        <f t="shared" si="256"/>
        <v>战斗</v>
      </c>
      <c r="P1772" s="2">
        <f t="shared" si="257"/>
        <v>102</v>
      </c>
      <c r="Q1772" s="51">
        <f>INT(VLOOKUP(M1772,Entourage!A:AF,28+IF(N1772=1,2,IF(N1772=3,3,1)),FALSE)*0.6*POWER(B1772,1.1))</f>
        <v>134</v>
      </c>
      <c r="R1772" s="55">
        <f>I1772/(SUM(H$2:H1772)*10)</f>
        <v>7.4993296688564155E-3</v>
      </c>
      <c r="S1772" s="95">
        <f t="shared" si="251"/>
        <v>1.74</v>
      </c>
      <c r="T1772" s="96">
        <f>SUMIFS(H$2:H1772,A$2:A1772,A1772)*10*S1772*(1.1+INDEX(Entourage!BD:BD,MATCH(J1772,Entourage!A:A,0))/20)</f>
        <v>4482.2400000000007</v>
      </c>
      <c r="U1772" s="96">
        <f t="shared" si="252"/>
        <v>513.24000000000024</v>
      </c>
      <c r="V1772" s="96">
        <f>T1772/VLOOKUP(C1772,[4]CharPropertyConfig!$A:$G,7,FALSE)</f>
        <v>179.28960000000004</v>
      </c>
      <c r="W1772" s="96">
        <f t="shared" si="253"/>
        <v>21.840000000000146</v>
      </c>
      <c r="X1772" s="54" t="str">
        <f>VLOOKUP(J1772,Entourage!A:B,2,FALSE)</f>
        <v>c_b_0023</v>
      </c>
      <c r="Y1772" s="51" t="str">
        <f>VLOOKUP(M1772,Entourage!A:B,2,FALSE)</f>
        <v>c_b_0020</v>
      </c>
    </row>
    <row r="1773" spans="1:25" x14ac:dyDescent="0.15">
      <c r="A1773" s="51">
        <f t="shared" si="249"/>
        <v>89</v>
      </c>
      <c r="B1773" s="2">
        <f>COUNTIF(A$1:A1773,A1773)</f>
        <v>12</v>
      </c>
      <c r="C1773" s="2">
        <f t="shared" si="254"/>
        <v>102</v>
      </c>
      <c r="D1773" s="100">
        <f t="shared" si="250"/>
        <v>200</v>
      </c>
      <c r="E1773" s="51">
        <v>1</v>
      </c>
      <c r="F1773" s="43">
        <v>4</v>
      </c>
      <c r="G1773" s="82">
        <v>13009</v>
      </c>
      <c r="H1773" s="43">
        <v>38</v>
      </c>
      <c r="I1773" s="43">
        <f>VLOOKUP(C1773,[4]CharPropertyConfig!$A:$G,7,FALSE)*D1773</f>
        <v>5000</v>
      </c>
      <c r="J1773" s="51">
        <f>VLOOKUP(A1773,filiation!A:C,3,FALSE)</f>
        <v>28</v>
      </c>
      <c r="K1773" s="51">
        <f>VLOOKUP(J1773,Entourage!A:N,14,FALSE)</f>
        <v>3</v>
      </c>
      <c r="L1773" s="2" t="str">
        <f t="shared" si="255"/>
        <v>辅助</v>
      </c>
      <c r="M1773" s="51">
        <f>VLOOKUP(A1773,filiation!A:D,4,FALSE)</f>
        <v>29</v>
      </c>
      <c r="N1773" s="51">
        <f>VLOOKUP(M1773,Entourage!A:N,14,FALSE)</f>
        <v>1</v>
      </c>
      <c r="O1773" s="2" t="str">
        <f t="shared" si="256"/>
        <v>战斗</v>
      </c>
      <c r="P1773" s="2">
        <f t="shared" si="257"/>
        <v>102</v>
      </c>
      <c r="Q1773" s="51">
        <f>INT(VLOOKUP(M1773,Entourage!A:AF,28+IF(N1773=1,2,IF(N1773=3,3,1)),FALSE)*0.6*POWER(B1773,1.1))</f>
        <v>147</v>
      </c>
      <c r="R1773" s="55">
        <f>I1773/(SUM(H$2:H1773)*10)</f>
        <v>8.3738067325406125E-3</v>
      </c>
      <c r="S1773" s="95">
        <f t="shared" si="251"/>
        <v>1.615</v>
      </c>
      <c r="T1773" s="96">
        <f>SUMIFS(H$2:H1773,A$2:A1773,A1773)*10*S1773*(1.1+INDEX(Entourage!BD:BD,MATCH(J1773,Entourage!A:A,0))/20)</f>
        <v>5019.420000000001</v>
      </c>
      <c r="U1773" s="96">
        <f t="shared" si="252"/>
        <v>537.18000000000029</v>
      </c>
      <c r="V1773" s="96">
        <f>T1773/VLOOKUP(C1773,[4]CharPropertyConfig!$A:$G,7,FALSE)</f>
        <v>200.77680000000004</v>
      </c>
      <c r="W1773" s="96">
        <f t="shared" si="253"/>
        <v>23.940000000000055</v>
      </c>
      <c r="X1773" s="54" t="str">
        <f>VLOOKUP(J1773,Entourage!A:B,2,FALSE)</f>
        <v>c_b_0023</v>
      </c>
      <c r="Y1773" s="51" t="str">
        <f>VLOOKUP(M1773,Entourage!A:B,2,FALSE)</f>
        <v>c_b_0020</v>
      </c>
    </row>
    <row r="1774" spans="1:25" x14ac:dyDescent="0.15">
      <c r="A1774" s="51">
        <f t="shared" si="249"/>
        <v>89</v>
      </c>
      <c r="B1774" s="2">
        <f>COUNTIF(A$1:A1774,A1774)</f>
        <v>13</v>
      </c>
      <c r="C1774" s="2">
        <f t="shared" si="254"/>
        <v>102</v>
      </c>
      <c r="D1774" s="100">
        <f t="shared" si="250"/>
        <v>223</v>
      </c>
      <c r="E1774" s="51">
        <v>1</v>
      </c>
      <c r="F1774" s="43">
        <v>4</v>
      </c>
      <c r="G1774" s="82">
        <v>13009</v>
      </c>
      <c r="H1774" s="43">
        <v>42</v>
      </c>
      <c r="I1774" s="43">
        <f>VLOOKUP(C1774,[4]CharPropertyConfig!$A:$G,7,FALSE)*D1774</f>
        <v>5575</v>
      </c>
      <c r="J1774" s="51">
        <f>VLOOKUP(A1774,filiation!A:C,3,FALSE)</f>
        <v>28</v>
      </c>
      <c r="K1774" s="51">
        <f>VLOOKUP(J1774,Entourage!A:N,14,FALSE)</f>
        <v>3</v>
      </c>
      <c r="L1774" s="2" t="str">
        <f t="shared" si="255"/>
        <v>辅助</v>
      </c>
      <c r="M1774" s="51">
        <f>VLOOKUP(A1774,filiation!A:D,4,FALSE)</f>
        <v>29</v>
      </c>
      <c r="N1774" s="51">
        <f>VLOOKUP(M1774,Entourage!A:N,14,FALSE)</f>
        <v>1</v>
      </c>
      <c r="O1774" s="2" t="str">
        <f t="shared" si="256"/>
        <v>战斗</v>
      </c>
      <c r="P1774" s="2">
        <f t="shared" si="257"/>
        <v>102</v>
      </c>
      <c r="Q1774" s="51">
        <f>INT(VLOOKUP(M1774,Entourage!A:AF,28+IF(N1774=1,2,IF(N1774=3,3,1)),FALSE)*0.6*POWER(B1774,1.1))</f>
        <v>161</v>
      </c>
      <c r="R1774" s="55">
        <f>I1774/(SUM(H$2:H1774)*10)</f>
        <v>9.3302316240460575E-3</v>
      </c>
      <c r="S1774" s="95">
        <f t="shared" si="251"/>
        <v>1.51</v>
      </c>
      <c r="T1774" s="96">
        <f>SUMIFS(H$2:H1774,A$2:A1774,A1774)*10*S1774*(1.1+INDEX(Entourage!BD:BD,MATCH(J1774,Entourage!A:A,0))/20)</f>
        <v>5580.9600000000009</v>
      </c>
      <c r="U1774" s="96">
        <f t="shared" si="252"/>
        <v>561.54</v>
      </c>
      <c r="V1774" s="96">
        <f>T1774/VLOOKUP(C1774,[4]CharPropertyConfig!$A:$G,7,FALSE)</f>
        <v>223.23840000000004</v>
      </c>
      <c r="W1774" s="96">
        <f t="shared" si="253"/>
        <v>24.359999999999673</v>
      </c>
      <c r="X1774" s="54" t="str">
        <f>VLOOKUP(J1774,Entourage!A:B,2,FALSE)</f>
        <v>c_b_0023</v>
      </c>
      <c r="Y1774" s="51" t="str">
        <f>VLOOKUP(M1774,Entourage!A:B,2,FALSE)</f>
        <v>c_b_0020</v>
      </c>
    </row>
    <row r="1775" spans="1:25" x14ac:dyDescent="0.15">
      <c r="A1775" s="51">
        <f t="shared" si="249"/>
        <v>89</v>
      </c>
      <c r="B1775" s="2">
        <f>COUNTIF(A$1:A1775,A1775)</f>
        <v>14</v>
      </c>
      <c r="C1775" s="2">
        <f t="shared" si="254"/>
        <v>102</v>
      </c>
      <c r="D1775" s="100">
        <f t="shared" si="250"/>
        <v>246</v>
      </c>
      <c r="E1775" s="51">
        <v>1</v>
      </c>
      <c r="F1775" s="43">
        <v>5</v>
      </c>
      <c r="G1775" s="82">
        <v>13009</v>
      </c>
      <c r="H1775" s="43">
        <v>46</v>
      </c>
      <c r="I1775" s="43">
        <f>VLOOKUP(C1775,[4]CharPropertyConfig!$A:$G,7,FALSE)*D1775</f>
        <v>6150</v>
      </c>
      <c r="J1775" s="51">
        <f>VLOOKUP(A1775,filiation!A:C,3,FALSE)</f>
        <v>28</v>
      </c>
      <c r="K1775" s="51">
        <f>VLOOKUP(J1775,Entourage!A:N,14,FALSE)</f>
        <v>3</v>
      </c>
      <c r="L1775" s="2" t="str">
        <f t="shared" si="255"/>
        <v>辅助</v>
      </c>
      <c r="M1775" s="51">
        <f>VLOOKUP(A1775,filiation!A:D,4,FALSE)</f>
        <v>29</v>
      </c>
      <c r="N1775" s="51">
        <f>VLOOKUP(M1775,Entourage!A:N,14,FALSE)</f>
        <v>1</v>
      </c>
      <c r="O1775" s="2" t="str">
        <f t="shared" si="256"/>
        <v>战斗</v>
      </c>
      <c r="P1775" s="2">
        <f t="shared" si="257"/>
        <v>102</v>
      </c>
      <c r="Q1775" s="51">
        <f>INT(VLOOKUP(M1775,Entourage!A:AF,28+IF(N1775=1,2,IF(N1775=3,3,1)),FALSE)*0.6*POWER(B1775,1.1))</f>
        <v>174</v>
      </c>
      <c r="R1775" s="55">
        <f>I1775/(SUM(H$2:H1775)*10)</f>
        <v>1.0284624903842937E-2</v>
      </c>
      <c r="S1775" s="95">
        <f t="shared" si="251"/>
        <v>1.42</v>
      </c>
      <c r="T1775" s="96">
        <f>SUMIFS(H$2:H1775,A$2:A1775,A1775)*10*S1775*(1.1+INDEX(Entourage!BD:BD,MATCH(J1775,Entourage!A:A,0))/20)</f>
        <v>6162.8</v>
      </c>
      <c r="U1775" s="96">
        <f t="shared" si="252"/>
        <v>581.83999999999924</v>
      </c>
      <c r="V1775" s="96">
        <f>T1775/VLOOKUP(C1775,[4]CharPropertyConfig!$A:$G,7,FALSE)</f>
        <v>246.512</v>
      </c>
      <c r="W1775" s="96">
        <f t="shared" si="253"/>
        <v>20.299999999999272</v>
      </c>
      <c r="X1775" s="54" t="str">
        <f>VLOOKUP(J1775,Entourage!A:B,2,FALSE)</f>
        <v>c_b_0023</v>
      </c>
      <c r="Y1775" s="51" t="str">
        <f>VLOOKUP(M1775,Entourage!A:B,2,FALSE)</f>
        <v>c_b_0020</v>
      </c>
    </row>
    <row r="1776" spans="1:25" x14ac:dyDescent="0.15">
      <c r="A1776" s="51">
        <f t="shared" si="249"/>
        <v>89</v>
      </c>
      <c r="B1776" s="2">
        <f>COUNTIF(A$1:A1776,A1776)</f>
        <v>15</v>
      </c>
      <c r="C1776" s="2">
        <f t="shared" si="254"/>
        <v>102</v>
      </c>
      <c r="D1776" s="100">
        <f t="shared" si="250"/>
        <v>270</v>
      </c>
      <c r="E1776" s="51">
        <v>1</v>
      </c>
      <c r="F1776" s="43">
        <v>5</v>
      </c>
      <c r="G1776" s="82">
        <v>13009</v>
      </c>
      <c r="H1776" s="43">
        <v>50</v>
      </c>
      <c r="I1776" s="43">
        <f>VLOOKUP(C1776,[4]CharPropertyConfig!$A:$G,7,FALSE)*D1776</f>
        <v>6750</v>
      </c>
      <c r="J1776" s="51">
        <f>VLOOKUP(A1776,filiation!A:C,3,FALSE)</f>
        <v>28</v>
      </c>
      <c r="K1776" s="51">
        <f>VLOOKUP(J1776,Entourage!A:N,14,FALSE)</f>
        <v>3</v>
      </c>
      <c r="L1776" s="2" t="str">
        <f t="shared" si="255"/>
        <v>辅助</v>
      </c>
      <c r="M1776" s="51">
        <f>VLOOKUP(A1776,filiation!A:D,4,FALSE)</f>
        <v>29</v>
      </c>
      <c r="N1776" s="51">
        <f>VLOOKUP(M1776,Entourage!A:N,14,FALSE)</f>
        <v>1</v>
      </c>
      <c r="O1776" s="2" t="str">
        <f t="shared" si="256"/>
        <v>战斗</v>
      </c>
      <c r="P1776" s="2">
        <f t="shared" si="257"/>
        <v>102</v>
      </c>
      <c r="Q1776" s="51">
        <f>INT(VLOOKUP(M1776,Entourage!A:AF,28+IF(N1776=1,2,IF(N1776=3,3,1)),FALSE)*0.6*POWER(B1776,1.1))</f>
        <v>188</v>
      </c>
      <c r="R1776" s="55">
        <f>I1776/(SUM(H$2:H1776)*10)</f>
        <v>1.1278572383371207E-2</v>
      </c>
      <c r="S1776" s="95">
        <f t="shared" si="251"/>
        <v>1.3418999999999999</v>
      </c>
      <c r="T1776" s="96">
        <f>SUMIFS(H$2:H1776,A$2:A1776,A1776)*10*S1776*(1.1+INDEX(Entourage!BD:BD,MATCH(J1776,Entourage!A:A,0))/20)</f>
        <v>6763.1759999999995</v>
      </c>
      <c r="U1776" s="96">
        <f t="shared" si="252"/>
        <v>600.37599999999929</v>
      </c>
      <c r="V1776" s="96">
        <f>T1776/VLOOKUP(C1776,[4]CharPropertyConfig!$A:$G,7,FALSE)</f>
        <v>270.52704</v>
      </c>
      <c r="W1776" s="96">
        <f t="shared" si="253"/>
        <v>18.536000000000058</v>
      </c>
      <c r="X1776" s="54" t="str">
        <f>VLOOKUP(J1776,Entourage!A:B,2,FALSE)</f>
        <v>c_b_0023</v>
      </c>
      <c r="Y1776" s="51" t="str">
        <f>VLOOKUP(M1776,Entourage!A:B,2,FALSE)</f>
        <v>c_b_0020</v>
      </c>
    </row>
    <row r="1777" spans="1:25" x14ac:dyDescent="0.15">
      <c r="A1777" s="51">
        <f t="shared" si="249"/>
        <v>89</v>
      </c>
      <c r="B1777" s="2">
        <f>COUNTIF(A$1:A1777,A1777)</f>
        <v>16</v>
      </c>
      <c r="C1777" s="2">
        <f t="shared" si="254"/>
        <v>102</v>
      </c>
      <c r="D1777" s="100">
        <f t="shared" si="250"/>
        <v>295</v>
      </c>
      <c r="E1777" s="51">
        <v>1</v>
      </c>
      <c r="F1777" s="43">
        <v>5</v>
      </c>
      <c r="G1777" s="82">
        <v>13009</v>
      </c>
      <c r="H1777" s="43">
        <v>54</v>
      </c>
      <c r="I1777" s="43">
        <f>VLOOKUP(C1777,[4]CharPropertyConfig!$A:$G,7,FALSE)*D1777</f>
        <v>7375</v>
      </c>
      <c r="J1777" s="51">
        <f>VLOOKUP(A1777,filiation!A:C,3,FALSE)</f>
        <v>28</v>
      </c>
      <c r="K1777" s="51">
        <f>VLOOKUP(J1777,Entourage!A:N,14,FALSE)</f>
        <v>3</v>
      </c>
      <c r="L1777" s="2" t="str">
        <f t="shared" si="255"/>
        <v>辅助</v>
      </c>
      <c r="M1777" s="51">
        <f>VLOOKUP(A1777,filiation!A:D,4,FALSE)</f>
        <v>29</v>
      </c>
      <c r="N1777" s="51">
        <f>VLOOKUP(M1777,Entourage!A:N,14,FALSE)</f>
        <v>1</v>
      </c>
      <c r="O1777" s="2" t="str">
        <f t="shared" si="256"/>
        <v>战斗</v>
      </c>
      <c r="P1777" s="2">
        <f t="shared" si="257"/>
        <v>102</v>
      </c>
      <c r="Q1777" s="51">
        <f>INT(VLOOKUP(M1777,Entourage!A:AF,28+IF(N1777=1,2,IF(N1777=3,3,1)),FALSE)*0.6*POWER(B1777,1.1))</f>
        <v>202</v>
      </c>
      <c r="R1777" s="55">
        <f>I1777/(SUM(H$2:H1777)*10)</f>
        <v>1.2311775900637709E-2</v>
      </c>
      <c r="S1777" s="95">
        <f t="shared" si="251"/>
        <v>1.2748049999999997</v>
      </c>
      <c r="T1777" s="96">
        <f>SUMIFS(H$2:H1777,A$2:A1777,A1777)*10*S1777*(1.1+INDEX(Entourage!BD:BD,MATCH(J1777,Entourage!A:A,0))/20)</f>
        <v>7388.7697799999987</v>
      </c>
      <c r="U1777" s="96">
        <f t="shared" si="252"/>
        <v>625.59377999999924</v>
      </c>
      <c r="V1777" s="96">
        <f>T1777/VLOOKUP(C1777,[4]CharPropertyConfig!$A:$G,7,FALSE)</f>
        <v>295.55079119999994</v>
      </c>
      <c r="W1777" s="96">
        <f t="shared" si="253"/>
        <v>25.217779999999948</v>
      </c>
      <c r="X1777" s="54" t="str">
        <f>VLOOKUP(J1777,Entourage!A:B,2,FALSE)</f>
        <v>c_b_0023</v>
      </c>
      <c r="Y1777" s="51" t="str">
        <f>VLOOKUP(M1777,Entourage!A:B,2,FALSE)</f>
        <v>c_b_0020</v>
      </c>
    </row>
    <row r="1778" spans="1:25" x14ac:dyDescent="0.15">
      <c r="A1778" s="51">
        <f t="shared" si="249"/>
        <v>89</v>
      </c>
      <c r="B1778" s="2">
        <f>COUNTIF(A$1:A1778,A1778)</f>
        <v>17</v>
      </c>
      <c r="C1778" s="2">
        <f t="shared" si="254"/>
        <v>102</v>
      </c>
      <c r="D1778" s="100">
        <f t="shared" si="250"/>
        <v>321</v>
      </c>
      <c r="E1778" s="51">
        <v>1</v>
      </c>
      <c r="F1778" s="43">
        <v>5</v>
      </c>
      <c r="G1778" s="82">
        <v>13009</v>
      </c>
      <c r="H1778" s="43">
        <v>58</v>
      </c>
      <c r="I1778" s="43">
        <f>VLOOKUP(C1778,[4]CharPropertyConfig!$A:$G,7,FALSE)*D1778</f>
        <v>8025</v>
      </c>
      <c r="J1778" s="51">
        <f>VLOOKUP(A1778,filiation!A:C,3,FALSE)</f>
        <v>28</v>
      </c>
      <c r="K1778" s="51">
        <f>VLOOKUP(J1778,Entourage!A:N,14,FALSE)</f>
        <v>3</v>
      </c>
      <c r="L1778" s="2" t="str">
        <f t="shared" si="255"/>
        <v>辅助</v>
      </c>
      <c r="M1778" s="51">
        <f>VLOOKUP(A1778,filiation!A:D,4,FALSE)</f>
        <v>29</v>
      </c>
      <c r="N1778" s="51">
        <f>VLOOKUP(M1778,Entourage!A:N,14,FALSE)</f>
        <v>1</v>
      </c>
      <c r="O1778" s="2" t="str">
        <f t="shared" si="256"/>
        <v>战斗</v>
      </c>
      <c r="P1778" s="2">
        <f t="shared" si="257"/>
        <v>102</v>
      </c>
      <c r="Q1778" s="51">
        <f>INT(VLOOKUP(M1778,Entourage!A:AF,28+IF(N1778=1,2,IF(N1778=3,3,1)),FALSE)*0.6*POWER(B1778,1.1))</f>
        <v>216</v>
      </c>
      <c r="R1778" s="55">
        <f>I1778/(SUM(H$2:H1778)*10)</f>
        <v>1.3383922615076718E-2</v>
      </c>
      <c r="S1778" s="95">
        <f t="shared" si="251"/>
        <v>1.2174387749999998</v>
      </c>
      <c r="T1778" s="96">
        <f>SUMIFS(H$2:H1778,A$2:A1778,A1778)*10*S1778*(1.1+INDEX(Entourage!BD:BD,MATCH(J1778,Entourage!A:A,0))/20)</f>
        <v>8044.835425199999</v>
      </c>
      <c r="U1778" s="96">
        <f t="shared" si="252"/>
        <v>656.06564520000029</v>
      </c>
      <c r="V1778" s="96">
        <f>T1778/VLOOKUP(C1778,[4]CharPropertyConfig!$A:$G,7,FALSE)</f>
        <v>321.79341700799995</v>
      </c>
      <c r="W1778" s="96">
        <f t="shared" si="253"/>
        <v>30.471865200001048</v>
      </c>
      <c r="X1778" s="54" t="str">
        <f>VLOOKUP(J1778,Entourage!A:B,2,FALSE)</f>
        <v>c_b_0023</v>
      </c>
      <c r="Y1778" s="51" t="str">
        <f>VLOOKUP(M1778,Entourage!A:B,2,FALSE)</f>
        <v>c_b_0020</v>
      </c>
    </row>
    <row r="1779" spans="1:25" x14ac:dyDescent="0.15">
      <c r="A1779" s="51">
        <f t="shared" si="249"/>
        <v>89</v>
      </c>
      <c r="B1779" s="2">
        <f>COUNTIF(A$1:A1779,A1779)</f>
        <v>18</v>
      </c>
      <c r="C1779" s="2">
        <f t="shared" si="254"/>
        <v>102</v>
      </c>
      <c r="D1779" s="100">
        <f t="shared" si="250"/>
        <v>350</v>
      </c>
      <c r="E1779" s="51">
        <v>1</v>
      </c>
      <c r="F1779" s="43">
        <v>6</v>
      </c>
      <c r="G1779" s="82">
        <v>13009</v>
      </c>
      <c r="H1779" s="43">
        <v>64</v>
      </c>
      <c r="I1779" s="43">
        <f>VLOOKUP(C1779,[4]CharPropertyConfig!$A:$G,7,FALSE)*D1779</f>
        <v>8750</v>
      </c>
      <c r="J1779" s="51">
        <f>VLOOKUP(A1779,filiation!A:C,3,FALSE)</f>
        <v>28</v>
      </c>
      <c r="K1779" s="51">
        <f>VLOOKUP(J1779,Entourage!A:N,14,FALSE)</f>
        <v>3</v>
      </c>
      <c r="L1779" s="2" t="str">
        <f t="shared" si="255"/>
        <v>辅助</v>
      </c>
      <c r="M1779" s="51">
        <f>VLOOKUP(A1779,filiation!A:D,4,FALSE)</f>
        <v>29</v>
      </c>
      <c r="N1779" s="51">
        <f>VLOOKUP(M1779,Entourage!A:N,14,FALSE)</f>
        <v>1</v>
      </c>
      <c r="O1779" s="2" t="str">
        <f t="shared" si="256"/>
        <v>战斗</v>
      </c>
      <c r="P1779" s="2">
        <f t="shared" si="257"/>
        <v>102</v>
      </c>
      <c r="Q1779" s="51">
        <f>INT(VLOOKUP(M1779,Entourage!A:AF,28+IF(N1779=1,2,IF(N1779=3,3,1)),FALSE)*0.6*POWER(B1779,1.1))</f>
        <v>230</v>
      </c>
      <c r="R1779" s="55">
        <f>I1779/(SUM(H$2:H1779)*10)</f>
        <v>1.4577502332400374E-2</v>
      </c>
      <c r="S1779" s="95">
        <f t="shared" si="251"/>
        <v>1.1687412239999997</v>
      </c>
      <c r="T1779" s="96">
        <f>SUMIFS(H$2:H1779,A$2:A1779,A1779)*10*S1779*(1.1+INDEX(Entourage!BD:BD,MATCH(J1779,Entourage!A:A,0))/20)</f>
        <v>8770.2341448959978</v>
      </c>
      <c r="U1779" s="96">
        <f t="shared" si="252"/>
        <v>725.39871969599881</v>
      </c>
      <c r="V1779" s="96">
        <f>T1779/VLOOKUP(C1779,[4]CharPropertyConfig!$A:$G,7,FALSE)</f>
        <v>350.80936579583994</v>
      </c>
      <c r="W1779" s="96">
        <f t="shared" si="253"/>
        <v>69.333074495998517</v>
      </c>
      <c r="X1779" s="54" t="str">
        <f>VLOOKUP(J1779,Entourage!A:B,2,FALSE)</f>
        <v>c_b_0023</v>
      </c>
      <c r="Y1779" s="51" t="str">
        <f>VLOOKUP(M1779,Entourage!A:B,2,FALSE)</f>
        <v>c_b_0020</v>
      </c>
    </row>
    <row r="1780" spans="1:25" x14ac:dyDescent="0.15">
      <c r="A1780" s="51">
        <f t="shared" si="249"/>
        <v>89</v>
      </c>
      <c r="B1780" s="2">
        <f>COUNTIF(A$1:A1780,A1780)</f>
        <v>19</v>
      </c>
      <c r="C1780" s="2">
        <f t="shared" si="254"/>
        <v>102</v>
      </c>
      <c r="D1780" s="100">
        <f t="shared" si="250"/>
        <v>381</v>
      </c>
      <c r="E1780" s="51">
        <v>1</v>
      </c>
      <c r="F1780" s="43">
        <v>6</v>
      </c>
      <c r="G1780" s="82">
        <v>13009</v>
      </c>
      <c r="H1780" s="43">
        <v>68</v>
      </c>
      <c r="I1780" s="43">
        <f>VLOOKUP(C1780,[4]CharPropertyConfig!$A:$G,7,FALSE)*D1780</f>
        <v>9525</v>
      </c>
      <c r="J1780" s="51">
        <f>VLOOKUP(A1780,filiation!A:C,3,FALSE)</f>
        <v>28</v>
      </c>
      <c r="K1780" s="51">
        <f>VLOOKUP(J1780,Entourage!A:N,14,FALSE)</f>
        <v>3</v>
      </c>
      <c r="L1780" s="2" t="str">
        <f t="shared" si="255"/>
        <v>辅助</v>
      </c>
      <c r="M1780" s="51">
        <f>VLOOKUP(A1780,filiation!A:D,4,FALSE)</f>
        <v>29</v>
      </c>
      <c r="N1780" s="51">
        <f>VLOOKUP(M1780,Entourage!A:N,14,FALSE)</f>
        <v>1</v>
      </c>
      <c r="O1780" s="2" t="str">
        <f t="shared" si="256"/>
        <v>战斗</v>
      </c>
      <c r="P1780" s="2">
        <f t="shared" si="257"/>
        <v>102</v>
      </c>
      <c r="Q1780" s="51">
        <f>INT(VLOOKUP(M1780,Entourage!A:AF,28+IF(N1780=1,2,IF(N1780=3,3,1)),FALSE)*0.6*POWER(B1780,1.1))</f>
        <v>244</v>
      </c>
      <c r="R1780" s="55">
        <f>I1780/(SUM(H$2:H1780)*10)</f>
        <v>1.5850695600079876E-2</v>
      </c>
      <c r="S1780" s="95">
        <f t="shared" si="251"/>
        <v>1.1278352811599996</v>
      </c>
      <c r="T1780" s="96">
        <f>SUMIFS(H$2:H1780,A$2:A1780,A1780)*10*S1780*(1.1+INDEX(Entourage!BD:BD,MATCH(J1780,Entourage!A:A,0))/20)</f>
        <v>9536.9751374889565</v>
      </c>
      <c r="U1780" s="96">
        <f t="shared" si="252"/>
        <v>766.74099259295872</v>
      </c>
      <c r="V1780" s="96">
        <f>T1780/VLOOKUP(C1780,[4]CharPropertyConfig!$A:$G,7,FALSE)</f>
        <v>381.47900549955824</v>
      </c>
      <c r="W1780" s="96">
        <f t="shared" si="253"/>
        <v>41.342272896959912</v>
      </c>
      <c r="X1780" s="54" t="str">
        <f>VLOOKUP(J1780,Entourage!A:B,2,FALSE)</f>
        <v>c_b_0023</v>
      </c>
      <c r="Y1780" s="51" t="str">
        <f>VLOOKUP(M1780,Entourage!A:B,2,FALSE)</f>
        <v>c_b_0020</v>
      </c>
    </row>
    <row r="1781" spans="1:25" x14ac:dyDescent="0.15">
      <c r="A1781" s="51">
        <f t="shared" si="249"/>
        <v>89</v>
      </c>
      <c r="B1781" s="2">
        <f>COUNTIF(A$1:A1781,A1781)</f>
        <v>20</v>
      </c>
      <c r="C1781" s="2">
        <f t="shared" si="254"/>
        <v>102</v>
      </c>
      <c r="D1781" s="100">
        <f t="shared" si="250"/>
        <v>414</v>
      </c>
      <c r="E1781" s="51">
        <v>1</v>
      </c>
      <c r="F1781" s="43">
        <v>6</v>
      </c>
      <c r="G1781" s="82">
        <v>13009</v>
      </c>
      <c r="H1781" s="43">
        <v>72</v>
      </c>
      <c r="I1781" s="43">
        <f>VLOOKUP(C1781,[4]CharPropertyConfig!$A:$G,7,FALSE)*D1781</f>
        <v>10350</v>
      </c>
      <c r="J1781" s="51">
        <f>VLOOKUP(A1781,filiation!A:C,3,FALSE)</f>
        <v>28</v>
      </c>
      <c r="K1781" s="51">
        <f>VLOOKUP(J1781,Entourage!A:N,14,FALSE)</f>
        <v>3</v>
      </c>
      <c r="L1781" s="2" t="str">
        <f t="shared" si="255"/>
        <v>辅助</v>
      </c>
      <c r="M1781" s="51">
        <f>VLOOKUP(A1781,filiation!A:D,4,FALSE)</f>
        <v>29</v>
      </c>
      <c r="N1781" s="51">
        <f>VLOOKUP(M1781,Entourage!A:N,14,FALSE)</f>
        <v>1</v>
      </c>
      <c r="O1781" s="2" t="str">
        <f t="shared" si="256"/>
        <v>战斗</v>
      </c>
      <c r="P1781" s="2">
        <f t="shared" si="257"/>
        <v>102</v>
      </c>
      <c r="Q1781" s="51">
        <f>INT(VLOOKUP(M1781,Entourage!A:AF,28+IF(N1781=1,2,IF(N1781=3,3,1)),FALSE)*0.6*POWER(B1781,1.1))</f>
        <v>259</v>
      </c>
      <c r="R1781" s="55">
        <f>I1781/(SUM(H$2:H1781)*10)</f>
        <v>1.7202978525364006E-2</v>
      </c>
      <c r="S1781" s="95">
        <f t="shared" si="251"/>
        <v>1.0940002227251997</v>
      </c>
      <c r="T1781" s="96">
        <f>SUMIFS(H$2:H1781,A$2:A1781,A1781)*10*S1781*(1.1+INDEX(Entourage!BD:BD,MATCH(J1781,Entourage!A:A,0))/20)</f>
        <v>10353.618107871291</v>
      </c>
      <c r="U1781" s="96">
        <f t="shared" si="252"/>
        <v>816.64297038233417</v>
      </c>
      <c r="V1781" s="96">
        <f>T1781/VLOOKUP(C1781,[4]CharPropertyConfig!$A:$G,7,FALSE)</f>
        <v>414.1447243148516</v>
      </c>
      <c r="W1781" s="96">
        <f t="shared" si="253"/>
        <v>49.901977789375451</v>
      </c>
      <c r="X1781" s="54" t="str">
        <f>VLOOKUP(J1781,Entourage!A:B,2,FALSE)</f>
        <v>c_b_0023</v>
      </c>
      <c r="Y1781" s="51" t="str">
        <f>VLOOKUP(M1781,Entourage!A:B,2,FALSE)</f>
        <v>c_b_0020</v>
      </c>
    </row>
    <row r="1782" spans="1:25" x14ac:dyDescent="0.15">
      <c r="A1782" s="51">
        <f t="shared" si="249"/>
        <v>90</v>
      </c>
      <c r="B1782" s="2">
        <f>COUNTIF(A$1:A1782,A1782)</f>
        <v>1</v>
      </c>
      <c r="C1782" s="2">
        <f t="shared" si="254"/>
        <v>104</v>
      </c>
      <c r="D1782" s="100">
        <f t="shared" si="250"/>
        <v>280</v>
      </c>
      <c r="E1782" s="51">
        <v>1</v>
      </c>
      <c r="F1782" s="43">
        <v>1</v>
      </c>
      <c r="G1782" s="82">
        <v>13009</v>
      </c>
      <c r="H1782" s="43">
        <v>2</v>
      </c>
      <c r="I1782" s="43">
        <f>VLOOKUP(C1782,[4]CharPropertyConfig!$A:$G,7,FALSE)*D1782</f>
        <v>280</v>
      </c>
      <c r="J1782" s="51">
        <f>VLOOKUP(A1782,filiation!A:C,3,FALSE)</f>
        <v>29</v>
      </c>
      <c r="K1782" s="51">
        <f>VLOOKUP(J1782,Entourage!A:N,14,FALSE)</f>
        <v>1</v>
      </c>
      <c r="L1782" s="2" t="str">
        <f t="shared" si="255"/>
        <v>战斗</v>
      </c>
      <c r="M1782" s="51">
        <f>VLOOKUP(A1782,filiation!A:D,4,FALSE)</f>
        <v>28</v>
      </c>
      <c r="N1782" s="51">
        <f>VLOOKUP(M1782,Entourage!A:N,14,FALSE)</f>
        <v>3</v>
      </c>
      <c r="O1782" s="2" t="str">
        <f t="shared" si="256"/>
        <v>辅助</v>
      </c>
      <c r="P1782" s="2">
        <f t="shared" si="257"/>
        <v>104</v>
      </c>
      <c r="Q1782" s="51">
        <f>INT(VLOOKUP(M1782,Entourage!A:AF,28+IF(N1782=1,2,IF(N1782=3,3,1)),FALSE)*0.6*POWER(B1782,1.1))</f>
        <v>284</v>
      </c>
      <c r="R1782" s="55">
        <f>I1782/(SUM(H$2:H1782)*10)</f>
        <v>4.6537911777415819E-4</v>
      </c>
      <c r="S1782" s="95">
        <f t="shared" si="251"/>
        <v>10</v>
      </c>
      <c r="T1782" s="96">
        <f>SUMIFS(H$2:H1782,A$2:A1782,A1782)*10*S1782*(1.1+INDEX(Entourage!BD:BD,MATCH(J1782,Entourage!A:A,0))/20)</f>
        <v>280</v>
      </c>
      <c r="U1782" s="96">
        <f t="shared" si="252"/>
        <v>-10073.618107871291</v>
      </c>
      <c r="V1782" s="96">
        <f>T1782/VLOOKUP(C1782,[4]CharPropertyConfig!$A:$G,7,FALSE)</f>
        <v>280</v>
      </c>
      <c r="W1782" s="96">
        <f t="shared" si="253"/>
        <v>-10890.261078253625</v>
      </c>
      <c r="X1782" s="54" t="str">
        <f>VLOOKUP(J1782,Entourage!A:B,2,FALSE)</f>
        <v>c_b_0020</v>
      </c>
      <c r="Y1782" s="51" t="str">
        <f>VLOOKUP(M1782,Entourage!A:B,2,FALSE)</f>
        <v>c_b_0023</v>
      </c>
    </row>
    <row r="1783" spans="1:25" x14ac:dyDescent="0.15">
      <c r="A1783" s="51">
        <f t="shared" si="249"/>
        <v>90</v>
      </c>
      <c r="B1783" s="2">
        <f>COUNTIF(A$1:A1783,A1783)</f>
        <v>2</v>
      </c>
      <c r="C1783" s="2">
        <f t="shared" si="254"/>
        <v>104</v>
      </c>
      <c r="D1783" s="100">
        <f t="shared" si="250"/>
        <v>588</v>
      </c>
      <c r="E1783" s="51">
        <v>1</v>
      </c>
      <c r="F1783" s="43">
        <v>1</v>
      </c>
      <c r="G1783" s="82">
        <v>13009</v>
      </c>
      <c r="H1783" s="43">
        <v>4</v>
      </c>
      <c r="I1783" s="43">
        <f>VLOOKUP(C1783,[4]CharPropertyConfig!$A:$G,7,FALSE)*D1783</f>
        <v>588</v>
      </c>
      <c r="J1783" s="51">
        <f>VLOOKUP(A1783,filiation!A:C,3,FALSE)</f>
        <v>29</v>
      </c>
      <c r="K1783" s="51">
        <f>VLOOKUP(J1783,Entourage!A:N,14,FALSE)</f>
        <v>1</v>
      </c>
      <c r="L1783" s="2" t="str">
        <f t="shared" si="255"/>
        <v>战斗</v>
      </c>
      <c r="M1783" s="51">
        <f>VLOOKUP(A1783,filiation!A:D,4,FALSE)</f>
        <v>28</v>
      </c>
      <c r="N1783" s="51">
        <f>VLOOKUP(M1783,Entourage!A:N,14,FALSE)</f>
        <v>3</v>
      </c>
      <c r="O1783" s="2" t="str">
        <f t="shared" si="256"/>
        <v>辅助</v>
      </c>
      <c r="P1783" s="2">
        <f t="shared" si="257"/>
        <v>104</v>
      </c>
      <c r="Q1783" s="51">
        <f>INT(VLOOKUP(M1783,Entourage!A:AF,28+IF(N1783=1,2,IF(N1783=3,3,1)),FALSE)*0.6*POWER(B1783,1.1))</f>
        <v>609</v>
      </c>
      <c r="R1783" s="55">
        <f>I1783/(SUM(H$2:H1783)*10)</f>
        <v>9.7723117832807047E-4</v>
      </c>
      <c r="S1783" s="95">
        <f t="shared" si="251"/>
        <v>7</v>
      </c>
      <c r="T1783" s="96">
        <f>SUMIFS(H$2:H1783,A$2:A1783,A1783)*10*S1783*(1.1+INDEX(Entourage!BD:BD,MATCH(J1783,Entourage!A:A,0))/20)</f>
        <v>588</v>
      </c>
      <c r="U1783" s="96">
        <f t="shared" si="252"/>
        <v>308</v>
      </c>
      <c r="V1783" s="96">
        <f>T1783/VLOOKUP(C1783,[4]CharPropertyConfig!$A:$G,7,FALSE)</f>
        <v>588</v>
      </c>
      <c r="W1783" s="96">
        <f t="shared" si="253"/>
        <v>10381.618107871291</v>
      </c>
      <c r="X1783" s="54" t="str">
        <f>VLOOKUP(J1783,Entourage!A:B,2,FALSE)</f>
        <v>c_b_0020</v>
      </c>
      <c r="Y1783" s="51" t="str">
        <f>VLOOKUP(M1783,Entourage!A:B,2,FALSE)</f>
        <v>c_b_0023</v>
      </c>
    </row>
    <row r="1784" spans="1:25" x14ac:dyDescent="0.15">
      <c r="A1784" s="51">
        <f t="shared" si="249"/>
        <v>90</v>
      </c>
      <c r="B1784" s="2">
        <f>COUNTIF(A$1:A1784,A1784)</f>
        <v>3</v>
      </c>
      <c r="C1784" s="2">
        <f t="shared" si="254"/>
        <v>104</v>
      </c>
      <c r="D1784" s="100">
        <f t="shared" si="250"/>
        <v>924</v>
      </c>
      <c r="E1784" s="51">
        <v>1</v>
      </c>
      <c r="F1784" s="43">
        <v>1</v>
      </c>
      <c r="G1784" s="82">
        <v>13009</v>
      </c>
      <c r="H1784" s="43">
        <v>6</v>
      </c>
      <c r="I1784" s="43">
        <f>VLOOKUP(C1784,[4]CharPropertyConfig!$A:$G,7,FALSE)*D1784</f>
        <v>924</v>
      </c>
      <c r="J1784" s="51">
        <f>VLOOKUP(A1784,filiation!A:C,3,FALSE)</f>
        <v>29</v>
      </c>
      <c r="K1784" s="51">
        <f>VLOOKUP(J1784,Entourage!A:N,14,FALSE)</f>
        <v>1</v>
      </c>
      <c r="L1784" s="2" t="str">
        <f t="shared" si="255"/>
        <v>战斗</v>
      </c>
      <c r="M1784" s="51">
        <f>VLOOKUP(A1784,filiation!A:D,4,FALSE)</f>
        <v>28</v>
      </c>
      <c r="N1784" s="51">
        <f>VLOOKUP(M1784,Entourage!A:N,14,FALSE)</f>
        <v>3</v>
      </c>
      <c r="O1784" s="2" t="str">
        <f t="shared" si="256"/>
        <v>辅助</v>
      </c>
      <c r="P1784" s="2">
        <f t="shared" si="257"/>
        <v>104</v>
      </c>
      <c r="Q1784" s="51">
        <f>INT(VLOOKUP(M1784,Entourage!A:AF,28+IF(N1784=1,2,IF(N1784=3,3,1)),FALSE)*0.6*POWER(B1784,1.1))</f>
        <v>952</v>
      </c>
      <c r="R1784" s="55">
        <f>I1784/(SUM(H$2:H1784)*10)</f>
        <v>1.5354958787556501E-3</v>
      </c>
      <c r="S1784" s="95">
        <f t="shared" si="251"/>
        <v>5.5</v>
      </c>
      <c r="T1784" s="96">
        <f>SUMIFS(H$2:H1784,A$2:A1784,A1784)*10*S1784*(1.1+INDEX(Entourage!BD:BD,MATCH(J1784,Entourage!A:A,0))/20)</f>
        <v>924.00000000000011</v>
      </c>
      <c r="U1784" s="96">
        <f t="shared" si="252"/>
        <v>336.00000000000011</v>
      </c>
      <c r="V1784" s="96">
        <f>T1784/VLOOKUP(C1784,[4]CharPropertyConfig!$A:$G,7,FALSE)</f>
        <v>924.00000000000011</v>
      </c>
      <c r="W1784" s="96">
        <f t="shared" si="253"/>
        <v>28.000000000000114</v>
      </c>
      <c r="X1784" s="54" t="str">
        <f>VLOOKUP(J1784,Entourage!A:B,2,FALSE)</f>
        <v>c_b_0020</v>
      </c>
      <c r="Y1784" s="51" t="str">
        <f>VLOOKUP(M1784,Entourage!A:B,2,FALSE)</f>
        <v>c_b_0023</v>
      </c>
    </row>
    <row r="1785" spans="1:25" x14ac:dyDescent="0.15">
      <c r="A1785" s="51">
        <f t="shared" si="249"/>
        <v>90</v>
      </c>
      <c r="B1785" s="2">
        <f>COUNTIF(A$1:A1785,A1785)</f>
        <v>4</v>
      </c>
      <c r="C1785" s="2">
        <f t="shared" si="254"/>
        <v>104</v>
      </c>
      <c r="D1785" s="100">
        <f t="shared" si="250"/>
        <v>1293</v>
      </c>
      <c r="E1785" s="51">
        <v>1</v>
      </c>
      <c r="F1785" s="43">
        <v>2</v>
      </c>
      <c r="G1785" s="82">
        <v>13009</v>
      </c>
      <c r="H1785" s="43">
        <v>10</v>
      </c>
      <c r="I1785" s="43">
        <f>VLOOKUP(C1785,[4]CharPropertyConfig!$A:$G,7,FALSE)*D1785</f>
        <v>1293</v>
      </c>
      <c r="J1785" s="51">
        <f>VLOOKUP(A1785,filiation!A:C,3,FALSE)</f>
        <v>29</v>
      </c>
      <c r="K1785" s="51">
        <f>VLOOKUP(J1785,Entourage!A:N,14,FALSE)</f>
        <v>1</v>
      </c>
      <c r="L1785" s="2" t="str">
        <f t="shared" si="255"/>
        <v>战斗</v>
      </c>
      <c r="M1785" s="51">
        <f>VLOOKUP(A1785,filiation!A:D,4,FALSE)</f>
        <v>28</v>
      </c>
      <c r="N1785" s="51">
        <f>VLOOKUP(M1785,Entourage!A:N,14,FALSE)</f>
        <v>3</v>
      </c>
      <c r="O1785" s="2" t="str">
        <f t="shared" si="256"/>
        <v>辅助</v>
      </c>
      <c r="P1785" s="2">
        <f t="shared" si="257"/>
        <v>104</v>
      </c>
      <c r="Q1785" s="51">
        <f>INT(VLOOKUP(M1785,Entourage!A:AF,28+IF(N1785=1,2,IF(N1785=3,3,1)),FALSE)*0.6*POWER(B1785,1.1))</f>
        <v>1306</v>
      </c>
      <c r="R1785" s="55">
        <f>I1785/(SUM(H$2:H1785)*10)</f>
        <v>2.1483401455487986E-3</v>
      </c>
      <c r="S1785" s="95">
        <f t="shared" si="251"/>
        <v>4.2</v>
      </c>
      <c r="T1785" s="96">
        <f>SUMIFS(H$2:H1785,A$2:A1785,A1785)*10*S1785*(1.1+INDEX(Entourage!BD:BD,MATCH(J1785,Entourage!A:A,0))/20)</f>
        <v>1293.6000000000001</v>
      </c>
      <c r="U1785" s="96">
        <f t="shared" si="252"/>
        <v>369.6</v>
      </c>
      <c r="V1785" s="96">
        <f>T1785/VLOOKUP(C1785,[4]CharPropertyConfig!$A:$G,7,FALSE)</f>
        <v>1293.6000000000001</v>
      </c>
      <c r="W1785" s="96">
        <f t="shared" si="253"/>
        <v>33.599999999999909</v>
      </c>
      <c r="X1785" s="54" t="str">
        <f>VLOOKUP(J1785,Entourage!A:B,2,FALSE)</f>
        <v>c_b_0020</v>
      </c>
      <c r="Y1785" s="51" t="str">
        <f>VLOOKUP(M1785,Entourage!A:B,2,FALSE)</f>
        <v>c_b_0023</v>
      </c>
    </row>
    <row r="1786" spans="1:25" x14ac:dyDescent="0.15">
      <c r="A1786" s="51">
        <f t="shared" si="249"/>
        <v>90</v>
      </c>
      <c r="B1786" s="2">
        <f>COUNTIF(A$1:A1786,A1786)</f>
        <v>5</v>
      </c>
      <c r="C1786" s="2">
        <f t="shared" si="254"/>
        <v>104</v>
      </c>
      <c r="D1786" s="100">
        <f t="shared" si="250"/>
        <v>1694</v>
      </c>
      <c r="E1786" s="51">
        <v>1</v>
      </c>
      <c r="F1786" s="43">
        <v>2</v>
      </c>
      <c r="G1786" s="82">
        <v>13009</v>
      </c>
      <c r="H1786" s="43">
        <v>12</v>
      </c>
      <c r="I1786" s="43">
        <f>VLOOKUP(C1786,[4]CharPropertyConfig!$A:$G,7,FALSE)*D1786</f>
        <v>1694</v>
      </c>
      <c r="J1786" s="51">
        <f>VLOOKUP(A1786,filiation!A:C,3,FALSE)</f>
        <v>29</v>
      </c>
      <c r="K1786" s="51">
        <f>VLOOKUP(J1786,Entourage!A:N,14,FALSE)</f>
        <v>1</v>
      </c>
      <c r="L1786" s="2" t="str">
        <f t="shared" si="255"/>
        <v>战斗</v>
      </c>
      <c r="M1786" s="51">
        <f>VLOOKUP(A1786,filiation!A:D,4,FALSE)</f>
        <v>28</v>
      </c>
      <c r="N1786" s="51">
        <f>VLOOKUP(M1786,Entourage!A:N,14,FALSE)</f>
        <v>3</v>
      </c>
      <c r="O1786" s="2" t="str">
        <f t="shared" si="256"/>
        <v>辅助</v>
      </c>
      <c r="P1786" s="2">
        <f t="shared" si="257"/>
        <v>104</v>
      </c>
      <c r="Q1786" s="51">
        <f>INT(VLOOKUP(M1786,Entourage!A:AF,28+IF(N1786=1,2,IF(N1786=3,3,1)),FALSE)*0.6*POWER(B1786,1.1))</f>
        <v>1670</v>
      </c>
      <c r="R1786" s="55">
        <f>I1786/(SUM(H$2:H1786)*10)</f>
        <v>2.8140469783049273E-3</v>
      </c>
      <c r="S1786" s="95">
        <f t="shared" si="251"/>
        <v>3.56</v>
      </c>
      <c r="T1786" s="96">
        <f>SUMIFS(H$2:H1786,A$2:A1786,A1786)*10*S1786*(1.1+INDEX(Entourage!BD:BD,MATCH(J1786,Entourage!A:A,0))/20)</f>
        <v>1694.5600000000004</v>
      </c>
      <c r="U1786" s="96">
        <f t="shared" si="252"/>
        <v>400.96000000000026</v>
      </c>
      <c r="V1786" s="96">
        <f>T1786/VLOOKUP(C1786,[4]CharPropertyConfig!$A:$G,7,FALSE)</f>
        <v>1694.5600000000004</v>
      </c>
      <c r="W1786" s="96">
        <f t="shared" si="253"/>
        <v>31.360000000000241</v>
      </c>
      <c r="X1786" s="54" t="str">
        <f>VLOOKUP(J1786,Entourage!A:B,2,FALSE)</f>
        <v>c_b_0020</v>
      </c>
      <c r="Y1786" s="51" t="str">
        <f>VLOOKUP(M1786,Entourage!A:B,2,FALSE)</f>
        <v>c_b_0023</v>
      </c>
    </row>
    <row r="1787" spans="1:25" x14ac:dyDescent="0.15">
      <c r="A1787" s="51">
        <f t="shared" si="249"/>
        <v>90</v>
      </c>
      <c r="B1787" s="2">
        <f>COUNTIF(A$1:A1787,A1787)</f>
        <v>6</v>
      </c>
      <c r="C1787" s="2">
        <f t="shared" si="254"/>
        <v>104</v>
      </c>
      <c r="D1787" s="100">
        <f t="shared" si="250"/>
        <v>2114</v>
      </c>
      <c r="E1787" s="51">
        <v>1</v>
      </c>
      <c r="F1787" s="43">
        <v>2</v>
      </c>
      <c r="G1787" s="82">
        <v>13009</v>
      </c>
      <c r="H1787" s="43">
        <v>16</v>
      </c>
      <c r="I1787" s="43">
        <f>VLOOKUP(C1787,[4]CharPropertyConfig!$A:$G,7,FALSE)*D1787</f>
        <v>2114</v>
      </c>
      <c r="J1787" s="51">
        <f>VLOOKUP(A1787,filiation!A:C,3,FALSE)</f>
        <v>29</v>
      </c>
      <c r="K1787" s="51">
        <f>VLOOKUP(J1787,Entourage!A:N,14,FALSE)</f>
        <v>1</v>
      </c>
      <c r="L1787" s="2" t="str">
        <f t="shared" si="255"/>
        <v>战斗</v>
      </c>
      <c r="M1787" s="51">
        <f>VLOOKUP(A1787,filiation!A:D,4,FALSE)</f>
        <v>28</v>
      </c>
      <c r="N1787" s="51">
        <f>VLOOKUP(M1787,Entourage!A:N,14,FALSE)</f>
        <v>3</v>
      </c>
      <c r="O1787" s="2" t="str">
        <f t="shared" si="256"/>
        <v>辅助</v>
      </c>
      <c r="P1787" s="2">
        <f t="shared" si="257"/>
        <v>104</v>
      </c>
      <c r="Q1787" s="51">
        <f>INT(VLOOKUP(M1787,Entourage!A:AF,28+IF(N1787=1,2,IF(N1787=3,3,1)),FALSE)*0.6*POWER(B1787,1.1))</f>
        <v>2041</v>
      </c>
      <c r="R1787" s="55">
        <f>I1787/(SUM(H$2:H1787)*10)</f>
        <v>3.5108114392001862E-3</v>
      </c>
      <c r="S1787" s="95">
        <f t="shared" si="251"/>
        <v>3.02</v>
      </c>
      <c r="T1787" s="96">
        <f>SUMIFS(H$2:H1787,A$2:A1787,A1787)*10*S1787*(1.1+INDEX(Entourage!BD:BD,MATCH(J1787,Entourage!A:A,0))/20)</f>
        <v>2114</v>
      </c>
      <c r="U1787" s="96">
        <f t="shared" si="252"/>
        <v>419.4399999999996</v>
      </c>
      <c r="V1787" s="96">
        <f>T1787/VLOOKUP(C1787,[4]CharPropertyConfig!$A:$G,7,FALSE)</f>
        <v>2114</v>
      </c>
      <c r="W1787" s="96">
        <f t="shared" si="253"/>
        <v>18.479999999999336</v>
      </c>
      <c r="X1787" s="54" t="str">
        <f>VLOOKUP(J1787,Entourage!A:B,2,FALSE)</f>
        <v>c_b_0020</v>
      </c>
      <c r="Y1787" s="51" t="str">
        <f>VLOOKUP(M1787,Entourage!A:B,2,FALSE)</f>
        <v>c_b_0023</v>
      </c>
    </row>
    <row r="1788" spans="1:25" x14ac:dyDescent="0.15">
      <c r="A1788" s="51">
        <f t="shared" si="249"/>
        <v>90</v>
      </c>
      <c r="B1788" s="2">
        <f>COUNTIF(A$1:A1788,A1788)</f>
        <v>7</v>
      </c>
      <c r="C1788" s="2">
        <f t="shared" si="254"/>
        <v>104</v>
      </c>
      <c r="D1788" s="100">
        <f t="shared" si="250"/>
        <v>2548</v>
      </c>
      <c r="E1788" s="51">
        <v>1</v>
      </c>
      <c r="F1788" s="43">
        <v>3</v>
      </c>
      <c r="G1788" s="82">
        <v>13009</v>
      </c>
      <c r="H1788" s="43">
        <v>20</v>
      </c>
      <c r="I1788" s="43">
        <f>VLOOKUP(C1788,[4]CharPropertyConfig!$A:$G,7,FALSE)*D1788</f>
        <v>2548</v>
      </c>
      <c r="J1788" s="51">
        <f>VLOOKUP(A1788,filiation!A:C,3,FALSE)</f>
        <v>29</v>
      </c>
      <c r="K1788" s="51">
        <f>VLOOKUP(J1788,Entourage!A:N,14,FALSE)</f>
        <v>1</v>
      </c>
      <c r="L1788" s="2" t="str">
        <f t="shared" si="255"/>
        <v>战斗</v>
      </c>
      <c r="M1788" s="51">
        <f>VLOOKUP(A1788,filiation!A:D,4,FALSE)</f>
        <v>28</v>
      </c>
      <c r="N1788" s="51">
        <f>VLOOKUP(M1788,Entourage!A:N,14,FALSE)</f>
        <v>3</v>
      </c>
      <c r="O1788" s="2" t="str">
        <f t="shared" si="256"/>
        <v>辅助</v>
      </c>
      <c r="P1788" s="2">
        <f t="shared" si="257"/>
        <v>104</v>
      </c>
      <c r="Q1788" s="51">
        <f>INT(VLOOKUP(M1788,Entourage!A:AF,28+IF(N1788=1,2,IF(N1788=3,3,1)),FALSE)*0.6*POWER(B1788,1.1))</f>
        <v>2418</v>
      </c>
      <c r="R1788" s="55">
        <f>I1788/(SUM(H$2:H1788)*10)</f>
        <v>4.2301690075372709E-3</v>
      </c>
      <c r="S1788" s="95">
        <f t="shared" si="251"/>
        <v>2.6</v>
      </c>
      <c r="T1788" s="96">
        <f>SUMIFS(H$2:H1788,A$2:A1788,A1788)*10*S1788*(1.1+INDEX(Entourage!BD:BD,MATCH(J1788,Entourage!A:A,0))/20)</f>
        <v>2548.0000000000005</v>
      </c>
      <c r="U1788" s="96">
        <f t="shared" si="252"/>
        <v>434.00000000000045</v>
      </c>
      <c r="V1788" s="96">
        <f>T1788/VLOOKUP(C1788,[4]CharPropertyConfig!$A:$G,7,FALSE)</f>
        <v>2548.0000000000005</v>
      </c>
      <c r="W1788" s="96">
        <f t="shared" si="253"/>
        <v>14.560000000000855</v>
      </c>
      <c r="X1788" s="54" t="str">
        <f>VLOOKUP(J1788,Entourage!A:B,2,FALSE)</f>
        <v>c_b_0020</v>
      </c>
      <c r="Y1788" s="51" t="str">
        <f>VLOOKUP(M1788,Entourage!A:B,2,FALSE)</f>
        <v>c_b_0023</v>
      </c>
    </row>
    <row r="1789" spans="1:25" x14ac:dyDescent="0.15">
      <c r="A1789" s="51">
        <f t="shared" si="249"/>
        <v>90</v>
      </c>
      <c r="B1789" s="2">
        <f>COUNTIF(A$1:A1789,A1789)</f>
        <v>8</v>
      </c>
      <c r="C1789" s="2">
        <f t="shared" si="254"/>
        <v>104</v>
      </c>
      <c r="D1789" s="100">
        <f t="shared" si="250"/>
        <v>3000</v>
      </c>
      <c r="E1789" s="51">
        <v>1</v>
      </c>
      <c r="F1789" s="43">
        <v>3</v>
      </c>
      <c r="G1789" s="82">
        <v>13009</v>
      </c>
      <c r="H1789" s="43">
        <v>24</v>
      </c>
      <c r="I1789" s="43">
        <f>VLOOKUP(C1789,[4]CharPropertyConfig!$A:$G,7,FALSE)*D1789</f>
        <v>3000</v>
      </c>
      <c r="J1789" s="51">
        <f>VLOOKUP(A1789,filiation!A:C,3,FALSE)</f>
        <v>29</v>
      </c>
      <c r="K1789" s="51">
        <f>VLOOKUP(J1789,Entourage!A:N,14,FALSE)</f>
        <v>1</v>
      </c>
      <c r="L1789" s="2" t="str">
        <f t="shared" si="255"/>
        <v>战斗</v>
      </c>
      <c r="M1789" s="51">
        <f>VLOOKUP(A1789,filiation!A:D,4,FALSE)</f>
        <v>28</v>
      </c>
      <c r="N1789" s="51">
        <f>VLOOKUP(M1789,Entourage!A:N,14,FALSE)</f>
        <v>3</v>
      </c>
      <c r="O1789" s="2" t="str">
        <f t="shared" si="256"/>
        <v>辅助</v>
      </c>
      <c r="P1789" s="2">
        <f t="shared" si="257"/>
        <v>104</v>
      </c>
      <c r="Q1789" s="51">
        <f>INT(VLOOKUP(M1789,Entourage!A:AF,28+IF(N1789=1,2,IF(N1789=3,3,1)),FALSE)*0.6*POWER(B1789,1.1))</f>
        <v>2801</v>
      </c>
      <c r="R1789" s="55">
        <f>I1789/(SUM(H$2:H1789)*10)</f>
        <v>4.9785920541670818E-3</v>
      </c>
      <c r="S1789" s="95">
        <f t="shared" si="251"/>
        <v>2.2799999999999998</v>
      </c>
      <c r="T1789" s="96">
        <f>SUMIFS(H$2:H1789,A$2:A1789,A1789)*10*S1789*(1.1+INDEX(Entourage!BD:BD,MATCH(J1789,Entourage!A:A,0))/20)</f>
        <v>3000.48</v>
      </c>
      <c r="U1789" s="96">
        <f t="shared" si="252"/>
        <v>452.47999999999956</v>
      </c>
      <c r="V1789" s="96">
        <f>T1789/VLOOKUP(C1789,[4]CharPropertyConfig!$A:$G,7,FALSE)</f>
        <v>3000.48</v>
      </c>
      <c r="W1789" s="96">
        <f t="shared" si="253"/>
        <v>18.479999999999109</v>
      </c>
      <c r="X1789" s="54" t="str">
        <f>VLOOKUP(J1789,Entourage!A:B,2,FALSE)</f>
        <v>c_b_0020</v>
      </c>
      <c r="Y1789" s="51" t="str">
        <f>VLOOKUP(M1789,Entourage!A:B,2,FALSE)</f>
        <v>c_b_0023</v>
      </c>
    </row>
    <row r="1790" spans="1:25" x14ac:dyDescent="0.15">
      <c r="A1790" s="51">
        <f t="shared" si="249"/>
        <v>90</v>
      </c>
      <c r="B1790" s="2">
        <f>COUNTIF(A$1:A1790,A1790)</f>
        <v>9</v>
      </c>
      <c r="C1790" s="2">
        <f t="shared" si="254"/>
        <v>104</v>
      </c>
      <c r="D1790" s="100">
        <f t="shared" si="250"/>
        <v>3477</v>
      </c>
      <c r="E1790" s="51">
        <v>1</v>
      </c>
      <c r="F1790" s="43">
        <v>3</v>
      </c>
      <c r="G1790" s="82">
        <v>13009</v>
      </c>
      <c r="H1790" s="43">
        <v>26</v>
      </c>
      <c r="I1790" s="43">
        <f>VLOOKUP(C1790,[4]CharPropertyConfig!$A:$G,7,FALSE)*D1790</f>
        <v>3477</v>
      </c>
      <c r="J1790" s="51">
        <f>VLOOKUP(A1790,filiation!A:C,3,FALSE)</f>
        <v>29</v>
      </c>
      <c r="K1790" s="51">
        <f>VLOOKUP(J1790,Entourage!A:N,14,FALSE)</f>
        <v>1</v>
      </c>
      <c r="L1790" s="2" t="str">
        <f t="shared" si="255"/>
        <v>战斗</v>
      </c>
      <c r="M1790" s="51">
        <f>VLOOKUP(A1790,filiation!A:D,4,FALSE)</f>
        <v>28</v>
      </c>
      <c r="N1790" s="51">
        <f>VLOOKUP(M1790,Entourage!A:N,14,FALSE)</f>
        <v>3</v>
      </c>
      <c r="O1790" s="2" t="str">
        <f t="shared" si="256"/>
        <v>辅助</v>
      </c>
      <c r="P1790" s="2">
        <f t="shared" si="257"/>
        <v>104</v>
      </c>
      <c r="Q1790" s="51">
        <f>INT(VLOOKUP(M1790,Entourage!A:AF,28+IF(N1790=1,2,IF(N1790=3,3,1)),FALSE)*0.6*POWER(B1790,1.1))</f>
        <v>3188</v>
      </c>
      <c r="R1790" s="55">
        <f>I1790/(SUM(H$2:H1790)*10)</f>
        <v>5.7676995554375955E-3</v>
      </c>
      <c r="S1790" s="95">
        <f t="shared" si="251"/>
        <v>2.0699999999999998</v>
      </c>
      <c r="T1790" s="96">
        <f>SUMIFS(H$2:H1790,A$2:A1790,A1790)*10*S1790*(1.1+INDEX(Entourage!BD:BD,MATCH(J1790,Entourage!A:A,0))/20)</f>
        <v>3477.6000000000004</v>
      </c>
      <c r="U1790" s="96">
        <f t="shared" si="252"/>
        <v>477.12000000000035</v>
      </c>
      <c r="V1790" s="96">
        <f>T1790/VLOOKUP(C1790,[4]CharPropertyConfig!$A:$G,7,FALSE)</f>
        <v>3477.6000000000004</v>
      </c>
      <c r="W1790" s="96">
        <f t="shared" si="253"/>
        <v>24.640000000000782</v>
      </c>
      <c r="X1790" s="54" t="str">
        <f>VLOOKUP(J1790,Entourage!A:B,2,FALSE)</f>
        <v>c_b_0020</v>
      </c>
      <c r="Y1790" s="51" t="str">
        <f>VLOOKUP(M1790,Entourage!A:B,2,FALSE)</f>
        <v>c_b_0023</v>
      </c>
    </row>
    <row r="1791" spans="1:25" x14ac:dyDescent="0.15">
      <c r="A1791" s="51">
        <f t="shared" si="249"/>
        <v>90</v>
      </c>
      <c r="B1791" s="2">
        <f>COUNTIF(A$1:A1791,A1791)</f>
        <v>10</v>
      </c>
      <c r="C1791" s="2">
        <f t="shared" si="254"/>
        <v>104</v>
      </c>
      <c r="D1791" s="100">
        <f t="shared" si="250"/>
        <v>3969</v>
      </c>
      <c r="E1791" s="51">
        <v>1</v>
      </c>
      <c r="F1791" s="43">
        <v>3</v>
      </c>
      <c r="G1791" s="82">
        <v>13009</v>
      </c>
      <c r="H1791" s="43">
        <v>30</v>
      </c>
      <c r="I1791" s="43">
        <f>VLOOKUP(C1791,[4]CharPropertyConfig!$A:$G,7,FALSE)*D1791</f>
        <v>3969</v>
      </c>
      <c r="J1791" s="51">
        <f>VLOOKUP(A1791,filiation!A:C,3,FALSE)</f>
        <v>29</v>
      </c>
      <c r="K1791" s="51">
        <f>VLOOKUP(J1791,Entourage!A:N,14,FALSE)</f>
        <v>1</v>
      </c>
      <c r="L1791" s="2" t="str">
        <f t="shared" si="255"/>
        <v>战斗</v>
      </c>
      <c r="M1791" s="51">
        <f>VLOOKUP(A1791,filiation!A:D,4,FALSE)</f>
        <v>28</v>
      </c>
      <c r="N1791" s="51">
        <f>VLOOKUP(M1791,Entourage!A:N,14,FALSE)</f>
        <v>3</v>
      </c>
      <c r="O1791" s="2" t="str">
        <f t="shared" si="256"/>
        <v>辅助</v>
      </c>
      <c r="P1791" s="2">
        <f t="shared" si="257"/>
        <v>104</v>
      </c>
      <c r="Q1791" s="51">
        <f>INT(VLOOKUP(M1791,Entourage!A:AF,28+IF(N1791=1,2,IF(N1791=3,3,1)),FALSE)*0.6*POWER(B1791,1.1))</f>
        <v>3580</v>
      </c>
      <c r="R1791" s="55">
        <f>I1791/(SUM(H$2:H1791)*10)</f>
        <v>6.5805617269622313E-3</v>
      </c>
      <c r="S1791" s="95">
        <f t="shared" si="251"/>
        <v>1.89</v>
      </c>
      <c r="T1791" s="96">
        <f>SUMIFS(H$2:H1791,A$2:A1791,A1791)*10*S1791*(1.1+INDEX(Entourage!BD:BD,MATCH(J1791,Entourage!A:A,0))/20)</f>
        <v>3969.0000000000005</v>
      </c>
      <c r="U1791" s="96">
        <f t="shared" si="252"/>
        <v>491.40000000000009</v>
      </c>
      <c r="V1791" s="96">
        <f>T1791/VLOOKUP(C1791,[4]CharPropertyConfig!$A:$G,7,FALSE)</f>
        <v>3969.0000000000005</v>
      </c>
      <c r="W1791" s="96">
        <f t="shared" si="253"/>
        <v>14.279999999999745</v>
      </c>
      <c r="X1791" s="54" t="str">
        <f>VLOOKUP(J1791,Entourage!A:B,2,FALSE)</f>
        <v>c_b_0020</v>
      </c>
      <c r="Y1791" s="51" t="str">
        <f>VLOOKUP(M1791,Entourage!A:B,2,FALSE)</f>
        <v>c_b_0023</v>
      </c>
    </row>
    <row r="1792" spans="1:25" x14ac:dyDescent="0.15">
      <c r="A1792" s="51">
        <f t="shared" si="249"/>
        <v>90</v>
      </c>
      <c r="B1792" s="2">
        <f>COUNTIF(A$1:A1792,A1792)</f>
        <v>11</v>
      </c>
      <c r="C1792" s="2">
        <f t="shared" si="254"/>
        <v>104</v>
      </c>
      <c r="D1792" s="100">
        <f t="shared" si="250"/>
        <v>4482</v>
      </c>
      <c r="E1792" s="51">
        <v>1</v>
      </c>
      <c r="F1792" s="43">
        <v>4</v>
      </c>
      <c r="G1792" s="82">
        <v>13009</v>
      </c>
      <c r="H1792" s="43">
        <v>34</v>
      </c>
      <c r="I1792" s="43">
        <f>VLOOKUP(C1792,[4]CharPropertyConfig!$A:$G,7,FALSE)*D1792</f>
        <v>4482</v>
      </c>
      <c r="J1792" s="51">
        <f>VLOOKUP(A1792,filiation!A:C,3,FALSE)</f>
        <v>29</v>
      </c>
      <c r="K1792" s="51">
        <f>VLOOKUP(J1792,Entourage!A:N,14,FALSE)</f>
        <v>1</v>
      </c>
      <c r="L1792" s="2" t="str">
        <f t="shared" si="255"/>
        <v>战斗</v>
      </c>
      <c r="M1792" s="51">
        <f>VLOOKUP(A1792,filiation!A:D,4,FALSE)</f>
        <v>28</v>
      </c>
      <c r="N1792" s="51">
        <f>VLOOKUP(M1792,Entourage!A:N,14,FALSE)</f>
        <v>3</v>
      </c>
      <c r="O1792" s="2" t="str">
        <f t="shared" si="256"/>
        <v>辅助</v>
      </c>
      <c r="P1792" s="2">
        <f t="shared" si="257"/>
        <v>104</v>
      </c>
      <c r="Q1792" s="51">
        <f>INT(VLOOKUP(M1792,Entourage!A:AF,28+IF(N1792=1,2,IF(N1792=3,3,1)),FALSE)*0.6*POWER(B1792,1.1))</f>
        <v>3976</v>
      </c>
      <c r="R1792" s="55">
        <f>I1792/(SUM(H$2:H1792)*10)</f>
        <v>7.4269238417180358E-3</v>
      </c>
      <c r="S1792" s="95">
        <f t="shared" si="251"/>
        <v>1.74</v>
      </c>
      <c r="T1792" s="96">
        <f>SUMIFS(H$2:H1792,A$2:A1792,A1792)*10*S1792*(1.1+INDEX(Entourage!BD:BD,MATCH(J1792,Entourage!A:A,0))/20)</f>
        <v>4482.2400000000007</v>
      </c>
      <c r="U1792" s="96">
        <f t="shared" si="252"/>
        <v>513.24000000000024</v>
      </c>
      <c r="V1792" s="96">
        <f>T1792/VLOOKUP(C1792,[4]CharPropertyConfig!$A:$G,7,FALSE)</f>
        <v>4482.2400000000007</v>
      </c>
      <c r="W1792" s="96">
        <f t="shared" si="253"/>
        <v>21.840000000000146</v>
      </c>
      <c r="X1792" s="54" t="str">
        <f>VLOOKUP(J1792,Entourage!A:B,2,FALSE)</f>
        <v>c_b_0020</v>
      </c>
      <c r="Y1792" s="51" t="str">
        <f>VLOOKUP(M1792,Entourage!A:B,2,FALSE)</f>
        <v>c_b_0023</v>
      </c>
    </row>
    <row r="1793" spans="1:25" x14ac:dyDescent="0.15">
      <c r="A1793" s="51">
        <f t="shared" si="249"/>
        <v>90</v>
      </c>
      <c r="B1793" s="2">
        <f>COUNTIF(A$1:A1793,A1793)</f>
        <v>12</v>
      </c>
      <c r="C1793" s="2">
        <f t="shared" si="254"/>
        <v>104</v>
      </c>
      <c r="D1793" s="100">
        <f t="shared" si="250"/>
        <v>5019</v>
      </c>
      <c r="E1793" s="51">
        <v>1</v>
      </c>
      <c r="F1793" s="43">
        <v>4</v>
      </c>
      <c r="G1793" s="82">
        <v>13009</v>
      </c>
      <c r="H1793" s="43">
        <v>38</v>
      </c>
      <c r="I1793" s="43">
        <f>VLOOKUP(C1793,[4]CharPropertyConfig!$A:$G,7,FALSE)*D1793</f>
        <v>5019</v>
      </c>
      <c r="J1793" s="51">
        <f>VLOOKUP(A1793,filiation!A:C,3,FALSE)</f>
        <v>29</v>
      </c>
      <c r="K1793" s="51">
        <f>VLOOKUP(J1793,Entourage!A:N,14,FALSE)</f>
        <v>1</v>
      </c>
      <c r="L1793" s="2" t="str">
        <f t="shared" si="255"/>
        <v>战斗</v>
      </c>
      <c r="M1793" s="51">
        <f>VLOOKUP(A1793,filiation!A:D,4,FALSE)</f>
        <v>28</v>
      </c>
      <c r="N1793" s="51">
        <f>VLOOKUP(M1793,Entourage!A:N,14,FALSE)</f>
        <v>3</v>
      </c>
      <c r="O1793" s="2" t="str">
        <f t="shared" si="256"/>
        <v>辅助</v>
      </c>
      <c r="P1793" s="2">
        <f t="shared" si="257"/>
        <v>104</v>
      </c>
      <c r="Q1793" s="51">
        <f>INT(VLOOKUP(M1793,Entourage!A:AF,28+IF(N1793=1,2,IF(N1793=3,3,1)),FALSE)*0.6*POWER(B1793,1.1))</f>
        <v>4375</v>
      </c>
      <c r="R1793" s="55">
        <f>I1793/(SUM(H$2:H1793)*10)</f>
        <v>8.3115291623886336E-3</v>
      </c>
      <c r="S1793" s="95">
        <f t="shared" si="251"/>
        <v>1.615</v>
      </c>
      <c r="T1793" s="96">
        <f>SUMIFS(H$2:H1793,A$2:A1793,A1793)*10*S1793*(1.1+INDEX(Entourage!BD:BD,MATCH(J1793,Entourage!A:A,0))/20)</f>
        <v>5019.420000000001</v>
      </c>
      <c r="U1793" s="96">
        <f t="shared" si="252"/>
        <v>537.18000000000029</v>
      </c>
      <c r="V1793" s="96">
        <f>T1793/VLOOKUP(C1793,[4]CharPropertyConfig!$A:$G,7,FALSE)</f>
        <v>5019.420000000001</v>
      </c>
      <c r="W1793" s="96">
        <f t="shared" si="253"/>
        <v>23.940000000000055</v>
      </c>
      <c r="X1793" s="54" t="str">
        <f>VLOOKUP(J1793,Entourage!A:B,2,FALSE)</f>
        <v>c_b_0020</v>
      </c>
      <c r="Y1793" s="51" t="str">
        <f>VLOOKUP(M1793,Entourage!A:B,2,FALSE)</f>
        <v>c_b_0023</v>
      </c>
    </row>
    <row r="1794" spans="1:25" x14ac:dyDescent="0.15">
      <c r="A1794" s="51">
        <f t="shared" si="249"/>
        <v>90</v>
      </c>
      <c r="B1794" s="2">
        <f>COUNTIF(A$1:A1794,A1794)</f>
        <v>13</v>
      </c>
      <c r="C1794" s="2">
        <f t="shared" si="254"/>
        <v>104</v>
      </c>
      <c r="D1794" s="100">
        <f t="shared" si="250"/>
        <v>5580</v>
      </c>
      <c r="E1794" s="51">
        <v>1</v>
      </c>
      <c r="F1794" s="43">
        <v>4</v>
      </c>
      <c r="G1794" s="82">
        <v>13009</v>
      </c>
      <c r="H1794" s="43">
        <v>42</v>
      </c>
      <c r="I1794" s="43">
        <f>VLOOKUP(C1794,[4]CharPropertyConfig!$A:$G,7,FALSE)*D1794</f>
        <v>5580</v>
      </c>
      <c r="J1794" s="51">
        <f>VLOOKUP(A1794,filiation!A:C,3,FALSE)</f>
        <v>29</v>
      </c>
      <c r="K1794" s="51">
        <f>VLOOKUP(J1794,Entourage!A:N,14,FALSE)</f>
        <v>1</v>
      </c>
      <c r="L1794" s="2" t="str">
        <f t="shared" si="255"/>
        <v>战斗</v>
      </c>
      <c r="M1794" s="51">
        <f>VLOOKUP(A1794,filiation!A:D,4,FALSE)</f>
        <v>28</v>
      </c>
      <c r="N1794" s="51">
        <f>VLOOKUP(M1794,Entourage!A:N,14,FALSE)</f>
        <v>3</v>
      </c>
      <c r="O1794" s="2" t="str">
        <f t="shared" si="256"/>
        <v>辅助</v>
      </c>
      <c r="P1794" s="2">
        <f t="shared" si="257"/>
        <v>104</v>
      </c>
      <c r="Q1794" s="51">
        <f>INT(VLOOKUP(M1794,Entourage!A:AF,28+IF(N1794=1,2,IF(N1794=3,3,1)),FALSE)*0.6*POWER(B1794,1.1))</f>
        <v>4778</v>
      </c>
      <c r="R1794" s="55">
        <f>I1794/(SUM(H$2:H1794)*10)</f>
        <v>9.2341298735685445E-3</v>
      </c>
      <c r="S1794" s="95">
        <f t="shared" si="251"/>
        <v>1.51</v>
      </c>
      <c r="T1794" s="96">
        <f>SUMIFS(H$2:H1794,A$2:A1794,A1794)*10*S1794*(1.1+INDEX(Entourage!BD:BD,MATCH(J1794,Entourage!A:A,0))/20)</f>
        <v>5580.9600000000009</v>
      </c>
      <c r="U1794" s="96">
        <f t="shared" si="252"/>
        <v>561.54</v>
      </c>
      <c r="V1794" s="96">
        <f>T1794/VLOOKUP(C1794,[4]CharPropertyConfig!$A:$G,7,FALSE)</f>
        <v>5580.9600000000009</v>
      </c>
      <c r="W1794" s="96">
        <f t="shared" si="253"/>
        <v>24.359999999999673</v>
      </c>
      <c r="X1794" s="54" t="str">
        <f>VLOOKUP(J1794,Entourage!A:B,2,FALSE)</f>
        <v>c_b_0020</v>
      </c>
      <c r="Y1794" s="51" t="str">
        <f>VLOOKUP(M1794,Entourage!A:B,2,FALSE)</f>
        <v>c_b_0023</v>
      </c>
    </row>
    <row r="1795" spans="1:25" x14ac:dyDescent="0.15">
      <c r="A1795" s="51">
        <f t="shared" ref="A1795:A1858" si="258">INT((ROW(A1795)+18)/20)</f>
        <v>90</v>
      </c>
      <c r="B1795" s="2">
        <f>COUNTIF(A$1:A1795,A1795)</f>
        <v>14</v>
      </c>
      <c r="C1795" s="2">
        <f t="shared" si="254"/>
        <v>104</v>
      </c>
      <c r="D1795" s="100">
        <f t="shared" ref="D1795:D1858" si="259">INT(V1795)</f>
        <v>6162</v>
      </c>
      <c r="E1795" s="51">
        <v>1</v>
      </c>
      <c r="F1795" s="43">
        <v>5</v>
      </c>
      <c r="G1795" s="82">
        <v>13009</v>
      </c>
      <c r="H1795" s="43">
        <v>46</v>
      </c>
      <c r="I1795" s="43">
        <f>VLOOKUP(C1795,[4]CharPropertyConfig!$A:$G,7,FALSE)*D1795</f>
        <v>6162</v>
      </c>
      <c r="J1795" s="51">
        <f>VLOOKUP(A1795,filiation!A:C,3,FALSE)</f>
        <v>29</v>
      </c>
      <c r="K1795" s="51">
        <f>VLOOKUP(J1795,Entourage!A:N,14,FALSE)</f>
        <v>1</v>
      </c>
      <c r="L1795" s="2" t="str">
        <f t="shared" si="255"/>
        <v>战斗</v>
      </c>
      <c r="M1795" s="51">
        <f>VLOOKUP(A1795,filiation!A:D,4,FALSE)</f>
        <v>28</v>
      </c>
      <c r="N1795" s="51">
        <f>VLOOKUP(M1795,Entourage!A:N,14,FALSE)</f>
        <v>3</v>
      </c>
      <c r="O1795" s="2" t="str">
        <f t="shared" si="256"/>
        <v>辅助</v>
      </c>
      <c r="P1795" s="2">
        <f t="shared" si="257"/>
        <v>104</v>
      </c>
      <c r="Q1795" s="51">
        <f>INT(VLOOKUP(M1795,Entourage!A:AF,28+IF(N1795=1,2,IF(N1795=3,3,1)),FALSE)*0.6*POWER(B1795,1.1))</f>
        <v>5184</v>
      </c>
      <c r="R1795" s="55">
        <f>I1795/(SUM(H$2:H1795)*10)</f>
        <v>1.0189502926877666E-2</v>
      </c>
      <c r="S1795" s="95">
        <f t="shared" ref="S1795:S1858" si="260">VLOOKUP(B1795,AG$2:AH$22,2,FALSE)</f>
        <v>1.42</v>
      </c>
      <c r="T1795" s="96">
        <f>SUMIFS(H$2:H1795,A$2:A1795,A1795)*10*S1795*(1.1+INDEX(Entourage!BD:BD,MATCH(J1795,Entourage!A:A,0))/20)</f>
        <v>6162.8</v>
      </c>
      <c r="U1795" s="96">
        <f t="shared" ref="U1795:U1858" si="261">IFERROR(T1795-T1794,0)</f>
        <v>581.83999999999924</v>
      </c>
      <c r="V1795" s="96">
        <f>T1795/VLOOKUP(C1795,[4]CharPropertyConfig!$A:$G,7,FALSE)</f>
        <v>6162.8</v>
      </c>
      <c r="W1795" s="96">
        <f t="shared" si="253"/>
        <v>20.299999999999272</v>
      </c>
      <c r="X1795" s="54" t="str">
        <f>VLOOKUP(J1795,Entourage!A:B,2,FALSE)</f>
        <v>c_b_0020</v>
      </c>
      <c r="Y1795" s="51" t="str">
        <f>VLOOKUP(M1795,Entourage!A:B,2,FALSE)</f>
        <v>c_b_0023</v>
      </c>
    </row>
    <row r="1796" spans="1:25" x14ac:dyDescent="0.15">
      <c r="A1796" s="51">
        <f t="shared" si="258"/>
        <v>90</v>
      </c>
      <c r="B1796" s="2">
        <f>COUNTIF(A$1:A1796,A1796)</f>
        <v>15</v>
      </c>
      <c r="C1796" s="2">
        <f t="shared" si="254"/>
        <v>104</v>
      </c>
      <c r="D1796" s="100">
        <f t="shared" si="259"/>
        <v>6763</v>
      </c>
      <c r="E1796" s="51">
        <v>1</v>
      </c>
      <c r="F1796" s="43">
        <v>5</v>
      </c>
      <c r="G1796" s="82">
        <v>13009</v>
      </c>
      <c r="H1796" s="43">
        <v>50</v>
      </c>
      <c r="I1796" s="43">
        <f>VLOOKUP(C1796,[4]CharPropertyConfig!$A:$G,7,FALSE)*D1796</f>
        <v>6763</v>
      </c>
      <c r="J1796" s="51">
        <f>VLOOKUP(A1796,filiation!A:C,3,FALSE)</f>
        <v>29</v>
      </c>
      <c r="K1796" s="51">
        <f>VLOOKUP(J1796,Entourage!A:N,14,FALSE)</f>
        <v>1</v>
      </c>
      <c r="L1796" s="2" t="str">
        <f t="shared" si="255"/>
        <v>战斗</v>
      </c>
      <c r="M1796" s="51">
        <f>VLOOKUP(A1796,filiation!A:D,4,FALSE)</f>
        <v>28</v>
      </c>
      <c r="N1796" s="51">
        <f>VLOOKUP(M1796,Entourage!A:N,14,FALSE)</f>
        <v>3</v>
      </c>
      <c r="O1796" s="2" t="str">
        <f t="shared" si="256"/>
        <v>辅助</v>
      </c>
      <c r="P1796" s="2">
        <f t="shared" si="257"/>
        <v>104</v>
      </c>
      <c r="Q1796" s="51">
        <f>INT(VLOOKUP(M1796,Entourage!A:AF,28+IF(N1796=1,2,IF(N1796=3,3,1)),FALSE)*0.6*POWER(B1796,1.1))</f>
        <v>5592</v>
      </c>
      <c r="R1796" s="55">
        <f>I1796/(SUM(H$2:H1796)*10)</f>
        <v>1.1174079703919107E-2</v>
      </c>
      <c r="S1796" s="95">
        <f t="shared" si="260"/>
        <v>1.3418999999999999</v>
      </c>
      <c r="T1796" s="96">
        <f>SUMIFS(H$2:H1796,A$2:A1796,A1796)*10*S1796*(1.1+INDEX(Entourage!BD:BD,MATCH(J1796,Entourage!A:A,0))/20)</f>
        <v>6763.1759999999995</v>
      </c>
      <c r="U1796" s="96">
        <f t="shared" si="261"/>
        <v>600.37599999999929</v>
      </c>
      <c r="V1796" s="96">
        <f>T1796/VLOOKUP(C1796,[4]CharPropertyConfig!$A:$G,7,FALSE)</f>
        <v>6763.1759999999995</v>
      </c>
      <c r="W1796" s="96">
        <f t="shared" ref="W1796:W1859" si="262">U1796-U1795</f>
        <v>18.536000000000058</v>
      </c>
      <c r="X1796" s="54" t="str">
        <f>VLOOKUP(J1796,Entourage!A:B,2,FALSE)</f>
        <v>c_b_0020</v>
      </c>
      <c r="Y1796" s="51" t="str">
        <f>VLOOKUP(M1796,Entourage!A:B,2,FALSE)</f>
        <v>c_b_0023</v>
      </c>
    </row>
    <row r="1797" spans="1:25" x14ac:dyDescent="0.15">
      <c r="A1797" s="51">
        <f t="shared" si="258"/>
        <v>90</v>
      </c>
      <c r="B1797" s="2">
        <f>COUNTIF(A$1:A1797,A1797)</f>
        <v>16</v>
      </c>
      <c r="C1797" s="2">
        <f t="shared" si="254"/>
        <v>104</v>
      </c>
      <c r="D1797" s="100">
        <f t="shared" si="259"/>
        <v>7388</v>
      </c>
      <c r="E1797" s="51">
        <v>1</v>
      </c>
      <c r="F1797" s="43">
        <v>5</v>
      </c>
      <c r="G1797" s="82">
        <v>13009</v>
      </c>
      <c r="H1797" s="43">
        <v>54</v>
      </c>
      <c r="I1797" s="43">
        <f>VLOOKUP(C1797,[4]CharPropertyConfig!$A:$G,7,FALSE)*D1797</f>
        <v>7388</v>
      </c>
      <c r="J1797" s="51">
        <f>VLOOKUP(A1797,filiation!A:C,3,FALSE)</f>
        <v>29</v>
      </c>
      <c r="K1797" s="51">
        <f>VLOOKUP(J1797,Entourage!A:N,14,FALSE)</f>
        <v>1</v>
      </c>
      <c r="L1797" s="2" t="str">
        <f t="shared" si="255"/>
        <v>战斗</v>
      </c>
      <c r="M1797" s="51">
        <f>VLOOKUP(A1797,filiation!A:D,4,FALSE)</f>
        <v>28</v>
      </c>
      <c r="N1797" s="51">
        <f>VLOOKUP(M1797,Entourage!A:N,14,FALSE)</f>
        <v>3</v>
      </c>
      <c r="O1797" s="2" t="str">
        <f t="shared" si="256"/>
        <v>辅助</v>
      </c>
      <c r="P1797" s="2">
        <f t="shared" si="257"/>
        <v>104</v>
      </c>
      <c r="Q1797" s="51">
        <f>INT(VLOOKUP(M1797,Entourage!A:AF,28+IF(N1797=1,2,IF(N1797=3,3,1)),FALSE)*0.6*POWER(B1797,1.1))</f>
        <v>6004</v>
      </c>
      <c r="R1797" s="55">
        <f>I1797/(SUM(H$2:H1797)*10)</f>
        <v>1.2195846677011457E-2</v>
      </c>
      <c r="S1797" s="95">
        <f t="shared" si="260"/>
        <v>1.2748049999999997</v>
      </c>
      <c r="T1797" s="96">
        <f>SUMIFS(H$2:H1797,A$2:A1797,A1797)*10*S1797*(1.1+INDEX(Entourage!BD:BD,MATCH(J1797,Entourage!A:A,0))/20)</f>
        <v>7388.7697799999987</v>
      </c>
      <c r="U1797" s="96">
        <f t="shared" si="261"/>
        <v>625.59377999999924</v>
      </c>
      <c r="V1797" s="96">
        <f>T1797/VLOOKUP(C1797,[4]CharPropertyConfig!$A:$G,7,FALSE)</f>
        <v>7388.7697799999987</v>
      </c>
      <c r="W1797" s="96">
        <f t="shared" si="262"/>
        <v>25.217779999999948</v>
      </c>
      <c r="X1797" s="54" t="str">
        <f>VLOOKUP(J1797,Entourage!A:B,2,FALSE)</f>
        <v>c_b_0020</v>
      </c>
      <c r="Y1797" s="51" t="str">
        <f>VLOOKUP(M1797,Entourage!A:B,2,FALSE)</f>
        <v>c_b_0023</v>
      </c>
    </row>
    <row r="1798" spans="1:25" x14ac:dyDescent="0.15">
      <c r="A1798" s="51">
        <f t="shared" si="258"/>
        <v>90</v>
      </c>
      <c r="B1798" s="2">
        <f>COUNTIF(A$1:A1798,A1798)</f>
        <v>17</v>
      </c>
      <c r="C1798" s="2">
        <f t="shared" si="254"/>
        <v>104</v>
      </c>
      <c r="D1798" s="100">
        <f t="shared" si="259"/>
        <v>8044</v>
      </c>
      <c r="E1798" s="51">
        <v>1</v>
      </c>
      <c r="F1798" s="43">
        <v>5</v>
      </c>
      <c r="G1798" s="82">
        <v>13009</v>
      </c>
      <c r="H1798" s="43">
        <v>58</v>
      </c>
      <c r="I1798" s="43">
        <f>VLOOKUP(C1798,[4]CharPropertyConfig!$A:$G,7,FALSE)*D1798</f>
        <v>8044</v>
      </c>
      <c r="J1798" s="51">
        <f>VLOOKUP(A1798,filiation!A:C,3,FALSE)</f>
        <v>29</v>
      </c>
      <c r="K1798" s="51">
        <f>VLOOKUP(J1798,Entourage!A:N,14,FALSE)</f>
        <v>1</v>
      </c>
      <c r="L1798" s="2" t="str">
        <f t="shared" si="255"/>
        <v>战斗</v>
      </c>
      <c r="M1798" s="51">
        <f>VLOOKUP(A1798,filiation!A:D,4,FALSE)</f>
        <v>28</v>
      </c>
      <c r="N1798" s="51">
        <f>VLOOKUP(M1798,Entourage!A:N,14,FALSE)</f>
        <v>3</v>
      </c>
      <c r="O1798" s="2" t="str">
        <f t="shared" si="256"/>
        <v>辅助</v>
      </c>
      <c r="P1798" s="2">
        <f t="shared" si="257"/>
        <v>104</v>
      </c>
      <c r="Q1798" s="51">
        <f>INT(VLOOKUP(M1798,Entourage!A:AF,28+IF(N1798=1,2,IF(N1798=3,3,1)),FALSE)*0.6*POWER(B1798,1.1))</f>
        <v>6418</v>
      </c>
      <c r="R1798" s="55">
        <f>I1798/(SUM(H$2:H1798)*10)</f>
        <v>1.3266046572992941E-2</v>
      </c>
      <c r="S1798" s="95">
        <f t="shared" si="260"/>
        <v>1.2174387749999998</v>
      </c>
      <c r="T1798" s="96">
        <f>SUMIFS(H$2:H1798,A$2:A1798,A1798)*10*S1798*(1.1+INDEX(Entourage!BD:BD,MATCH(J1798,Entourage!A:A,0))/20)</f>
        <v>8044.835425199999</v>
      </c>
      <c r="U1798" s="96">
        <f t="shared" si="261"/>
        <v>656.06564520000029</v>
      </c>
      <c r="V1798" s="96">
        <f>T1798/VLOOKUP(C1798,[4]CharPropertyConfig!$A:$G,7,FALSE)</f>
        <v>8044.835425199999</v>
      </c>
      <c r="W1798" s="96">
        <f t="shared" si="262"/>
        <v>30.471865200001048</v>
      </c>
      <c r="X1798" s="54" t="str">
        <f>VLOOKUP(J1798,Entourage!A:B,2,FALSE)</f>
        <v>c_b_0020</v>
      </c>
      <c r="Y1798" s="51" t="str">
        <f>VLOOKUP(M1798,Entourage!A:B,2,FALSE)</f>
        <v>c_b_0023</v>
      </c>
    </row>
    <row r="1799" spans="1:25" x14ac:dyDescent="0.15">
      <c r="A1799" s="51">
        <f t="shared" si="258"/>
        <v>90</v>
      </c>
      <c r="B1799" s="2">
        <f>COUNTIF(A$1:A1799,A1799)</f>
        <v>18</v>
      </c>
      <c r="C1799" s="2">
        <f t="shared" si="254"/>
        <v>104</v>
      </c>
      <c r="D1799" s="100">
        <f t="shared" si="259"/>
        <v>8770</v>
      </c>
      <c r="E1799" s="51">
        <v>1</v>
      </c>
      <c r="F1799" s="43">
        <v>6</v>
      </c>
      <c r="G1799" s="82">
        <v>13009</v>
      </c>
      <c r="H1799" s="43">
        <v>64</v>
      </c>
      <c r="I1799" s="43">
        <f>VLOOKUP(C1799,[4]CharPropertyConfig!$A:$G,7,FALSE)*D1799</f>
        <v>8770</v>
      </c>
      <c r="J1799" s="51">
        <f>VLOOKUP(A1799,filiation!A:C,3,FALSE)</f>
        <v>29</v>
      </c>
      <c r="K1799" s="51">
        <f>VLOOKUP(J1799,Entourage!A:N,14,FALSE)</f>
        <v>1</v>
      </c>
      <c r="L1799" s="2" t="str">
        <f t="shared" si="255"/>
        <v>战斗</v>
      </c>
      <c r="M1799" s="51">
        <f>VLOOKUP(A1799,filiation!A:D,4,FALSE)</f>
        <v>28</v>
      </c>
      <c r="N1799" s="51">
        <f>VLOOKUP(M1799,Entourage!A:N,14,FALSE)</f>
        <v>3</v>
      </c>
      <c r="O1799" s="2" t="str">
        <f t="shared" si="256"/>
        <v>辅助</v>
      </c>
      <c r="P1799" s="2">
        <f t="shared" si="257"/>
        <v>104</v>
      </c>
      <c r="Q1799" s="51">
        <f>INT(VLOOKUP(M1799,Entourage!A:AF,28+IF(N1799=1,2,IF(N1799=3,3,1)),FALSE)*0.6*POWER(B1799,1.1))</f>
        <v>6834</v>
      </c>
      <c r="R1799" s="55">
        <f>I1799/(SUM(H$2:H1799)*10)</f>
        <v>1.4448105436573312E-2</v>
      </c>
      <c r="S1799" s="95">
        <f t="shared" si="260"/>
        <v>1.1687412239999997</v>
      </c>
      <c r="T1799" s="96">
        <f>SUMIFS(H$2:H1799,A$2:A1799,A1799)*10*S1799*(1.1+INDEX(Entourage!BD:BD,MATCH(J1799,Entourage!A:A,0))/20)</f>
        <v>8770.2341448959978</v>
      </c>
      <c r="U1799" s="96">
        <f t="shared" si="261"/>
        <v>725.39871969599881</v>
      </c>
      <c r="V1799" s="96">
        <f>T1799/VLOOKUP(C1799,[4]CharPropertyConfig!$A:$G,7,FALSE)</f>
        <v>8770.2341448959978</v>
      </c>
      <c r="W1799" s="96">
        <f t="shared" si="262"/>
        <v>69.333074495998517</v>
      </c>
      <c r="X1799" s="54" t="str">
        <f>VLOOKUP(J1799,Entourage!A:B,2,FALSE)</f>
        <v>c_b_0020</v>
      </c>
      <c r="Y1799" s="51" t="str">
        <f>VLOOKUP(M1799,Entourage!A:B,2,FALSE)</f>
        <v>c_b_0023</v>
      </c>
    </row>
    <row r="1800" spans="1:25" x14ac:dyDescent="0.15">
      <c r="A1800" s="51">
        <f t="shared" si="258"/>
        <v>90</v>
      </c>
      <c r="B1800" s="2">
        <f>COUNTIF(A$1:A1800,A1800)</f>
        <v>19</v>
      </c>
      <c r="C1800" s="2">
        <f t="shared" si="254"/>
        <v>104</v>
      </c>
      <c r="D1800" s="100">
        <f t="shared" si="259"/>
        <v>9536</v>
      </c>
      <c r="E1800" s="51">
        <v>1</v>
      </c>
      <c r="F1800" s="43">
        <v>6</v>
      </c>
      <c r="G1800" s="82">
        <v>13009</v>
      </c>
      <c r="H1800" s="43">
        <v>68</v>
      </c>
      <c r="I1800" s="43">
        <f>VLOOKUP(C1800,[4]CharPropertyConfig!$A:$G,7,FALSE)*D1800</f>
        <v>9536</v>
      </c>
      <c r="J1800" s="51">
        <f>VLOOKUP(A1800,filiation!A:C,3,FALSE)</f>
        <v>29</v>
      </c>
      <c r="K1800" s="51">
        <f>VLOOKUP(J1800,Entourage!A:N,14,FALSE)</f>
        <v>1</v>
      </c>
      <c r="L1800" s="2" t="str">
        <f t="shared" si="255"/>
        <v>战斗</v>
      </c>
      <c r="M1800" s="51">
        <f>VLOOKUP(A1800,filiation!A:D,4,FALSE)</f>
        <v>28</v>
      </c>
      <c r="N1800" s="51">
        <f>VLOOKUP(M1800,Entourage!A:N,14,FALSE)</f>
        <v>3</v>
      </c>
      <c r="O1800" s="2" t="str">
        <f t="shared" si="256"/>
        <v>辅助</v>
      </c>
      <c r="P1800" s="2">
        <f t="shared" si="257"/>
        <v>104</v>
      </c>
      <c r="Q1800" s="51">
        <f>INT(VLOOKUP(M1800,Entourage!A:AF,28+IF(N1800=1,2,IF(N1800=3,3,1)),FALSE)*0.6*POWER(B1800,1.1))</f>
        <v>7253</v>
      </c>
      <c r="R1800" s="55">
        <f>I1800/(SUM(H$2:H1800)*10)</f>
        <v>1.5692469720905738E-2</v>
      </c>
      <c r="S1800" s="95">
        <f t="shared" si="260"/>
        <v>1.1278352811599996</v>
      </c>
      <c r="T1800" s="96">
        <f>SUMIFS(H$2:H1800,A$2:A1800,A1800)*10*S1800*(1.1+INDEX(Entourage!BD:BD,MATCH(J1800,Entourage!A:A,0))/20)</f>
        <v>9536.9751374889565</v>
      </c>
      <c r="U1800" s="96">
        <f t="shared" si="261"/>
        <v>766.74099259295872</v>
      </c>
      <c r="V1800" s="96">
        <f>T1800/VLOOKUP(C1800,[4]CharPropertyConfig!$A:$G,7,FALSE)</f>
        <v>9536.9751374889565</v>
      </c>
      <c r="W1800" s="96">
        <f t="shared" si="262"/>
        <v>41.342272896959912</v>
      </c>
      <c r="X1800" s="54" t="str">
        <f>VLOOKUP(J1800,Entourage!A:B,2,FALSE)</f>
        <v>c_b_0020</v>
      </c>
      <c r="Y1800" s="51" t="str">
        <f>VLOOKUP(M1800,Entourage!A:B,2,FALSE)</f>
        <v>c_b_0023</v>
      </c>
    </row>
    <row r="1801" spans="1:25" x14ac:dyDescent="0.15">
      <c r="A1801" s="51">
        <f t="shared" si="258"/>
        <v>90</v>
      </c>
      <c r="B1801" s="2">
        <f>COUNTIF(A$1:A1801,A1801)</f>
        <v>20</v>
      </c>
      <c r="C1801" s="2">
        <f t="shared" si="254"/>
        <v>104</v>
      </c>
      <c r="D1801" s="100">
        <f t="shared" si="259"/>
        <v>10353</v>
      </c>
      <c r="E1801" s="51">
        <v>1</v>
      </c>
      <c r="F1801" s="43">
        <v>6</v>
      </c>
      <c r="G1801" s="82">
        <v>13009</v>
      </c>
      <c r="H1801" s="43">
        <v>72</v>
      </c>
      <c r="I1801" s="43">
        <f>VLOOKUP(C1801,[4]CharPropertyConfig!$A:$G,7,FALSE)*D1801</f>
        <v>10353</v>
      </c>
      <c r="J1801" s="51">
        <f>VLOOKUP(A1801,filiation!A:C,3,FALSE)</f>
        <v>29</v>
      </c>
      <c r="K1801" s="51">
        <f>VLOOKUP(J1801,Entourage!A:N,14,FALSE)</f>
        <v>1</v>
      </c>
      <c r="L1801" s="2" t="str">
        <f t="shared" si="255"/>
        <v>战斗</v>
      </c>
      <c r="M1801" s="51">
        <f>VLOOKUP(A1801,filiation!A:D,4,FALSE)</f>
        <v>28</v>
      </c>
      <c r="N1801" s="51">
        <f>VLOOKUP(M1801,Entourage!A:N,14,FALSE)</f>
        <v>3</v>
      </c>
      <c r="O1801" s="2" t="str">
        <f t="shared" si="256"/>
        <v>辅助</v>
      </c>
      <c r="P1801" s="2">
        <f t="shared" si="257"/>
        <v>104</v>
      </c>
      <c r="Q1801" s="51">
        <f>INT(VLOOKUP(M1801,Entourage!A:AF,28+IF(N1801=1,2,IF(N1801=3,3,1)),FALSE)*0.6*POWER(B1801,1.1))</f>
        <v>7674</v>
      </c>
      <c r="R1801" s="55">
        <f>I1801/(SUM(H$2:H1801)*10)</f>
        <v>1.7016765285996056E-2</v>
      </c>
      <c r="S1801" s="95">
        <f t="shared" si="260"/>
        <v>1.0940002227251997</v>
      </c>
      <c r="T1801" s="96">
        <f>SUMIFS(H$2:H1801,A$2:A1801,A1801)*10*S1801*(1.1+INDEX(Entourage!BD:BD,MATCH(J1801,Entourage!A:A,0))/20)</f>
        <v>10353.618107871291</v>
      </c>
      <c r="U1801" s="96">
        <f t="shared" si="261"/>
        <v>816.64297038233417</v>
      </c>
      <c r="V1801" s="96">
        <f>T1801/VLOOKUP(C1801,[4]CharPropertyConfig!$A:$G,7,FALSE)</f>
        <v>10353.618107871291</v>
      </c>
      <c r="W1801" s="96">
        <f t="shared" si="262"/>
        <v>49.901977789375451</v>
      </c>
      <c r="X1801" s="54" t="str">
        <f>VLOOKUP(J1801,Entourage!A:B,2,FALSE)</f>
        <v>c_b_0020</v>
      </c>
      <c r="Y1801" s="51" t="str">
        <f>VLOOKUP(M1801,Entourage!A:B,2,FALSE)</f>
        <v>c_b_0023</v>
      </c>
    </row>
    <row r="1802" spans="1:25" x14ac:dyDescent="0.15">
      <c r="A1802" s="51">
        <f t="shared" si="258"/>
        <v>91</v>
      </c>
      <c r="B1802" s="2">
        <f>COUNTIF(A$1:A1802,A1802)</f>
        <v>1</v>
      </c>
      <c r="C1802" s="2">
        <f t="shared" si="254"/>
        <v>104</v>
      </c>
      <c r="D1802" s="100">
        <f t="shared" si="259"/>
        <v>280</v>
      </c>
      <c r="E1802" s="51">
        <v>1</v>
      </c>
      <c r="F1802" s="43">
        <v>1</v>
      </c>
      <c r="G1802" s="82">
        <v>13009</v>
      </c>
      <c r="H1802" s="43">
        <v>2</v>
      </c>
      <c r="I1802" s="43">
        <f>VLOOKUP(C1802,[4]CharPropertyConfig!$A:$G,7,FALSE)*D1802</f>
        <v>280</v>
      </c>
      <c r="J1802" s="51">
        <f>VLOOKUP(A1802,filiation!A:C,3,FALSE)</f>
        <v>28</v>
      </c>
      <c r="K1802" s="51">
        <f>VLOOKUP(J1802,Entourage!A:N,14,FALSE)</f>
        <v>3</v>
      </c>
      <c r="L1802" s="2" t="str">
        <f t="shared" si="255"/>
        <v>辅助</v>
      </c>
      <c r="M1802" s="51">
        <f>VLOOKUP(A1802,filiation!A:D,4,FALSE)</f>
        <v>30</v>
      </c>
      <c r="N1802" s="51">
        <f>VLOOKUP(M1802,Entourage!A:N,14,FALSE)</f>
        <v>3</v>
      </c>
      <c r="O1802" s="2" t="str">
        <f t="shared" si="256"/>
        <v>辅助</v>
      </c>
      <c r="P1802" s="2">
        <f t="shared" si="257"/>
        <v>104</v>
      </c>
      <c r="Q1802" s="51">
        <f>INT(VLOOKUP(M1802,Entourage!A:AF,28+IF(N1802=1,2,IF(N1802=3,3,1)),FALSE)*0.6*POWER(B1802,1.1))</f>
        <v>284</v>
      </c>
      <c r="R1802" s="55">
        <f>I1802/(SUM(H$2:H1802)*10)</f>
        <v>4.6020840866506688E-4</v>
      </c>
      <c r="S1802" s="95">
        <f t="shared" si="260"/>
        <v>10</v>
      </c>
      <c r="T1802" s="96">
        <f>SUMIFS(H$2:H1802,A$2:A1802,A1802)*10*S1802*(1.1+INDEX(Entourage!BD:BD,MATCH(J1802,Entourage!A:A,0))/20)</f>
        <v>280</v>
      </c>
      <c r="U1802" s="96">
        <f t="shared" si="261"/>
        <v>-10073.618107871291</v>
      </c>
      <c r="V1802" s="96">
        <f>T1802/VLOOKUP(C1802,[4]CharPropertyConfig!$A:$G,7,FALSE)</f>
        <v>280</v>
      </c>
      <c r="W1802" s="96">
        <f t="shared" si="262"/>
        <v>-10890.261078253625</v>
      </c>
      <c r="X1802" s="54" t="str">
        <f>VLOOKUP(J1802,Entourage!A:B,2,FALSE)</f>
        <v>c_b_0023</v>
      </c>
      <c r="Y1802" s="51" t="str">
        <f>VLOOKUP(M1802,Entourage!A:B,2,FALSE)</f>
        <v>c_b_0066</v>
      </c>
    </row>
    <row r="1803" spans="1:25" x14ac:dyDescent="0.15">
      <c r="A1803" s="51">
        <f t="shared" si="258"/>
        <v>91</v>
      </c>
      <c r="B1803" s="2">
        <f>COUNTIF(A$1:A1803,A1803)</f>
        <v>2</v>
      </c>
      <c r="C1803" s="2">
        <f t="shared" si="254"/>
        <v>104</v>
      </c>
      <c r="D1803" s="100">
        <f t="shared" si="259"/>
        <v>588</v>
      </c>
      <c r="E1803" s="51">
        <v>1</v>
      </c>
      <c r="F1803" s="43">
        <v>1</v>
      </c>
      <c r="G1803" s="82">
        <v>13009</v>
      </c>
      <c r="H1803" s="43">
        <v>4</v>
      </c>
      <c r="I1803" s="43">
        <f>VLOOKUP(C1803,[4]CharPropertyConfig!$A:$G,7,FALSE)*D1803</f>
        <v>588</v>
      </c>
      <c r="J1803" s="51">
        <f>VLOOKUP(A1803,filiation!A:C,3,FALSE)</f>
        <v>28</v>
      </c>
      <c r="K1803" s="51">
        <f>VLOOKUP(J1803,Entourage!A:N,14,FALSE)</f>
        <v>3</v>
      </c>
      <c r="L1803" s="2" t="str">
        <f t="shared" si="255"/>
        <v>辅助</v>
      </c>
      <c r="M1803" s="51">
        <f>VLOOKUP(A1803,filiation!A:D,4,FALSE)</f>
        <v>30</v>
      </c>
      <c r="N1803" s="51">
        <f>VLOOKUP(M1803,Entourage!A:N,14,FALSE)</f>
        <v>3</v>
      </c>
      <c r="O1803" s="2" t="str">
        <f t="shared" si="256"/>
        <v>辅助</v>
      </c>
      <c r="P1803" s="2">
        <f t="shared" si="257"/>
        <v>104</v>
      </c>
      <c r="Q1803" s="51">
        <f>INT(VLOOKUP(M1803,Entourage!A:AF,28+IF(N1803=1,2,IF(N1803=3,3,1)),FALSE)*0.6*POWER(B1803,1.1))</f>
        <v>609</v>
      </c>
      <c r="R1803" s="55">
        <f>I1803/(SUM(H$2:H1803)*10)</f>
        <v>9.6637412483975939E-4</v>
      </c>
      <c r="S1803" s="95">
        <f t="shared" si="260"/>
        <v>7</v>
      </c>
      <c r="T1803" s="96">
        <f>SUMIFS(H$2:H1803,A$2:A1803,A1803)*10*S1803*(1.1+INDEX(Entourage!BD:BD,MATCH(J1803,Entourage!A:A,0))/20)</f>
        <v>588</v>
      </c>
      <c r="U1803" s="96">
        <f t="shared" si="261"/>
        <v>308</v>
      </c>
      <c r="V1803" s="96">
        <f>T1803/VLOOKUP(C1803,[4]CharPropertyConfig!$A:$G,7,FALSE)</f>
        <v>588</v>
      </c>
      <c r="W1803" s="96">
        <f t="shared" si="262"/>
        <v>10381.618107871291</v>
      </c>
      <c r="X1803" s="54" t="str">
        <f>VLOOKUP(J1803,Entourage!A:B,2,FALSE)</f>
        <v>c_b_0023</v>
      </c>
      <c r="Y1803" s="51" t="str">
        <f>VLOOKUP(M1803,Entourage!A:B,2,FALSE)</f>
        <v>c_b_0066</v>
      </c>
    </row>
    <row r="1804" spans="1:25" x14ac:dyDescent="0.15">
      <c r="A1804" s="51">
        <f t="shared" si="258"/>
        <v>91</v>
      </c>
      <c r="B1804" s="2">
        <f>COUNTIF(A$1:A1804,A1804)</f>
        <v>3</v>
      </c>
      <c r="C1804" s="2">
        <f t="shared" si="254"/>
        <v>104</v>
      </c>
      <c r="D1804" s="100">
        <f t="shared" si="259"/>
        <v>924</v>
      </c>
      <c r="E1804" s="51">
        <v>1</v>
      </c>
      <c r="F1804" s="43">
        <v>1</v>
      </c>
      <c r="G1804" s="82">
        <v>13009</v>
      </c>
      <c r="H1804" s="43">
        <v>6</v>
      </c>
      <c r="I1804" s="43">
        <f>VLOOKUP(C1804,[4]CharPropertyConfig!$A:$G,7,FALSE)*D1804</f>
        <v>924</v>
      </c>
      <c r="J1804" s="51">
        <f>VLOOKUP(A1804,filiation!A:C,3,FALSE)</f>
        <v>28</v>
      </c>
      <c r="K1804" s="51">
        <f>VLOOKUP(J1804,Entourage!A:N,14,FALSE)</f>
        <v>3</v>
      </c>
      <c r="L1804" s="2" t="str">
        <f t="shared" si="255"/>
        <v>辅助</v>
      </c>
      <c r="M1804" s="51">
        <f>VLOOKUP(A1804,filiation!A:D,4,FALSE)</f>
        <v>30</v>
      </c>
      <c r="N1804" s="51">
        <f>VLOOKUP(M1804,Entourage!A:N,14,FALSE)</f>
        <v>3</v>
      </c>
      <c r="O1804" s="2" t="str">
        <f t="shared" si="256"/>
        <v>辅助</v>
      </c>
      <c r="P1804" s="2">
        <f t="shared" si="257"/>
        <v>104</v>
      </c>
      <c r="Q1804" s="51">
        <f>INT(VLOOKUP(M1804,Entourage!A:AF,28+IF(N1804=1,2,IF(N1804=3,3,1)),FALSE)*0.6*POWER(B1804,1.1))</f>
        <v>952</v>
      </c>
      <c r="R1804" s="55">
        <f>I1804/(SUM(H$2:H1804)*10)</f>
        <v>1.5184381778741865E-3</v>
      </c>
      <c r="S1804" s="95">
        <f t="shared" si="260"/>
        <v>5.5</v>
      </c>
      <c r="T1804" s="96">
        <f>SUMIFS(H$2:H1804,A$2:A1804,A1804)*10*S1804*(1.1+INDEX(Entourage!BD:BD,MATCH(J1804,Entourage!A:A,0))/20)</f>
        <v>924.00000000000011</v>
      </c>
      <c r="U1804" s="96">
        <f t="shared" si="261"/>
        <v>336.00000000000011</v>
      </c>
      <c r="V1804" s="96">
        <f>T1804/VLOOKUP(C1804,[4]CharPropertyConfig!$A:$G,7,FALSE)</f>
        <v>924.00000000000011</v>
      </c>
      <c r="W1804" s="96">
        <f t="shared" si="262"/>
        <v>28.000000000000114</v>
      </c>
      <c r="X1804" s="54" t="str">
        <f>VLOOKUP(J1804,Entourage!A:B,2,FALSE)</f>
        <v>c_b_0023</v>
      </c>
      <c r="Y1804" s="51" t="str">
        <f>VLOOKUP(M1804,Entourage!A:B,2,FALSE)</f>
        <v>c_b_0066</v>
      </c>
    </row>
    <row r="1805" spans="1:25" x14ac:dyDescent="0.15">
      <c r="A1805" s="51">
        <f t="shared" si="258"/>
        <v>91</v>
      </c>
      <c r="B1805" s="2">
        <f>COUNTIF(A$1:A1805,A1805)</f>
        <v>4</v>
      </c>
      <c r="C1805" s="2">
        <f t="shared" si="254"/>
        <v>104</v>
      </c>
      <c r="D1805" s="100">
        <f t="shared" si="259"/>
        <v>1293</v>
      </c>
      <c r="E1805" s="51">
        <v>1</v>
      </c>
      <c r="F1805" s="43">
        <v>2</v>
      </c>
      <c r="G1805" s="82">
        <v>13009</v>
      </c>
      <c r="H1805" s="43">
        <v>10</v>
      </c>
      <c r="I1805" s="43">
        <f>VLOOKUP(C1805,[4]CharPropertyConfig!$A:$G,7,FALSE)*D1805</f>
        <v>1293</v>
      </c>
      <c r="J1805" s="51">
        <f>VLOOKUP(A1805,filiation!A:C,3,FALSE)</f>
        <v>28</v>
      </c>
      <c r="K1805" s="51">
        <f>VLOOKUP(J1805,Entourage!A:N,14,FALSE)</f>
        <v>3</v>
      </c>
      <c r="L1805" s="2" t="str">
        <f t="shared" si="255"/>
        <v>辅助</v>
      </c>
      <c r="M1805" s="51">
        <f>VLOOKUP(A1805,filiation!A:D,4,FALSE)</f>
        <v>30</v>
      </c>
      <c r="N1805" s="51">
        <f>VLOOKUP(M1805,Entourage!A:N,14,FALSE)</f>
        <v>3</v>
      </c>
      <c r="O1805" s="2" t="str">
        <f t="shared" si="256"/>
        <v>辅助</v>
      </c>
      <c r="P1805" s="2">
        <f t="shared" si="257"/>
        <v>104</v>
      </c>
      <c r="Q1805" s="51">
        <f>INT(VLOOKUP(M1805,Entourage!A:AF,28+IF(N1805=1,2,IF(N1805=3,3,1)),FALSE)*0.6*POWER(B1805,1.1))</f>
        <v>1306</v>
      </c>
      <c r="R1805" s="55">
        <f>I1805/(SUM(H$2:H1805)*10)</f>
        <v>2.1244783280207685E-3</v>
      </c>
      <c r="S1805" s="95">
        <f t="shared" si="260"/>
        <v>4.2</v>
      </c>
      <c r="T1805" s="96">
        <f>SUMIFS(H$2:H1805,A$2:A1805,A1805)*10*S1805*(1.1+INDEX(Entourage!BD:BD,MATCH(J1805,Entourage!A:A,0))/20)</f>
        <v>1293.6000000000001</v>
      </c>
      <c r="U1805" s="96">
        <f t="shared" si="261"/>
        <v>369.6</v>
      </c>
      <c r="V1805" s="96">
        <f>T1805/VLOOKUP(C1805,[4]CharPropertyConfig!$A:$G,7,FALSE)</f>
        <v>1293.6000000000001</v>
      </c>
      <c r="W1805" s="96">
        <f t="shared" si="262"/>
        <v>33.599999999999909</v>
      </c>
      <c r="X1805" s="54" t="str">
        <f>VLOOKUP(J1805,Entourage!A:B,2,FALSE)</f>
        <v>c_b_0023</v>
      </c>
      <c r="Y1805" s="51" t="str">
        <f>VLOOKUP(M1805,Entourage!A:B,2,FALSE)</f>
        <v>c_b_0066</v>
      </c>
    </row>
    <row r="1806" spans="1:25" x14ac:dyDescent="0.15">
      <c r="A1806" s="51">
        <f t="shared" si="258"/>
        <v>91</v>
      </c>
      <c r="B1806" s="2">
        <f>COUNTIF(A$1:A1806,A1806)</f>
        <v>5</v>
      </c>
      <c r="C1806" s="2">
        <f t="shared" si="254"/>
        <v>104</v>
      </c>
      <c r="D1806" s="100">
        <f t="shared" si="259"/>
        <v>1694</v>
      </c>
      <c r="E1806" s="51">
        <v>1</v>
      </c>
      <c r="F1806" s="43">
        <v>2</v>
      </c>
      <c r="G1806" s="82">
        <v>13009</v>
      </c>
      <c r="H1806" s="43">
        <v>12</v>
      </c>
      <c r="I1806" s="43">
        <f>VLOOKUP(C1806,[4]CharPropertyConfig!$A:$G,7,FALSE)*D1806</f>
        <v>1694</v>
      </c>
      <c r="J1806" s="51">
        <f>VLOOKUP(A1806,filiation!A:C,3,FALSE)</f>
        <v>28</v>
      </c>
      <c r="K1806" s="51">
        <f>VLOOKUP(J1806,Entourage!A:N,14,FALSE)</f>
        <v>3</v>
      </c>
      <c r="L1806" s="2" t="str">
        <f t="shared" si="255"/>
        <v>辅助</v>
      </c>
      <c r="M1806" s="51">
        <f>VLOOKUP(A1806,filiation!A:D,4,FALSE)</f>
        <v>30</v>
      </c>
      <c r="N1806" s="51">
        <f>VLOOKUP(M1806,Entourage!A:N,14,FALSE)</f>
        <v>3</v>
      </c>
      <c r="O1806" s="2" t="str">
        <f t="shared" si="256"/>
        <v>辅助</v>
      </c>
      <c r="P1806" s="2">
        <f t="shared" si="257"/>
        <v>104</v>
      </c>
      <c r="Q1806" s="51">
        <f>INT(VLOOKUP(M1806,Entourage!A:AF,28+IF(N1806=1,2,IF(N1806=3,3,1)),FALSE)*0.6*POWER(B1806,1.1))</f>
        <v>1670</v>
      </c>
      <c r="R1806" s="55">
        <f>I1806/(SUM(H$2:H1806)*10)</f>
        <v>2.7827972533429708E-3</v>
      </c>
      <c r="S1806" s="95">
        <f t="shared" si="260"/>
        <v>3.56</v>
      </c>
      <c r="T1806" s="96">
        <f>SUMIFS(H$2:H1806,A$2:A1806,A1806)*10*S1806*(1.1+INDEX(Entourage!BD:BD,MATCH(J1806,Entourage!A:A,0))/20)</f>
        <v>1694.5600000000004</v>
      </c>
      <c r="U1806" s="96">
        <f t="shared" si="261"/>
        <v>400.96000000000026</v>
      </c>
      <c r="V1806" s="96">
        <f>T1806/VLOOKUP(C1806,[4]CharPropertyConfig!$A:$G,7,FALSE)</f>
        <v>1694.5600000000004</v>
      </c>
      <c r="W1806" s="96">
        <f t="shared" si="262"/>
        <v>31.360000000000241</v>
      </c>
      <c r="X1806" s="54" t="str">
        <f>VLOOKUP(J1806,Entourage!A:B,2,FALSE)</f>
        <v>c_b_0023</v>
      </c>
      <c r="Y1806" s="51" t="str">
        <f>VLOOKUP(M1806,Entourage!A:B,2,FALSE)</f>
        <v>c_b_0066</v>
      </c>
    </row>
    <row r="1807" spans="1:25" x14ac:dyDescent="0.15">
      <c r="A1807" s="51">
        <f t="shared" si="258"/>
        <v>91</v>
      </c>
      <c r="B1807" s="2">
        <f>COUNTIF(A$1:A1807,A1807)</f>
        <v>6</v>
      </c>
      <c r="C1807" s="2">
        <f t="shared" si="254"/>
        <v>104</v>
      </c>
      <c r="D1807" s="100">
        <f t="shared" si="259"/>
        <v>2114</v>
      </c>
      <c r="E1807" s="51">
        <v>1</v>
      </c>
      <c r="F1807" s="43">
        <v>2</v>
      </c>
      <c r="G1807" s="82">
        <v>13009</v>
      </c>
      <c r="H1807" s="43">
        <v>16</v>
      </c>
      <c r="I1807" s="43">
        <f>VLOOKUP(C1807,[4]CharPropertyConfig!$A:$G,7,FALSE)*D1807</f>
        <v>2114</v>
      </c>
      <c r="J1807" s="51">
        <f>VLOOKUP(A1807,filiation!A:C,3,FALSE)</f>
        <v>28</v>
      </c>
      <c r="K1807" s="51">
        <f>VLOOKUP(J1807,Entourage!A:N,14,FALSE)</f>
        <v>3</v>
      </c>
      <c r="L1807" s="2" t="str">
        <f t="shared" si="255"/>
        <v>辅助</v>
      </c>
      <c r="M1807" s="51">
        <f>VLOOKUP(A1807,filiation!A:D,4,FALSE)</f>
        <v>30</v>
      </c>
      <c r="N1807" s="51">
        <f>VLOOKUP(M1807,Entourage!A:N,14,FALSE)</f>
        <v>3</v>
      </c>
      <c r="O1807" s="2" t="str">
        <f t="shared" si="256"/>
        <v>辅助</v>
      </c>
      <c r="P1807" s="2">
        <f t="shared" si="257"/>
        <v>104</v>
      </c>
      <c r="Q1807" s="51">
        <f>INT(VLOOKUP(M1807,Entourage!A:AF,28+IF(N1807=1,2,IF(N1807=3,3,1)),FALSE)*0.6*POWER(B1807,1.1))</f>
        <v>2041</v>
      </c>
      <c r="R1807" s="55">
        <f>I1807/(SUM(H$2:H1807)*10)</f>
        <v>3.471834455575628E-3</v>
      </c>
      <c r="S1807" s="95">
        <f t="shared" si="260"/>
        <v>3.02</v>
      </c>
      <c r="T1807" s="96">
        <f>SUMIFS(H$2:H1807,A$2:A1807,A1807)*10*S1807*(1.1+INDEX(Entourage!BD:BD,MATCH(J1807,Entourage!A:A,0))/20)</f>
        <v>2114</v>
      </c>
      <c r="U1807" s="96">
        <f t="shared" si="261"/>
        <v>419.4399999999996</v>
      </c>
      <c r="V1807" s="96">
        <f>T1807/VLOOKUP(C1807,[4]CharPropertyConfig!$A:$G,7,FALSE)</f>
        <v>2114</v>
      </c>
      <c r="W1807" s="96">
        <f t="shared" si="262"/>
        <v>18.479999999999336</v>
      </c>
      <c r="X1807" s="54" t="str">
        <f>VLOOKUP(J1807,Entourage!A:B,2,FALSE)</f>
        <v>c_b_0023</v>
      </c>
      <c r="Y1807" s="51" t="str">
        <f>VLOOKUP(M1807,Entourage!A:B,2,FALSE)</f>
        <v>c_b_0066</v>
      </c>
    </row>
    <row r="1808" spans="1:25" x14ac:dyDescent="0.15">
      <c r="A1808" s="51">
        <f t="shared" si="258"/>
        <v>91</v>
      </c>
      <c r="B1808" s="2">
        <f>COUNTIF(A$1:A1808,A1808)</f>
        <v>7</v>
      </c>
      <c r="C1808" s="2">
        <f t="shared" si="254"/>
        <v>104</v>
      </c>
      <c r="D1808" s="100">
        <f t="shared" si="259"/>
        <v>2548</v>
      </c>
      <c r="E1808" s="51">
        <v>1</v>
      </c>
      <c r="F1808" s="43">
        <v>3</v>
      </c>
      <c r="G1808" s="82">
        <v>13009</v>
      </c>
      <c r="H1808" s="43">
        <v>20</v>
      </c>
      <c r="I1808" s="43">
        <f>VLOOKUP(C1808,[4]CharPropertyConfig!$A:$G,7,FALSE)*D1808</f>
        <v>2548</v>
      </c>
      <c r="J1808" s="51">
        <f>VLOOKUP(A1808,filiation!A:C,3,FALSE)</f>
        <v>28</v>
      </c>
      <c r="K1808" s="51">
        <f>VLOOKUP(J1808,Entourage!A:N,14,FALSE)</f>
        <v>3</v>
      </c>
      <c r="L1808" s="2" t="str">
        <f t="shared" si="255"/>
        <v>辅助</v>
      </c>
      <c r="M1808" s="51">
        <f>VLOOKUP(A1808,filiation!A:D,4,FALSE)</f>
        <v>30</v>
      </c>
      <c r="N1808" s="51">
        <f>VLOOKUP(M1808,Entourage!A:N,14,FALSE)</f>
        <v>3</v>
      </c>
      <c r="O1808" s="2" t="str">
        <f t="shared" si="256"/>
        <v>辅助</v>
      </c>
      <c r="P1808" s="2">
        <f t="shared" si="257"/>
        <v>104</v>
      </c>
      <c r="Q1808" s="51">
        <f>INT(VLOOKUP(M1808,Entourage!A:AF,28+IF(N1808=1,2,IF(N1808=3,3,1)),FALSE)*0.6*POWER(B1808,1.1))</f>
        <v>2418</v>
      </c>
      <c r="R1808" s="55">
        <f>I1808/(SUM(H$2:H1808)*10)</f>
        <v>4.1832211459530456E-3</v>
      </c>
      <c r="S1808" s="95">
        <f t="shared" si="260"/>
        <v>2.6</v>
      </c>
      <c r="T1808" s="96">
        <f>SUMIFS(H$2:H1808,A$2:A1808,A1808)*10*S1808*(1.1+INDEX(Entourage!BD:BD,MATCH(J1808,Entourage!A:A,0))/20)</f>
        <v>2548.0000000000005</v>
      </c>
      <c r="U1808" s="96">
        <f t="shared" si="261"/>
        <v>434.00000000000045</v>
      </c>
      <c r="V1808" s="96">
        <f>T1808/VLOOKUP(C1808,[4]CharPropertyConfig!$A:$G,7,FALSE)</f>
        <v>2548.0000000000005</v>
      </c>
      <c r="W1808" s="96">
        <f t="shared" si="262"/>
        <v>14.560000000000855</v>
      </c>
      <c r="X1808" s="54" t="str">
        <f>VLOOKUP(J1808,Entourage!A:B,2,FALSE)</f>
        <v>c_b_0023</v>
      </c>
      <c r="Y1808" s="51" t="str">
        <f>VLOOKUP(M1808,Entourage!A:B,2,FALSE)</f>
        <v>c_b_0066</v>
      </c>
    </row>
    <row r="1809" spans="1:25" x14ac:dyDescent="0.15">
      <c r="A1809" s="51">
        <f t="shared" si="258"/>
        <v>91</v>
      </c>
      <c r="B1809" s="2">
        <f>COUNTIF(A$1:A1809,A1809)</f>
        <v>8</v>
      </c>
      <c r="C1809" s="2">
        <f t="shared" si="254"/>
        <v>104</v>
      </c>
      <c r="D1809" s="100">
        <f t="shared" si="259"/>
        <v>3000</v>
      </c>
      <c r="E1809" s="51">
        <v>1</v>
      </c>
      <c r="F1809" s="43">
        <v>3</v>
      </c>
      <c r="G1809" s="82">
        <v>13009</v>
      </c>
      <c r="H1809" s="43">
        <v>24</v>
      </c>
      <c r="I1809" s="43">
        <f>VLOOKUP(C1809,[4]CharPropertyConfig!$A:$G,7,FALSE)*D1809</f>
        <v>3000</v>
      </c>
      <c r="J1809" s="51">
        <f>VLOOKUP(A1809,filiation!A:C,3,FALSE)</f>
        <v>28</v>
      </c>
      <c r="K1809" s="51">
        <f>VLOOKUP(J1809,Entourage!A:N,14,FALSE)</f>
        <v>3</v>
      </c>
      <c r="L1809" s="2" t="str">
        <f t="shared" si="255"/>
        <v>辅助</v>
      </c>
      <c r="M1809" s="51">
        <f>VLOOKUP(A1809,filiation!A:D,4,FALSE)</f>
        <v>30</v>
      </c>
      <c r="N1809" s="51">
        <f>VLOOKUP(M1809,Entourage!A:N,14,FALSE)</f>
        <v>3</v>
      </c>
      <c r="O1809" s="2" t="str">
        <f t="shared" si="256"/>
        <v>辅助</v>
      </c>
      <c r="P1809" s="2">
        <f t="shared" si="257"/>
        <v>104</v>
      </c>
      <c r="Q1809" s="51">
        <f>INT(VLOOKUP(M1809,Entourage!A:AF,28+IF(N1809=1,2,IF(N1809=3,3,1)),FALSE)*0.6*POWER(B1809,1.1))</f>
        <v>2801</v>
      </c>
      <c r="R1809" s="55">
        <f>I1809/(SUM(H$2:H1809)*10)</f>
        <v>4.9233597006597303E-3</v>
      </c>
      <c r="S1809" s="95">
        <f t="shared" si="260"/>
        <v>2.2799999999999998</v>
      </c>
      <c r="T1809" s="96">
        <f>SUMIFS(H$2:H1809,A$2:A1809,A1809)*10*S1809*(1.1+INDEX(Entourage!BD:BD,MATCH(J1809,Entourage!A:A,0))/20)</f>
        <v>3000.48</v>
      </c>
      <c r="U1809" s="96">
        <f t="shared" si="261"/>
        <v>452.47999999999956</v>
      </c>
      <c r="V1809" s="96">
        <f>T1809/VLOOKUP(C1809,[4]CharPropertyConfig!$A:$G,7,FALSE)</f>
        <v>3000.48</v>
      </c>
      <c r="W1809" s="96">
        <f t="shared" si="262"/>
        <v>18.479999999999109</v>
      </c>
      <c r="X1809" s="54" t="str">
        <f>VLOOKUP(J1809,Entourage!A:B,2,FALSE)</f>
        <v>c_b_0023</v>
      </c>
      <c r="Y1809" s="51" t="str">
        <f>VLOOKUP(M1809,Entourage!A:B,2,FALSE)</f>
        <v>c_b_0066</v>
      </c>
    </row>
    <row r="1810" spans="1:25" x14ac:dyDescent="0.15">
      <c r="A1810" s="51">
        <f t="shared" si="258"/>
        <v>91</v>
      </c>
      <c r="B1810" s="2">
        <f>COUNTIF(A$1:A1810,A1810)</f>
        <v>9</v>
      </c>
      <c r="C1810" s="2">
        <f t="shared" ref="C1810:C1873" si="263">P1810</f>
        <v>104</v>
      </c>
      <c r="D1810" s="100">
        <f t="shared" si="259"/>
        <v>3477</v>
      </c>
      <c r="E1810" s="51">
        <v>1</v>
      </c>
      <c r="F1810" s="43">
        <v>3</v>
      </c>
      <c r="G1810" s="82">
        <v>13009</v>
      </c>
      <c r="H1810" s="43">
        <v>26</v>
      </c>
      <c r="I1810" s="43">
        <f>VLOOKUP(C1810,[4]CharPropertyConfig!$A:$G,7,FALSE)*D1810</f>
        <v>3477</v>
      </c>
      <c r="J1810" s="51">
        <f>VLOOKUP(A1810,filiation!A:C,3,FALSE)</f>
        <v>28</v>
      </c>
      <c r="K1810" s="51">
        <f>VLOOKUP(J1810,Entourage!A:N,14,FALSE)</f>
        <v>3</v>
      </c>
      <c r="L1810" s="2" t="str">
        <f t="shared" si="255"/>
        <v>辅助</v>
      </c>
      <c r="M1810" s="51">
        <f>VLOOKUP(A1810,filiation!A:D,4,FALSE)</f>
        <v>30</v>
      </c>
      <c r="N1810" s="51">
        <f>VLOOKUP(M1810,Entourage!A:N,14,FALSE)</f>
        <v>3</v>
      </c>
      <c r="O1810" s="2" t="str">
        <f t="shared" si="256"/>
        <v>辅助</v>
      </c>
      <c r="P1810" s="2">
        <f t="shared" si="257"/>
        <v>104</v>
      </c>
      <c r="Q1810" s="51">
        <f>INT(VLOOKUP(M1810,Entourage!A:AF,28+IF(N1810=1,2,IF(N1810=3,3,1)),FALSE)*0.6*POWER(B1810,1.1))</f>
        <v>3188</v>
      </c>
      <c r="R1810" s="55">
        <f>I1810/(SUM(H$2:H1810)*10)</f>
        <v>5.7037401574803149E-3</v>
      </c>
      <c r="S1810" s="95">
        <f t="shared" si="260"/>
        <v>2.0699999999999998</v>
      </c>
      <c r="T1810" s="96">
        <f>SUMIFS(H$2:H1810,A$2:A1810,A1810)*10*S1810*(1.1+INDEX(Entourage!BD:BD,MATCH(J1810,Entourage!A:A,0))/20)</f>
        <v>3477.6000000000004</v>
      </c>
      <c r="U1810" s="96">
        <f t="shared" si="261"/>
        <v>477.12000000000035</v>
      </c>
      <c r="V1810" s="96">
        <f>T1810/VLOOKUP(C1810,[4]CharPropertyConfig!$A:$G,7,FALSE)</f>
        <v>3477.6000000000004</v>
      </c>
      <c r="W1810" s="96">
        <f t="shared" si="262"/>
        <v>24.640000000000782</v>
      </c>
      <c r="X1810" s="54" t="str">
        <f>VLOOKUP(J1810,Entourage!A:B,2,FALSE)</f>
        <v>c_b_0023</v>
      </c>
      <c r="Y1810" s="51" t="str">
        <f>VLOOKUP(M1810,Entourage!A:B,2,FALSE)</f>
        <v>c_b_0066</v>
      </c>
    </row>
    <row r="1811" spans="1:25" x14ac:dyDescent="0.15">
      <c r="A1811" s="51">
        <f t="shared" si="258"/>
        <v>91</v>
      </c>
      <c r="B1811" s="2">
        <f>COUNTIF(A$1:A1811,A1811)</f>
        <v>10</v>
      </c>
      <c r="C1811" s="2">
        <f t="shared" si="263"/>
        <v>104</v>
      </c>
      <c r="D1811" s="100">
        <f t="shared" si="259"/>
        <v>3969</v>
      </c>
      <c r="E1811" s="51">
        <v>1</v>
      </c>
      <c r="F1811" s="43">
        <v>3</v>
      </c>
      <c r="G1811" s="82">
        <v>13009</v>
      </c>
      <c r="H1811" s="43">
        <v>30</v>
      </c>
      <c r="I1811" s="43">
        <f>VLOOKUP(C1811,[4]CharPropertyConfig!$A:$G,7,FALSE)*D1811</f>
        <v>3969</v>
      </c>
      <c r="J1811" s="51">
        <f>VLOOKUP(A1811,filiation!A:C,3,FALSE)</f>
        <v>28</v>
      </c>
      <c r="K1811" s="51">
        <f>VLOOKUP(J1811,Entourage!A:N,14,FALSE)</f>
        <v>3</v>
      </c>
      <c r="L1811" s="2" t="str">
        <f t="shared" si="255"/>
        <v>辅助</v>
      </c>
      <c r="M1811" s="51">
        <f>VLOOKUP(A1811,filiation!A:D,4,FALSE)</f>
        <v>30</v>
      </c>
      <c r="N1811" s="51">
        <f>VLOOKUP(M1811,Entourage!A:N,14,FALSE)</f>
        <v>3</v>
      </c>
      <c r="O1811" s="2" t="str">
        <f t="shared" si="256"/>
        <v>辅助</v>
      </c>
      <c r="P1811" s="2">
        <f t="shared" si="257"/>
        <v>104</v>
      </c>
      <c r="Q1811" s="51">
        <f>INT(VLOOKUP(M1811,Entourage!A:AF,28+IF(N1811=1,2,IF(N1811=3,3,1)),FALSE)*0.6*POWER(B1811,1.1))</f>
        <v>3580</v>
      </c>
      <c r="R1811" s="55">
        <f>I1811/(SUM(H$2:H1811)*10)</f>
        <v>6.5076242006886376E-3</v>
      </c>
      <c r="S1811" s="95">
        <f t="shared" si="260"/>
        <v>1.89</v>
      </c>
      <c r="T1811" s="96">
        <f>SUMIFS(H$2:H1811,A$2:A1811,A1811)*10*S1811*(1.1+INDEX(Entourage!BD:BD,MATCH(J1811,Entourage!A:A,0))/20)</f>
        <v>3969.0000000000005</v>
      </c>
      <c r="U1811" s="96">
        <f t="shared" si="261"/>
        <v>491.40000000000009</v>
      </c>
      <c r="V1811" s="96">
        <f>T1811/VLOOKUP(C1811,[4]CharPropertyConfig!$A:$G,7,FALSE)</f>
        <v>3969.0000000000005</v>
      </c>
      <c r="W1811" s="96">
        <f t="shared" si="262"/>
        <v>14.279999999999745</v>
      </c>
      <c r="X1811" s="54" t="str">
        <f>VLOOKUP(J1811,Entourage!A:B,2,FALSE)</f>
        <v>c_b_0023</v>
      </c>
      <c r="Y1811" s="51" t="str">
        <f>VLOOKUP(M1811,Entourage!A:B,2,FALSE)</f>
        <v>c_b_0066</v>
      </c>
    </row>
    <row r="1812" spans="1:25" x14ac:dyDescent="0.15">
      <c r="A1812" s="51">
        <f t="shared" si="258"/>
        <v>91</v>
      </c>
      <c r="B1812" s="2">
        <f>COUNTIF(A$1:A1812,A1812)</f>
        <v>11</v>
      </c>
      <c r="C1812" s="2">
        <f t="shared" si="263"/>
        <v>104</v>
      </c>
      <c r="D1812" s="100">
        <f t="shared" si="259"/>
        <v>4482</v>
      </c>
      <c r="E1812" s="51">
        <v>1</v>
      </c>
      <c r="F1812" s="43">
        <v>4</v>
      </c>
      <c r="G1812" s="82">
        <v>13009</v>
      </c>
      <c r="H1812" s="43">
        <v>34</v>
      </c>
      <c r="I1812" s="43">
        <f>VLOOKUP(C1812,[4]CharPropertyConfig!$A:$G,7,FALSE)*D1812</f>
        <v>4482</v>
      </c>
      <c r="J1812" s="51">
        <f>VLOOKUP(A1812,filiation!A:C,3,FALSE)</f>
        <v>28</v>
      </c>
      <c r="K1812" s="51">
        <f>VLOOKUP(J1812,Entourage!A:N,14,FALSE)</f>
        <v>3</v>
      </c>
      <c r="L1812" s="2" t="str">
        <f t="shared" si="255"/>
        <v>辅助</v>
      </c>
      <c r="M1812" s="51">
        <f>VLOOKUP(A1812,filiation!A:D,4,FALSE)</f>
        <v>30</v>
      </c>
      <c r="N1812" s="51">
        <f>VLOOKUP(M1812,Entourage!A:N,14,FALSE)</f>
        <v>3</v>
      </c>
      <c r="O1812" s="2" t="str">
        <f t="shared" si="256"/>
        <v>辅助</v>
      </c>
      <c r="P1812" s="2">
        <f t="shared" si="257"/>
        <v>104</v>
      </c>
      <c r="Q1812" s="51">
        <f>INT(VLOOKUP(M1812,Entourage!A:AF,28+IF(N1812=1,2,IF(N1812=3,3,1)),FALSE)*0.6*POWER(B1812,1.1))</f>
        <v>3976</v>
      </c>
      <c r="R1812" s="55">
        <f>I1812/(SUM(H$2:H1812)*10)</f>
        <v>7.3446512847404298E-3</v>
      </c>
      <c r="S1812" s="95">
        <f t="shared" si="260"/>
        <v>1.74</v>
      </c>
      <c r="T1812" s="96">
        <f>SUMIFS(H$2:H1812,A$2:A1812,A1812)*10*S1812*(1.1+INDEX(Entourage!BD:BD,MATCH(J1812,Entourage!A:A,0))/20)</f>
        <v>4482.2400000000007</v>
      </c>
      <c r="U1812" s="96">
        <f t="shared" si="261"/>
        <v>513.24000000000024</v>
      </c>
      <c r="V1812" s="96">
        <f>T1812/VLOOKUP(C1812,[4]CharPropertyConfig!$A:$G,7,FALSE)</f>
        <v>4482.2400000000007</v>
      </c>
      <c r="W1812" s="96">
        <f t="shared" si="262"/>
        <v>21.840000000000146</v>
      </c>
      <c r="X1812" s="54" t="str">
        <f>VLOOKUP(J1812,Entourage!A:B,2,FALSE)</f>
        <v>c_b_0023</v>
      </c>
      <c r="Y1812" s="51" t="str">
        <f>VLOOKUP(M1812,Entourage!A:B,2,FALSE)</f>
        <v>c_b_0066</v>
      </c>
    </row>
    <row r="1813" spans="1:25" x14ac:dyDescent="0.15">
      <c r="A1813" s="51">
        <f t="shared" si="258"/>
        <v>91</v>
      </c>
      <c r="B1813" s="2">
        <f>COUNTIF(A$1:A1813,A1813)</f>
        <v>12</v>
      </c>
      <c r="C1813" s="2">
        <f t="shared" si="263"/>
        <v>104</v>
      </c>
      <c r="D1813" s="100">
        <f t="shared" si="259"/>
        <v>5019</v>
      </c>
      <c r="E1813" s="51">
        <v>1</v>
      </c>
      <c r="F1813" s="43">
        <v>4</v>
      </c>
      <c r="G1813" s="82">
        <v>13009</v>
      </c>
      <c r="H1813" s="43">
        <v>38</v>
      </c>
      <c r="I1813" s="43">
        <f>VLOOKUP(C1813,[4]CharPropertyConfig!$A:$G,7,FALSE)*D1813</f>
        <v>5019</v>
      </c>
      <c r="J1813" s="51">
        <f>VLOOKUP(A1813,filiation!A:C,3,FALSE)</f>
        <v>28</v>
      </c>
      <c r="K1813" s="51">
        <f>VLOOKUP(J1813,Entourage!A:N,14,FALSE)</f>
        <v>3</v>
      </c>
      <c r="L1813" s="2" t="str">
        <f t="shared" si="255"/>
        <v>辅助</v>
      </c>
      <c r="M1813" s="51">
        <f>VLOOKUP(A1813,filiation!A:D,4,FALSE)</f>
        <v>30</v>
      </c>
      <c r="N1813" s="51">
        <f>VLOOKUP(M1813,Entourage!A:N,14,FALSE)</f>
        <v>3</v>
      </c>
      <c r="O1813" s="2" t="str">
        <f t="shared" si="256"/>
        <v>辅助</v>
      </c>
      <c r="P1813" s="2">
        <f t="shared" si="257"/>
        <v>104</v>
      </c>
      <c r="Q1813" s="51">
        <f>INT(VLOOKUP(M1813,Entourage!A:AF,28+IF(N1813=1,2,IF(N1813=3,3,1)),FALSE)*0.6*POWER(B1813,1.1))</f>
        <v>4375</v>
      </c>
      <c r="R1813" s="55">
        <f>I1813/(SUM(H$2:H1813)*10)</f>
        <v>8.2195145917264428E-3</v>
      </c>
      <c r="S1813" s="95">
        <f t="shared" si="260"/>
        <v>1.615</v>
      </c>
      <c r="T1813" s="96">
        <f>SUMIFS(H$2:H1813,A$2:A1813,A1813)*10*S1813*(1.1+INDEX(Entourage!BD:BD,MATCH(J1813,Entourage!A:A,0))/20)</f>
        <v>5019.420000000001</v>
      </c>
      <c r="U1813" s="96">
        <f t="shared" si="261"/>
        <v>537.18000000000029</v>
      </c>
      <c r="V1813" s="96">
        <f>T1813/VLOOKUP(C1813,[4]CharPropertyConfig!$A:$G,7,FALSE)</f>
        <v>5019.420000000001</v>
      </c>
      <c r="W1813" s="96">
        <f t="shared" si="262"/>
        <v>23.940000000000055</v>
      </c>
      <c r="X1813" s="54" t="str">
        <f>VLOOKUP(J1813,Entourage!A:B,2,FALSE)</f>
        <v>c_b_0023</v>
      </c>
      <c r="Y1813" s="51" t="str">
        <f>VLOOKUP(M1813,Entourage!A:B,2,FALSE)</f>
        <v>c_b_0066</v>
      </c>
    </row>
    <row r="1814" spans="1:25" x14ac:dyDescent="0.15">
      <c r="A1814" s="51">
        <f t="shared" si="258"/>
        <v>91</v>
      </c>
      <c r="B1814" s="2">
        <f>COUNTIF(A$1:A1814,A1814)</f>
        <v>13</v>
      </c>
      <c r="C1814" s="2">
        <f t="shared" si="263"/>
        <v>104</v>
      </c>
      <c r="D1814" s="100">
        <f t="shared" si="259"/>
        <v>5580</v>
      </c>
      <c r="E1814" s="51">
        <v>1</v>
      </c>
      <c r="F1814" s="43">
        <v>4</v>
      </c>
      <c r="G1814" s="82">
        <v>13009</v>
      </c>
      <c r="H1814" s="43">
        <v>42</v>
      </c>
      <c r="I1814" s="43">
        <f>VLOOKUP(C1814,[4]CharPropertyConfig!$A:$G,7,FALSE)*D1814</f>
        <v>5580</v>
      </c>
      <c r="J1814" s="51">
        <f>VLOOKUP(A1814,filiation!A:C,3,FALSE)</f>
        <v>28</v>
      </c>
      <c r="K1814" s="51">
        <f>VLOOKUP(J1814,Entourage!A:N,14,FALSE)</f>
        <v>3</v>
      </c>
      <c r="L1814" s="2" t="str">
        <f t="shared" si="255"/>
        <v>辅助</v>
      </c>
      <c r="M1814" s="51">
        <f>VLOOKUP(A1814,filiation!A:D,4,FALSE)</f>
        <v>30</v>
      </c>
      <c r="N1814" s="51">
        <f>VLOOKUP(M1814,Entourage!A:N,14,FALSE)</f>
        <v>3</v>
      </c>
      <c r="O1814" s="2" t="str">
        <f t="shared" si="256"/>
        <v>辅助</v>
      </c>
      <c r="P1814" s="2">
        <f t="shared" si="257"/>
        <v>104</v>
      </c>
      <c r="Q1814" s="51">
        <f>INT(VLOOKUP(M1814,Entourage!A:AF,28+IF(N1814=1,2,IF(N1814=3,3,1)),FALSE)*0.6*POWER(B1814,1.1))</f>
        <v>4778</v>
      </c>
      <c r="R1814" s="55">
        <f>I1814/(SUM(H$2:H1814)*10)</f>
        <v>9.1319717203456399E-3</v>
      </c>
      <c r="S1814" s="95">
        <f t="shared" si="260"/>
        <v>1.51</v>
      </c>
      <c r="T1814" s="96">
        <f>SUMIFS(H$2:H1814,A$2:A1814,A1814)*10*S1814*(1.1+INDEX(Entourage!BD:BD,MATCH(J1814,Entourage!A:A,0))/20)</f>
        <v>5580.9600000000009</v>
      </c>
      <c r="U1814" s="96">
        <f t="shared" si="261"/>
        <v>561.54</v>
      </c>
      <c r="V1814" s="96">
        <f>T1814/VLOOKUP(C1814,[4]CharPropertyConfig!$A:$G,7,FALSE)</f>
        <v>5580.9600000000009</v>
      </c>
      <c r="W1814" s="96">
        <f t="shared" si="262"/>
        <v>24.359999999999673</v>
      </c>
      <c r="X1814" s="54" t="str">
        <f>VLOOKUP(J1814,Entourage!A:B,2,FALSE)</f>
        <v>c_b_0023</v>
      </c>
      <c r="Y1814" s="51" t="str">
        <f>VLOOKUP(M1814,Entourage!A:B,2,FALSE)</f>
        <v>c_b_0066</v>
      </c>
    </row>
    <row r="1815" spans="1:25" x14ac:dyDescent="0.15">
      <c r="A1815" s="51">
        <f t="shared" si="258"/>
        <v>91</v>
      </c>
      <c r="B1815" s="2">
        <f>COUNTIF(A$1:A1815,A1815)</f>
        <v>14</v>
      </c>
      <c r="C1815" s="2">
        <f t="shared" si="263"/>
        <v>104</v>
      </c>
      <c r="D1815" s="100">
        <f t="shared" si="259"/>
        <v>6162</v>
      </c>
      <c r="E1815" s="51">
        <v>1</v>
      </c>
      <c r="F1815" s="43">
        <v>5</v>
      </c>
      <c r="G1815" s="82">
        <v>13009</v>
      </c>
      <c r="H1815" s="43">
        <v>46</v>
      </c>
      <c r="I1815" s="43">
        <f>VLOOKUP(C1815,[4]CharPropertyConfig!$A:$G,7,FALSE)*D1815</f>
        <v>6162</v>
      </c>
      <c r="J1815" s="51">
        <f>VLOOKUP(A1815,filiation!A:C,3,FALSE)</f>
        <v>28</v>
      </c>
      <c r="K1815" s="51">
        <f>VLOOKUP(J1815,Entourage!A:N,14,FALSE)</f>
        <v>3</v>
      </c>
      <c r="L1815" s="2" t="str">
        <f t="shared" si="255"/>
        <v>辅助</v>
      </c>
      <c r="M1815" s="51">
        <f>VLOOKUP(A1815,filiation!A:D,4,FALSE)</f>
        <v>30</v>
      </c>
      <c r="N1815" s="51">
        <f>VLOOKUP(M1815,Entourage!A:N,14,FALSE)</f>
        <v>3</v>
      </c>
      <c r="O1815" s="2" t="str">
        <f t="shared" si="256"/>
        <v>辅助</v>
      </c>
      <c r="P1815" s="2">
        <f t="shared" si="257"/>
        <v>104</v>
      </c>
      <c r="Q1815" s="51">
        <f>INT(VLOOKUP(M1815,Entourage!A:AF,28+IF(N1815=1,2,IF(N1815=3,3,1)),FALSE)*0.6*POWER(B1815,1.1))</f>
        <v>5184</v>
      </c>
      <c r="R1815" s="55">
        <f>I1815/(SUM(H$2:H1815)*10)</f>
        <v>1.0076860179885527E-2</v>
      </c>
      <c r="S1815" s="95">
        <f t="shared" si="260"/>
        <v>1.42</v>
      </c>
      <c r="T1815" s="96">
        <f>SUMIFS(H$2:H1815,A$2:A1815,A1815)*10*S1815*(1.1+INDEX(Entourage!BD:BD,MATCH(J1815,Entourage!A:A,0))/20)</f>
        <v>6162.8</v>
      </c>
      <c r="U1815" s="96">
        <f t="shared" si="261"/>
        <v>581.83999999999924</v>
      </c>
      <c r="V1815" s="96">
        <f>T1815/VLOOKUP(C1815,[4]CharPropertyConfig!$A:$G,7,FALSE)</f>
        <v>6162.8</v>
      </c>
      <c r="W1815" s="96">
        <f t="shared" si="262"/>
        <v>20.299999999999272</v>
      </c>
      <c r="X1815" s="54" t="str">
        <f>VLOOKUP(J1815,Entourage!A:B,2,FALSE)</f>
        <v>c_b_0023</v>
      </c>
      <c r="Y1815" s="51" t="str">
        <f>VLOOKUP(M1815,Entourage!A:B,2,FALSE)</f>
        <v>c_b_0066</v>
      </c>
    </row>
    <row r="1816" spans="1:25" x14ac:dyDescent="0.15">
      <c r="A1816" s="51">
        <f t="shared" si="258"/>
        <v>91</v>
      </c>
      <c r="B1816" s="2">
        <f>COUNTIF(A$1:A1816,A1816)</f>
        <v>15</v>
      </c>
      <c r="C1816" s="2">
        <f t="shared" si="263"/>
        <v>104</v>
      </c>
      <c r="D1816" s="100">
        <f t="shared" si="259"/>
        <v>6763</v>
      </c>
      <c r="E1816" s="51">
        <v>1</v>
      </c>
      <c r="F1816" s="43">
        <v>5</v>
      </c>
      <c r="G1816" s="82">
        <v>13009</v>
      </c>
      <c r="H1816" s="43">
        <v>50</v>
      </c>
      <c r="I1816" s="43">
        <f>VLOOKUP(C1816,[4]CharPropertyConfig!$A:$G,7,FALSE)*D1816</f>
        <v>6763</v>
      </c>
      <c r="J1816" s="51">
        <f>VLOOKUP(A1816,filiation!A:C,3,FALSE)</f>
        <v>28</v>
      </c>
      <c r="K1816" s="51">
        <f>VLOOKUP(J1816,Entourage!A:N,14,FALSE)</f>
        <v>3</v>
      </c>
      <c r="L1816" s="2" t="str">
        <f t="shared" si="255"/>
        <v>辅助</v>
      </c>
      <c r="M1816" s="51">
        <f>VLOOKUP(A1816,filiation!A:D,4,FALSE)</f>
        <v>30</v>
      </c>
      <c r="N1816" s="51">
        <f>VLOOKUP(M1816,Entourage!A:N,14,FALSE)</f>
        <v>3</v>
      </c>
      <c r="O1816" s="2" t="str">
        <f t="shared" si="256"/>
        <v>辅助</v>
      </c>
      <c r="P1816" s="2">
        <f t="shared" si="257"/>
        <v>104</v>
      </c>
      <c r="Q1816" s="51">
        <f>INT(VLOOKUP(M1816,Entourage!A:AF,28+IF(N1816=1,2,IF(N1816=3,3,1)),FALSE)*0.6*POWER(B1816,1.1))</f>
        <v>5592</v>
      </c>
      <c r="R1816" s="55">
        <f>I1816/(SUM(H$2:H1816)*10)</f>
        <v>1.1050653594771241E-2</v>
      </c>
      <c r="S1816" s="95">
        <f t="shared" si="260"/>
        <v>1.3418999999999999</v>
      </c>
      <c r="T1816" s="96">
        <f>SUMIFS(H$2:H1816,A$2:A1816,A1816)*10*S1816*(1.1+INDEX(Entourage!BD:BD,MATCH(J1816,Entourage!A:A,0))/20)</f>
        <v>6763.1759999999995</v>
      </c>
      <c r="U1816" s="96">
        <f t="shared" si="261"/>
        <v>600.37599999999929</v>
      </c>
      <c r="V1816" s="96">
        <f>T1816/VLOOKUP(C1816,[4]CharPropertyConfig!$A:$G,7,FALSE)</f>
        <v>6763.1759999999995</v>
      </c>
      <c r="W1816" s="96">
        <f t="shared" si="262"/>
        <v>18.536000000000058</v>
      </c>
      <c r="X1816" s="54" t="str">
        <f>VLOOKUP(J1816,Entourage!A:B,2,FALSE)</f>
        <v>c_b_0023</v>
      </c>
      <c r="Y1816" s="51" t="str">
        <f>VLOOKUP(M1816,Entourage!A:B,2,FALSE)</f>
        <v>c_b_0066</v>
      </c>
    </row>
    <row r="1817" spans="1:25" x14ac:dyDescent="0.15">
      <c r="A1817" s="51">
        <f t="shared" si="258"/>
        <v>91</v>
      </c>
      <c r="B1817" s="2">
        <f>COUNTIF(A$1:A1817,A1817)</f>
        <v>16</v>
      </c>
      <c r="C1817" s="2">
        <f t="shared" si="263"/>
        <v>104</v>
      </c>
      <c r="D1817" s="100">
        <f t="shared" si="259"/>
        <v>7388</v>
      </c>
      <c r="E1817" s="51">
        <v>1</v>
      </c>
      <c r="F1817" s="43">
        <v>5</v>
      </c>
      <c r="G1817" s="82">
        <v>13009</v>
      </c>
      <c r="H1817" s="43">
        <v>54</v>
      </c>
      <c r="I1817" s="43">
        <f>VLOOKUP(C1817,[4]CharPropertyConfig!$A:$G,7,FALSE)*D1817</f>
        <v>7388</v>
      </c>
      <c r="J1817" s="51">
        <f>VLOOKUP(A1817,filiation!A:C,3,FALSE)</f>
        <v>28</v>
      </c>
      <c r="K1817" s="51">
        <f>VLOOKUP(J1817,Entourage!A:N,14,FALSE)</f>
        <v>3</v>
      </c>
      <c r="L1817" s="2" t="str">
        <f t="shared" si="255"/>
        <v>辅助</v>
      </c>
      <c r="M1817" s="51">
        <f>VLOOKUP(A1817,filiation!A:D,4,FALSE)</f>
        <v>30</v>
      </c>
      <c r="N1817" s="51">
        <f>VLOOKUP(M1817,Entourage!A:N,14,FALSE)</f>
        <v>3</v>
      </c>
      <c r="O1817" s="2" t="str">
        <f t="shared" si="256"/>
        <v>辅助</v>
      </c>
      <c r="P1817" s="2">
        <f t="shared" si="257"/>
        <v>104</v>
      </c>
      <c r="Q1817" s="51">
        <f>INT(VLOOKUP(M1817,Entourage!A:AF,28+IF(N1817=1,2,IF(N1817=3,3,1)),FALSE)*0.6*POWER(B1817,1.1))</f>
        <v>6004</v>
      </c>
      <c r="R1817" s="55">
        <f>I1817/(SUM(H$2:H1817)*10)</f>
        <v>1.2061253142651909E-2</v>
      </c>
      <c r="S1817" s="95">
        <f t="shared" si="260"/>
        <v>1.2748049999999997</v>
      </c>
      <c r="T1817" s="96">
        <f>SUMIFS(H$2:H1817,A$2:A1817,A1817)*10*S1817*(1.1+INDEX(Entourage!BD:BD,MATCH(J1817,Entourage!A:A,0))/20)</f>
        <v>7388.7697799999987</v>
      </c>
      <c r="U1817" s="96">
        <f t="shared" si="261"/>
        <v>625.59377999999924</v>
      </c>
      <c r="V1817" s="96">
        <f>T1817/VLOOKUP(C1817,[4]CharPropertyConfig!$A:$G,7,FALSE)</f>
        <v>7388.7697799999987</v>
      </c>
      <c r="W1817" s="96">
        <f t="shared" si="262"/>
        <v>25.217779999999948</v>
      </c>
      <c r="X1817" s="54" t="str">
        <f>VLOOKUP(J1817,Entourage!A:B,2,FALSE)</f>
        <v>c_b_0023</v>
      </c>
      <c r="Y1817" s="51" t="str">
        <f>VLOOKUP(M1817,Entourage!A:B,2,FALSE)</f>
        <v>c_b_0066</v>
      </c>
    </row>
    <row r="1818" spans="1:25" x14ac:dyDescent="0.15">
      <c r="A1818" s="51">
        <f t="shared" si="258"/>
        <v>91</v>
      </c>
      <c r="B1818" s="2">
        <f>COUNTIF(A$1:A1818,A1818)</f>
        <v>17</v>
      </c>
      <c r="C1818" s="2">
        <f t="shared" si="263"/>
        <v>104</v>
      </c>
      <c r="D1818" s="100">
        <f t="shared" si="259"/>
        <v>8044</v>
      </c>
      <c r="E1818" s="51">
        <v>1</v>
      </c>
      <c r="F1818" s="43">
        <v>5</v>
      </c>
      <c r="G1818" s="82">
        <v>13009</v>
      </c>
      <c r="H1818" s="43">
        <v>58</v>
      </c>
      <c r="I1818" s="43">
        <f>VLOOKUP(C1818,[4]CharPropertyConfig!$A:$G,7,FALSE)*D1818</f>
        <v>8044</v>
      </c>
      <c r="J1818" s="51">
        <f>VLOOKUP(A1818,filiation!A:C,3,FALSE)</f>
        <v>28</v>
      </c>
      <c r="K1818" s="51">
        <f>VLOOKUP(J1818,Entourage!A:N,14,FALSE)</f>
        <v>3</v>
      </c>
      <c r="L1818" s="2" t="str">
        <f t="shared" si="255"/>
        <v>辅助</v>
      </c>
      <c r="M1818" s="51">
        <f>VLOOKUP(A1818,filiation!A:D,4,FALSE)</f>
        <v>30</v>
      </c>
      <c r="N1818" s="51">
        <f>VLOOKUP(M1818,Entourage!A:N,14,FALSE)</f>
        <v>3</v>
      </c>
      <c r="O1818" s="2" t="str">
        <f t="shared" si="256"/>
        <v>辅助</v>
      </c>
      <c r="P1818" s="2">
        <f t="shared" si="257"/>
        <v>104</v>
      </c>
      <c r="Q1818" s="51">
        <f>INT(VLOOKUP(M1818,Entourage!A:AF,28+IF(N1818=1,2,IF(N1818=3,3,1)),FALSE)*0.6*POWER(B1818,1.1))</f>
        <v>6418</v>
      </c>
      <c r="R1818" s="55">
        <f>I1818/(SUM(H$2:H1818)*10)</f>
        <v>1.3119780793319415E-2</v>
      </c>
      <c r="S1818" s="95">
        <f t="shared" si="260"/>
        <v>1.2174387749999998</v>
      </c>
      <c r="T1818" s="96">
        <f>SUMIFS(H$2:H1818,A$2:A1818,A1818)*10*S1818*(1.1+INDEX(Entourage!BD:BD,MATCH(J1818,Entourage!A:A,0))/20)</f>
        <v>8044.835425199999</v>
      </c>
      <c r="U1818" s="96">
        <f t="shared" si="261"/>
        <v>656.06564520000029</v>
      </c>
      <c r="V1818" s="96">
        <f>T1818/VLOOKUP(C1818,[4]CharPropertyConfig!$A:$G,7,FALSE)</f>
        <v>8044.835425199999</v>
      </c>
      <c r="W1818" s="96">
        <f t="shared" si="262"/>
        <v>30.471865200001048</v>
      </c>
      <c r="X1818" s="54" t="str">
        <f>VLOOKUP(J1818,Entourage!A:B,2,FALSE)</f>
        <v>c_b_0023</v>
      </c>
      <c r="Y1818" s="51" t="str">
        <f>VLOOKUP(M1818,Entourage!A:B,2,FALSE)</f>
        <v>c_b_0066</v>
      </c>
    </row>
    <row r="1819" spans="1:25" x14ac:dyDescent="0.15">
      <c r="A1819" s="51">
        <f t="shared" si="258"/>
        <v>91</v>
      </c>
      <c r="B1819" s="2">
        <f>COUNTIF(A$1:A1819,A1819)</f>
        <v>18</v>
      </c>
      <c r="C1819" s="2">
        <f t="shared" si="263"/>
        <v>104</v>
      </c>
      <c r="D1819" s="100">
        <f t="shared" si="259"/>
        <v>8770</v>
      </c>
      <c r="E1819" s="51">
        <v>1</v>
      </c>
      <c r="F1819" s="43">
        <v>6</v>
      </c>
      <c r="G1819" s="82">
        <v>13009</v>
      </c>
      <c r="H1819" s="43">
        <v>64</v>
      </c>
      <c r="I1819" s="43">
        <f>VLOOKUP(C1819,[4]CharPropertyConfig!$A:$G,7,FALSE)*D1819</f>
        <v>8770</v>
      </c>
      <c r="J1819" s="51">
        <f>VLOOKUP(A1819,filiation!A:C,3,FALSE)</f>
        <v>28</v>
      </c>
      <c r="K1819" s="51">
        <f>VLOOKUP(J1819,Entourage!A:N,14,FALSE)</f>
        <v>3</v>
      </c>
      <c r="L1819" s="2" t="str">
        <f t="shared" si="255"/>
        <v>辅助</v>
      </c>
      <c r="M1819" s="51">
        <f>VLOOKUP(A1819,filiation!A:D,4,FALSE)</f>
        <v>30</v>
      </c>
      <c r="N1819" s="51">
        <f>VLOOKUP(M1819,Entourage!A:N,14,FALSE)</f>
        <v>3</v>
      </c>
      <c r="O1819" s="2" t="str">
        <f t="shared" si="256"/>
        <v>辅助</v>
      </c>
      <c r="P1819" s="2">
        <f t="shared" si="257"/>
        <v>104</v>
      </c>
      <c r="Q1819" s="51">
        <f>INT(VLOOKUP(M1819,Entourage!A:AF,28+IF(N1819=1,2,IF(N1819=3,3,1)),FALSE)*0.6*POWER(B1819,1.1))</f>
        <v>6834</v>
      </c>
      <c r="R1819" s="55">
        <f>I1819/(SUM(H$2:H1819)*10)</f>
        <v>1.4288972888425443E-2</v>
      </c>
      <c r="S1819" s="95">
        <f t="shared" si="260"/>
        <v>1.1687412239999997</v>
      </c>
      <c r="T1819" s="96">
        <f>SUMIFS(H$2:H1819,A$2:A1819,A1819)*10*S1819*(1.1+INDEX(Entourage!BD:BD,MATCH(J1819,Entourage!A:A,0))/20)</f>
        <v>8770.2341448959978</v>
      </c>
      <c r="U1819" s="96">
        <f t="shared" si="261"/>
        <v>725.39871969599881</v>
      </c>
      <c r="V1819" s="96">
        <f>T1819/VLOOKUP(C1819,[4]CharPropertyConfig!$A:$G,7,FALSE)</f>
        <v>8770.2341448959978</v>
      </c>
      <c r="W1819" s="96">
        <f t="shared" si="262"/>
        <v>69.333074495998517</v>
      </c>
      <c r="X1819" s="54" t="str">
        <f>VLOOKUP(J1819,Entourage!A:B,2,FALSE)</f>
        <v>c_b_0023</v>
      </c>
      <c r="Y1819" s="51" t="str">
        <f>VLOOKUP(M1819,Entourage!A:B,2,FALSE)</f>
        <v>c_b_0066</v>
      </c>
    </row>
    <row r="1820" spans="1:25" x14ac:dyDescent="0.15">
      <c r="A1820" s="51">
        <f t="shared" si="258"/>
        <v>91</v>
      </c>
      <c r="B1820" s="2">
        <f>COUNTIF(A$1:A1820,A1820)</f>
        <v>19</v>
      </c>
      <c r="C1820" s="2">
        <f t="shared" si="263"/>
        <v>104</v>
      </c>
      <c r="D1820" s="100">
        <f t="shared" si="259"/>
        <v>9536</v>
      </c>
      <c r="E1820" s="51">
        <v>1</v>
      </c>
      <c r="F1820" s="43">
        <v>6</v>
      </c>
      <c r="G1820" s="82">
        <v>13009</v>
      </c>
      <c r="H1820" s="43">
        <v>68</v>
      </c>
      <c r="I1820" s="43">
        <f>VLOOKUP(C1820,[4]CharPropertyConfig!$A:$G,7,FALSE)*D1820</f>
        <v>9536</v>
      </c>
      <c r="J1820" s="51">
        <f>VLOOKUP(A1820,filiation!A:C,3,FALSE)</f>
        <v>28</v>
      </c>
      <c r="K1820" s="51">
        <f>VLOOKUP(J1820,Entourage!A:N,14,FALSE)</f>
        <v>3</v>
      </c>
      <c r="L1820" s="2" t="str">
        <f t="shared" si="255"/>
        <v>辅助</v>
      </c>
      <c r="M1820" s="51">
        <f>VLOOKUP(A1820,filiation!A:D,4,FALSE)</f>
        <v>30</v>
      </c>
      <c r="N1820" s="51">
        <f>VLOOKUP(M1820,Entourage!A:N,14,FALSE)</f>
        <v>3</v>
      </c>
      <c r="O1820" s="2" t="str">
        <f t="shared" si="256"/>
        <v>辅助</v>
      </c>
      <c r="P1820" s="2">
        <f t="shared" si="257"/>
        <v>104</v>
      </c>
      <c r="Q1820" s="51">
        <f>INT(VLOOKUP(M1820,Entourage!A:AF,28+IF(N1820=1,2,IF(N1820=3,3,1)),FALSE)*0.6*POWER(B1820,1.1))</f>
        <v>7253</v>
      </c>
      <c r="R1820" s="55">
        <f>I1820/(SUM(H$2:H1820)*10)</f>
        <v>1.5519822928194779E-2</v>
      </c>
      <c r="S1820" s="95">
        <f t="shared" si="260"/>
        <v>1.1278352811599996</v>
      </c>
      <c r="T1820" s="96">
        <f>SUMIFS(H$2:H1820,A$2:A1820,A1820)*10*S1820*(1.1+INDEX(Entourage!BD:BD,MATCH(J1820,Entourage!A:A,0))/20)</f>
        <v>9536.9751374889565</v>
      </c>
      <c r="U1820" s="96">
        <f t="shared" si="261"/>
        <v>766.74099259295872</v>
      </c>
      <c r="V1820" s="96">
        <f>T1820/VLOOKUP(C1820,[4]CharPropertyConfig!$A:$G,7,FALSE)</f>
        <v>9536.9751374889565</v>
      </c>
      <c r="W1820" s="96">
        <f t="shared" si="262"/>
        <v>41.342272896959912</v>
      </c>
      <c r="X1820" s="54" t="str">
        <f>VLOOKUP(J1820,Entourage!A:B,2,FALSE)</f>
        <v>c_b_0023</v>
      </c>
      <c r="Y1820" s="51" t="str">
        <f>VLOOKUP(M1820,Entourage!A:B,2,FALSE)</f>
        <v>c_b_0066</v>
      </c>
    </row>
    <row r="1821" spans="1:25" x14ac:dyDescent="0.15">
      <c r="A1821" s="51">
        <f t="shared" si="258"/>
        <v>91</v>
      </c>
      <c r="B1821" s="2">
        <f>COUNTIF(A$1:A1821,A1821)</f>
        <v>20</v>
      </c>
      <c r="C1821" s="2">
        <f t="shared" si="263"/>
        <v>104</v>
      </c>
      <c r="D1821" s="100">
        <f t="shared" si="259"/>
        <v>10353</v>
      </c>
      <c r="E1821" s="51">
        <v>1</v>
      </c>
      <c r="F1821" s="43">
        <v>6</v>
      </c>
      <c r="G1821" s="82">
        <v>13009</v>
      </c>
      <c r="H1821" s="43">
        <v>72</v>
      </c>
      <c r="I1821" s="43">
        <f>VLOOKUP(C1821,[4]CharPropertyConfig!$A:$G,7,FALSE)*D1821</f>
        <v>10353</v>
      </c>
      <c r="J1821" s="51">
        <f>VLOOKUP(A1821,filiation!A:C,3,FALSE)</f>
        <v>28</v>
      </c>
      <c r="K1821" s="51">
        <f>VLOOKUP(J1821,Entourage!A:N,14,FALSE)</f>
        <v>3</v>
      </c>
      <c r="L1821" s="2" t="str">
        <f t="shared" si="255"/>
        <v>辅助</v>
      </c>
      <c r="M1821" s="51">
        <f>VLOOKUP(A1821,filiation!A:D,4,FALSE)</f>
        <v>30</v>
      </c>
      <c r="N1821" s="51">
        <f>VLOOKUP(M1821,Entourage!A:N,14,FALSE)</f>
        <v>3</v>
      </c>
      <c r="O1821" s="2" t="str">
        <f t="shared" si="256"/>
        <v>辅助</v>
      </c>
      <c r="P1821" s="2">
        <f t="shared" si="257"/>
        <v>104</v>
      </c>
      <c r="Q1821" s="51">
        <f>INT(VLOOKUP(M1821,Entourage!A:AF,28+IF(N1821=1,2,IF(N1821=3,3,1)),FALSE)*0.6*POWER(B1821,1.1))</f>
        <v>7674</v>
      </c>
      <c r="R1821" s="55">
        <f>I1821/(SUM(H$2:H1821)*10)</f>
        <v>1.6829767865270823E-2</v>
      </c>
      <c r="S1821" s="95">
        <f t="shared" si="260"/>
        <v>1.0940002227251997</v>
      </c>
      <c r="T1821" s="96">
        <f>SUMIFS(H$2:H1821,A$2:A1821,A1821)*10*S1821*(1.1+INDEX(Entourage!BD:BD,MATCH(J1821,Entourage!A:A,0))/20)</f>
        <v>10353.618107871291</v>
      </c>
      <c r="U1821" s="96">
        <f t="shared" si="261"/>
        <v>816.64297038233417</v>
      </c>
      <c r="V1821" s="96">
        <f>T1821/VLOOKUP(C1821,[4]CharPropertyConfig!$A:$G,7,FALSE)</f>
        <v>10353.618107871291</v>
      </c>
      <c r="W1821" s="96">
        <f t="shared" si="262"/>
        <v>49.901977789375451</v>
      </c>
      <c r="X1821" s="54" t="str">
        <f>VLOOKUP(J1821,Entourage!A:B,2,FALSE)</f>
        <v>c_b_0023</v>
      </c>
      <c r="Y1821" s="51" t="str">
        <f>VLOOKUP(M1821,Entourage!A:B,2,FALSE)</f>
        <v>c_b_0066</v>
      </c>
    </row>
    <row r="1822" spans="1:25" x14ac:dyDescent="0.15">
      <c r="A1822" s="51">
        <f t="shared" si="258"/>
        <v>92</v>
      </c>
      <c r="B1822" s="2">
        <f>COUNTIF(A$1:A1822,A1822)</f>
        <v>1</v>
      </c>
      <c r="C1822" s="2">
        <f t="shared" si="263"/>
        <v>104</v>
      </c>
      <c r="D1822" s="100">
        <f t="shared" si="259"/>
        <v>280</v>
      </c>
      <c r="E1822" s="51">
        <v>1</v>
      </c>
      <c r="F1822" s="43">
        <v>1</v>
      </c>
      <c r="G1822" s="82">
        <v>13009</v>
      </c>
      <c r="H1822" s="43">
        <v>2</v>
      </c>
      <c r="I1822" s="43">
        <f>VLOOKUP(C1822,[4]CharPropertyConfig!$A:$G,7,FALSE)*D1822</f>
        <v>280</v>
      </c>
      <c r="J1822" s="51">
        <f>VLOOKUP(A1822,filiation!A:C,3,FALSE)</f>
        <v>30</v>
      </c>
      <c r="K1822" s="51">
        <f>VLOOKUP(J1822,Entourage!A:N,14,FALSE)</f>
        <v>3</v>
      </c>
      <c r="L1822" s="2" t="str">
        <f t="shared" si="255"/>
        <v>辅助</v>
      </c>
      <c r="M1822" s="51">
        <f>VLOOKUP(A1822,filiation!A:D,4,FALSE)</f>
        <v>28</v>
      </c>
      <c r="N1822" s="51">
        <f>VLOOKUP(M1822,Entourage!A:N,14,FALSE)</f>
        <v>3</v>
      </c>
      <c r="O1822" s="2" t="str">
        <f t="shared" si="256"/>
        <v>辅助</v>
      </c>
      <c r="P1822" s="2">
        <f t="shared" si="257"/>
        <v>104</v>
      </c>
      <c r="Q1822" s="51">
        <f>INT(VLOOKUP(M1822,Entourage!A:AF,28+IF(N1822=1,2,IF(N1822=3,3,1)),FALSE)*0.6*POWER(B1822,1.1))</f>
        <v>284</v>
      </c>
      <c r="R1822" s="55">
        <f>I1822/(SUM(H$2:H1822)*10)</f>
        <v>4.5515133781982511E-4</v>
      </c>
      <c r="S1822" s="95">
        <f t="shared" si="260"/>
        <v>10</v>
      </c>
      <c r="T1822" s="96">
        <f>SUMIFS(H$2:H1822,A$2:A1822,A1822)*10*S1822*(1.1+INDEX(Entourage!BD:BD,MATCH(J1822,Entourage!A:A,0))/20)</f>
        <v>280</v>
      </c>
      <c r="U1822" s="96">
        <f t="shared" si="261"/>
        <v>-10073.618107871291</v>
      </c>
      <c r="V1822" s="96">
        <f>T1822/VLOOKUP(C1822,[4]CharPropertyConfig!$A:$G,7,FALSE)</f>
        <v>280</v>
      </c>
      <c r="W1822" s="96">
        <f t="shared" si="262"/>
        <v>-10890.261078253625</v>
      </c>
      <c r="X1822" s="54" t="str">
        <f>VLOOKUP(J1822,Entourage!A:B,2,FALSE)</f>
        <v>c_b_0066</v>
      </c>
      <c r="Y1822" s="51" t="str">
        <f>VLOOKUP(M1822,Entourage!A:B,2,FALSE)</f>
        <v>c_b_0023</v>
      </c>
    </row>
    <row r="1823" spans="1:25" x14ac:dyDescent="0.15">
      <c r="A1823" s="51">
        <f t="shared" si="258"/>
        <v>92</v>
      </c>
      <c r="B1823" s="2">
        <f>COUNTIF(A$1:A1823,A1823)</f>
        <v>2</v>
      </c>
      <c r="C1823" s="2">
        <f t="shared" si="263"/>
        <v>104</v>
      </c>
      <c r="D1823" s="100">
        <f t="shared" si="259"/>
        <v>588</v>
      </c>
      <c r="E1823" s="51">
        <v>1</v>
      </c>
      <c r="F1823" s="43">
        <v>1</v>
      </c>
      <c r="G1823" s="82">
        <v>13009</v>
      </c>
      <c r="H1823" s="43">
        <v>4</v>
      </c>
      <c r="I1823" s="43">
        <f>VLOOKUP(C1823,[4]CharPropertyConfig!$A:$G,7,FALSE)*D1823</f>
        <v>588</v>
      </c>
      <c r="J1823" s="51">
        <f>VLOOKUP(A1823,filiation!A:C,3,FALSE)</f>
        <v>30</v>
      </c>
      <c r="K1823" s="51">
        <f>VLOOKUP(J1823,Entourage!A:N,14,FALSE)</f>
        <v>3</v>
      </c>
      <c r="L1823" s="2" t="str">
        <f t="shared" si="255"/>
        <v>辅助</v>
      </c>
      <c r="M1823" s="51">
        <f>VLOOKUP(A1823,filiation!A:D,4,FALSE)</f>
        <v>28</v>
      </c>
      <c r="N1823" s="51">
        <f>VLOOKUP(M1823,Entourage!A:N,14,FALSE)</f>
        <v>3</v>
      </c>
      <c r="O1823" s="2" t="str">
        <f t="shared" si="256"/>
        <v>辅助</v>
      </c>
      <c r="P1823" s="2">
        <f t="shared" si="257"/>
        <v>104</v>
      </c>
      <c r="Q1823" s="51">
        <f>INT(VLOOKUP(M1823,Entourage!A:AF,28+IF(N1823=1,2,IF(N1823=3,3,1)),FALSE)*0.6*POWER(B1823,1.1))</f>
        <v>609</v>
      </c>
      <c r="R1823" s="55">
        <f>I1823/(SUM(H$2:H1823)*10)</f>
        <v>9.5575566464029124E-4</v>
      </c>
      <c r="S1823" s="95">
        <f t="shared" si="260"/>
        <v>7</v>
      </c>
      <c r="T1823" s="96">
        <f>SUMIFS(H$2:H1823,A$2:A1823,A1823)*10*S1823*(1.1+INDEX(Entourage!BD:BD,MATCH(J1823,Entourage!A:A,0))/20)</f>
        <v>588</v>
      </c>
      <c r="U1823" s="96">
        <f t="shared" si="261"/>
        <v>308</v>
      </c>
      <c r="V1823" s="96">
        <f>T1823/VLOOKUP(C1823,[4]CharPropertyConfig!$A:$G,7,FALSE)</f>
        <v>588</v>
      </c>
      <c r="W1823" s="96">
        <f t="shared" si="262"/>
        <v>10381.618107871291</v>
      </c>
      <c r="X1823" s="54" t="str">
        <f>VLOOKUP(J1823,Entourage!A:B,2,FALSE)</f>
        <v>c_b_0066</v>
      </c>
      <c r="Y1823" s="51" t="str">
        <f>VLOOKUP(M1823,Entourage!A:B,2,FALSE)</f>
        <v>c_b_0023</v>
      </c>
    </row>
    <row r="1824" spans="1:25" x14ac:dyDescent="0.15">
      <c r="A1824" s="51">
        <f t="shared" si="258"/>
        <v>92</v>
      </c>
      <c r="B1824" s="2">
        <f>COUNTIF(A$1:A1824,A1824)</f>
        <v>3</v>
      </c>
      <c r="C1824" s="2">
        <f t="shared" si="263"/>
        <v>104</v>
      </c>
      <c r="D1824" s="100">
        <f t="shared" si="259"/>
        <v>924</v>
      </c>
      <c r="E1824" s="51">
        <v>1</v>
      </c>
      <c r="F1824" s="43">
        <v>1</v>
      </c>
      <c r="G1824" s="82">
        <v>13009</v>
      </c>
      <c r="H1824" s="43">
        <v>6</v>
      </c>
      <c r="I1824" s="43">
        <f>VLOOKUP(C1824,[4]CharPropertyConfig!$A:$G,7,FALSE)*D1824</f>
        <v>924</v>
      </c>
      <c r="J1824" s="51">
        <f>VLOOKUP(A1824,filiation!A:C,3,FALSE)</f>
        <v>30</v>
      </c>
      <c r="K1824" s="51">
        <f>VLOOKUP(J1824,Entourage!A:N,14,FALSE)</f>
        <v>3</v>
      </c>
      <c r="L1824" s="2" t="str">
        <f t="shared" si="255"/>
        <v>辅助</v>
      </c>
      <c r="M1824" s="51">
        <f>VLOOKUP(A1824,filiation!A:D,4,FALSE)</f>
        <v>28</v>
      </c>
      <c r="N1824" s="51">
        <f>VLOOKUP(M1824,Entourage!A:N,14,FALSE)</f>
        <v>3</v>
      </c>
      <c r="O1824" s="2" t="str">
        <f t="shared" si="256"/>
        <v>辅助</v>
      </c>
      <c r="P1824" s="2">
        <f t="shared" si="257"/>
        <v>104</v>
      </c>
      <c r="Q1824" s="51">
        <f>INT(VLOOKUP(M1824,Entourage!A:AF,28+IF(N1824=1,2,IF(N1824=3,3,1)),FALSE)*0.6*POWER(B1824,1.1))</f>
        <v>952</v>
      </c>
      <c r="R1824" s="55">
        <f>I1824/(SUM(H$2:H1824)*10)</f>
        <v>1.5017552984007282E-3</v>
      </c>
      <c r="S1824" s="95">
        <f t="shared" si="260"/>
        <v>5.5</v>
      </c>
      <c r="T1824" s="96">
        <f>SUMIFS(H$2:H1824,A$2:A1824,A1824)*10*S1824*(1.1+INDEX(Entourage!BD:BD,MATCH(J1824,Entourage!A:A,0))/20)</f>
        <v>924.00000000000011</v>
      </c>
      <c r="U1824" s="96">
        <f t="shared" si="261"/>
        <v>336.00000000000011</v>
      </c>
      <c r="V1824" s="96">
        <f>T1824/VLOOKUP(C1824,[4]CharPropertyConfig!$A:$G,7,FALSE)</f>
        <v>924.00000000000011</v>
      </c>
      <c r="W1824" s="96">
        <f t="shared" si="262"/>
        <v>28.000000000000114</v>
      </c>
      <c r="X1824" s="54" t="str">
        <f>VLOOKUP(J1824,Entourage!A:B,2,FALSE)</f>
        <v>c_b_0066</v>
      </c>
      <c r="Y1824" s="51" t="str">
        <f>VLOOKUP(M1824,Entourage!A:B,2,FALSE)</f>
        <v>c_b_0023</v>
      </c>
    </row>
    <row r="1825" spans="1:25" x14ac:dyDescent="0.15">
      <c r="A1825" s="51">
        <f t="shared" si="258"/>
        <v>92</v>
      </c>
      <c r="B1825" s="2">
        <f>COUNTIF(A$1:A1825,A1825)</f>
        <v>4</v>
      </c>
      <c r="C1825" s="2">
        <f t="shared" si="263"/>
        <v>104</v>
      </c>
      <c r="D1825" s="100">
        <f t="shared" si="259"/>
        <v>1293</v>
      </c>
      <c r="E1825" s="51">
        <v>1</v>
      </c>
      <c r="F1825" s="43">
        <v>2</v>
      </c>
      <c r="G1825" s="82">
        <v>13009</v>
      </c>
      <c r="H1825" s="43">
        <v>10</v>
      </c>
      <c r="I1825" s="43">
        <f>VLOOKUP(C1825,[4]CharPropertyConfig!$A:$G,7,FALSE)*D1825</f>
        <v>1293</v>
      </c>
      <c r="J1825" s="51">
        <f>VLOOKUP(A1825,filiation!A:C,3,FALSE)</f>
        <v>30</v>
      </c>
      <c r="K1825" s="51">
        <f>VLOOKUP(J1825,Entourage!A:N,14,FALSE)</f>
        <v>3</v>
      </c>
      <c r="L1825" s="2" t="str">
        <f t="shared" si="255"/>
        <v>辅助</v>
      </c>
      <c r="M1825" s="51">
        <f>VLOOKUP(A1825,filiation!A:D,4,FALSE)</f>
        <v>28</v>
      </c>
      <c r="N1825" s="51">
        <f>VLOOKUP(M1825,Entourage!A:N,14,FALSE)</f>
        <v>3</v>
      </c>
      <c r="O1825" s="2" t="str">
        <f t="shared" si="256"/>
        <v>辅助</v>
      </c>
      <c r="P1825" s="2">
        <f t="shared" si="257"/>
        <v>104</v>
      </c>
      <c r="Q1825" s="51">
        <f>INT(VLOOKUP(M1825,Entourage!A:AF,28+IF(N1825=1,2,IF(N1825=3,3,1)),FALSE)*0.6*POWER(B1825,1.1))</f>
        <v>1306</v>
      </c>
      <c r="R1825" s="55">
        <f>I1825/(SUM(H$2:H1825)*10)</f>
        <v>2.1011407585556892E-3</v>
      </c>
      <c r="S1825" s="95">
        <f t="shared" si="260"/>
        <v>4.2</v>
      </c>
      <c r="T1825" s="96">
        <f>SUMIFS(H$2:H1825,A$2:A1825,A1825)*10*S1825*(1.1+INDEX(Entourage!BD:BD,MATCH(J1825,Entourage!A:A,0))/20)</f>
        <v>1293.6000000000001</v>
      </c>
      <c r="U1825" s="96">
        <f t="shared" si="261"/>
        <v>369.6</v>
      </c>
      <c r="V1825" s="96">
        <f>T1825/VLOOKUP(C1825,[4]CharPropertyConfig!$A:$G,7,FALSE)</f>
        <v>1293.6000000000001</v>
      </c>
      <c r="W1825" s="96">
        <f t="shared" si="262"/>
        <v>33.599999999999909</v>
      </c>
      <c r="X1825" s="54" t="str">
        <f>VLOOKUP(J1825,Entourage!A:B,2,FALSE)</f>
        <v>c_b_0066</v>
      </c>
      <c r="Y1825" s="51" t="str">
        <f>VLOOKUP(M1825,Entourage!A:B,2,FALSE)</f>
        <v>c_b_0023</v>
      </c>
    </row>
    <row r="1826" spans="1:25" x14ac:dyDescent="0.15">
      <c r="A1826" s="51">
        <f t="shared" si="258"/>
        <v>92</v>
      </c>
      <c r="B1826" s="2">
        <f>COUNTIF(A$1:A1826,A1826)</f>
        <v>5</v>
      </c>
      <c r="C1826" s="2">
        <f t="shared" si="263"/>
        <v>104</v>
      </c>
      <c r="D1826" s="100">
        <f t="shared" si="259"/>
        <v>1694</v>
      </c>
      <c r="E1826" s="51">
        <v>1</v>
      </c>
      <c r="F1826" s="43">
        <v>2</v>
      </c>
      <c r="G1826" s="82">
        <v>13009</v>
      </c>
      <c r="H1826" s="43">
        <v>12</v>
      </c>
      <c r="I1826" s="43">
        <f>VLOOKUP(C1826,[4]CharPropertyConfig!$A:$G,7,FALSE)*D1826</f>
        <v>1694</v>
      </c>
      <c r="J1826" s="51">
        <f>VLOOKUP(A1826,filiation!A:C,3,FALSE)</f>
        <v>30</v>
      </c>
      <c r="K1826" s="51">
        <f>VLOOKUP(J1826,Entourage!A:N,14,FALSE)</f>
        <v>3</v>
      </c>
      <c r="L1826" s="2" t="str">
        <f t="shared" ref="L1826:L1889" si="264">VLOOKUP(K1826,$AC$2:$AD$4,2,FALSE)</f>
        <v>辅助</v>
      </c>
      <c r="M1826" s="51">
        <f>VLOOKUP(A1826,filiation!A:D,4,FALSE)</f>
        <v>28</v>
      </c>
      <c r="N1826" s="51">
        <f>VLOOKUP(M1826,Entourage!A:N,14,FALSE)</f>
        <v>3</v>
      </c>
      <c r="O1826" s="2" t="str">
        <f t="shared" ref="O1826:O1889" si="265">VLOOKUP(N1826,$AC$2:$AD$4,2,FALSE)</f>
        <v>辅助</v>
      </c>
      <c r="P1826" s="2">
        <f t="shared" ref="P1826:P1889" si="266">VLOOKUP(N1826,$AC$2:$AE$4,3,FALSE)</f>
        <v>104</v>
      </c>
      <c r="Q1826" s="51">
        <f>INT(VLOOKUP(M1826,Entourage!A:AF,28+IF(N1826=1,2,IF(N1826=3,3,1)),FALSE)*0.6*POWER(B1826,1.1))</f>
        <v>1670</v>
      </c>
      <c r="R1826" s="55">
        <f>I1826/(SUM(H$2:H1826)*10)</f>
        <v>2.7522339561332249E-3</v>
      </c>
      <c r="S1826" s="95">
        <f t="shared" si="260"/>
        <v>3.56</v>
      </c>
      <c r="T1826" s="96">
        <f>SUMIFS(H$2:H1826,A$2:A1826,A1826)*10*S1826*(1.1+INDEX(Entourage!BD:BD,MATCH(J1826,Entourage!A:A,0))/20)</f>
        <v>1694.5600000000004</v>
      </c>
      <c r="U1826" s="96">
        <f t="shared" si="261"/>
        <v>400.96000000000026</v>
      </c>
      <c r="V1826" s="96">
        <f>T1826/VLOOKUP(C1826,[4]CharPropertyConfig!$A:$G,7,FALSE)</f>
        <v>1694.5600000000004</v>
      </c>
      <c r="W1826" s="96">
        <f t="shared" si="262"/>
        <v>31.360000000000241</v>
      </c>
      <c r="X1826" s="54" t="str">
        <f>VLOOKUP(J1826,Entourage!A:B,2,FALSE)</f>
        <v>c_b_0066</v>
      </c>
      <c r="Y1826" s="51" t="str">
        <f>VLOOKUP(M1826,Entourage!A:B,2,FALSE)</f>
        <v>c_b_0023</v>
      </c>
    </row>
    <row r="1827" spans="1:25" x14ac:dyDescent="0.15">
      <c r="A1827" s="51">
        <f t="shared" si="258"/>
        <v>92</v>
      </c>
      <c r="B1827" s="2">
        <f>COUNTIF(A$1:A1827,A1827)</f>
        <v>6</v>
      </c>
      <c r="C1827" s="2">
        <f t="shared" si="263"/>
        <v>104</v>
      </c>
      <c r="D1827" s="100">
        <f t="shared" si="259"/>
        <v>2114</v>
      </c>
      <c r="E1827" s="51">
        <v>1</v>
      </c>
      <c r="F1827" s="43">
        <v>2</v>
      </c>
      <c r="G1827" s="82">
        <v>13009</v>
      </c>
      <c r="H1827" s="43">
        <v>16</v>
      </c>
      <c r="I1827" s="43">
        <f>VLOOKUP(C1827,[4]CharPropertyConfig!$A:$G,7,FALSE)*D1827</f>
        <v>2114</v>
      </c>
      <c r="J1827" s="51">
        <f>VLOOKUP(A1827,filiation!A:C,3,FALSE)</f>
        <v>30</v>
      </c>
      <c r="K1827" s="51">
        <f>VLOOKUP(J1827,Entourage!A:N,14,FALSE)</f>
        <v>3</v>
      </c>
      <c r="L1827" s="2" t="str">
        <f t="shared" si="264"/>
        <v>辅助</v>
      </c>
      <c r="M1827" s="51">
        <f>VLOOKUP(A1827,filiation!A:D,4,FALSE)</f>
        <v>28</v>
      </c>
      <c r="N1827" s="51">
        <f>VLOOKUP(M1827,Entourage!A:N,14,FALSE)</f>
        <v>3</v>
      </c>
      <c r="O1827" s="2" t="str">
        <f t="shared" si="265"/>
        <v>辅助</v>
      </c>
      <c r="P1827" s="2">
        <f t="shared" si="266"/>
        <v>104</v>
      </c>
      <c r="Q1827" s="51">
        <f>INT(VLOOKUP(M1827,Entourage!A:AF,28+IF(N1827=1,2,IF(N1827=3,3,1)),FALSE)*0.6*POWER(B1827,1.1))</f>
        <v>2041</v>
      </c>
      <c r="R1827" s="55">
        <f>I1827/(SUM(H$2:H1827)*10)</f>
        <v>3.4337134132475717E-3</v>
      </c>
      <c r="S1827" s="95">
        <f t="shared" si="260"/>
        <v>3.02</v>
      </c>
      <c r="T1827" s="96">
        <f>SUMIFS(H$2:H1827,A$2:A1827,A1827)*10*S1827*(1.1+INDEX(Entourage!BD:BD,MATCH(J1827,Entourage!A:A,0))/20)</f>
        <v>2114</v>
      </c>
      <c r="U1827" s="96">
        <f t="shared" si="261"/>
        <v>419.4399999999996</v>
      </c>
      <c r="V1827" s="96">
        <f>T1827/VLOOKUP(C1827,[4]CharPropertyConfig!$A:$G,7,FALSE)</f>
        <v>2114</v>
      </c>
      <c r="W1827" s="96">
        <f t="shared" si="262"/>
        <v>18.479999999999336</v>
      </c>
      <c r="X1827" s="54" t="str">
        <f>VLOOKUP(J1827,Entourage!A:B,2,FALSE)</f>
        <v>c_b_0066</v>
      </c>
      <c r="Y1827" s="51" t="str">
        <f>VLOOKUP(M1827,Entourage!A:B,2,FALSE)</f>
        <v>c_b_0023</v>
      </c>
    </row>
    <row r="1828" spans="1:25" x14ac:dyDescent="0.15">
      <c r="A1828" s="51">
        <f t="shared" si="258"/>
        <v>92</v>
      </c>
      <c r="B1828" s="2">
        <f>COUNTIF(A$1:A1828,A1828)</f>
        <v>7</v>
      </c>
      <c r="C1828" s="2">
        <f t="shared" si="263"/>
        <v>104</v>
      </c>
      <c r="D1828" s="100">
        <f t="shared" si="259"/>
        <v>2548</v>
      </c>
      <c r="E1828" s="51">
        <v>1</v>
      </c>
      <c r="F1828" s="43">
        <v>3</v>
      </c>
      <c r="G1828" s="82">
        <v>13009</v>
      </c>
      <c r="H1828" s="43">
        <v>20</v>
      </c>
      <c r="I1828" s="43">
        <f>VLOOKUP(C1828,[4]CharPropertyConfig!$A:$G,7,FALSE)*D1828</f>
        <v>2548</v>
      </c>
      <c r="J1828" s="51">
        <f>VLOOKUP(A1828,filiation!A:C,3,FALSE)</f>
        <v>30</v>
      </c>
      <c r="K1828" s="51">
        <f>VLOOKUP(J1828,Entourage!A:N,14,FALSE)</f>
        <v>3</v>
      </c>
      <c r="L1828" s="2" t="str">
        <f t="shared" si="264"/>
        <v>辅助</v>
      </c>
      <c r="M1828" s="51">
        <f>VLOOKUP(A1828,filiation!A:D,4,FALSE)</f>
        <v>28</v>
      </c>
      <c r="N1828" s="51">
        <f>VLOOKUP(M1828,Entourage!A:N,14,FALSE)</f>
        <v>3</v>
      </c>
      <c r="O1828" s="2" t="str">
        <f t="shared" si="265"/>
        <v>辅助</v>
      </c>
      <c r="P1828" s="2">
        <f t="shared" si="266"/>
        <v>104</v>
      </c>
      <c r="Q1828" s="51">
        <f>INT(VLOOKUP(M1828,Entourage!A:AF,28+IF(N1828=1,2,IF(N1828=3,3,1)),FALSE)*0.6*POWER(B1828,1.1))</f>
        <v>2418</v>
      </c>
      <c r="R1828" s="55">
        <f>I1828/(SUM(H$2:H1828)*10)</f>
        <v>4.1373039327119799E-3</v>
      </c>
      <c r="S1828" s="95">
        <f t="shared" si="260"/>
        <v>2.6</v>
      </c>
      <c r="T1828" s="96">
        <f>SUMIFS(H$2:H1828,A$2:A1828,A1828)*10*S1828*(1.1+INDEX(Entourage!BD:BD,MATCH(J1828,Entourage!A:A,0))/20)</f>
        <v>2548.0000000000005</v>
      </c>
      <c r="U1828" s="96">
        <f t="shared" si="261"/>
        <v>434.00000000000045</v>
      </c>
      <c r="V1828" s="96">
        <f>T1828/VLOOKUP(C1828,[4]CharPropertyConfig!$A:$G,7,FALSE)</f>
        <v>2548.0000000000005</v>
      </c>
      <c r="W1828" s="96">
        <f t="shared" si="262"/>
        <v>14.560000000000855</v>
      </c>
      <c r="X1828" s="54" t="str">
        <f>VLOOKUP(J1828,Entourage!A:B,2,FALSE)</f>
        <v>c_b_0066</v>
      </c>
      <c r="Y1828" s="51" t="str">
        <f>VLOOKUP(M1828,Entourage!A:B,2,FALSE)</f>
        <v>c_b_0023</v>
      </c>
    </row>
    <row r="1829" spans="1:25" x14ac:dyDescent="0.15">
      <c r="A1829" s="51">
        <f t="shared" si="258"/>
        <v>92</v>
      </c>
      <c r="B1829" s="2">
        <f>COUNTIF(A$1:A1829,A1829)</f>
        <v>8</v>
      </c>
      <c r="C1829" s="2">
        <f t="shared" si="263"/>
        <v>104</v>
      </c>
      <c r="D1829" s="100">
        <f t="shared" si="259"/>
        <v>3000</v>
      </c>
      <c r="E1829" s="51">
        <v>1</v>
      </c>
      <c r="F1829" s="43">
        <v>3</v>
      </c>
      <c r="G1829" s="82">
        <v>13009</v>
      </c>
      <c r="H1829" s="43">
        <v>24</v>
      </c>
      <c r="I1829" s="43">
        <f>VLOOKUP(C1829,[4]CharPropertyConfig!$A:$G,7,FALSE)*D1829</f>
        <v>3000</v>
      </c>
      <c r="J1829" s="51">
        <f>VLOOKUP(A1829,filiation!A:C,3,FALSE)</f>
        <v>30</v>
      </c>
      <c r="K1829" s="51">
        <f>VLOOKUP(J1829,Entourage!A:N,14,FALSE)</f>
        <v>3</v>
      </c>
      <c r="L1829" s="2" t="str">
        <f t="shared" si="264"/>
        <v>辅助</v>
      </c>
      <c r="M1829" s="51">
        <f>VLOOKUP(A1829,filiation!A:D,4,FALSE)</f>
        <v>28</v>
      </c>
      <c r="N1829" s="51">
        <f>VLOOKUP(M1829,Entourage!A:N,14,FALSE)</f>
        <v>3</v>
      </c>
      <c r="O1829" s="2" t="str">
        <f t="shared" si="265"/>
        <v>辅助</v>
      </c>
      <c r="P1829" s="2">
        <f t="shared" si="266"/>
        <v>104</v>
      </c>
      <c r="Q1829" s="51">
        <f>INT(VLOOKUP(M1829,Entourage!A:AF,28+IF(N1829=1,2,IF(N1829=3,3,1)),FALSE)*0.6*POWER(B1829,1.1))</f>
        <v>2801</v>
      </c>
      <c r="R1829" s="55">
        <f>I1829/(SUM(H$2:H1829)*10)</f>
        <v>4.8693393929556891E-3</v>
      </c>
      <c r="S1829" s="95">
        <f t="shared" si="260"/>
        <v>2.2799999999999998</v>
      </c>
      <c r="T1829" s="96">
        <f>SUMIFS(H$2:H1829,A$2:A1829,A1829)*10*S1829*(1.1+INDEX(Entourage!BD:BD,MATCH(J1829,Entourage!A:A,0))/20)</f>
        <v>3000.48</v>
      </c>
      <c r="U1829" s="96">
        <f t="shared" si="261"/>
        <v>452.47999999999956</v>
      </c>
      <c r="V1829" s="96">
        <f>T1829/VLOOKUP(C1829,[4]CharPropertyConfig!$A:$G,7,FALSE)</f>
        <v>3000.48</v>
      </c>
      <c r="W1829" s="96">
        <f t="shared" si="262"/>
        <v>18.479999999999109</v>
      </c>
      <c r="X1829" s="54" t="str">
        <f>VLOOKUP(J1829,Entourage!A:B,2,FALSE)</f>
        <v>c_b_0066</v>
      </c>
      <c r="Y1829" s="51" t="str">
        <f>VLOOKUP(M1829,Entourage!A:B,2,FALSE)</f>
        <v>c_b_0023</v>
      </c>
    </row>
    <row r="1830" spans="1:25" x14ac:dyDescent="0.15">
      <c r="A1830" s="51">
        <f t="shared" si="258"/>
        <v>92</v>
      </c>
      <c r="B1830" s="2">
        <f>COUNTIF(A$1:A1830,A1830)</f>
        <v>9</v>
      </c>
      <c r="C1830" s="2">
        <f t="shared" si="263"/>
        <v>104</v>
      </c>
      <c r="D1830" s="100">
        <f t="shared" si="259"/>
        <v>3477</v>
      </c>
      <c r="E1830" s="51">
        <v>1</v>
      </c>
      <c r="F1830" s="43">
        <v>3</v>
      </c>
      <c r="G1830" s="82">
        <v>13009</v>
      </c>
      <c r="H1830" s="43">
        <v>26</v>
      </c>
      <c r="I1830" s="43">
        <f>VLOOKUP(C1830,[4]CharPropertyConfig!$A:$G,7,FALSE)*D1830</f>
        <v>3477</v>
      </c>
      <c r="J1830" s="51">
        <f>VLOOKUP(A1830,filiation!A:C,3,FALSE)</f>
        <v>30</v>
      </c>
      <c r="K1830" s="51">
        <f>VLOOKUP(J1830,Entourage!A:N,14,FALSE)</f>
        <v>3</v>
      </c>
      <c r="L1830" s="2" t="str">
        <f t="shared" si="264"/>
        <v>辅助</v>
      </c>
      <c r="M1830" s="51">
        <f>VLOOKUP(A1830,filiation!A:D,4,FALSE)</f>
        <v>28</v>
      </c>
      <c r="N1830" s="51">
        <f>VLOOKUP(M1830,Entourage!A:N,14,FALSE)</f>
        <v>3</v>
      </c>
      <c r="O1830" s="2" t="str">
        <f t="shared" si="265"/>
        <v>辅助</v>
      </c>
      <c r="P1830" s="2">
        <f t="shared" si="266"/>
        <v>104</v>
      </c>
      <c r="Q1830" s="51">
        <f>INT(VLOOKUP(M1830,Entourage!A:AF,28+IF(N1830=1,2,IF(N1830=3,3,1)),FALSE)*0.6*POWER(B1830,1.1))</f>
        <v>3188</v>
      </c>
      <c r="R1830" s="55">
        <f>I1830/(SUM(H$2:H1830)*10)</f>
        <v>5.6411837237977805E-3</v>
      </c>
      <c r="S1830" s="95">
        <f t="shared" si="260"/>
        <v>2.0699999999999998</v>
      </c>
      <c r="T1830" s="96">
        <f>SUMIFS(H$2:H1830,A$2:A1830,A1830)*10*S1830*(1.1+INDEX(Entourage!BD:BD,MATCH(J1830,Entourage!A:A,0))/20)</f>
        <v>3477.6000000000004</v>
      </c>
      <c r="U1830" s="96">
        <f t="shared" si="261"/>
        <v>477.12000000000035</v>
      </c>
      <c r="V1830" s="96">
        <f>T1830/VLOOKUP(C1830,[4]CharPropertyConfig!$A:$G,7,FALSE)</f>
        <v>3477.6000000000004</v>
      </c>
      <c r="W1830" s="96">
        <f t="shared" si="262"/>
        <v>24.640000000000782</v>
      </c>
      <c r="X1830" s="54" t="str">
        <f>VLOOKUP(J1830,Entourage!A:B,2,FALSE)</f>
        <v>c_b_0066</v>
      </c>
      <c r="Y1830" s="51" t="str">
        <f>VLOOKUP(M1830,Entourage!A:B,2,FALSE)</f>
        <v>c_b_0023</v>
      </c>
    </row>
    <row r="1831" spans="1:25" x14ac:dyDescent="0.15">
      <c r="A1831" s="51">
        <f t="shared" si="258"/>
        <v>92</v>
      </c>
      <c r="B1831" s="2">
        <f>COUNTIF(A$1:A1831,A1831)</f>
        <v>10</v>
      </c>
      <c r="C1831" s="2">
        <f t="shared" si="263"/>
        <v>104</v>
      </c>
      <c r="D1831" s="100">
        <f t="shared" si="259"/>
        <v>3969</v>
      </c>
      <c r="E1831" s="51">
        <v>1</v>
      </c>
      <c r="F1831" s="43">
        <v>3</v>
      </c>
      <c r="G1831" s="82">
        <v>13009</v>
      </c>
      <c r="H1831" s="43">
        <v>30</v>
      </c>
      <c r="I1831" s="43">
        <f>VLOOKUP(C1831,[4]CharPropertyConfig!$A:$G,7,FALSE)*D1831</f>
        <v>3969</v>
      </c>
      <c r="J1831" s="51">
        <f>VLOOKUP(A1831,filiation!A:C,3,FALSE)</f>
        <v>30</v>
      </c>
      <c r="K1831" s="51">
        <f>VLOOKUP(J1831,Entourage!A:N,14,FALSE)</f>
        <v>3</v>
      </c>
      <c r="L1831" s="2" t="str">
        <f t="shared" si="264"/>
        <v>辅助</v>
      </c>
      <c r="M1831" s="51">
        <f>VLOOKUP(A1831,filiation!A:D,4,FALSE)</f>
        <v>28</v>
      </c>
      <c r="N1831" s="51">
        <f>VLOOKUP(M1831,Entourage!A:N,14,FALSE)</f>
        <v>3</v>
      </c>
      <c r="O1831" s="2" t="str">
        <f t="shared" si="265"/>
        <v>辅助</v>
      </c>
      <c r="P1831" s="2">
        <f t="shared" si="266"/>
        <v>104</v>
      </c>
      <c r="Q1831" s="51">
        <f>INT(VLOOKUP(M1831,Entourage!A:AF,28+IF(N1831=1,2,IF(N1831=3,3,1)),FALSE)*0.6*POWER(B1831,1.1))</f>
        <v>3580</v>
      </c>
      <c r="R1831" s="55">
        <f>I1831/(SUM(H$2:H1831)*10)</f>
        <v>6.4362857976842996E-3</v>
      </c>
      <c r="S1831" s="95">
        <f t="shared" si="260"/>
        <v>1.89</v>
      </c>
      <c r="T1831" s="96">
        <f>SUMIFS(H$2:H1831,A$2:A1831,A1831)*10*S1831*(1.1+INDEX(Entourage!BD:BD,MATCH(J1831,Entourage!A:A,0))/20)</f>
        <v>3969.0000000000005</v>
      </c>
      <c r="U1831" s="96">
        <f t="shared" si="261"/>
        <v>491.40000000000009</v>
      </c>
      <c r="V1831" s="96">
        <f>T1831/VLOOKUP(C1831,[4]CharPropertyConfig!$A:$G,7,FALSE)</f>
        <v>3969.0000000000005</v>
      </c>
      <c r="W1831" s="96">
        <f t="shared" si="262"/>
        <v>14.279999999999745</v>
      </c>
      <c r="X1831" s="54" t="str">
        <f>VLOOKUP(J1831,Entourage!A:B,2,FALSE)</f>
        <v>c_b_0066</v>
      </c>
      <c r="Y1831" s="51" t="str">
        <f>VLOOKUP(M1831,Entourage!A:B,2,FALSE)</f>
        <v>c_b_0023</v>
      </c>
    </row>
    <row r="1832" spans="1:25" x14ac:dyDescent="0.15">
      <c r="A1832" s="51">
        <f t="shared" si="258"/>
        <v>92</v>
      </c>
      <c r="B1832" s="2">
        <f>COUNTIF(A$1:A1832,A1832)</f>
        <v>11</v>
      </c>
      <c r="C1832" s="2">
        <f t="shared" si="263"/>
        <v>104</v>
      </c>
      <c r="D1832" s="100">
        <f t="shared" si="259"/>
        <v>4482</v>
      </c>
      <c r="E1832" s="51">
        <v>1</v>
      </c>
      <c r="F1832" s="43">
        <v>4</v>
      </c>
      <c r="G1832" s="82">
        <v>13009</v>
      </c>
      <c r="H1832" s="43">
        <v>34</v>
      </c>
      <c r="I1832" s="43">
        <f>VLOOKUP(C1832,[4]CharPropertyConfig!$A:$G,7,FALSE)*D1832</f>
        <v>4482</v>
      </c>
      <c r="J1832" s="51">
        <f>VLOOKUP(A1832,filiation!A:C,3,FALSE)</f>
        <v>30</v>
      </c>
      <c r="K1832" s="51">
        <f>VLOOKUP(J1832,Entourage!A:N,14,FALSE)</f>
        <v>3</v>
      </c>
      <c r="L1832" s="2" t="str">
        <f t="shared" si="264"/>
        <v>辅助</v>
      </c>
      <c r="M1832" s="51">
        <f>VLOOKUP(A1832,filiation!A:D,4,FALSE)</f>
        <v>28</v>
      </c>
      <c r="N1832" s="51">
        <f>VLOOKUP(M1832,Entourage!A:N,14,FALSE)</f>
        <v>3</v>
      </c>
      <c r="O1832" s="2" t="str">
        <f t="shared" si="265"/>
        <v>辅助</v>
      </c>
      <c r="P1832" s="2">
        <f t="shared" si="266"/>
        <v>104</v>
      </c>
      <c r="Q1832" s="51">
        <f>INT(VLOOKUP(M1832,Entourage!A:AF,28+IF(N1832=1,2,IF(N1832=3,3,1)),FALSE)*0.6*POWER(B1832,1.1))</f>
        <v>3976</v>
      </c>
      <c r="R1832" s="55">
        <f>I1832/(SUM(H$2:H1832)*10)</f>
        <v>7.2641815235008102E-3</v>
      </c>
      <c r="S1832" s="95">
        <f t="shared" si="260"/>
        <v>1.74</v>
      </c>
      <c r="T1832" s="96">
        <f>SUMIFS(H$2:H1832,A$2:A1832,A1832)*10*S1832*(1.1+INDEX(Entourage!BD:BD,MATCH(J1832,Entourage!A:A,0))/20)</f>
        <v>4482.2400000000007</v>
      </c>
      <c r="U1832" s="96">
        <f t="shared" si="261"/>
        <v>513.24000000000024</v>
      </c>
      <c r="V1832" s="96">
        <f>T1832/VLOOKUP(C1832,[4]CharPropertyConfig!$A:$G,7,FALSE)</f>
        <v>4482.2400000000007</v>
      </c>
      <c r="W1832" s="96">
        <f t="shared" si="262"/>
        <v>21.840000000000146</v>
      </c>
      <c r="X1832" s="54" t="str">
        <f>VLOOKUP(J1832,Entourage!A:B,2,FALSE)</f>
        <v>c_b_0066</v>
      </c>
      <c r="Y1832" s="51" t="str">
        <f>VLOOKUP(M1832,Entourage!A:B,2,FALSE)</f>
        <v>c_b_0023</v>
      </c>
    </row>
    <row r="1833" spans="1:25" x14ac:dyDescent="0.15">
      <c r="A1833" s="51">
        <f t="shared" si="258"/>
        <v>92</v>
      </c>
      <c r="B1833" s="2">
        <f>COUNTIF(A$1:A1833,A1833)</f>
        <v>12</v>
      </c>
      <c r="C1833" s="2">
        <f t="shared" si="263"/>
        <v>104</v>
      </c>
      <c r="D1833" s="100">
        <f t="shared" si="259"/>
        <v>5019</v>
      </c>
      <c r="E1833" s="51">
        <v>1</v>
      </c>
      <c r="F1833" s="43">
        <v>4</v>
      </c>
      <c r="G1833" s="82">
        <v>13009</v>
      </c>
      <c r="H1833" s="43">
        <v>38</v>
      </c>
      <c r="I1833" s="43">
        <f>VLOOKUP(C1833,[4]CharPropertyConfig!$A:$G,7,FALSE)*D1833</f>
        <v>5019</v>
      </c>
      <c r="J1833" s="51">
        <f>VLOOKUP(A1833,filiation!A:C,3,FALSE)</f>
        <v>30</v>
      </c>
      <c r="K1833" s="51">
        <f>VLOOKUP(J1833,Entourage!A:N,14,FALSE)</f>
        <v>3</v>
      </c>
      <c r="L1833" s="2" t="str">
        <f t="shared" si="264"/>
        <v>辅助</v>
      </c>
      <c r="M1833" s="51">
        <f>VLOOKUP(A1833,filiation!A:D,4,FALSE)</f>
        <v>28</v>
      </c>
      <c r="N1833" s="51">
        <f>VLOOKUP(M1833,Entourage!A:N,14,FALSE)</f>
        <v>3</v>
      </c>
      <c r="O1833" s="2" t="str">
        <f t="shared" si="265"/>
        <v>辅助</v>
      </c>
      <c r="P1833" s="2">
        <f t="shared" si="266"/>
        <v>104</v>
      </c>
      <c r="Q1833" s="51">
        <f>INT(VLOOKUP(M1833,Entourage!A:AF,28+IF(N1833=1,2,IF(N1833=3,3,1)),FALSE)*0.6*POWER(B1833,1.1))</f>
        <v>4375</v>
      </c>
      <c r="R1833" s="55">
        <f>I1833/(SUM(H$2:H1833)*10)</f>
        <v>8.1295150474586155E-3</v>
      </c>
      <c r="S1833" s="95">
        <f t="shared" si="260"/>
        <v>1.615</v>
      </c>
      <c r="T1833" s="96">
        <f>SUMIFS(H$2:H1833,A$2:A1833,A1833)*10*S1833*(1.1+INDEX(Entourage!BD:BD,MATCH(J1833,Entourage!A:A,0))/20)</f>
        <v>5019.420000000001</v>
      </c>
      <c r="U1833" s="96">
        <f t="shared" si="261"/>
        <v>537.18000000000029</v>
      </c>
      <c r="V1833" s="96">
        <f>T1833/VLOOKUP(C1833,[4]CharPropertyConfig!$A:$G,7,FALSE)</f>
        <v>5019.420000000001</v>
      </c>
      <c r="W1833" s="96">
        <f t="shared" si="262"/>
        <v>23.940000000000055</v>
      </c>
      <c r="X1833" s="54" t="str">
        <f>VLOOKUP(J1833,Entourage!A:B,2,FALSE)</f>
        <v>c_b_0066</v>
      </c>
      <c r="Y1833" s="51" t="str">
        <f>VLOOKUP(M1833,Entourage!A:B,2,FALSE)</f>
        <v>c_b_0023</v>
      </c>
    </row>
    <row r="1834" spans="1:25" x14ac:dyDescent="0.15">
      <c r="A1834" s="51">
        <f t="shared" si="258"/>
        <v>92</v>
      </c>
      <c r="B1834" s="2">
        <f>COUNTIF(A$1:A1834,A1834)</f>
        <v>13</v>
      </c>
      <c r="C1834" s="2">
        <f t="shared" si="263"/>
        <v>104</v>
      </c>
      <c r="D1834" s="100">
        <f t="shared" si="259"/>
        <v>5580</v>
      </c>
      <c r="E1834" s="51">
        <v>1</v>
      </c>
      <c r="F1834" s="43">
        <v>4</v>
      </c>
      <c r="G1834" s="82">
        <v>13009</v>
      </c>
      <c r="H1834" s="43">
        <v>42</v>
      </c>
      <c r="I1834" s="43">
        <f>VLOOKUP(C1834,[4]CharPropertyConfig!$A:$G,7,FALSE)*D1834</f>
        <v>5580</v>
      </c>
      <c r="J1834" s="51">
        <f>VLOOKUP(A1834,filiation!A:C,3,FALSE)</f>
        <v>30</v>
      </c>
      <c r="K1834" s="51">
        <f>VLOOKUP(J1834,Entourage!A:N,14,FALSE)</f>
        <v>3</v>
      </c>
      <c r="L1834" s="2" t="str">
        <f t="shared" si="264"/>
        <v>辅助</v>
      </c>
      <c r="M1834" s="51">
        <f>VLOOKUP(A1834,filiation!A:D,4,FALSE)</f>
        <v>28</v>
      </c>
      <c r="N1834" s="51">
        <f>VLOOKUP(M1834,Entourage!A:N,14,FALSE)</f>
        <v>3</v>
      </c>
      <c r="O1834" s="2" t="str">
        <f t="shared" si="265"/>
        <v>辅助</v>
      </c>
      <c r="P1834" s="2">
        <f t="shared" si="266"/>
        <v>104</v>
      </c>
      <c r="Q1834" s="51">
        <f>INT(VLOOKUP(M1834,Entourage!A:AF,28+IF(N1834=1,2,IF(N1834=3,3,1)),FALSE)*0.6*POWER(B1834,1.1))</f>
        <v>4778</v>
      </c>
      <c r="R1834" s="55">
        <f>I1834/(SUM(H$2:H1834)*10)</f>
        <v>9.0320492068630617E-3</v>
      </c>
      <c r="S1834" s="95">
        <f t="shared" si="260"/>
        <v>1.51</v>
      </c>
      <c r="T1834" s="96">
        <f>SUMIFS(H$2:H1834,A$2:A1834,A1834)*10*S1834*(1.1+INDEX(Entourage!BD:BD,MATCH(J1834,Entourage!A:A,0))/20)</f>
        <v>5580.9600000000009</v>
      </c>
      <c r="U1834" s="96">
        <f t="shared" si="261"/>
        <v>561.54</v>
      </c>
      <c r="V1834" s="96">
        <f>T1834/VLOOKUP(C1834,[4]CharPropertyConfig!$A:$G,7,FALSE)</f>
        <v>5580.9600000000009</v>
      </c>
      <c r="W1834" s="96">
        <f t="shared" si="262"/>
        <v>24.359999999999673</v>
      </c>
      <c r="X1834" s="54" t="str">
        <f>VLOOKUP(J1834,Entourage!A:B,2,FALSE)</f>
        <v>c_b_0066</v>
      </c>
      <c r="Y1834" s="51" t="str">
        <f>VLOOKUP(M1834,Entourage!A:B,2,FALSE)</f>
        <v>c_b_0023</v>
      </c>
    </row>
    <row r="1835" spans="1:25" x14ac:dyDescent="0.15">
      <c r="A1835" s="51">
        <f t="shared" si="258"/>
        <v>92</v>
      </c>
      <c r="B1835" s="2">
        <f>COUNTIF(A$1:A1835,A1835)</f>
        <v>14</v>
      </c>
      <c r="C1835" s="2">
        <f t="shared" si="263"/>
        <v>104</v>
      </c>
      <c r="D1835" s="100">
        <f t="shared" si="259"/>
        <v>6162</v>
      </c>
      <c r="E1835" s="51">
        <v>1</v>
      </c>
      <c r="F1835" s="43">
        <v>5</v>
      </c>
      <c r="G1835" s="82">
        <v>13009</v>
      </c>
      <c r="H1835" s="43">
        <v>46</v>
      </c>
      <c r="I1835" s="43">
        <f>VLOOKUP(C1835,[4]CharPropertyConfig!$A:$G,7,FALSE)*D1835</f>
        <v>6162</v>
      </c>
      <c r="J1835" s="51">
        <f>VLOOKUP(A1835,filiation!A:C,3,FALSE)</f>
        <v>30</v>
      </c>
      <c r="K1835" s="51">
        <f>VLOOKUP(J1835,Entourage!A:N,14,FALSE)</f>
        <v>3</v>
      </c>
      <c r="L1835" s="2" t="str">
        <f t="shared" si="264"/>
        <v>辅助</v>
      </c>
      <c r="M1835" s="51">
        <f>VLOOKUP(A1835,filiation!A:D,4,FALSE)</f>
        <v>28</v>
      </c>
      <c r="N1835" s="51">
        <f>VLOOKUP(M1835,Entourage!A:N,14,FALSE)</f>
        <v>3</v>
      </c>
      <c r="O1835" s="2" t="str">
        <f t="shared" si="265"/>
        <v>辅助</v>
      </c>
      <c r="P1835" s="2">
        <f t="shared" si="266"/>
        <v>104</v>
      </c>
      <c r="Q1835" s="51">
        <f>INT(VLOOKUP(M1835,Entourage!A:AF,28+IF(N1835=1,2,IF(N1835=3,3,1)),FALSE)*0.6*POWER(B1835,1.1))</f>
        <v>5184</v>
      </c>
      <c r="R1835" s="55">
        <f>I1835/(SUM(H$2:H1835)*10)</f>
        <v>9.9666806845016657E-3</v>
      </c>
      <c r="S1835" s="95">
        <f t="shared" si="260"/>
        <v>1.42</v>
      </c>
      <c r="T1835" s="96">
        <f>SUMIFS(H$2:H1835,A$2:A1835,A1835)*10*S1835*(1.1+INDEX(Entourage!BD:BD,MATCH(J1835,Entourage!A:A,0))/20)</f>
        <v>6162.8</v>
      </c>
      <c r="U1835" s="96">
        <f t="shared" si="261"/>
        <v>581.83999999999924</v>
      </c>
      <c r="V1835" s="96">
        <f>T1835/VLOOKUP(C1835,[4]CharPropertyConfig!$A:$G,7,FALSE)</f>
        <v>6162.8</v>
      </c>
      <c r="W1835" s="96">
        <f t="shared" si="262"/>
        <v>20.299999999999272</v>
      </c>
      <c r="X1835" s="54" t="str">
        <f>VLOOKUP(J1835,Entourage!A:B,2,FALSE)</f>
        <v>c_b_0066</v>
      </c>
      <c r="Y1835" s="51" t="str">
        <f>VLOOKUP(M1835,Entourage!A:B,2,FALSE)</f>
        <v>c_b_0023</v>
      </c>
    </row>
    <row r="1836" spans="1:25" x14ac:dyDescent="0.15">
      <c r="A1836" s="51">
        <f t="shared" si="258"/>
        <v>92</v>
      </c>
      <c r="B1836" s="2">
        <f>COUNTIF(A$1:A1836,A1836)</f>
        <v>15</v>
      </c>
      <c r="C1836" s="2">
        <f t="shared" si="263"/>
        <v>104</v>
      </c>
      <c r="D1836" s="100">
        <f t="shared" si="259"/>
        <v>6763</v>
      </c>
      <c r="E1836" s="51">
        <v>1</v>
      </c>
      <c r="F1836" s="43">
        <v>5</v>
      </c>
      <c r="G1836" s="82">
        <v>13009</v>
      </c>
      <c r="H1836" s="43">
        <v>50</v>
      </c>
      <c r="I1836" s="43">
        <f>VLOOKUP(C1836,[4]CharPropertyConfig!$A:$G,7,FALSE)*D1836</f>
        <v>6763</v>
      </c>
      <c r="J1836" s="51">
        <f>VLOOKUP(A1836,filiation!A:C,3,FALSE)</f>
        <v>30</v>
      </c>
      <c r="K1836" s="51">
        <f>VLOOKUP(J1836,Entourage!A:N,14,FALSE)</f>
        <v>3</v>
      </c>
      <c r="L1836" s="2" t="str">
        <f t="shared" si="264"/>
        <v>辅助</v>
      </c>
      <c r="M1836" s="51">
        <f>VLOOKUP(A1836,filiation!A:D,4,FALSE)</f>
        <v>28</v>
      </c>
      <c r="N1836" s="51">
        <f>VLOOKUP(M1836,Entourage!A:N,14,FALSE)</f>
        <v>3</v>
      </c>
      <c r="O1836" s="2" t="str">
        <f t="shared" si="265"/>
        <v>辅助</v>
      </c>
      <c r="P1836" s="2">
        <f t="shared" si="266"/>
        <v>104</v>
      </c>
      <c r="Q1836" s="51">
        <f>INT(VLOOKUP(M1836,Entourage!A:AF,28+IF(N1836=1,2,IF(N1836=3,3,1)),FALSE)*0.6*POWER(B1836,1.1))</f>
        <v>5592</v>
      </c>
      <c r="R1836" s="55">
        <f>I1836/(SUM(H$2:H1836)*10)</f>
        <v>1.092992436485875E-2</v>
      </c>
      <c r="S1836" s="95">
        <f t="shared" si="260"/>
        <v>1.3418999999999999</v>
      </c>
      <c r="T1836" s="96">
        <f>SUMIFS(H$2:H1836,A$2:A1836,A1836)*10*S1836*(1.1+INDEX(Entourage!BD:BD,MATCH(J1836,Entourage!A:A,0))/20)</f>
        <v>6763.1759999999995</v>
      </c>
      <c r="U1836" s="96">
        <f t="shared" si="261"/>
        <v>600.37599999999929</v>
      </c>
      <c r="V1836" s="96">
        <f>T1836/VLOOKUP(C1836,[4]CharPropertyConfig!$A:$G,7,FALSE)</f>
        <v>6763.1759999999995</v>
      </c>
      <c r="W1836" s="96">
        <f t="shared" si="262"/>
        <v>18.536000000000058</v>
      </c>
      <c r="X1836" s="54" t="str">
        <f>VLOOKUP(J1836,Entourage!A:B,2,FALSE)</f>
        <v>c_b_0066</v>
      </c>
      <c r="Y1836" s="51" t="str">
        <f>VLOOKUP(M1836,Entourage!A:B,2,FALSE)</f>
        <v>c_b_0023</v>
      </c>
    </row>
    <row r="1837" spans="1:25" x14ac:dyDescent="0.15">
      <c r="A1837" s="51">
        <f t="shared" si="258"/>
        <v>92</v>
      </c>
      <c r="B1837" s="2">
        <f>COUNTIF(A$1:A1837,A1837)</f>
        <v>16</v>
      </c>
      <c r="C1837" s="2">
        <f t="shared" si="263"/>
        <v>104</v>
      </c>
      <c r="D1837" s="100">
        <f t="shared" si="259"/>
        <v>7388</v>
      </c>
      <c r="E1837" s="51">
        <v>1</v>
      </c>
      <c r="F1837" s="43">
        <v>5</v>
      </c>
      <c r="G1837" s="82">
        <v>13009</v>
      </c>
      <c r="H1837" s="43">
        <v>54</v>
      </c>
      <c r="I1837" s="43">
        <f>VLOOKUP(C1837,[4]CharPropertyConfig!$A:$G,7,FALSE)*D1837</f>
        <v>7388</v>
      </c>
      <c r="J1837" s="51">
        <f>VLOOKUP(A1837,filiation!A:C,3,FALSE)</f>
        <v>30</v>
      </c>
      <c r="K1837" s="51">
        <f>VLOOKUP(J1837,Entourage!A:N,14,FALSE)</f>
        <v>3</v>
      </c>
      <c r="L1837" s="2" t="str">
        <f t="shared" si="264"/>
        <v>辅助</v>
      </c>
      <c r="M1837" s="51">
        <f>VLOOKUP(A1837,filiation!A:D,4,FALSE)</f>
        <v>28</v>
      </c>
      <c r="N1837" s="51">
        <f>VLOOKUP(M1837,Entourage!A:N,14,FALSE)</f>
        <v>3</v>
      </c>
      <c r="O1837" s="2" t="str">
        <f t="shared" si="265"/>
        <v>辅助</v>
      </c>
      <c r="P1837" s="2">
        <f t="shared" si="266"/>
        <v>104</v>
      </c>
      <c r="Q1837" s="51">
        <f>INT(VLOOKUP(M1837,Entourage!A:AF,28+IF(N1837=1,2,IF(N1837=3,3,1)),FALSE)*0.6*POWER(B1837,1.1))</f>
        <v>6004</v>
      </c>
      <c r="R1837" s="55">
        <f>I1837/(SUM(H$2:H1837)*10)</f>
        <v>1.1929597933150331E-2</v>
      </c>
      <c r="S1837" s="95">
        <f t="shared" si="260"/>
        <v>1.2748049999999997</v>
      </c>
      <c r="T1837" s="96">
        <f>SUMIFS(H$2:H1837,A$2:A1837,A1837)*10*S1837*(1.1+INDEX(Entourage!BD:BD,MATCH(J1837,Entourage!A:A,0))/20)</f>
        <v>7388.7697799999987</v>
      </c>
      <c r="U1837" s="96">
        <f t="shared" si="261"/>
        <v>625.59377999999924</v>
      </c>
      <c r="V1837" s="96">
        <f>T1837/VLOOKUP(C1837,[4]CharPropertyConfig!$A:$G,7,FALSE)</f>
        <v>7388.7697799999987</v>
      </c>
      <c r="W1837" s="96">
        <f t="shared" si="262"/>
        <v>25.217779999999948</v>
      </c>
      <c r="X1837" s="54" t="str">
        <f>VLOOKUP(J1837,Entourage!A:B,2,FALSE)</f>
        <v>c_b_0066</v>
      </c>
      <c r="Y1837" s="51" t="str">
        <f>VLOOKUP(M1837,Entourage!A:B,2,FALSE)</f>
        <v>c_b_0023</v>
      </c>
    </row>
    <row r="1838" spans="1:25" x14ac:dyDescent="0.15">
      <c r="A1838" s="51">
        <f t="shared" si="258"/>
        <v>92</v>
      </c>
      <c r="B1838" s="2">
        <f>COUNTIF(A$1:A1838,A1838)</f>
        <v>17</v>
      </c>
      <c r="C1838" s="2">
        <f t="shared" si="263"/>
        <v>104</v>
      </c>
      <c r="D1838" s="100">
        <f t="shared" si="259"/>
        <v>8044</v>
      </c>
      <c r="E1838" s="51">
        <v>1</v>
      </c>
      <c r="F1838" s="43">
        <v>5</v>
      </c>
      <c r="G1838" s="82">
        <v>13009</v>
      </c>
      <c r="H1838" s="43">
        <v>58</v>
      </c>
      <c r="I1838" s="43">
        <f>VLOOKUP(C1838,[4]CharPropertyConfig!$A:$G,7,FALSE)*D1838</f>
        <v>8044</v>
      </c>
      <c r="J1838" s="51">
        <f>VLOOKUP(A1838,filiation!A:C,3,FALSE)</f>
        <v>30</v>
      </c>
      <c r="K1838" s="51">
        <f>VLOOKUP(J1838,Entourage!A:N,14,FALSE)</f>
        <v>3</v>
      </c>
      <c r="L1838" s="2" t="str">
        <f t="shared" si="264"/>
        <v>辅助</v>
      </c>
      <c r="M1838" s="51">
        <f>VLOOKUP(A1838,filiation!A:D,4,FALSE)</f>
        <v>28</v>
      </c>
      <c r="N1838" s="51">
        <f>VLOOKUP(M1838,Entourage!A:N,14,FALSE)</f>
        <v>3</v>
      </c>
      <c r="O1838" s="2" t="str">
        <f t="shared" si="265"/>
        <v>辅助</v>
      </c>
      <c r="P1838" s="2">
        <f t="shared" si="266"/>
        <v>104</v>
      </c>
      <c r="Q1838" s="51">
        <f>INT(VLOOKUP(M1838,Entourage!A:AF,28+IF(N1838=1,2,IF(N1838=3,3,1)),FALSE)*0.6*POWER(B1838,1.1))</f>
        <v>6418</v>
      </c>
      <c r="R1838" s="55">
        <f>I1838/(SUM(H$2:H1838)*10)</f>
        <v>1.2976705168742338E-2</v>
      </c>
      <c r="S1838" s="95">
        <f t="shared" si="260"/>
        <v>1.2174387749999998</v>
      </c>
      <c r="T1838" s="96">
        <f>SUMIFS(H$2:H1838,A$2:A1838,A1838)*10*S1838*(1.1+INDEX(Entourage!BD:BD,MATCH(J1838,Entourage!A:A,0))/20)</f>
        <v>8044.835425199999</v>
      </c>
      <c r="U1838" s="96">
        <f t="shared" si="261"/>
        <v>656.06564520000029</v>
      </c>
      <c r="V1838" s="96">
        <f>T1838/VLOOKUP(C1838,[4]CharPropertyConfig!$A:$G,7,FALSE)</f>
        <v>8044.835425199999</v>
      </c>
      <c r="W1838" s="96">
        <f t="shared" si="262"/>
        <v>30.471865200001048</v>
      </c>
      <c r="X1838" s="54" t="str">
        <f>VLOOKUP(J1838,Entourage!A:B,2,FALSE)</f>
        <v>c_b_0066</v>
      </c>
      <c r="Y1838" s="51" t="str">
        <f>VLOOKUP(M1838,Entourage!A:B,2,FALSE)</f>
        <v>c_b_0023</v>
      </c>
    </row>
    <row r="1839" spans="1:25" x14ac:dyDescent="0.15">
      <c r="A1839" s="51">
        <f t="shared" si="258"/>
        <v>92</v>
      </c>
      <c r="B1839" s="2">
        <f>COUNTIF(A$1:A1839,A1839)</f>
        <v>18</v>
      </c>
      <c r="C1839" s="2">
        <f t="shared" si="263"/>
        <v>104</v>
      </c>
      <c r="D1839" s="100">
        <f t="shared" si="259"/>
        <v>8770</v>
      </c>
      <c r="E1839" s="51">
        <v>1</v>
      </c>
      <c r="F1839" s="43">
        <v>6</v>
      </c>
      <c r="G1839" s="82">
        <v>13009</v>
      </c>
      <c r="H1839" s="43">
        <v>64</v>
      </c>
      <c r="I1839" s="43">
        <f>VLOOKUP(C1839,[4]CharPropertyConfig!$A:$G,7,FALSE)*D1839</f>
        <v>8770</v>
      </c>
      <c r="J1839" s="51">
        <f>VLOOKUP(A1839,filiation!A:C,3,FALSE)</f>
        <v>30</v>
      </c>
      <c r="K1839" s="51">
        <f>VLOOKUP(J1839,Entourage!A:N,14,FALSE)</f>
        <v>3</v>
      </c>
      <c r="L1839" s="2" t="str">
        <f t="shared" si="264"/>
        <v>辅助</v>
      </c>
      <c r="M1839" s="51">
        <f>VLOOKUP(A1839,filiation!A:D,4,FALSE)</f>
        <v>28</v>
      </c>
      <c r="N1839" s="51">
        <f>VLOOKUP(M1839,Entourage!A:N,14,FALSE)</f>
        <v>3</v>
      </c>
      <c r="O1839" s="2" t="str">
        <f t="shared" si="265"/>
        <v>辅助</v>
      </c>
      <c r="P1839" s="2">
        <f t="shared" si="266"/>
        <v>104</v>
      </c>
      <c r="Q1839" s="51">
        <f>INT(VLOOKUP(M1839,Entourage!A:AF,28+IF(N1839=1,2,IF(N1839=3,3,1)),FALSE)*0.6*POWER(B1839,1.1))</f>
        <v>6834</v>
      </c>
      <c r="R1839" s="55">
        <f>I1839/(SUM(H$2:H1839)*10)</f>
        <v>1.4133307548507704E-2</v>
      </c>
      <c r="S1839" s="95">
        <f t="shared" si="260"/>
        <v>1.1687412239999997</v>
      </c>
      <c r="T1839" s="96">
        <f>SUMIFS(H$2:H1839,A$2:A1839,A1839)*10*S1839*(1.1+INDEX(Entourage!BD:BD,MATCH(J1839,Entourage!A:A,0))/20)</f>
        <v>8770.2341448959978</v>
      </c>
      <c r="U1839" s="96">
        <f t="shared" si="261"/>
        <v>725.39871969599881</v>
      </c>
      <c r="V1839" s="96">
        <f>T1839/VLOOKUP(C1839,[4]CharPropertyConfig!$A:$G,7,FALSE)</f>
        <v>8770.2341448959978</v>
      </c>
      <c r="W1839" s="96">
        <f t="shared" si="262"/>
        <v>69.333074495998517</v>
      </c>
      <c r="X1839" s="54" t="str">
        <f>VLOOKUP(J1839,Entourage!A:B,2,FALSE)</f>
        <v>c_b_0066</v>
      </c>
      <c r="Y1839" s="51" t="str">
        <f>VLOOKUP(M1839,Entourage!A:B,2,FALSE)</f>
        <v>c_b_0023</v>
      </c>
    </row>
    <row r="1840" spans="1:25" x14ac:dyDescent="0.15">
      <c r="A1840" s="51">
        <f t="shared" si="258"/>
        <v>92</v>
      </c>
      <c r="B1840" s="2">
        <f>COUNTIF(A$1:A1840,A1840)</f>
        <v>19</v>
      </c>
      <c r="C1840" s="2">
        <f t="shared" si="263"/>
        <v>104</v>
      </c>
      <c r="D1840" s="100">
        <f t="shared" si="259"/>
        <v>9536</v>
      </c>
      <c r="E1840" s="51">
        <v>1</v>
      </c>
      <c r="F1840" s="43">
        <v>6</v>
      </c>
      <c r="G1840" s="82">
        <v>13009</v>
      </c>
      <c r="H1840" s="43">
        <v>68</v>
      </c>
      <c r="I1840" s="43">
        <f>VLOOKUP(C1840,[4]CharPropertyConfig!$A:$G,7,FALSE)*D1840</f>
        <v>9536</v>
      </c>
      <c r="J1840" s="51">
        <f>VLOOKUP(A1840,filiation!A:C,3,FALSE)</f>
        <v>30</v>
      </c>
      <c r="K1840" s="51">
        <f>VLOOKUP(J1840,Entourage!A:N,14,FALSE)</f>
        <v>3</v>
      </c>
      <c r="L1840" s="2" t="str">
        <f t="shared" si="264"/>
        <v>辅助</v>
      </c>
      <c r="M1840" s="51">
        <f>VLOOKUP(A1840,filiation!A:D,4,FALSE)</f>
        <v>28</v>
      </c>
      <c r="N1840" s="51">
        <f>VLOOKUP(M1840,Entourage!A:N,14,FALSE)</f>
        <v>3</v>
      </c>
      <c r="O1840" s="2" t="str">
        <f t="shared" si="265"/>
        <v>辅助</v>
      </c>
      <c r="P1840" s="2">
        <f t="shared" si="266"/>
        <v>104</v>
      </c>
      <c r="Q1840" s="51">
        <f>INT(VLOOKUP(M1840,Entourage!A:AF,28+IF(N1840=1,2,IF(N1840=3,3,1)),FALSE)*0.6*POWER(B1840,1.1))</f>
        <v>7253</v>
      </c>
      <c r="R1840" s="55">
        <f>I1840/(SUM(H$2:H1840)*10)</f>
        <v>1.5350933676754669E-2</v>
      </c>
      <c r="S1840" s="95">
        <f t="shared" si="260"/>
        <v>1.1278352811599996</v>
      </c>
      <c r="T1840" s="96">
        <f>SUMIFS(H$2:H1840,A$2:A1840,A1840)*10*S1840*(1.1+INDEX(Entourage!BD:BD,MATCH(J1840,Entourage!A:A,0))/20)</f>
        <v>9536.9751374889565</v>
      </c>
      <c r="U1840" s="96">
        <f t="shared" si="261"/>
        <v>766.74099259295872</v>
      </c>
      <c r="V1840" s="96">
        <f>T1840/VLOOKUP(C1840,[4]CharPropertyConfig!$A:$G,7,FALSE)</f>
        <v>9536.9751374889565</v>
      </c>
      <c r="W1840" s="96">
        <f t="shared" si="262"/>
        <v>41.342272896959912</v>
      </c>
      <c r="X1840" s="54" t="str">
        <f>VLOOKUP(J1840,Entourage!A:B,2,FALSE)</f>
        <v>c_b_0066</v>
      </c>
      <c r="Y1840" s="51" t="str">
        <f>VLOOKUP(M1840,Entourage!A:B,2,FALSE)</f>
        <v>c_b_0023</v>
      </c>
    </row>
    <row r="1841" spans="1:25" x14ac:dyDescent="0.15">
      <c r="A1841" s="51">
        <f t="shared" si="258"/>
        <v>92</v>
      </c>
      <c r="B1841" s="2">
        <f>COUNTIF(A$1:A1841,A1841)</f>
        <v>20</v>
      </c>
      <c r="C1841" s="2">
        <f t="shared" si="263"/>
        <v>104</v>
      </c>
      <c r="D1841" s="100">
        <f t="shared" si="259"/>
        <v>10353</v>
      </c>
      <c r="E1841" s="51">
        <v>1</v>
      </c>
      <c r="F1841" s="43">
        <v>6</v>
      </c>
      <c r="G1841" s="82">
        <v>13009</v>
      </c>
      <c r="H1841" s="43">
        <v>72</v>
      </c>
      <c r="I1841" s="43">
        <f>VLOOKUP(C1841,[4]CharPropertyConfig!$A:$G,7,FALSE)*D1841</f>
        <v>10353</v>
      </c>
      <c r="J1841" s="51">
        <f>VLOOKUP(A1841,filiation!A:C,3,FALSE)</f>
        <v>30</v>
      </c>
      <c r="K1841" s="51">
        <f>VLOOKUP(J1841,Entourage!A:N,14,FALSE)</f>
        <v>3</v>
      </c>
      <c r="L1841" s="2" t="str">
        <f t="shared" si="264"/>
        <v>辅助</v>
      </c>
      <c r="M1841" s="51">
        <f>VLOOKUP(A1841,filiation!A:D,4,FALSE)</f>
        <v>28</v>
      </c>
      <c r="N1841" s="51">
        <f>VLOOKUP(M1841,Entourage!A:N,14,FALSE)</f>
        <v>3</v>
      </c>
      <c r="O1841" s="2" t="str">
        <f t="shared" si="265"/>
        <v>辅助</v>
      </c>
      <c r="P1841" s="2">
        <f t="shared" si="266"/>
        <v>104</v>
      </c>
      <c r="Q1841" s="51">
        <f>INT(VLOOKUP(M1841,Entourage!A:AF,28+IF(N1841=1,2,IF(N1841=3,3,1)),FALSE)*0.6*POWER(B1841,1.1))</f>
        <v>7674</v>
      </c>
      <c r="R1841" s="55">
        <f>I1841/(SUM(H$2:H1841)*10)</f>
        <v>1.6646835605865707E-2</v>
      </c>
      <c r="S1841" s="95">
        <f t="shared" si="260"/>
        <v>1.0940002227251997</v>
      </c>
      <c r="T1841" s="96">
        <f>SUMIFS(H$2:H1841,A$2:A1841,A1841)*10*S1841*(1.1+INDEX(Entourage!BD:BD,MATCH(J1841,Entourage!A:A,0))/20)</f>
        <v>10353.618107871291</v>
      </c>
      <c r="U1841" s="96">
        <f t="shared" si="261"/>
        <v>816.64297038233417</v>
      </c>
      <c r="V1841" s="96">
        <f>T1841/VLOOKUP(C1841,[4]CharPropertyConfig!$A:$G,7,FALSE)</f>
        <v>10353.618107871291</v>
      </c>
      <c r="W1841" s="96">
        <f t="shared" si="262"/>
        <v>49.901977789375451</v>
      </c>
      <c r="X1841" s="54" t="str">
        <f>VLOOKUP(J1841,Entourage!A:B,2,FALSE)</f>
        <v>c_b_0066</v>
      </c>
      <c r="Y1841" s="51" t="str">
        <f>VLOOKUP(M1841,Entourage!A:B,2,FALSE)</f>
        <v>c_b_0023</v>
      </c>
    </row>
    <row r="1842" spans="1:25" x14ac:dyDescent="0.15">
      <c r="A1842" s="51">
        <f t="shared" si="258"/>
        <v>93</v>
      </c>
      <c r="B1842" s="2">
        <f>COUNTIF(A$1:A1842,A1842)</f>
        <v>1</v>
      </c>
      <c r="C1842" s="2">
        <f t="shared" si="263"/>
        <v>102</v>
      </c>
      <c r="D1842" s="100">
        <f t="shared" si="259"/>
        <v>11</v>
      </c>
      <c r="E1842" s="51">
        <v>1</v>
      </c>
      <c r="F1842" s="43">
        <v>1</v>
      </c>
      <c r="G1842" s="82">
        <v>13009</v>
      </c>
      <c r="H1842" s="43">
        <v>2</v>
      </c>
      <c r="I1842" s="43">
        <f>VLOOKUP(C1842,[4]CharPropertyConfig!$A:$G,7,FALSE)*D1842</f>
        <v>275</v>
      </c>
      <c r="J1842" s="51">
        <f>VLOOKUP(A1842,filiation!A:C,3,FALSE)</f>
        <v>28</v>
      </c>
      <c r="K1842" s="51">
        <f>VLOOKUP(J1842,Entourage!A:N,14,FALSE)</f>
        <v>3</v>
      </c>
      <c r="L1842" s="2" t="str">
        <f t="shared" si="264"/>
        <v>辅助</v>
      </c>
      <c r="M1842" s="51">
        <f>VLOOKUP(A1842,filiation!A:D,4,FALSE)</f>
        <v>31</v>
      </c>
      <c r="N1842" s="51">
        <f>VLOOKUP(M1842,Entourage!A:N,14,FALSE)</f>
        <v>1</v>
      </c>
      <c r="O1842" s="2" t="str">
        <f t="shared" si="265"/>
        <v>战斗</v>
      </c>
      <c r="P1842" s="2">
        <f t="shared" si="266"/>
        <v>102</v>
      </c>
      <c r="Q1842" s="51">
        <f>INT(VLOOKUP(M1842,Entourage!A:AF,28+IF(N1842=1,2,IF(N1842=3,3,1)),FALSE)*0.6*POWER(B1842,1.1))</f>
        <v>10</v>
      </c>
      <c r="R1842" s="55">
        <f>I1842/(SUM(H$2:H1842)*10)</f>
        <v>4.4216483905199861E-4</v>
      </c>
      <c r="S1842" s="95">
        <f t="shared" si="260"/>
        <v>10</v>
      </c>
      <c r="T1842" s="96">
        <f>SUMIFS(H$2:H1842,A$2:A1842,A1842)*10*S1842*(1.1+INDEX(Entourage!BD:BD,MATCH(J1842,Entourage!A:A,0))/20)</f>
        <v>280</v>
      </c>
      <c r="U1842" s="96">
        <f t="shared" si="261"/>
        <v>-10073.618107871291</v>
      </c>
      <c r="V1842" s="96">
        <f>T1842/VLOOKUP(C1842,[4]CharPropertyConfig!$A:$G,7,FALSE)</f>
        <v>11.2</v>
      </c>
      <c r="W1842" s="96">
        <f t="shared" si="262"/>
        <v>-10890.261078253625</v>
      </c>
      <c r="X1842" s="54" t="str">
        <f>VLOOKUP(J1842,Entourage!A:B,2,FALSE)</f>
        <v>c_b_0023</v>
      </c>
      <c r="Y1842" s="51" t="str">
        <f>VLOOKUP(M1842,Entourage!A:B,2,FALSE)</f>
        <v>c_b_0070</v>
      </c>
    </row>
    <row r="1843" spans="1:25" x14ac:dyDescent="0.15">
      <c r="A1843" s="51">
        <f t="shared" si="258"/>
        <v>93</v>
      </c>
      <c r="B1843" s="2">
        <f>COUNTIF(A$1:A1843,A1843)</f>
        <v>2</v>
      </c>
      <c r="C1843" s="2">
        <f t="shared" si="263"/>
        <v>102</v>
      </c>
      <c r="D1843" s="100">
        <f t="shared" si="259"/>
        <v>23</v>
      </c>
      <c r="E1843" s="51">
        <v>1</v>
      </c>
      <c r="F1843" s="43">
        <v>1</v>
      </c>
      <c r="G1843" s="82">
        <v>13009</v>
      </c>
      <c r="H1843" s="43">
        <v>4</v>
      </c>
      <c r="I1843" s="43">
        <f>VLOOKUP(C1843,[4]CharPropertyConfig!$A:$G,7,FALSE)*D1843</f>
        <v>575</v>
      </c>
      <c r="J1843" s="51">
        <f>VLOOKUP(A1843,filiation!A:C,3,FALSE)</f>
        <v>28</v>
      </c>
      <c r="K1843" s="51">
        <f>VLOOKUP(J1843,Entourage!A:N,14,FALSE)</f>
        <v>3</v>
      </c>
      <c r="L1843" s="2" t="str">
        <f t="shared" si="264"/>
        <v>辅助</v>
      </c>
      <c r="M1843" s="51">
        <f>VLOOKUP(A1843,filiation!A:D,4,FALSE)</f>
        <v>31</v>
      </c>
      <c r="N1843" s="51">
        <f>VLOOKUP(M1843,Entourage!A:N,14,FALSE)</f>
        <v>1</v>
      </c>
      <c r="O1843" s="2" t="str">
        <f t="shared" si="265"/>
        <v>战斗</v>
      </c>
      <c r="P1843" s="2">
        <f t="shared" si="266"/>
        <v>102</v>
      </c>
      <c r="Q1843" s="51">
        <f>INT(VLOOKUP(M1843,Entourage!A:AF,28+IF(N1843=1,2,IF(N1843=3,3,1)),FALSE)*0.6*POWER(B1843,1.1))</f>
        <v>23</v>
      </c>
      <c r="R1843" s="55">
        <f>I1843/(SUM(H$2:H1843)*10)</f>
        <v>9.2446702466317243E-4</v>
      </c>
      <c r="S1843" s="95">
        <f t="shared" si="260"/>
        <v>7</v>
      </c>
      <c r="T1843" s="96">
        <f>SUMIFS(H$2:H1843,A$2:A1843,A1843)*10*S1843*(1.1+INDEX(Entourage!BD:BD,MATCH(J1843,Entourage!A:A,0))/20)</f>
        <v>588</v>
      </c>
      <c r="U1843" s="96">
        <f t="shared" si="261"/>
        <v>308</v>
      </c>
      <c r="V1843" s="96">
        <f>T1843/VLOOKUP(C1843,[4]CharPropertyConfig!$A:$G,7,FALSE)</f>
        <v>23.52</v>
      </c>
      <c r="W1843" s="96">
        <f t="shared" si="262"/>
        <v>10381.618107871291</v>
      </c>
      <c r="X1843" s="54" t="str">
        <f>VLOOKUP(J1843,Entourage!A:B,2,FALSE)</f>
        <v>c_b_0023</v>
      </c>
      <c r="Y1843" s="51" t="str">
        <f>VLOOKUP(M1843,Entourage!A:B,2,FALSE)</f>
        <v>c_b_0070</v>
      </c>
    </row>
    <row r="1844" spans="1:25" x14ac:dyDescent="0.15">
      <c r="A1844" s="51">
        <f t="shared" si="258"/>
        <v>93</v>
      </c>
      <c r="B1844" s="2">
        <f>COUNTIF(A$1:A1844,A1844)</f>
        <v>3</v>
      </c>
      <c r="C1844" s="2">
        <f t="shared" si="263"/>
        <v>102</v>
      </c>
      <c r="D1844" s="100">
        <f t="shared" si="259"/>
        <v>36</v>
      </c>
      <c r="E1844" s="51">
        <v>1</v>
      </c>
      <c r="F1844" s="43">
        <v>1</v>
      </c>
      <c r="G1844" s="82">
        <v>13009</v>
      </c>
      <c r="H1844" s="43">
        <v>6</v>
      </c>
      <c r="I1844" s="43">
        <f>VLOOKUP(C1844,[4]CharPropertyConfig!$A:$G,7,FALSE)*D1844</f>
        <v>900</v>
      </c>
      <c r="J1844" s="51">
        <f>VLOOKUP(A1844,filiation!A:C,3,FALSE)</f>
        <v>28</v>
      </c>
      <c r="K1844" s="51">
        <f>VLOOKUP(J1844,Entourage!A:N,14,FALSE)</f>
        <v>3</v>
      </c>
      <c r="L1844" s="2" t="str">
        <f t="shared" si="264"/>
        <v>辅助</v>
      </c>
      <c r="M1844" s="51">
        <f>VLOOKUP(A1844,filiation!A:D,4,FALSE)</f>
        <v>31</v>
      </c>
      <c r="N1844" s="51">
        <f>VLOOKUP(M1844,Entourage!A:N,14,FALSE)</f>
        <v>1</v>
      </c>
      <c r="O1844" s="2" t="str">
        <f t="shared" si="265"/>
        <v>战斗</v>
      </c>
      <c r="P1844" s="2">
        <f t="shared" si="266"/>
        <v>102</v>
      </c>
      <c r="Q1844" s="51">
        <f>INT(VLOOKUP(M1844,Entourage!A:AF,28+IF(N1844=1,2,IF(N1844=3,3,1)),FALSE)*0.6*POWER(B1844,1.1))</f>
        <v>36</v>
      </c>
      <c r="R1844" s="55">
        <f>I1844/(SUM(H$2:H1844)*10)</f>
        <v>1.4468522924570768E-3</v>
      </c>
      <c r="S1844" s="95">
        <f t="shared" si="260"/>
        <v>5.5</v>
      </c>
      <c r="T1844" s="96">
        <f>SUMIFS(H$2:H1844,A$2:A1844,A1844)*10*S1844*(1.1+INDEX(Entourage!BD:BD,MATCH(J1844,Entourage!A:A,0))/20)</f>
        <v>924.00000000000011</v>
      </c>
      <c r="U1844" s="96">
        <f t="shared" si="261"/>
        <v>336.00000000000011</v>
      </c>
      <c r="V1844" s="96">
        <f>T1844/VLOOKUP(C1844,[4]CharPropertyConfig!$A:$G,7,FALSE)</f>
        <v>36.960000000000008</v>
      </c>
      <c r="W1844" s="96">
        <f t="shared" si="262"/>
        <v>28.000000000000114</v>
      </c>
      <c r="X1844" s="54" t="str">
        <f>VLOOKUP(J1844,Entourage!A:B,2,FALSE)</f>
        <v>c_b_0023</v>
      </c>
      <c r="Y1844" s="51" t="str">
        <f>VLOOKUP(M1844,Entourage!A:B,2,FALSE)</f>
        <v>c_b_0070</v>
      </c>
    </row>
    <row r="1845" spans="1:25" x14ac:dyDescent="0.15">
      <c r="A1845" s="51">
        <f t="shared" si="258"/>
        <v>93</v>
      </c>
      <c r="B1845" s="2">
        <f>COUNTIF(A$1:A1845,A1845)</f>
        <v>4</v>
      </c>
      <c r="C1845" s="2">
        <f t="shared" si="263"/>
        <v>102</v>
      </c>
      <c r="D1845" s="100">
        <f t="shared" si="259"/>
        <v>51</v>
      </c>
      <c r="E1845" s="51">
        <v>1</v>
      </c>
      <c r="F1845" s="43">
        <v>2</v>
      </c>
      <c r="G1845" s="82">
        <v>13009</v>
      </c>
      <c r="H1845" s="43">
        <v>10</v>
      </c>
      <c r="I1845" s="43">
        <f>VLOOKUP(C1845,[4]CharPropertyConfig!$A:$G,7,FALSE)*D1845</f>
        <v>1275</v>
      </c>
      <c r="J1845" s="51">
        <f>VLOOKUP(A1845,filiation!A:C,3,FALSE)</f>
        <v>28</v>
      </c>
      <c r="K1845" s="51">
        <f>VLOOKUP(J1845,Entourage!A:N,14,FALSE)</f>
        <v>3</v>
      </c>
      <c r="L1845" s="2" t="str">
        <f t="shared" si="264"/>
        <v>辅助</v>
      </c>
      <c r="M1845" s="51">
        <f>VLOOKUP(A1845,filiation!A:D,4,FALSE)</f>
        <v>31</v>
      </c>
      <c r="N1845" s="51">
        <f>VLOOKUP(M1845,Entourage!A:N,14,FALSE)</f>
        <v>1</v>
      </c>
      <c r="O1845" s="2" t="str">
        <f t="shared" si="265"/>
        <v>战斗</v>
      </c>
      <c r="P1845" s="2">
        <f t="shared" si="266"/>
        <v>102</v>
      </c>
      <c r="Q1845" s="51">
        <f>INT(VLOOKUP(M1845,Entourage!A:AF,28+IF(N1845=1,2,IF(N1845=3,3,1)),FALSE)*0.6*POWER(B1845,1.1))</f>
        <v>49</v>
      </c>
      <c r="R1845" s="55">
        <f>I1845/(SUM(H$2:H1845)*10)</f>
        <v>2.0493779535152861E-3</v>
      </c>
      <c r="S1845" s="95">
        <f t="shared" si="260"/>
        <v>4.2</v>
      </c>
      <c r="T1845" s="96">
        <f>SUMIFS(H$2:H1845,A$2:A1845,A1845)*10*S1845*(1.1+INDEX(Entourage!BD:BD,MATCH(J1845,Entourage!A:A,0))/20)</f>
        <v>1293.6000000000001</v>
      </c>
      <c r="U1845" s="96">
        <f t="shared" si="261"/>
        <v>369.6</v>
      </c>
      <c r="V1845" s="96">
        <f>T1845/VLOOKUP(C1845,[4]CharPropertyConfig!$A:$G,7,FALSE)</f>
        <v>51.744000000000007</v>
      </c>
      <c r="W1845" s="96">
        <f t="shared" si="262"/>
        <v>33.599999999999909</v>
      </c>
      <c r="X1845" s="54" t="str">
        <f>VLOOKUP(J1845,Entourage!A:B,2,FALSE)</f>
        <v>c_b_0023</v>
      </c>
      <c r="Y1845" s="51" t="str">
        <f>VLOOKUP(M1845,Entourage!A:B,2,FALSE)</f>
        <v>c_b_0070</v>
      </c>
    </row>
    <row r="1846" spans="1:25" x14ac:dyDescent="0.15">
      <c r="A1846" s="51">
        <f t="shared" si="258"/>
        <v>93</v>
      </c>
      <c r="B1846" s="2">
        <f>COUNTIF(A$1:A1846,A1846)</f>
        <v>5</v>
      </c>
      <c r="C1846" s="2">
        <f t="shared" si="263"/>
        <v>102</v>
      </c>
      <c r="D1846" s="100">
        <f t="shared" si="259"/>
        <v>67</v>
      </c>
      <c r="E1846" s="51">
        <v>1</v>
      </c>
      <c r="F1846" s="43">
        <v>2</v>
      </c>
      <c r="G1846" s="82">
        <v>13009</v>
      </c>
      <c r="H1846" s="43">
        <v>12</v>
      </c>
      <c r="I1846" s="43">
        <f>VLOOKUP(C1846,[4]CharPropertyConfig!$A:$G,7,FALSE)*D1846</f>
        <v>1675</v>
      </c>
      <c r="J1846" s="51">
        <f>VLOOKUP(A1846,filiation!A:C,3,FALSE)</f>
        <v>28</v>
      </c>
      <c r="K1846" s="51">
        <f>VLOOKUP(J1846,Entourage!A:N,14,FALSE)</f>
        <v>3</v>
      </c>
      <c r="L1846" s="2" t="str">
        <f t="shared" si="264"/>
        <v>辅助</v>
      </c>
      <c r="M1846" s="51">
        <f>VLOOKUP(A1846,filiation!A:D,4,FALSE)</f>
        <v>31</v>
      </c>
      <c r="N1846" s="51">
        <f>VLOOKUP(M1846,Entourage!A:N,14,FALSE)</f>
        <v>1</v>
      </c>
      <c r="O1846" s="2" t="str">
        <f t="shared" si="265"/>
        <v>战斗</v>
      </c>
      <c r="P1846" s="2">
        <f t="shared" si="266"/>
        <v>102</v>
      </c>
      <c r="Q1846" s="51">
        <f>INT(VLOOKUP(M1846,Entourage!A:AF,28+IF(N1846=1,2,IF(N1846=3,3,1)),FALSE)*0.6*POWER(B1846,1.1))</f>
        <v>63</v>
      </c>
      <c r="R1846" s="55">
        <f>I1846/(SUM(H$2:H1846)*10)</f>
        <v>2.6918008549480926E-3</v>
      </c>
      <c r="S1846" s="95">
        <f t="shared" si="260"/>
        <v>3.56</v>
      </c>
      <c r="T1846" s="96">
        <f>SUMIFS(H$2:H1846,A$2:A1846,A1846)*10*S1846*(1.1+INDEX(Entourage!BD:BD,MATCH(J1846,Entourage!A:A,0))/20)</f>
        <v>1694.5600000000004</v>
      </c>
      <c r="U1846" s="96">
        <f t="shared" si="261"/>
        <v>400.96000000000026</v>
      </c>
      <c r="V1846" s="96">
        <f>T1846/VLOOKUP(C1846,[4]CharPropertyConfig!$A:$G,7,FALSE)</f>
        <v>67.78240000000001</v>
      </c>
      <c r="W1846" s="96">
        <f t="shared" si="262"/>
        <v>31.360000000000241</v>
      </c>
      <c r="X1846" s="54" t="str">
        <f>VLOOKUP(J1846,Entourage!A:B,2,FALSE)</f>
        <v>c_b_0023</v>
      </c>
      <c r="Y1846" s="51" t="str">
        <f>VLOOKUP(M1846,Entourage!A:B,2,FALSE)</f>
        <v>c_b_0070</v>
      </c>
    </row>
    <row r="1847" spans="1:25" x14ac:dyDescent="0.15">
      <c r="A1847" s="51">
        <f t="shared" si="258"/>
        <v>93</v>
      </c>
      <c r="B1847" s="2">
        <f>COUNTIF(A$1:A1847,A1847)</f>
        <v>6</v>
      </c>
      <c r="C1847" s="2">
        <f t="shared" si="263"/>
        <v>102</v>
      </c>
      <c r="D1847" s="100">
        <f t="shared" si="259"/>
        <v>84</v>
      </c>
      <c r="E1847" s="51">
        <v>1</v>
      </c>
      <c r="F1847" s="43">
        <v>2</v>
      </c>
      <c r="G1847" s="82">
        <v>13009</v>
      </c>
      <c r="H1847" s="43">
        <v>16</v>
      </c>
      <c r="I1847" s="43">
        <f>VLOOKUP(C1847,[4]CharPropertyConfig!$A:$G,7,FALSE)*D1847</f>
        <v>2100</v>
      </c>
      <c r="J1847" s="51">
        <f>VLOOKUP(A1847,filiation!A:C,3,FALSE)</f>
        <v>28</v>
      </c>
      <c r="K1847" s="51">
        <f>VLOOKUP(J1847,Entourage!A:N,14,FALSE)</f>
        <v>3</v>
      </c>
      <c r="L1847" s="2" t="str">
        <f t="shared" si="264"/>
        <v>辅助</v>
      </c>
      <c r="M1847" s="51">
        <f>VLOOKUP(A1847,filiation!A:D,4,FALSE)</f>
        <v>31</v>
      </c>
      <c r="N1847" s="51">
        <f>VLOOKUP(M1847,Entourage!A:N,14,FALSE)</f>
        <v>1</v>
      </c>
      <c r="O1847" s="2" t="str">
        <f t="shared" si="265"/>
        <v>战斗</v>
      </c>
      <c r="P1847" s="2">
        <f t="shared" si="266"/>
        <v>102</v>
      </c>
      <c r="Q1847" s="51">
        <f>INT(VLOOKUP(M1847,Entourage!A:AF,28+IF(N1847=1,2,IF(N1847=3,3,1)),FALSE)*0.6*POWER(B1847,1.1))</f>
        <v>77</v>
      </c>
      <c r="R1847" s="55">
        <f>I1847/(SUM(H$2:H1847)*10)</f>
        <v>3.3739275730214325E-3</v>
      </c>
      <c r="S1847" s="95">
        <f t="shared" si="260"/>
        <v>3.02</v>
      </c>
      <c r="T1847" s="96">
        <f>SUMIFS(H$2:H1847,A$2:A1847,A1847)*10*S1847*(1.1+INDEX(Entourage!BD:BD,MATCH(J1847,Entourage!A:A,0))/20)</f>
        <v>2114</v>
      </c>
      <c r="U1847" s="96">
        <f t="shared" si="261"/>
        <v>419.4399999999996</v>
      </c>
      <c r="V1847" s="96">
        <f>T1847/VLOOKUP(C1847,[4]CharPropertyConfig!$A:$G,7,FALSE)</f>
        <v>84.56</v>
      </c>
      <c r="W1847" s="96">
        <f t="shared" si="262"/>
        <v>18.479999999999336</v>
      </c>
      <c r="X1847" s="54" t="str">
        <f>VLOOKUP(J1847,Entourage!A:B,2,FALSE)</f>
        <v>c_b_0023</v>
      </c>
      <c r="Y1847" s="51" t="str">
        <f>VLOOKUP(M1847,Entourage!A:B,2,FALSE)</f>
        <v>c_b_0070</v>
      </c>
    </row>
    <row r="1848" spans="1:25" x14ac:dyDescent="0.15">
      <c r="A1848" s="51">
        <f t="shared" si="258"/>
        <v>93</v>
      </c>
      <c r="B1848" s="2">
        <f>COUNTIF(A$1:A1848,A1848)</f>
        <v>7</v>
      </c>
      <c r="C1848" s="2">
        <f t="shared" si="263"/>
        <v>102</v>
      </c>
      <c r="D1848" s="100">
        <f t="shared" si="259"/>
        <v>101</v>
      </c>
      <c r="E1848" s="51">
        <v>1</v>
      </c>
      <c r="F1848" s="43">
        <v>3</v>
      </c>
      <c r="G1848" s="82">
        <v>13009</v>
      </c>
      <c r="H1848" s="43">
        <v>20</v>
      </c>
      <c r="I1848" s="43">
        <f>VLOOKUP(C1848,[4]CharPropertyConfig!$A:$G,7,FALSE)*D1848</f>
        <v>2525</v>
      </c>
      <c r="J1848" s="51">
        <f>VLOOKUP(A1848,filiation!A:C,3,FALSE)</f>
        <v>28</v>
      </c>
      <c r="K1848" s="51">
        <f>VLOOKUP(J1848,Entourage!A:N,14,FALSE)</f>
        <v>3</v>
      </c>
      <c r="L1848" s="2" t="str">
        <f t="shared" si="264"/>
        <v>辅助</v>
      </c>
      <c r="M1848" s="51">
        <f>VLOOKUP(A1848,filiation!A:D,4,FALSE)</f>
        <v>31</v>
      </c>
      <c r="N1848" s="51">
        <f>VLOOKUP(M1848,Entourage!A:N,14,FALSE)</f>
        <v>1</v>
      </c>
      <c r="O1848" s="2" t="str">
        <f t="shared" si="265"/>
        <v>战斗</v>
      </c>
      <c r="P1848" s="2">
        <f t="shared" si="266"/>
        <v>102</v>
      </c>
      <c r="Q1848" s="51">
        <f>INT(VLOOKUP(M1848,Entourage!A:AF,28+IF(N1848=1,2,IF(N1848=3,3,1)),FALSE)*0.6*POWER(B1848,1.1))</f>
        <v>91</v>
      </c>
      <c r="R1848" s="55">
        <f>I1848/(SUM(H$2:H1848)*10)</f>
        <v>4.0554431274292509E-3</v>
      </c>
      <c r="S1848" s="95">
        <f t="shared" si="260"/>
        <v>2.6</v>
      </c>
      <c r="T1848" s="96">
        <f>SUMIFS(H$2:H1848,A$2:A1848,A1848)*10*S1848*(1.1+INDEX(Entourage!BD:BD,MATCH(J1848,Entourage!A:A,0))/20)</f>
        <v>2548.0000000000005</v>
      </c>
      <c r="U1848" s="96">
        <f t="shared" si="261"/>
        <v>434.00000000000045</v>
      </c>
      <c r="V1848" s="96">
        <f>T1848/VLOOKUP(C1848,[4]CharPropertyConfig!$A:$G,7,FALSE)</f>
        <v>101.92000000000002</v>
      </c>
      <c r="W1848" s="96">
        <f t="shared" si="262"/>
        <v>14.560000000000855</v>
      </c>
      <c r="X1848" s="54" t="str">
        <f>VLOOKUP(J1848,Entourage!A:B,2,FALSE)</f>
        <v>c_b_0023</v>
      </c>
      <c r="Y1848" s="51" t="str">
        <f>VLOOKUP(M1848,Entourage!A:B,2,FALSE)</f>
        <v>c_b_0070</v>
      </c>
    </row>
    <row r="1849" spans="1:25" x14ac:dyDescent="0.15">
      <c r="A1849" s="51">
        <f t="shared" si="258"/>
        <v>93</v>
      </c>
      <c r="B1849" s="2">
        <f>COUNTIF(A$1:A1849,A1849)</f>
        <v>8</v>
      </c>
      <c r="C1849" s="2">
        <f t="shared" si="263"/>
        <v>102</v>
      </c>
      <c r="D1849" s="100">
        <f t="shared" si="259"/>
        <v>120</v>
      </c>
      <c r="E1849" s="51">
        <v>1</v>
      </c>
      <c r="F1849" s="43">
        <v>3</v>
      </c>
      <c r="G1849" s="82">
        <v>13009</v>
      </c>
      <c r="H1849" s="43">
        <v>24</v>
      </c>
      <c r="I1849" s="43">
        <f>VLOOKUP(C1849,[4]CharPropertyConfig!$A:$G,7,FALSE)*D1849</f>
        <v>3000</v>
      </c>
      <c r="J1849" s="51">
        <f>VLOOKUP(A1849,filiation!A:C,3,FALSE)</f>
        <v>28</v>
      </c>
      <c r="K1849" s="51">
        <f>VLOOKUP(J1849,Entourage!A:N,14,FALSE)</f>
        <v>3</v>
      </c>
      <c r="L1849" s="2" t="str">
        <f t="shared" si="264"/>
        <v>辅助</v>
      </c>
      <c r="M1849" s="51">
        <f>VLOOKUP(A1849,filiation!A:D,4,FALSE)</f>
        <v>31</v>
      </c>
      <c r="N1849" s="51">
        <f>VLOOKUP(M1849,Entourage!A:N,14,FALSE)</f>
        <v>1</v>
      </c>
      <c r="O1849" s="2" t="str">
        <f t="shared" si="265"/>
        <v>战斗</v>
      </c>
      <c r="P1849" s="2">
        <f t="shared" si="266"/>
        <v>102</v>
      </c>
      <c r="Q1849" s="51">
        <f>INT(VLOOKUP(M1849,Entourage!A:AF,28+IF(N1849=1,2,IF(N1849=3,3,1)),FALSE)*0.6*POWER(B1849,1.1))</f>
        <v>106</v>
      </c>
      <c r="R1849" s="55">
        <f>I1849/(SUM(H$2:H1849)*10)</f>
        <v>4.8164916674694157E-3</v>
      </c>
      <c r="S1849" s="95">
        <f t="shared" si="260"/>
        <v>2.2799999999999998</v>
      </c>
      <c r="T1849" s="96">
        <f>SUMIFS(H$2:H1849,A$2:A1849,A1849)*10*S1849*(1.1+INDEX(Entourage!BD:BD,MATCH(J1849,Entourage!A:A,0))/20)</f>
        <v>3000.48</v>
      </c>
      <c r="U1849" s="96">
        <f t="shared" si="261"/>
        <v>452.47999999999956</v>
      </c>
      <c r="V1849" s="96">
        <f>T1849/VLOOKUP(C1849,[4]CharPropertyConfig!$A:$G,7,FALSE)</f>
        <v>120.0192</v>
      </c>
      <c r="W1849" s="96">
        <f t="shared" si="262"/>
        <v>18.479999999999109</v>
      </c>
      <c r="X1849" s="54" t="str">
        <f>VLOOKUP(J1849,Entourage!A:B,2,FALSE)</f>
        <v>c_b_0023</v>
      </c>
      <c r="Y1849" s="51" t="str">
        <f>VLOOKUP(M1849,Entourage!A:B,2,FALSE)</f>
        <v>c_b_0070</v>
      </c>
    </row>
    <row r="1850" spans="1:25" x14ac:dyDescent="0.15">
      <c r="A1850" s="51">
        <f t="shared" si="258"/>
        <v>93</v>
      </c>
      <c r="B1850" s="2">
        <f>COUNTIF(A$1:A1850,A1850)</f>
        <v>9</v>
      </c>
      <c r="C1850" s="2">
        <f t="shared" si="263"/>
        <v>102</v>
      </c>
      <c r="D1850" s="100">
        <f t="shared" si="259"/>
        <v>139</v>
      </c>
      <c r="E1850" s="51">
        <v>1</v>
      </c>
      <c r="F1850" s="43">
        <v>3</v>
      </c>
      <c r="G1850" s="82">
        <v>13009</v>
      </c>
      <c r="H1850" s="43">
        <v>26</v>
      </c>
      <c r="I1850" s="43">
        <f>VLOOKUP(C1850,[4]CharPropertyConfig!$A:$G,7,FALSE)*D1850</f>
        <v>3475</v>
      </c>
      <c r="J1850" s="51">
        <f>VLOOKUP(A1850,filiation!A:C,3,FALSE)</f>
        <v>28</v>
      </c>
      <c r="K1850" s="51">
        <f>VLOOKUP(J1850,Entourage!A:N,14,FALSE)</f>
        <v>3</v>
      </c>
      <c r="L1850" s="2" t="str">
        <f t="shared" si="264"/>
        <v>辅助</v>
      </c>
      <c r="M1850" s="51">
        <f>VLOOKUP(A1850,filiation!A:D,4,FALSE)</f>
        <v>31</v>
      </c>
      <c r="N1850" s="51">
        <f>VLOOKUP(M1850,Entourage!A:N,14,FALSE)</f>
        <v>1</v>
      </c>
      <c r="O1850" s="2" t="str">
        <f t="shared" si="265"/>
        <v>战斗</v>
      </c>
      <c r="P1850" s="2">
        <f t="shared" si="266"/>
        <v>102</v>
      </c>
      <c r="Q1850" s="51">
        <f>INT(VLOOKUP(M1850,Entourage!A:AF,28+IF(N1850=1,2,IF(N1850=3,3,1)),FALSE)*0.6*POWER(B1850,1.1))</f>
        <v>121</v>
      </c>
      <c r="R1850" s="55">
        <f>I1850/(SUM(H$2:H1850)*10)</f>
        <v>5.576774939016562E-3</v>
      </c>
      <c r="S1850" s="95">
        <f t="shared" si="260"/>
        <v>2.0699999999999998</v>
      </c>
      <c r="T1850" s="96">
        <f>SUMIFS(H$2:H1850,A$2:A1850,A1850)*10*S1850*(1.1+INDEX(Entourage!BD:BD,MATCH(J1850,Entourage!A:A,0))/20)</f>
        <v>3477.6000000000004</v>
      </c>
      <c r="U1850" s="96">
        <f t="shared" si="261"/>
        <v>477.12000000000035</v>
      </c>
      <c r="V1850" s="96">
        <f>T1850/VLOOKUP(C1850,[4]CharPropertyConfig!$A:$G,7,FALSE)</f>
        <v>139.10400000000001</v>
      </c>
      <c r="W1850" s="96">
        <f t="shared" si="262"/>
        <v>24.640000000000782</v>
      </c>
      <c r="X1850" s="54" t="str">
        <f>VLOOKUP(J1850,Entourage!A:B,2,FALSE)</f>
        <v>c_b_0023</v>
      </c>
      <c r="Y1850" s="51" t="str">
        <f>VLOOKUP(M1850,Entourage!A:B,2,FALSE)</f>
        <v>c_b_0070</v>
      </c>
    </row>
    <row r="1851" spans="1:25" x14ac:dyDescent="0.15">
      <c r="A1851" s="51">
        <f t="shared" si="258"/>
        <v>93</v>
      </c>
      <c r="B1851" s="2">
        <f>COUNTIF(A$1:A1851,A1851)</f>
        <v>10</v>
      </c>
      <c r="C1851" s="2">
        <f t="shared" si="263"/>
        <v>102</v>
      </c>
      <c r="D1851" s="100">
        <f t="shared" si="259"/>
        <v>158</v>
      </c>
      <c r="E1851" s="51">
        <v>1</v>
      </c>
      <c r="F1851" s="43">
        <v>3</v>
      </c>
      <c r="G1851" s="82">
        <v>13009</v>
      </c>
      <c r="H1851" s="43">
        <v>30</v>
      </c>
      <c r="I1851" s="43">
        <f>VLOOKUP(C1851,[4]CharPropertyConfig!$A:$G,7,FALSE)*D1851</f>
        <v>3950</v>
      </c>
      <c r="J1851" s="51">
        <f>VLOOKUP(A1851,filiation!A:C,3,FALSE)</f>
        <v>28</v>
      </c>
      <c r="K1851" s="51">
        <f>VLOOKUP(J1851,Entourage!A:N,14,FALSE)</f>
        <v>3</v>
      </c>
      <c r="L1851" s="2" t="str">
        <f t="shared" si="264"/>
        <v>辅助</v>
      </c>
      <c r="M1851" s="51">
        <f>VLOOKUP(A1851,filiation!A:D,4,FALSE)</f>
        <v>31</v>
      </c>
      <c r="N1851" s="51">
        <f>VLOOKUP(M1851,Entourage!A:N,14,FALSE)</f>
        <v>1</v>
      </c>
      <c r="O1851" s="2" t="str">
        <f t="shared" si="265"/>
        <v>战斗</v>
      </c>
      <c r="P1851" s="2">
        <f t="shared" si="266"/>
        <v>102</v>
      </c>
      <c r="Q1851" s="51">
        <f>INT(VLOOKUP(M1851,Entourage!A:AF,28+IF(N1851=1,2,IF(N1851=3,3,1)),FALSE)*0.6*POWER(B1851,1.1))</f>
        <v>135</v>
      </c>
      <c r="R1851" s="55">
        <f>I1851/(SUM(H$2:H1851)*10)</f>
        <v>6.3360174521189571E-3</v>
      </c>
      <c r="S1851" s="95">
        <f t="shared" si="260"/>
        <v>1.89</v>
      </c>
      <c r="T1851" s="96">
        <f>SUMIFS(H$2:H1851,A$2:A1851,A1851)*10*S1851*(1.1+INDEX(Entourage!BD:BD,MATCH(J1851,Entourage!A:A,0))/20)</f>
        <v>3969.0000000000005</v>
      </c>
      <c r="U1851" s="96">
        <f t="shared" si="261"/>
        <v>491.40000000000009</v>
      </c>
      <c r="V1851" s="96">
        <f>T1851/VLOOKUP(C1851,[4]CharPropertyConfig!$A:$G,7,FALSE)</f>
        <v>158.76000000000002</v>
      </c>
      <c r="W1851" s="96">
        <f t="shared" si="262"/>
        <v>14.279999999999745</v>
      </c>
      <c r="X1851" s="54" t="str">
        <f>VLOOKUP(J1851,Entourage!A:B,2,FALSE)</f>
        <v>c_b_0023</v>
      </c>
      <c r="Y1851" s="51" t="str">
        <f>VLOOKUP(M1851,Entourage!A:B,2,FALSE)</f>
        <v>c_b_0070</v>
      </c>
    </row>
    <row r="1852" spans="1:25" x14ac:dyDescent="0.15">
      <c r="A1852" s="51">
        <f t="shared" si="258"/>
        <v>93</v>
      </c>
      <c r="B1852" s="2">
        <f>COUNTIF(A$1:A1852,A1852)</f>
        <v>11</v>
      </c>
      <c r="C1852" s="2">
        <f t="shared" si="263"/>
        <v>102</v>
      </c>
      <c r="D1852" s="100">
        <f t="shared" si="259"/>
        <v>179</v>
      </c>
      <c r="E1852" s="51">
        <v>1</v>
      </c>
      <c r="F1852" s="43">
        <v>4</v>
      </c>
      <c r="G1852" s="82">
        <v>13009</v>
      </c>
      <c r="H1852" s="43">
        <v>34</v>
      </c>
      <c r="I1852" s="43">
        <f>VLOOKUP(C1852,[4]CharPropertyConfig!$A:$G,7,FALSE)*D1852</f>
        <v>4475</v>
      </c>
      <c r="J1852" s="51">
        <f>VLOOKUP(A1852,filiation!A:C,3,FALSE)</f>
        <v>28</v>
      </c>
      <c r="K1852" s="51">
        <f>VLOOKUP(J1852,Entourage!A:N,14,FALSE)</f>
        <v>3</v>
      </c>
      <c r="L1852" s="2" t="str">
        <f t="shared" si="264"/>
        <v>辅助</v>
      </c>
      <c r="M1852" s="51">
        <f>VLOOKUP(A1852,filiation!A:D,4,FALSE)</f>
        <v>31</v>
      </c>
      <c r="N1852" s="51">
        <f>VLOOKUP(M1852,Entourage!A:N,14,FALSE)</f>
        <v>1</v>
      </c>
      <c r="O1852" s="2" t="str">
        <f t="shared" si="265"/>
        <v>战斗</v>
      </c>
      <c r="P1852" s="2">
        <f t="shared" si="266"/>
        <v>102</v>
      </c>
      <c r="Q1852" s="51">
        <f>INT(VLOOKUP(M1852,Entourage!A:AF,28+IF(N1852=1,2,IF(N1852=3,3,1)),FALSE)*0.6*POWER(B1852,1.1))</f>
        <v>150</v>
      </c>
      <c r="R1852" s="55">
        <f>I1852/(SUM(H$2:H1852)*10)</f>
        <v>7.1742336796203664E-3</v>
      </c>
      <c r="S1852" s="95">
        <f t="shared" si="260"/>
        <v>1.74</v>
      </c>
      <c r="T1852" s="96">
        <f>SUMIFS(H$2:H1852,A$2:A1852,A1852)*10*S1852*(1.1+INDEX(Entourage!BD:BD,MATCH(J1852,Entourage!A:A,0))/20)</f>
        <v>4482.2400000000007</v>
      </c>
      <c r="U1852" s="96">
        <f t="shared" si="261"/>
        <v>513.24000000000024</v>
      </c>
      <c r="V1852" s="96">
        <f>T1852/VLOOKUP(C1852,[4]CharPropertyConfig!$A:$G,7,FALSE)</f>
        <v>179.28960000000004</v>
      </c>
      <c r="W1852" s="96">
        <f t="shared" si="262"/>
        <v>21.840000000000146</v>
      </c>
      <c r="X1852" s="54" t="str">
        <f>VLOOKUP(J1852,Entourage!A:B,2,FALSE)</f>
        <v>c_b_0023</v>
      </c>
      <c r="Y1852" s="51" t="str">
        <f>VLOOKUP(M1852,Entourage!A:B,2,FALSE)</f>
        <v>c_b_0070</v>
      </c>
    </row>
    <row r="1853" spans="1:25" x14ac:dyDescent="0.15">
      <c r="A1853" s="51">
        <f t="shared" si="258"/>
        <v>93</v>
      </c>
      <c r="B1853" s="2">
        <f>COUNTIF(A$1:A1853,A1853)</f>
        <v>12</v>
      </c>
      <c r="C1853" s="2">
        <f t="shared" si="263"/>
        <v>102</v>
      </c>
      <c r="D1853" s="100">
        <f t="shared" si="259"/>
        <v>200</v>
      </c>
      <c r="E1853" s="51">
        <v>1</v>
      </c>
      <c r="F1853" s="43">
        <v>4</v>
      </c>
      <c r="G1853" s="82">
        <v>13009</v>
      </c>
      <c r="H1853" s="43">
        <v>38</v>
      </c>
      <c r="I1853" s="43">
        <f>VLOOKUP(C1853,[4]CharPropertyConfig!$A:$G,7,FALSE)*D1853</f>
        <v>5000</v>
      </c>
      <c r="J1853" s="51">
        <f>VLOOKUP(A1853,filiation!A:C,3,FALSE)</f>
        <v>28</v>
      </c>
      <c r="K1853" s="51">
        <f>VLOOKUP(J1853,Entourage!A:N,14,FALSE)</f>
        <v>3</v>
      </c>
      <c r="L1853" s="2" t="str">
        <f t="shared" si="264"/>
        <v>辅助</v>
      </c>
      <c r="M1853" s="51">
        <f>VLOOKUP(A1853,filiation!A:D,4,FALSE)</f>
        <v>31</v>
      </c>
      <c r="N1853" s="51">
        <f>VLOOKUP(M1853,Entourage!A:N,14,FALSE)</f>
        <v>1</v>
      </c>
      <c r="O1853" s="2" t="str">
        <f t="shared" si="265"/>
        <v>战斗</v>
      </c>
      <c r="P1853" s="2">
        <f t="shared" si="266"/>
        <v>102</v>
      </c>
      <c r="Q1853" s="51">
        <f>INT(VLOOKUP(M1853,Entourage!A:AF,28+IF(N1853=1,2,IF(N1853=3,3,1)),FALSE)*0.6*POWER(B1853,1.1))</f>
        <v>166</v>
      </c>
      <c r="R1853" s="55">
        <f>I1853/(SUM(H$2:H1853)*10)</f>
        <v>8.0110231678790014E-3</v>
      </c>
      <c r="S1853" s="95">
        <f t="shared" si="260"/>
        <v>1.615</v>
      </c>
      <c r="T1853" s="96">
        <f>SUMIFS(H$2:H1853,A$2:A1853,A1853)*10*S1853*(1.1+INDEX(Entourage!BD:BD,MATCH(J1853,Entourage!A:A,0))/20)</f>
        <v>5019.420000000001</v>
      </c>
      <c r="U1853" s="96">
        <f t="shared" si="261"/>
        <v>537.18000000000029</v>
      </c>
      <c r="V1853" s="96">
        <f>T1853/VLOOKUP(C1853,[4]CharPropertyConfig!$A:$G,7,FALSE)</f>
        <v>200.77680000000004</v>
      </c>
      <c r="W1853" s="96">
        <f t="shared" si="262"/>
        <v>23.940000000000055</v>
      </c>
      <c r="X1853" s="54" t="str">
        <f>VLOOKUP(J1853,Entourage!A:B,2,FALSE)</f>
        <v>c_b_0023</v>
      </c>
      <c r="Y1853" s="51" t="str">
        <f>VLOOKUP(M1853,Entourage!A:B,2,FALSE)</f>
        <v>c_b_0070</v>
      </c>
    </row>
    <row r="1854" spans="1:25" x14ac:dyDescent="0.15">
      <c r="A1854" s="51">
        <f t="shared" si="258"/>
        <v>93</v>
      </c>
      <c r="B1854" s="2">
        <f>COUNTIF(A$1:A1854,A1854)</f>
        <v>13</v>
      </c>
      <c r="C1854" s="2">
        <f t="shared" si="263"/>
        <v>102</v>
      </c>
      <c r="D1854" s="100">
        <f t="shared" si="259"/>
        <v>223</v>
      </c>
      <c r="E1854" s="51">
        <v>1</v>
      </c>
      <c r="F1854" s="43">
        <v>4</v>
      </c>
      <c r="G1854" s="82">
        <v>13009</v>
      </c>
      <c r="H1854" s="43">
        <v>42</v>
      </c>
      <c r="I1854" s="43">
        <f>VLOOKUP(C1854,[4]CharPropertyConfig!$A:$G,7,FALSE)*D1854</f>
        <v>5575</v>
      </c>
      <c r="J1854" s="51">
        <f>VLOOKUP(A1854,filiation!A:C,3,FALSE)</f>
        <v>28</v>
      </c>
      <c r="K1854" s="51">
        <f>VLOOKUP(J1854,Entourage!A:N,14,FALSE)</f>
        <v>3</v>
      </c>
      <c r="L1854" s="2" t="str">
        <f t="shared" si="264"/>
        <v>辅助</v>
      </c>
      <c r="M1854" s="51">
        <f>VLOOKUP(A1854,filiation!A:D,4,FALSE)</f>
        <v>31</v>
      </c>
      <c r="N1854" s="51">
        <f>VLOOKUP(M1854,Entourage!A:N,14,FALSE)</f>
        <v>1</v>
      </c>
      <c r="O1854" s="2" t="str">
        <f t="shared" si="265"/>
        <v>战斗</v>
      </c>
      <c r="P1854" s="2">
        <f t="shared" si="266"/>
        <v>102</v>
      </c>
      <c r="Q1854" s="51">
        <f>INT(VLOOKUP(M1854,Entourage!A:AF,28+IF(N1854=1,2,IF(N1854=3,3,1)),FALSE)*0.6*POWER(B1854,1.1))</f>
        <v>181</v>
      </c>
      <c r="R1854" s="55">
        <f>I1854/(SUM(H$2:H1854)*10)</f>
        <v>8.9262841040092227E-3</v>
      </c>
      <c r="S1854" s="95">
        <f t="shared" si="260"/>
        <v>1.51</v>
      </c>
      <c r="T1854" s="96">
        <f>SUMIFS(H$2:H1854,A$2:A1854,A1854)*10*S1854*(1.1+INDEX(Entourage!BD:BD,MATCH(J1854,Entourage!A:A,0))/20)</f>
        <v>5580.9600000000009</v>
      </c>
      <c r="U1854" s="96">
        <f t="shared" si="261"/>
        <v>561.54</v>
      </c>
      <c r="V1854" s="96">
        <f>T1854/VLOOKUP(C1854,[4]CharPropertyConfig!$A:$G,7,FALSE)</f>
        <v>223.23840000000004</v>
      </c>
      <c r="W1854" s="96">
        <f t="shared" si="262"/>
        <v>24.359999999999673</v>
      </c>
      <c r="X1854" s="54" t="str">
        <f>VLOOKUP(J1854,Entourage!A:B,2,FALSE)</f>
        <v>c_b_0023</v>
      </c>
      <c r="Y1854" s="51" t="str">
        <f>VLOOKUP(M1854,Entourage!A:B,2,FALSE)</f>
        <v>c_b_0070</v>
      </c>
    </row>
    <row r="1855" spans="1:25" x14ac:dyDescent="0.15">
      <c r="A1855" s="51">
        <f t="shared" si="258"/>
        <v>93</v>
      </c>
      <c r="B1855" s="2">
        <f>COUNTIF(A$1:A1855,A1855)</f>
        <v>14</v>
      </c>
      <c r="C1855" s="2">
        <f t="shared" si="263"/>
        <v>102</v>
      </c>
      <c r="D1855" s="100">
        <f t="shared" si="259"/>
        <v>246</v>
      </c>
      <c r="E1855" s="51">
        <v>1</v>
      </c>
      <c r="F1855" s="43">
        <v>5</v>
      </c>
      <c r="G1855" s="82">
        <v>13009</v>
      </c>
      <c r="H1855" s="43">
        <v>46</v>
      </c>
      <c r="I1855" s="43">
        <f>VLOOKUP(C1855,[4]CharPropertyConfig!$A:$G,7,FALSE)*D1855</f>
        <v>6150</v>
      </c>
      <c r="J1855" s="51">
        <f>VLOOKUP(A1855,filiation!A:C,3,FALSE)</f>
        <v>28</v>
      </c>
      <c r="K1855" s="51">
        <f>VLOOKUP(J1855,Entourage!A:N,14,FALSE)</f>
        <v>3</v>
      </c>
      <c r="L1855" s="2" t="str">
        <f t="shared" si="264"/>
        <v>辅助</v>
      </c>
      <c r="M1855" s="51">
        <f>VLOOKUP(A1855,filiation!A:D,4,FALSE)</f>
        <v>31</v>
      </c>
      <c r="N1855" s="51">
        <f>VLOOKUP(M1855,Entourage!A:N,14,FALSE)</f>
        <v>1</v>
      </c>
      <c r="O1855" s="2" t="str">
        <f t="shared" si="265"/>
        <v>战斗</v>
      </c>
      <c r="P1855" s="2">
        <f t="shared" si="266"/>
        <v>102</v>
      </c>
      <c r="Q1855" s="51">
        <f>INT(VLOOKUP(M1855,Entourage!A:AF,28+IF(N1855=1,2,IF(N1855=3,3,1)),FALSE)*0.6*POWER(B1855,1.1))</f>
        <v>196</v>
      </c>
      <c r="R1855" s="55">
        <f>I1855/(SUM(H$2:H1855)*10)</f>
        <v>9.839685130075838E-3</v>
      </c>
      <c r="S1855" s="95">
        <f t="shared" si="260"/>
        <v>1.42</v>
      </c>
      <c r="T1855" s="96">
        <f>SUMIFS(H$2:H1855,A$2:A1855,A1855)*10*S1855*(1.1+INDEX(Entourage!BD:BD,MATCH(J1855,Entourage!A:A,0))/20)</f>
        <v>6162.8</v>
      </c>
      <c r="U1855" s="96">
        <f t="shared" si="261"/>
        <v>581.83999999999924</v>
      </c>
      <c r="V1855" s="96">
        <f>T1855/VLOOKUP(C1855,[4]CharPropertyConfig!$A:$G,7,FALSE)</f>
        <v>246.512</v>
      </c>
      <c r="W1855" s="96">
        <f t="shared" si="262"/>
        <v>20.299999999999272</v>
      </c>
      <c r="X1855" s="54" t="str">
        <f>VLOOKUP(J1855,Entourage!A:B,2,FALSE)</f>
        <v>c_b_0023</v>
      </c>
      <c r="Y1855" s="51" t="str">
        <f>VLOOKUP(M1855,Entourage!A:B,2,FALSE)</f>
        <v>c_b_0070</v>
      </c>
    </row>
    <row r="1856" spans="1:25" x14ac:dyDescent="0.15">
      <c r="A1856" s="51">
        <f t="shared" si="258"/>
        <v>93</v>
      </c>
      <c r="B1856" s="2">
        <f>COUNTIF(A$1:A1856,A1856)</f>
        <v>15</v>
      </c>
      <c r="C1856" s="2">
        <f t="shared" si="263"/>
        <v>102</v>
      </c>
      <c r="D1856" s="100">
        <f t="shared" si="259"/>
        <v>270</v>
      </c>
      <c r="E1856" s="51">
        <v>1</v>
      </c>
      <c r="F1856" s="43">
        <v>5</v>
      </c>
      <c r="G1856" s="82">
        <v>13009</v>
      </c>
      <c r="H1856" s="43">
        <v>50</v>
      </c>
      <c r="I1856" s="43">
        <f>VLOOKUP(C1856,[4]CharPropertyConfig!$A:$G,7,FALSE)*D1856</f>
        <v>6750</v>
      </c>
      <c r="J1856" s="51">
        <f>VLOOKUP(A1856,filiation!A:C,3,FALSE)</f>
        <v>28</v>
      </c>
      <c r="K1856" s="51">
        <f>VLOOKUP(J1856,Entourage!A:N,14,FALSE)</f>
        <v>3</v>
      </c>
      <c r="L1856" s="2" t="str">
        <f t="shared" si="264"/>
        <v>辅助</v>
      </c>
      <c r="M1856" s="51">
        <f>VLOOKUP(A1856,filiation!A:D,4,FALSE)</f>
        <v>31</v>
      </c>
      <c r="N1856" s="51">
        <f>VLOOKUP(M1856,Entourage!A:N,14,FALSE)</f>
        <v>1</v>
      </c>
      <c r="O1856" s="2" t="str">
        <f t="shared" si="265"/>
        <v>战斗</v>
      </c>
      <c r="P1856" s="2">
        <f t="shared" si="266"/>
        <v>102</v>
      </c>
      <c r="Q1856" s="51">
        <f>INT(VLOOKUP(M1856,Entourage!A:AF,28+IF(N1856=1,2,IF(N1856=3,3,1)),FALSE)*0.6*POWER(B1856,1.1))</f>
        <v>212</v>
      </c>
      <c r="R1856" s="55">
        <f>I1856/(SUM(H$2:H1856)*10)</f>
        <v>1.0791021869804324E-2</v>
      </c>
      <c r="S1856" s="95">
        <f t="shared" si="260"/>
        <v>1.3418999999999999</v>
      </c>
      <c r="T1856" s="96">
        <f>SUMIFS(H$2:H1856,A$2:A1856,A1856)*10*S1856*(1.1+INDEX(Entourage!BD:BD,MATCH(J1856,Entourage!A:A,0))/20)</f>
        <v>6763.1759999999995</v>
      </c>
      <c r="U1856" s="96">
        <f t="shared" si="261"/>
        <v>600.37599999999929</v>
      </c>
      <c r="V1856" s="96">
        <f>T1856/VLOOKUP(C1856,[4]CharPropertyConfig!$A:$G,7,FALSE)</f>
        <v>270.52704</v>
      </c>
      <c r="W1856" s="96">
        <f t="shared" si="262"/>
        <v>18.536000000000058</v>
      </c>
      <c r="X1856" s="54" t="str">
        <f>VLOOKUP(J1856,Entourage!A:B,2,FALSE)</f>
        <v>c_b_0023</v>
      </c>
      <c r="Y1856" s="51" t="str">
        <f>VLOOKUP(M1856,Entourage!A:B,2,FALSE)</f>
        <v>c_b_0070</v>
      </c>
    </row>
    <row r="1857" spans="1:25" x14ac:dyDescent="0.15">
      <c r="A1857" s="51">
        <f t="shared" si="258"/>
        <v>93</v>
      </c>
      <c r="B1857" s="2">
        <f>COUNTIF(A$1:A1857,A1857)</f>
        <v>16</v>
      </c>
      <c r="C1857" s="2">
        <f t="shared" si="263"/>
        <v>102</v>
      </c>
      <c r="D1857" s="100">
        <f t="shared" si="259"/>
        <v>295</v>
      </c>
      <c r="E1857" s="51">
        <v>1</v>
      </c>
      <c r="F1857" s="43">
        <v>5</v>
      </c>
      <c r="G1857" s="82">
        <v>13009</v>
      </c>
      <c r="H1857" s="43">
        <v>54</v>
      </c>
      <c r="I1857" s="43">
        <f>VLOOKUP(C1857,[4]CharPropertyConfig!$A:$G,7,FALSE)*D1857</f>
        <v>7375</v>
      </c>
      <c r="J1857" s="51">
        <f>VLOOKUP(A1857,filiation!A:C,3,FALSE)</f>
        <v>28</v>
      </c>
      <c r="K1857" s="51">
        <f>VLOOKUP(J1857,Entourage!A:N,14,FALSE)</f>
        <v>3</v>
      </c>
      <c r="L1857" s="2" t="str">
        <f t="shared" si="264"/>
        <v>辅助</v>
      </c>
      <c r="M1857" s="51">
        <f>VLOOKUP(A1857,filiation!A:D,4,FALSE)</f>
        <v>31</v>
      </c>
      <c r="N1857" s="51">
        <f>VLOOKUP(M1857,Entourage!A:N,14,FALSE)</f>
        <v>1</v>
      </c>
      <c r="O1857" s="2" t="str">
        <f t="shared" si="265"/>
        <v>战斗</v>
      </c>
      <c r="P1857" s="2">
        <f t="shared" si="266"/>
        <v>102</v>
      </c>
      <c r="Q1857" s="51">
        <f>INT(VLOOKUP(M1857,Entourage!A:AF,28+IF(N1857=1,2,IF(N1857=3,3,1)),FALSE)*0.6*POWER(B1857,1.1))</f>
        <v>228</v>
      </c>
      <c r="R1857" s="55">
        <f>I1857/(SUM(H$2:H1857)*10)</f>
        <v>1.1780021084241128E-2</v>
      </c>
      <c r="S1857" s="95">
        <f t="shared" si="260"/>
        <v>1.2748049999999997</v>
      </c>
      <c r="T1857" s="96">
        <f>SUMIFS(H$2:H1857,A$2:A1857,A1857)*10*S1857*(1.1+INDEX(Entourage!BD:BD,MATCH(J1857,Entourage!A:A,0))/20)</f>
        <v>7388.7697799999987</v>
      </c>
      <c r="U1857" s="96">
        <f t="shared" si="261"/>
        <v>625.59377999999924</v>
      </c>
      <c r="V1857" s="96">
        <f>T1857/VLOOKUP(C1857,[4]CharPropertyConfig!$A:$G,7,FALSE)</f>
        <v>295.55079119999994</v>
      </c>
      <c r="W1857" s="96">
        <f t="shared" si="262"/>
        <v>25.217779999999948</v>
      </c>
      <c r="X1857" s="54" t="str">
        <f>VLOOKUP(J1857,Entourage!A:B,2,FALSE)</f>
        <v>c_b_0023</v>
      </c>
      <c r="Y1857" s="51" t="str">
        <f>VLOOKUP(M1857,Entourage!A:B,2,FALSE)</f>
        <v>c_b_0070</v>
      </c>
    </row>
    <row r="1858" spans="1:25" x14ac:dyDescent="0.15">
      <c r="A1858" s="51">
        <f t="shared" si="258"/>
        <v>93</v>
      </c>
      <c r="B1858" s="2">
        <f>COUNTIF(A$1:A1858,A1858)</f>
        <v>17</v>
      </c>
      <c r="C1858" s="2">
        <f t="shared" si="263"/>
        <v>102</v>
      </c>
      <c r="D1858" s="100">
        <f t="shared" si="259"/>
        <v>321</v>
      </c>
      <c r="E1858" s="51">
        <v>1</v>
      </c>
      <c r="F1858" s="43">
        <v>5</v>
      </c>
      <c r="G1858" s="82">
        <v>13009</v>
      </c>
      <c r="H1858" s="43">
        <v>58</v>
      </c>
      <c r="I1858" s="43">
        <f>VLOOKUP(C1858,[4]CharPropertyConfig!$A:$G,7,FALSE)*D1858</f>
        <v>8025</v>
      </c>
      <c r="J1858" s="51">
        <f>VLOOKUP(A1858,filiation!A:C,3,FALSE)</f>
        <v>28</v>
      </c>
      <c r="K1858" s="51">
        <f>VLOOKUP(J1858,Entourage!A:N,14,FALSE)</f>
        <v>3</v>
      </c>
      <c r="L1858" s="2" t="str">
        <f t="shared" si="264"/>
        <v>辅助</v>
      </c>
      <c r="M1858" s="51">
        <f>VLOOKUP(A1858,filiation!A:D,4,FALSE)</f>
        <v>31</v>
      </c>
      <c r="N1858" s="51">
        <f>VLOOKUP(M1858,Entourage!A:N,14,FALSE)</f>
        <v>1</v>
      </c>
      <c r="O1858" s="2" t="str">
        <f t="shared" si="265"/>
        <v>战斗</v>
      </c>
      <c r="P1858" s="2">
        <f t="shared" si="266"/>
        <v>102</v>
      </c>
      <c r="Q1858" s="51">
        <f>INT(VLOOKUP(M1858,Entourage!A:AF,28+IF(N1858=1,2,IF(N1858=3,3,1)),FALSE)*0.6*POWER(B1858,1.1))</f>
        <v>243</v>
      </c>
      <c r="R1858" s="55">
        <f>I1858/(SUM(H$2:H1858)*10)</f>
        <v>1.2806396016851782E-2</v>
      </c>
      <c r="S1858" s="95">
        <f t="shared" si="260"/>
        <v>1.2174387749999998</v>
      </c>
      <c r="T1858" s="96">
        <f>SUMIFS(H$2:H1858,A$2:A1858,A1858)*10*S1858*(1.1+INDEX(Entourage!BD:BD,MATCH(J1858,Entourage!A:A,0))/20)</f>
        <v>8044.835425199999</v>
      </c>
      <c r="U1858" s="96">
        <f t="shared" si="261"/>
        <v>656.06564520000029</v>
      </c>
      <c r="V1858" s="96">
        <f>T1858/VLOOKUP(C1858,[4]CharPropertyConfig!$A:$G,7,FALSE)</f>
        <v>321.79341700799995</v>
      </c>
      <c r="W1858" s="96">
        <f t="shared" si="262"/>
        <v>30.471865200001048</v>
      </c>
      <c r="X1858" s="54" t="str">
        <f>VLOOKUP(J1858,Entourage!A:B,2,FALSE)</f>
        <v>c_b_0023</v>
      </c>
      <c r="Y1858" s="51" t="str">
        <f>VLOOKUP(M1858,Entourage!A:B,2,FALSE)</f>
        <v>c_b_0070</v>
      </c>
    </row>
    <row r="1859" spans="1:25" x14ac:dyDescent="0.15">
      <c r="A1859" s="51">
        <f t="shared" ref="A1859:A1922" si="267">INT((ROW(A1859)+18)/20)</f>
        <v>93</v>
      </c>
      <c r="B1859" s="2">
        <f>COUNTIF(A$1:A1859,A1859)</f>
        <v>18</v>
      </c>
      <c r="C1859" s="2">
        <f t="shared" si="263"/>
        <v>102</v>
      </c>
      <c r="D1859" s="100">
        <f t="shared" ref="D1859:D1922" si="268">INT(V1859)</f>
        <v>350</v>
      </c>
      <c r="E1859" s="51">
        <v>1</v>
      </c>
      <c r="F1859" s="43">
        <v>6</v>
      </c>
      <c r="G1859" s="82">
        <v>13009</v>
      </c>
      <c r="H1859" s="43">
        <v>64</v>
      </c>
      <c r="I1859" s="43">
        <f>VLOOKUP(C1859,[4]CharPropertyConfig!$A:$G,7,FALSE)*D1859</f>
        <v>8750</v>
      </c>
      <c r="J1859" s="51">
        <f>VLOOKUP(A1859,filiation!A:C,3,FALSE)</f>
        <v>28</v>
      </c>
      <c r="K1859" s="51">
        <f>VLOOKUP(J1859,Entourage!A:N,14,FALSE)</f>
        <v>3</v>
      </c>
      <c r="L1859" s="2" t="str">
        <f t="shared" si="264"/>
        <v>辅助</v>
      </c>
      <c r="M1859" s="51">
        <f>VLOOKUP(A1859,filiation!A:D,4,FALSE)</f>
        <v>31</v>
      </c>
      <c r="N1859" s="51">
        <f>VLOOKUP(M1859,Entourage!A:N,14,FALSE)</f>
        <v>1</v>
      </c>
      <c r="O1859" s="2" t="str">
        <f t="shared" si="265"/>
        <v>战斗</v>
      </c>
      <c r="P1859" s="2">
        <f t="shared" si="266"/>
        <v>102</v>
      </c>
      <c r="Q1859" s="51">
        <f>INT(VLOOKUP(M1859,Entourage!A:AF,28+IF(N1859=1,2,IF(N1859=3,3,1)),FALSE)*0.6*POWER(B1859,1.1))</f>
        <v>259</v>
      </c>
      <c r="R1859" s="55">
        <f>I1859/(SUM(H$2:H1859)*10)</f>
        <v>1.394911363346512E-2</v>
      </c>
      <c r="S1859" s="95">
        <f t="shared" ref="S1859:S1922" si="269">VLOOKUP(B1859,AG$2:AH$22,2,FALSE)</f>
        <v>1.1687412239999997</v>
      </c>
      <c r="T1859" s="96">
        <f>SUMIFS(H$2:H1859,A$2:A1859,A1859)*10*S1859*(1.1+INDEX(Entourage!BD:BD,MATCH(J1859,Entourage!A:A,0))/20)</f>
        <v>8770.2341448959978</v>
      </c>
      <c r="U1859" s="96">
        <f t="shared" ref="U1859:U1922" si="270">IFERROR(T1859-T1858,0)</f>
        <v>725.39871969599881</v>
      </c>
      <c r="V1859" s="96">
        <f>T1859/VLOOKUP(C1859,[4]CharPropertyConfig!$A:$G,7,FALSE)</f>
        <v>350.80936579583994</v>
      </c>
      <c r="W1859" s="96">
        <f t="shared" si="262"/>
        <v>69.333074495998517</v>
      </c>
      <c r="X1859" s="54" t="str">
        <f>VLOOKUP(J1859,Entourage!A:B,2,FALSE)</f>
        <v>c_b_0023</v>
      </c>
      <c r="Y1859" s="51" t="str">
        <f>VLOOKUP(M1859,Entourage!A:B,2,FALSE)</f>
        <v>c_b_0070</v>
      </c>
    </row>
    <row r="1860" spans="1:25" x14ac:dyDescent="0.15">
      <c r="A1860" s="51">
        <f t="shared" si="267"/>
        <v>93</v>
      </c>
      <c r="B1860" s="2">
        <f>COUNTIF(A$1:A1860,A1860)</f>
        <v>19</v>
      </c>
      <c r="C1860" s="2">
        <f t="shared" si="263"/>
        <v>102</v>
      </c>
      <c r="D1860" s="100">
        <f t="shared" si="268"/>
        <v>381</v>
      </c>
      <c r="E1860" s="51">
        <v>1</v>
      </c>
      <c r="F1860" s="43">
        <v>6</v>
      </c>
      <c r="G1860" s="82">
        <v>13009</v>
      </c>
      <c r="H1860" s="43">
        <v>68</v>
      </c>
      <c r="I1860" s="43">
        <f>VLOOKUP(C1860,[4]CharPropertyConfig!$A:$G,7,FALSE)*D1860</f>
        <v>9525</v>
      </c>
      <c r="J1860" s="51">
        <f>VLOOKUP(A1860,filiation!A:C,3,FALSE)</f>
        <v>28</v>
      </c>
      <c r="K1860" s="51">
        <f>VLOOKUP(J1860,Entourage!A:N,14,FALSE)</f>
        <v>3</v>
      </c>
      <c r="L1860" s="2" t="str">
        <f t="shared" si="264"/>
        <v>辅助</v>
      </c>
      <c r="M1860" s="51">
        <f>VLOOKUP(A1860,filiation!A:D,4,FALSE)</f>
        <v>31</v>
      </c>
      <c r="N1860" s="51">
        <f>VLOOKUP(M1860,Entourage!A:N,14,FALSE)</f>
        <v>1</v>
      </c>
      <c r="O1860" s="2" t="str">
        <f t="shared" si="265"/>
        <v>战斗</v>
      </c>
      <c r="P1860" s="2">
        <f t="shared" si="266"/>
        <v>102</v>
      </c>
      <c r="Q1860" s="51">
        <f>INT(VLOOKUP(M1860,Entourage!A:AF,28+IF(N1860=1,2,IF(N1860=3,3,1)),FALSE)*0.6*POWER(B1860,1.1))</f>
        <v>275</v>
      </c>
      <c r="R1860" s="55">
        <f>I1860/(SUM(H$2:H1860)*10)</f>
        <v>1.5168163577297916E-2</v>
      </c>
      <c r="S1860" s="95">
        <f t="shared" si="269"/>
        <v>1.1278352811599996</v>
      </c>
      <c r="T1860" s="96">
        <f>SUMIFS(H$2:H1860,A$2:A1860,A1860)*10*S1860*(1.1+INDEX(Entourage!BD:BD,MATCH(J1860,Entourage!A:A,0))/20)</f>
        <v>9536.9751374889565</v>
      </c>
      <c r="U1860" s="96">
        <f t="shared" si="270"/>
        <v>766.74099259295872</v>
      </c>
      <c r="V1860" s="96">
        <f>T1860/VLOOKUP(C1860,[4]CharPropertyConfig!$A:$G,7,FALSE)</f>
        <v>381.47900549955824</v>
      </c>
      <c r="W1860" s="96">
        <f t="shared" ref="W1860:W1923" si="271">U1860-U1859</f>
        <v>41.342272896959912</v>
      </c>
      <c r="X1860" s="54" t="str">
        <f>VLOOKUP(J1860,Entourage!A:B,2,FALSE)</f>
        <v>c_b_0023</v>
      </c>
      <c r="Y1860" s="51" t="str">
        <f>VLOOKUP(M1860,Entourage!A:B,2,FALSE)</f>
        <v>c_b_0070</v>
      </c>
    </row>
    <row r="1861" spans="1:25" x14ac:dyDescent="0.15">
      <c r="A1861" s="51">
        <f t="shared" si="267"/>
        <v>93</v>
      </c>
      <c r="B1861" s="2">
        <f>COUNTIF(A$1:A1861,A1861)</f>
        <v>20</v>
      </c>
      <c r="C1861" s="2">
        <f t="shared" si="263"/>
        <v>102</v>
      </c>
      <c r="D1861" s="100">
        <f t="shared" si="268"/>
        <v>414</v>
      </c>
      <c r="E1861" s="51">
        <v>1</v>
      </c>
      <c r="F1861" s="43">
        <v>6</v>
      </c>
      <c r="G1861" s="82">
        <v>13009</v>
      </c>
      <c r="H1861" s="43">
        <v>72</v>
      </c>
      <c r="I1861" s="43">
        <f>VLOOKUP(C1861,[4]CharPropertyConfig!$A:$G,7,FALSE)*D1861</f>
        <v>10350</v>
      </c>
      <c r="J1861" s="51">
        <f>VLOOKUP(A1861,filiation!A:C,3,FALSE)</f>
        <v>28</v>
      </c>
      <c r="K1861" s="51">
        <f>VLOOKUP(J1861,Entourage!A:N,14,FALSE)</f>
        <v>3</v>
      </c>
      <c r="L1861" s="2" t="str">
        <f t="shared" si="264"/>
        <v>辅助</v>
      </c>
      <c r="M1861" s="51">
        <f>VLOOKUP(A1861,filiation!A:D,4,FALSE)</f>
        <v>31</v>
      </c>
      <c r="N1861" s="51">
        <f>VLOOKUP(M1861,Entourage!A:N,14,FALSE)</f>
        <v>1</v>
      </c>
      <c r="O1861" s="2" t="str">
        <f t="shared" si="265"/>
        <v>战斗</v>
      </c>
      <c r="P1861" s="2">
        <f t="shared" si="266"/>
        <v>102</v>
      </c>
      <c r="Q1861" s="51">
        <f>INT(VLOOKUP(M1861,Entourage!A:AF,28+IF(N1861=1,2,IF(N1861=3,3,1)),FALSE)*0.6*POWER(B1861,1.1))</f>
        <v>291</v>
      </c>
      <c r="R1861" s="55">
        <f>I1861/(SUM(H$2:H1861)*10)</f>
        <v>1.6463065470509641E-2</v>
      </c>
      <c r="S1861" s="95">
        <f t="shared" si="269"/>
        <v>1.0940002227251997</v>
      </c>
      <c r="T1861" s="96">
        <f>SUMIFS(H$2:H1861,A$2:A1861,A1861)*10*S1861*(1.1+INDEX(Entourage!BD:BD,MATCH(J1861,Entourage!A:A,0))/20)</f>
        <v>10353.618107871291</v>
      </c>
      <c r="U1861" s="96">
        <f t="shared" si="270"/>
        <v>816.64297038233417</v>
      </c>
      <c r="V1861" s="96">
        <f>T1861/VLOOKUP(C1861,[4]CharPropertyConfig!$A:$G,7,FALSE)</f>
        <v>414.1447243148516</v>
      </c>
      <c r="W1861" s="96">
        <f t="shared" si="271"/>
        <v>49.901977789375451</v>
      </c>
      <c r="X1861" s="54" t="str">
        <f>VLOOKUP(J1861,Entourage!A:B,2,FALSE)</f>
        <v>c_b_0023</v>
      </c>
      <c r="Y1861" s="51" t="str">
        <f>VLOOKUP(M1861,Entourage!A:B,2,FALSE)</f>
        <v>c_b_0070</v>
      </c>
    </row>
    <row r="1862" spans="1:25" x14ac:dyDescent="0.15">
      <c r="A1862" s="51">
        <f t="shared" si="267"/>
        <v>94</v>
      </c>
      <c r="B1862" s="2">
        <f>COUNTIF(A$1:A1862,A1862)</f>
        <v>1</v>
      </c>
      <c r="C1862" s="2">
        <f t="shared" si="263"/>
        <v>104</v>
      </c>
      <c r="D1862" s="100">
        <f t="shared" si="268"/>
        <v>280</v>
      </c>
      <c r="E1862" s="51">
        <v>1</v>
      </c>
      <c r="F1862" s="43">
        <v>1</v>
      </c>
      <c r="G1862" s="82">
        <v>13009</v>
      </c>
      <c r="H1862" s="43">
        <v>2</v>
      </c>
      <c r="I1862" s="43">
        <f>VLOOKUP(C1862,[4]CharPropertyConfig!$A:$G,7,FALSE)*D1862</f>
        <v>280</v>
      </c>
      <c r="J1862" s="51">
        <f>VLOOKUP(A1862,filiation!A:C,3,FALSE)</f>
        <v>31</v>
      </c>
      <c r="K1862" s="51">
        <f>VLOOKUP(J1862,Entourage!A:N,14,FALSE)</f>
        <v>1</v>
      </c>
      <c r="L1862" s="2" t="str">
        <f t="shared" si="264"/>
        <v>战斗</v>
      </c>
      <c r="M1862" s="51">
        <f>VLOOKUP(A1862,filiation!A:D,4,FALSE)</f>
        <v>28</v>
      </c>
      <c r="N1862" s="51">
        <f>VLOOKUP(M1862,Entourage!A:N,14,FALSE)</f>
        <v>3</v>
      </c>
      <c r="O1862" s="2" t="str">
        <f t="shared" si="265"/>
        <v>辅助</v>
      </c>
      <c r="P1862" s="2">
        <f t="shared" si="266"/>
        <v>104</v>
      </c>
      <c r="Q1862" s="51">
        <f>INT(VLOOKUP(M1862,Entourage!A:AF,28+IF(N1862=1,2,IF(N1862=3,3,1)),FALSE)*0.6*POWER(B1862,1.1))</f>
        <v>284</v>
      </c>
      <c r="R1862" s="55">
        <f>I1862/(SUM(H$2:H1862)*10)</f>
        <v>4.4536344838555752E-4</v>
      </c>
      <c r="S1862" s="95">
        <f t="shared" si="269"/>
        <v>10</v>
      </c>
      <c r="T1862" s="96">
        <f>SUMIFS(H$2:H1862,A$2:A1862,A1862)*10*S1862*(1.1+INDEX(Entourage!BD:BD,MATCH(J1862,Entourage!A:A,0))/20)</f>
        <v>280</v>
      </c>
      <c r="U1862" s="96">
        <f t="shared" si="270"/>
        <v>-10073.618107871291</v>
      </c>
      <c r="V1862" s="96">
        <f>T1862/VLOOKUP(C1862,[4]CharPropertyConfig!$A:$G,7,FALSE)</f>
        <v>280</v>
      </c>
      <c r="W1862" s="96">
        <f t="shared" si="271"/>
        <v>-10890.261078253625</v>
      </c>
      <c r="X1862" s="54" t="str">
        <f>VLOOKUP(J1862,Entourage!A:B,2,FALSE)</f>
        <v>c_b_0070</v>
      </c>
      <c r="Y1862" s="51" t="str">
        <f>VLOOKUP(M1862,Entourage!A:B,2,FALSE)</f>
        <v>c_b_0023</v>
      </c>
    </row>
    <row r="1863" spans="1:25" x14ac:dyDescent="0.15">
      <c r="A1863" s="51">
        <f t="shared" si="267"/>
        <v>94</v>
      </c>
      <c r="B1863" s="2">
        <f>COUNTIF(A$1:A1863,A1863)</f>
        <v>2</v>
      </c>
      <c r="C1863" s="2">
        <f t="shared" si="263"/>
        <v>104</v>
      </c>
      <c r="D1863" s="100">
        <f t="shared" si="268"/>
        <v>588</v>
      </c>
      <c r="E1863" s="51">
        <v>1</v>
      </c>
      <c r="F1863" s="43">
        <v>1</v>
      </c>
      <c r="G1863" s="82">
        <v>13009</v>
      </c>
      <c r="H1863" s="43">
        <v>4</v>
      </c>
      <c r="I1863" s="43">
        <f>VLOOKUP(C1863,[4]CharPropertyConfig!$A:$G,7,FALSE)*D1863</f>
        <v>588</v>
      </c>
      <c r="J1863" s="51">
        <f>VLOOKUP(A1863,filiation!A:C,3,FALSE)</f>
        <v>31</v>
      </c>
      <c r="K1863" s="51">
        <f>VLOOKUP(J1863,Entourage!A:N,14,FALSE)</f>
        <v>1</v>
      </c>
      <c r="L1863" s="2" t="str">
        <f t="shared" si="264"/>
        <v>战斗</v>
      </c>
      <c r="M1863" s="51">
        <f>VLOOKUP(A1863,filiation!A:D,4,FALSE)</f>
        <v>28</v>
      </c>
      <c r="N1863" s="51">
        <f>VLOOKUP(M1863,Entourage!A:N,14,FALSE)</f>
        <v>3</v>
      </c>
      <c r="O1863" s="2" t="str">
        <f t="shared" si="265"/>
        <v>辅助</v>
      </c>
      <c r="P1863" s="2">
        <f t="shared" si="266"/>
        <v>104</v>
      </c>
      <c r="Q1863" s="51">
        <f>INT(VLOOKUP(M1863,Entourage!A:AF,28+IF(N1863=1,2,IF(N1863=3,3,1)),FALSE)*0.6*POWER(B1863,1.1))</f>
        <v>609</v>
      </c>
      <c r="R1863" s="55">
        <f>I1863/(SUM(H$2:H1863)*10)</f>
        <v>9.3520374081496331E-4</v>
      </c>
      <c r="S1863" s="95">
        <f t="shared" si="269"/>
        <v>7</v>
      </c>
      <c r="T1863" s="96">
        <f>SUMIFS(H$2:H1863,A$2:A1863,A1863)*10*S1863*(1.1+INDEX(Entourage!BD:BD,MATCH(J1863,Entourage!A:A,0))/20)</f>
        <v>588</v>
      </c>
      <c r="U1863" s="96">
        <f t="shared" si="270"/>
        <v>308</v>
      </c>
      <c r="V1863" s="96">
        <f>T1863/VLOOKUP(C1863,[4]CharPropertyConfig!$A:$G,7,FALSE)</f>
        <v>588</v>
      </c>
      <c r="W1863" s="96">
        <f t="shared" si="271"/>
        <v>10381.618107871291</v>
      </c>
      <c r="X1863" s="54" t="str">
        <f>VLOOKUP(J1863,Entourage!A:B,2,FALSE)</f>
        <v>c_b_0070</v>
      </c>
      <c r="Y1863" s="51" t="str">
        <f>VLOOKUP(M1863,Entourage!A:B,2,FALSE)</f>
        <v>c_b_0023</v>
      </c>
    </row>
    <row r="1864" spans="1:25" x14ac:dyDescent="0.15">
      <c r="A1864" s="51">
        <f t="shared" si="267"/>
        <v>94</v>
      </c>
      <c r="B1864" s="2">
        <f>COUNTIF(A$1:A1864,A1864)</f>
        <v>3</v>
      </c>
      <c r="C1864" s="2">
        <f t="shared" si="263"/>
        <v>104</v>
      </c>
      <c r="D1864" s="100">
        <f t="shared" si="268"/>
        <v>924</v>
      </c>
      <c r="E1864" s="51">
        <v>1</v>
      </c>
      <c r="F1864" s="43">
        <v>1</v>
      </c>
      <c r="G1864" s="82">
        <v>13009</v>
      </c>
      <c r="H1864" s="43">
        <v>6</v>
      </c>
      <c r="I1864" s="43">
        <f>VLOOKUP(C1864,[4]CharPropertyConfig!$A:$G,7,FALSE)*D1864</f>
        <v>924</v>
      </c>
      <c r="J1864" s="51">
        <f>VLOOKUP(A1864,filiation!A:C,3,FALSE)</f>
        <v>31</v>
      </c>
      <c r="K1864" s="51">
        <f>VLOOKUP(J1864,Entourage!A:N,14,FALSE)</f>
        <v>1</v>
      </c>
      <c r="L1864" s="2" t="str">
        <f t="shared" si="264"/>
        <v>战斗</v>
      </c>
      <c r="M1864" s="51">
        <f>VLOOKUP(A1864,filiation!A:D,4,FALSE)</f>
        <v>28</v>
      </c>
      <c r="N1864" s="51">
        <f>VLOOKUP(M1864,Entourage!A:N,14,FALSE)</f>
        <v>3</v>
      </c>
      <c r="O1864" s="2" t="str">
        <f t="shared" si="265"/>
        <v>辅助</v>
      </c>
      <c r="P1864" s="2">
        <f t="shared" si="266"/>
        <v>104</v>
      </c>
      <c r="Q1864" s="51">
        <f>INT(VLOOKUP(M1864,Entourage!A:AF,28+IF(N1864=1,2,IF(N1864=3,3,1)),FALSE)*0.6*POWER(B1864,1.1))</f>
        <v>952</v>
      </c>
      <c r="R1864" s="55">
        <f>I1864/(SUM(H$2:H1864)*10)</f>
        <v>1.4694656488549618E-3</v>
      </c>
      <c r="S1864" s="95">
        <f t="shared" si="269"/>
        <v>5.5</v>
      </c>
      <c r="T1864" s="96">
        <f>SUMIFS(H$2:H1864,A$2:A1864,A1864)*10*S1864*(1.1+INDEX(Entourage!BD:BD,MATCH(J1864,Entourage!A:A,0))/20)</f>
        <v>924.00000000000011</v>
      </c>
      <c r="U1864" s="96">
        <f t="shared" si="270"/>
        <v>336.00000000000011</v>
      </c>
      <c r="V1864" s="96">
        <f>T1864/VLOOKUP(C1864,[4]CharPropertyConfig!$A:$G,7,FALSE)</f>
        <v>924.00000000000011</v>
      </c>
      <c r="W1864" s="96">
        <f t="shared" si="271"/>
        <v>28.000000000000114</v>
      </c>
      <c r="X1864" s="54" t="str">
        <f>VLOOKUP(J1864,Entourage!A:B,2,FALSE)</f>
        <v>c_b_0070</v>
      </c>
      <c r="Y1864" s="51" t="str">
        <f>VLOOKUP(M1864,Entourage!A:B,2,FALSE)</f>
        <v>c_b_0023</v>
      </c>
    </row>
    <row r="1865" spans="1:25" x14ac:dyDescent="0.15">
      <c r="A1865" s="51">
        <f t="shared" si="267"/>
        <v>94</v>
      </c>
      <c r="B1865" s="2">
        <f>COUNTIF(A$1:A1865,A1865)</f>
        <v>4</v>
      </c>
      <c r="C1865" s="2">
        <f t="shared" si="263"/>
        <v>104</v>
      </c>
      <c r="D1865" s="100">
        <f t="shared" si="268"/>
        <v>1293</v>
      </c>
      <c r="E1865" s="51">
        <v>1</v>
      </c>
      <c r="F1865" s="43">
        <v>2</v>
      </c>
      <c r="G1865" s="82">
        <v>13009</v>
      </c>
      <c r="H1865" s="43">
        <v>10</v>
      </c>
      <c r="I1865" s="43">
        <f>VLOOKUP(C1865,[4]CharPropertyConfig!$A:$G,7,FALSE)*D1865</f>
        <v>1293</v>
      </c>
      <c r="J1865" s="51">
        <f>VLOOKUP(A1865,filiation!A:C,3,FALSE)</f>
        <v>31</v>
      </c>
      <c r="K1865" s="51">
        <f>VLOOKUP(J1865,Entourage!A:N,14,FALSE)</f>
        <v>1</v>
      </c>
      <c r="L1865" s="2" t="str">
        <f t="shared" si="264"/>
        <v>战斗</v>
      </c>
      <c r="M1865" s="51">
        <f>VLOOKUP(A1865,filiation!A:D,4,FALSE)</f>
        <v>28</v>
      </c>
      <c r="N1865" s="51">
        <f>VLOOKUP(M1865,Entourage!A:N,14,FALSE)</f>
        <v>3</v>
      </c>
      <c r="O1865" s="2" t="str">
        <f t="shared" si="265"/>
        <v>辅助</v>
      </c>
      <c r="P1865" s="2">
        <f t="shared" si="266"/>
        <v>104</v>
      </c>
      <c r="Q1865" s="51">
        <f>INT(VLOOKUP(M1865,Entourage!A:AF,28+IF(N1865=1,2,IF(N1865=3,3,1)),FALSE)*0.6*POWER(B1865,1.1))</f>
        <v>1306</v>
      </c>
      <c r="R1865" s="55">
        <f>I1865/(SUM(H$2:H1865)*10)</f>
        <v>2.0559707425663858E-3</v>
      </c>
      <c r="S1865" s="95">
        <f t="shared" si="269"/>
        <v>4.2</v>
      </c>
      <c r="T1865" s="96">
        <f>SUMIFS(H$2:H1865,A$2:A1865,A1865)*10*S1865*(1.1+INDEX(Entourage!BD:BD,MATCH(J1865,Entourage!A:A,0))/20)</f>
        <v>1293.6000000000001</v>
      </c>
      <c r="U1865" s="96">
        <f t="shared" si="270"/>
        <v>369.6</v>
      </c>
      <c r="V1865" s="96">
        <f>T1865/VLOOKUP(C1865,[4]CharPropertyConfig!$A:$G,7,FALSE)</f>
        <v>1293.6000000000001</v>
      </c>
      <c r="W1865" s="96">
        <f t="shared" si="271"/>
        <v>33.599999999999909</v>
      </c>
      <c r="X1865" s="54" t="str">
        <f>VLOOKUP(J1865,Entourage!A:B,2,FALSE)</f>
        <v>c_b_0070</v>
      </c>
      <c r="Y1865" s="51" t="str">
        <f>VLOOKUP(M1865,Entourage!A:B,2,FALSE)</f>
        <v>c_b_0023</v>
      </c>
    </row>
    <row r="1866" spans="1:25" x14ac:dyDescent="0.15">
      <c r="A1866" s="51">
        <f t="shared" si="267"/>
        <v>94</v>
      </c>
      <c r="B1866" s="2">
        <f>COUNTIF(A$1:A1866,A1866)</f>
        <v>5</v>
      </c>
      <c r="C1866" s="2">
        <f t="shared" si="263"/>
        <v>104</v>
      </c>
      <c r="D1866" s="100">
        <f t="shared" si="268"/>
        <v>1694</v>
      </c>
      <c r="E1866" s="51">
        <v>1</v>
      </c>
      <c r="F1866" s="43">
        <v>2</v>
      </c>
      <c r="G1866" s="82">
        <v>13009</v>
      </c>
      <c r="H1866" s="43">
        <v>12</v>
      </c>
      <c r="I1866" s="43">
        <f>VLOOKUP(C1866,[4]CharPropertyConfig!$A:$G,7,FALSE)*D1866</f>
        <v>1694</v>
      </c>
      <c r="J1866" s="51">
        <f>VLOOKUP(A1866,filiation!A:C,3,FALSE)</f>
        <v>31</v>
      </c>
      <c r="K1866" s="51">
        <f>VLOOKUP(J1866,Entourage!A:N,14,FALSE)</f>
        <v>1</v>
      </c>
      <c r="L1866" s="2" t="str">
        <f t="shared" si="264"/>
        <v>战斗</v>
      </c>
      <c r="M1866" s="51">
        <f>VLOOKUP(A1866,filiation!A:D,4,FALSE)</f>
        <v>28</v>
      </c>
      <c r="N1866" s="51">
        <f>VLOOKUP(M1866,Entourage!A:N,14,FALSE)</f>
        <v>3</v>
      </c>
      <c r="O1866" s="2" t="str">
        <f t="shared" si="265"/>
        <v>辅助</v>
      </c>
      <c r="P1866" s="2">
        <f t="shared" si="266"/>
        <v>104</v>
      </c>
      <c r="Q1866" s="51">
        <f>INT(VLOOKUP(M1866,Entourage!A:AF,28+IF(N1866=1,2,IF(N1866=3,3,1)),FALSE)*0.6*POWER(B1866,1.1))</f>
        <v>1670</v>
      </c>
      <c r="R1866" s="55">
        <f>I1866/(SUM(H$2:H1866)*10)</f>
        <v>2.6930781215223679E-3</v>
      </c>
      <c r="S1866" s="95">
        <f t="shared" si="269"/>
        <v>3.56</v>
      </c>
      <c r="T1866" s="96">
        <f>SUMIFS(H$2:H1866,A$2:A1866,A1866)*10*S1866*(1.1+INDEX(Entourage!BD:BD,MATCH(J1866,Entourage!A:A,0))/20)</f>
        <v>1694.5600000000004</v>
      </c>
      <c r="U1866" s="96">
        <f t="shared" si="270"/>
        <v>400.96000000000026</v>
      </c>
      <c r="V1866" s="96">
        <f>T1866/VLOOKUP(C1866,[4]CharPropertyConfig!$A:$G,7,FALSE)</f>
        <v>1694.5600000000004</v>
      </c>
      <c r="W1866" s="96">
        <f t="shared" si="271"/>
        <v>31.360000000000241</v>
      </c>
      <c r="X1866" s="54" t="str">
        <f>VLOOKUP(J1866,Entourage!A:B,2,FALSE)</f>
        <v>c_b_0070</v>
      </c>
      <c r="Y1866" s="51" t="str">
        <f>VLOOKUP(M1866,Entourage!A:B,2,FALSE)</f>
        <v>c_b_0023</v>
      </c>
    </row>
    <row r="1867" spans="1:25" x14ac:dyDescent="0.15">
      <c r="A1867" s="51">
        <f t="shared" si="267"/>
        <v>94</v>
      </c>
      <c r="B1867" s="2">
        <f>COUNTIF(A$1:A1867,A1867)</f>
        <v>6</v>
      </c>
      <c r="C1867" s="2">
        <f t="shared" si="263"/>
        <v>104</v>
      </c>
      <c r="D1867" s="100">
        <f t="shared" si="268"/>
        <v>2114</v>
      </c>
      <c r="E1867" s="51">
        <v>1</v>
      </c>
      <c r="F1867" s="43">
        <v>2</v>
      </c>
      <c r="G1867" s="82">
        <v>13009</v>
      </c>
      <c r="H1867" s="43">
        <v>16</v>
      </c>
      <c r="I1867" s="43">
        <f>VLOOKUP(C1867,[4]CharPropertyConfig!$A:$G,7,FALSE)*D1867</f>
        <v>2114</v>
      </c>
      <c r="J1867" s="51">
        <f>VLOOKUP(A1867,filiation!A:C,3,FALSE)</f>
        <v>31</v>
      </c>
      <c r="K1867" s="51">
        <f>VLOOKUP(J1867,Entourage!A:N,14,FALSE)</f>
        <v>1</v>
      </c>
      <c r="L1867" s="2" t="str">
        <f t="shared" si="264"/>
        <v>战斗</v>
      </c>
      <c r="M1867" s="51">
        <f>VLOOKUP(A1867,filiation!A:D,4,FALSE)</f>
        <v>28</v>
      </c>
      <c r="N1867" s="51">
        <f>VLOOKUP(M1867,Entourage!A:N,14,FALSE)</f>
        <v>3</v>
      </c>
      <c r="O1867" s="2" t="str">
        <f t="shared" si="265"/>
        <v>辅助</v>
      </c>
      <c r="P1867" s="2">
        <f t="shared" si="266"/>
        <v>104</v>
      </c>
      <c r="Q1867" s="51">
        <f>INT(VLOOKUP(M1867,Entourage!A:AF,28+IF(N1867=1,2,IF(N1867=3,3,1)),FALSE)*0.6*POWER(B1867,1.1))</f>
        <v>2041</v>
      </c>
      <c r="R1867" s="55">
        <f>I1867/(SUM(H$2:H1867)*10)</f>
        <v>3.3599287962109412E-3</v>
      </c>
      <c r="S1867" s="95">
        <f t="shared" si="269"/>
        <v>3.02</v>
      </c>
      <c r="T1867" s="96">
        <f>SUMIFS(H$2:H1867,A$2:A1867,A1867)*10*S1867*(1.1+INDEX(Entourage!BD:BD,MATCH(J1867,Entourage!A:A,0))/20)</f>
        <v>2114</v>
      </c>
      <c r="U1867" s="96">
        <f t="shared" si="270"/>
        <v>419.4399999999996</v>
      </c>
      <c r="V1867" s="96">
        <f>T1867/VLOOKUP(C1867,[4]CharPropertyConfig!$A:$G,7,FALSE)</f>
        <v>2114</v>
      </c>
      <c r="W1867" s="96">
        <f t="shared" si="271"/>
        <v>18.479999999999336</v>
      </c>
      <c r="X1867" s="54" t="str">
        <f>VLOOKUP(J1867,Entourage!A:B,2,FALSE)</f>
        <v>c_b_0070</v>
      </c>
      <c r="Y1867" s="51" t="str">
        <f>VLOOKUP(M1867,Entourage!A:B,2,FALSE)</f>
        <v>c_b_0023</v>
      </c>
    </row>
    <row r="1868" spans="1:25" x14ac:dyDescent="0.15">
      <c r="A1868" s="51">
        <f t="shared" si="267"/>
        <v>94</v>
      </c>
      <c r="B1868" s="2">
        <f>COUNTIF(A$1:A1868,A1868)</f>
        <v>7</v>
      </c>
      <c r="C1868" s="2">
        <f t="shared" si="263"/>
        <v>104</v>
      </c>
      <c r="D1868" s="100">
        <f t="shared" si="268"/>
        <v>2548</v>
      </c>
      <c r="E1868" s="51">
        <v>1</v>
      </c>
      <c r="F1868" s="43">
        <v>3</v>
      </c>
      <c r="G1868" s="82">
        <v>13009</v>
      </c>
      <c r="H1868" s="43">
        <v>20</v>
      </c>
      <c r="I1868" s="43">
        <f>VLOOKUP(C1868,[4]CharPropertyConfig!$A:$G,7,FALSE)*D1868</f>
        <v>2548</v>
      </c>
      <c r="J1868" s="51">
        <f>VLOOKUP(A1868,filiation!A:C,3,FALSE)</f>
        <v>31</v>
      </c>
      <c r="K1868" s="51">
        <f>VLOOKUP(J1868,Entourage!A:N,14,FALSE)</f>
        <v>1</v>
      </c>
      <c r="L1868" s="2" t="str">
        <f t="shared" si="264"/>
        <v>战斗</v>
      </c>
      <c r="M1868" s="51">
        <f>VLOOKUP(A1868,filiation!A:D,4,FALSE)</f>
        <v>28</v>
      </c>
      <c r="N1868" s="51">
        <f>VLOOKUP(M1868,Entourage!A:N,14,FALSE)</f>
        <v>3</v>
      </c>
      <c r="O1868" s="2" t="str">
        <f t="shared" si="265"/>
        <v>辅助</v>
      </c>
      <c r="P1868" s="2">
        <f t="shared" si="266"/>
        <v>104</v>
      </c>
      <c r="Q1868" s="51">
        <f>INT(VLOOKUP(M1868,Entourage!A:AF,28+IF(N1868=1,2,IF(N1868=3,3,1)),FALSE)*0.6*POWER(B1868,1.1))</f>
        <v>2418</v>
      </c>
      <c r="R1868" s="55">
        <f>I1868/(SUM(H$2:H1868)*10)</f>
        <v>4.048428612285106E-3</v>
      </c>
      <c r="S1868" s="95">
        <f t="shared" si="269"/>
        <v>2.6</v>
      </c>
      <c r="T1868" s="96">
        <f>SUMIFS(H$2:H1868,A$2:A1868,A1868)*10*S1868*(1.1+INDEX(Entourage!BD:BD,MATCH(J1868,Entourage!A:A,0))/20)</f>
        <v>2548.0000000000005</v>
      </c>
      <c r="U1868" s="96">
        <f t="shared" si="270"/>
        <v>434.00000000000045</v>
      </c>
      <c r="V1868" s="96">
        <f>T1868/VLOOKUP(C1868,[4]CharPropertyConfig!$A:$G,7,FALSE)</f>
        <v>2548.0000000000005</v>
      </c>
      <c r="W1868" s="96">
        <f t="shared" si="271"/>
        <v>14.560000000000855</v>
      </c>
      <c r="X1868" s="54" t="str">
        <f>VLOOKUP(J1868,Entourage!A:B,2,FALSE)</f>
        <v>c_b_0070</v>
      </c>
      <c r="Y1868" s="51" t="str">
        <f>VLOOKUP(M1868,Entourage!A:B,2,FALSE)</f>
        <v>c_b_0023</v>
      </c>
    </row>
    <row r="1869" spans="1:25" x14ac:dyDescent="0.15">
      <c r="A1869" s="51">
        <f t="shared" si="267"/>
        <v>94</v>
      </c>
      <c r="B1869" s="2">
        <f>COUNTIF(A$1:A1869,A1869)</f>
        <v>8</v>
      </c>
      <c r="C1869" s="2">
        <f t="shared" si="263"/>
        <v>104</v>
      </c>
      <c r="D1869" s="100">
        <f t="shared" si="268"/>
        <v>3000</v>
      </c>
      <c r="E1869" s="51">
        <v>1</v>
      </c>
      <c r="F1869" s="43">
        <v>3</v>
      </c>
      <c r="G1869" s="82">
        <v>13009</v>
      </c>
      <c r="H1869" s="43">
        <v>24</v>
      </c>
      <c r="I1869" s="43">
        <f>VLOOKUP(C1869,[4]CharPropertyConfig!$A:$G,7,FALSE)*D1869</f>
        <v>3000</v>
      </c>
      <c r="J1869" s="51">
        <f>VLOOKUP(A1869,filiation!A:C,3,FALSE)</f>
        <v>31</v>
      </c>
      <c r="K1869" s="51">
        <f>VLOOKUP(J1869,Entourage!A:N,14,FALSE)</f>
        <v>1</v>
      </c>
      <c r="L1869" s="2" t="str">
        <f t="shared" si="264"/>
        <v>战斗</v>
      </c>
      <c r="M1869" s="51">
        <f>VLOOKUP(A1869,filiation!A:D,4,FALSE)</f>
        <v>28</v>
      </c>
      <c r="N1869" s="51">
        <f>VLOOKUP(M1869,Entourage!A:N,14,FALSE)</f>
        <v>3</v>
      </c>
      <c r="O1869" s="2" t="str">
        <f t="shared" si="265"/>
        <v>辅助</v>
      </c>
      <c r="P1869" s="2">
        <f t="shared" si="266"/>
        <v>104</v>
      </c>
      <c r="Q1869" s="51">
        <f>INT(VLOOKUP(M1869,Entourage!A:AF,28+IF(N1869=1,2,IF(N1869=3,3,1)),FALSE)*0.6*POWER(B1869,1.1))</f>
        <v>2801</v>
      </c>
      <c r="R1869" s="55">
        <f>I1869/(SUM(H$2:H1869)*10)</f>
        <v>4.7647787554397887E-3</v>
      </c>
      <c r="S1869" s="95">
        <f t="shared" si="269"/>
        <v>2.2799999999999998</v>
      </c>
      <c r="T1869" s="96">
        <f>SUMIFS(H$2:H1869,A$2:A1869,A1869)*10*S1869*(1.1+INDEX(Entourage!BD:BD,MATCH(J1869,Entourage!A:A,0))/20)</f>
        <v>3000.48</v>
      </c>
      <c r="U1869" s="96">
        <f t="shared" si="270"/>
        <v>452.47999999999956</v>
      </c>
      <c r="V1869" s="96">
        <f>T1869/VLOOKUP(C1869,[4]CharPropertyConfig!$A:$G,7,FALSE)</f>
        <v>3000.48</v>
      </c>
      <c r="W1869" s="96">
        <f t="shared" si="271"/>
        <v>18.479999999999109</v>
      </c>
      <c r="X1869" s="54" t="str">
        <f>VLOOKUP(J1869,Entourage!A:B,2,FALSE)</f>
        <v>c_b_0070</v>
      </c>
      <c r="Y1869" s="51" t="str">
        <f>VLOOKUP(M1869,Entourage!A:B,2,FALSE)</f>
        <v>c_b_0023</v>
      </c>
    </row>
    <row r="1870" spans="1:25" x14ac:dyDescent="0.15">
      <c r="A1870" s="51">
        <f t="shared" si="267"/>
        <v>94</v>
      </c>
      <c r="B1870" s="2">
        <f>COUNTIF(A$1:A1870,A1870)</f>
        <v>9</v>
      </c>
      <c r="C1870" s="2">
        <f t="shared" si="263"/>
        <v>104</v>
      </c>
      <c r="D1870" s="100">
        <f t="shared" si="268"/>
        <v>3477</v>
      </c>
      <c r="E1870" s="51">
        <v>1</v>
      </c>
      <c r="F1870" s="43">
        <v>3</v>
      </c>
      <c r="G1870" s="82">
        <v>13009</v>
      </c>
      <c r="H1870" s="43">
        <v>26</v>
      </c>
      <c r="I1870" s="43">
        <f>VLOOKUP(C1870,[4]CharPropertyConfig!$A:$G,7,FALSE)*D1870</f>
        <v>3477</v>
      </c>
      <c r="J1870" s="51">
        <f>VLOOKUP(A1870,filiation!A:C,3,FALSE)</f>
        <v>31</v>
      </c>
      <c r="K1870" s="51">
        <f>VLOOKUP(J1870,Entourage!A:N,14,FALSE)</f>
        <v>1</v>
      </c>
      <c r="L1870" s="2" t="str">
        <f t="shared" si="264"/>
        <v>战斗</v>
      </c>
      <c r="M1870" s="51">
        <f>VLOOKUP(A1870,filiation!A:D,4,FALSE)</f>
        <v>28</v>
      </c>
      <c r="N1870" s="51">
        <f>VLOOKUP(M1870,Entourage!A:N,14,FALSE)</f>
        <v>3</v>
      </c>
      <c r="O1870" s="2" t="str">
        <f t="shared" si="265"/>
        <v>辅助</v>
      </c>
      <c r="P1870" s="2">
        <f t="shared" si="266"/>
        <v>104</v>
      </c>
      <c r="Q1870" s="51">
        <f>INT(VLOOKUP(M1870,Entourage!A:AF,28+IF(N1870=1,2,IF(N1870=3,3,1)),FALSE)*0.6*POWER(B1870,1.1))</f>
        <v>3188</v>
      </c>
      <c r="R1870" s="55">
        <f>I1870/(SUM(H$2:H1870)*10)</f>
        <v>5.5200990664888549E-3</v>
      </c>
      <c r="S1870" s="95">
        <f t="shared" si="269"/>
        <v>2.0699999999999998</v>
      </c>
      <c r="T1870" s="96">
        <f>SUMIFS(H$2:H1870,A$2:A1870,A1870)*10*S1870*(1.1+INDEX(Entourage!BD:BD,MATCH(J1870,Entourage!A:A,0))/20)</f>
        <v>3477.6000000000004</v>
      </c>
      <c r="U1870" s="96">
        <f t="shared" si="270"/>
        <v>477.12000000000035</v>
      </c>
      <c r="V1870" s="96">
        <f>T1870/VLOOKUP(C1870,[4]CharPropertyConfig!$A:$G,7,FALSE)</f>
        <v>3477.6000000000004</v>
      </c>
      <c r="W1870" s="96">
        <f t="shared" si="271"/>
        <v>24.640000000000782</v>
      </c>
      <c r="X1870" s="54" t="str">
        <f>VLOOKUP(J1870,Entourage!A:B,2,FALSE)</f>
        <v>c_b_0070</v>
      </c>
      <c r="Y1870" s="51" t="str">
        <f>VLOOKUP(M1870,Entourage!A:B,2,FALSE)</f>
        <v>c_b_0023</v>
      </c>
    </row>
    <row r="1871" spans="1:25" x14ac:dyDescent="0.15">
      <c r="A1871" s="51">
        <f t="shared" si="267"/>
        <v>94</v>
      </c>
      <c r="B1871" s="2">
        <f>COUNTIF(A$1:A1871,A1871)</f>
        <v>10</v>
      </c>
      <c r="C1871" s="2">
        <f t="shared" si="263"/>
        <v>104</v>
      </c>
      <c r="D1871" s="100">
        <f t="shared" si="268"/>
        <v>3969</v>
      </c>
      <c r="E1871" s="51">
        <v>1</v>
      </c>
      <c r="F1871" s="43">
        <v>3</v>
      </c>
      <c r="G1871" s="82">
        <v>13009</v>
      </c>
      <c r="H1871" s="43">
        <v>30</v>
      </c>
      <c r="I1871" s="43">
        <f>VLOOKUP(C1871,[4]CharPropertyConfig!$A:$G,7,FALSE)*D1871</f>
        <v>3969</v>
      </c>
      <c r="J1871" s="51">
        <f>VLOOKUP(A1871,filiation!A:C,3,FALSE)</f>
        <v>31</v>
      </c>
      <c r="K1871" s="51">
        <f>VLOOKUP(J1871,Entourage!A:N,14,FALSE)</f>
        <v>1</v>
      </c>
      <c r="L1871" s="2" t="str">
        <f t="shared" si="264"/>
        <v>战斗</v>
      </c>
      <c r="M1871" s="51">
        <f>VLOOKUP(A1871,filiation!A:D,4,FALSE)</f>
        <v>28</v>
      </c>
      <c r="N1871" s="51">
        <f>VLOOKUP(M1871,Entourage!A:N,14,FALSE)</f>
        <v>3</v>
      </c>
      <c r="O1871" s="2" t="str">
        <f t="shared" si="265"/>
        <v>辅助</v>
      </c>
      <c r="P1871" s="2">
        <f t="shared" si="266"/>
        <v>104</v>
      </c>
      <c r="Q1871" s="51">
        <f>INT(VLOOKUP(M1871,Entourage!A:AF,28+IF(N1871=1,2,IF(N1871=3,3,1)),FALSE)*0.6*POWER(B1871,1.1))</f>
        <v>3580</v>
      </c>
      <c r="R1871" s="55">
        <f>I1871/(SUM(H$2:H1871)*10)</f>
        <v>6.2982005141388178E-3</v>
      </c>
      <c r="S1871" s="95">
        <f t="shared" si="269"/>
        <v>1.89</v>
      </c>
      <c r="T1871" s="96">
        <f>SUMIFS(H$2:H1871,A$2:A1871,A1871)*10*S1871*(1.1+INDEX(Entourage!BD:BD,MATCH(J1871,Entourage!A:A,0))/20)</f>
        <v>3969.0000000000005</v>
      </c>
      <c r="U1871" s="96">
        <f t="shared" si="270"/>
        <v>491.40000000000009</v>
      </c>
      <c r="V1871" s="96">
        <f>T1871/VLOOKUP(C1871,[4]CharPropertyConfig!$A:$G,7,FALSE)</f>
        <v>3969.0000000000005</v>
      </c>
      <c r="W1871" s="96">
        <f t="shared" si="271"/>
        <v>14.279999999999745</v>
      </c>
      <c r="X1871" s="54" t="str">
        <f>VLOOKUP(J1871,Entourage!A:B,2,FALSE)</f>
        <v>c_b_0070</v>
      </c>
      <c r="Y1871" s="51" t="str">
        <f>VLOOKUP(M1871,Entourage!A:B,2,FALSE)</f>
        <v>c_b_0023</v>
      </c>
    </row>
    <row r="1872" spans="1:25" x14ac:dyDescent="0.15">
      <c r="A1872" s="51">
        <f t="shared" si="267"/>
        <v>94</v>
      </c>
      <c r="B1872" s="2">
        <f>COUNTIF(A$1:A1872,A1872)</f>
        <v>11</v>
      </c>
      <c r="C1872" s="2">
        <f t="shared" si="263"/>
        <v>104</v>
      </c>
      <c r="D1872" s="100">
        <f t="shared" si="268"/>
        <v>4482</v>
      </c>
      <c r="E1872" s="51">
        <v>1</v>
      </c>
      <c r="F1872" s="43">
        <v>4</v>
      </c>
      <c r="G1872" s="82">
        <v>13009</v>
      </c>
      <c r="H1872" s="43">
        <v>34</v>
      </c>
      <c r="I1872" s="43">
        <f>VLOOKUP(C1872,[4]CharPropertyConfig!$A:$G,7,FALSE)*D1872</f>
        <v>4482</v>
      </c>
      <c r="J1872" s="51">
        <f>VLOOKUP(A1872,filiation!A:C,3,FALSE)</f>
        <v>31</v>
      </c>
      <c r="K1872" s="51">
        <f>VLOOKUP(J1872,Entourage!A:N,14,FALSE)</f>
        <v>1</v>
      </c>
      <c r="L1872" s="2" t="str">
        <f t="shared" si="264"/>
        <v>战斗</v>
      </c>
      <c r="M1872" s="51">
        <f>VLOOKUP(A1872,filiation!A:D,4,FALSE)</f>
        <v>28</v>
      </c>
      <c r="N1872" s="51">
        <f>VLOOKUP(M1872,Entourage!A:N,14,FALSE)</f>
        <v>3</v>
      </c>
      <c r="O1872" s="2" t="str">
        <f t="shared" si="265"/>
        <v>辅助</v>
      </c>
      <c r="P1872" s="2">
        <f t="shared" si="266"/>
        <v>104</v>
      </c>
      <c r="Q1872" s="51">
        <f>INT(VLOOKUP(M1872,Entourage!A:AF,28+IF(N1872=1,2,IF(N1872=3,3,1)),FALSE)*0.6*POWER(B1872,1.1))</f>
        <v>3976</v>
      </c>
      <c r="R1872" s="55">
        <f>I1872/(SUM(H$2:H1872)*10)</f>
        <v>7.1084184482649243E-3</v>
      </c>
      <c r="S1872" s="95">
        <f t="shared" si="269"/>
        <v>1.74</v>
      </c>
      <c r="T1872" s="96">
        <f>SUMIFS(H$2:H1872,A$2:A1872,A1872)*10*S1872*(1.1+INDEX(Entourage!BD:BD,MATCH(J1872,Entourage!A:A,0))/20)</f>
        <v>4482.2400000000007</v>
      </c>
      <c r="U1872" s="96">
        <f t="shared" si="270"/>
        <v>513.24000000000024</v>
      </c>
      <c r="V1872" s="96">
        <f>T1872/VLOOKUP(C1872,[4]CharPropertyConfig!$A:$G,7,FALSE)</f>
        <v>4482.2400000000007</v>
      </c>
      <c r="W1872" s="96">
        <f t="shared" si="271"/>
        <v>21.840000000000146</v>
      </c>
      <c r="X1872" s="54" t="str">
        <f>VLOOKUP(J1872,Entourage!A:B,2,FALSE)</f>
        <v>c_b_0070</v>
      </c>
      <c r="Y1872" s="51" t="str">
        <f>VLOOKUP(M1872,Entourage!A:B,2,FALSE)</f>
        <v>c_b_0023</v>
      </c>
    </row>
    <row r="1873" spans="1:25" x14ac:dyDescent="0.15">
      <c r="A1873" s="51">
        <f t="shared" si="267"/>
        <v>94</v>
      </c>
      <c r="B1873" s="2">
        <f>COUNTIF(A$1:A1873,A1873)</f>
        <v>12</v>
      </c>
      <c r="C1873" s="2">
        <f t="shared" si="263"/>
        <v>104</v>
      </c>
      <c r="D1873" s="100">
        <f t="shared" si="268"/>
        <v>5019</v>
      </c>
      <c r="E1873" s="51">
        <v>1</v>
      </c>
      <c r="F1873" s="43">
        <v>4</v>
      </c>
      <c r="G1873" s="82">
        <v>13009</v>
      </c>
      <c r="H1873" s="43">
        <v>38</v>
      </c>
      <c r="I1873" s="43">
        <f>VLOOKUP(C1873,[4]CharPropertyConfig!$A:$G,7,FALSE)*D1873</f>
        <v>5019</v>
      </c>
      <c r="J1873" s="51">
        <f>VLOOKUP(A1873,filiation!A:C,3,FALSE)</f>
        <v>31</v>
      </c>
      <c r="K1873" s="51">
        <f>VLOOKUP(J1873,Entourage!A:N,14,FALSE)</f>
        <v>1</v>
      </c>
      <c r="L1873" s="2" t="str">
        <f t="shared" si="264"/>
        <v>战斗</v>
      </c>
      <c r="M1873" s="51">
        <f>VLOOKUP(A1873,filiation!A:D,4,FALSE)</f>
        <v>28</v>
      </c>
      <c r="N1873" s="51">
        <f>VLOOKUP(M1873,Entourage!A:N,14,FALSE)</f>
        <v>3</v>
      </c>
      <c r="O1873" s="2" t="str">
        <f t="shared" si="265"/>
        <v>辅助</v>
      </c>
      <c r="P1873" s="2">
        <f t="shared" si="266"/>
        <v>104</v>
      </c>
      <c r="Q1873" s="51">
        <f>INT(VLOOKUP(M1873,Entourage!A:AF,28+IF(N1873=1,2,IF(N1873=3,3,1)),FALSE)*0.6*POWER(B1873,1.1))</f>
        <v>4375</v>
      </c>
      <c r="R1873" s="55">
        <f>I1873/(SUM(H$2:H1873)*10)</f>
        <v>7.9553019495958149E-3</v>
      </c>
      <c r="S1873" s="95">
        <f t="shared" si="269"/>
        <v>1.615</v>
      </c>
      <c r="T1873" s="96">
        <f>SUMIFS(H$2:H1873,A$2:A1873,A1873)*10*S1873*(1.1+INDEX(Entourage!BD:BD,MATCH(J1873,Entourage!A:A,0))/20)</f>
        <v>5019.420000000001</v>
      </c>
      <c r="U1873" s="96">
        <f t="shared" si="270"/>
        <v>537.18000000000029</v>
      </c>
      <c r="V1873" s="96">
        <f>T1873/VLOOKUP(C1873,[4]CharPropertyConfig!$A:$G,7,FALSE)</f>
        <v>5019.420000000001</v>
      </c>
      <c r="W1873" s="96">
        <f t="shared" si="271"/>
        <v>23.940000000000055</v>
      </c>
      <c r="X1873" s="54" t="str">
        <f>VLOOKUP(J1873,Entourage!A:B,2,FALSE)</f>
        <v>c_b_0070</v>
      </c>
      <c r="Y1873" s="51" t="str">
        <f>VLOOKUP(M1873,Entourage!A:B,2,FALSE)</f>
        <v>c_b_0023</v>
      </c>
    </row>
    <row r="1874" spans="1:25" x14ac:dyDescent="0.15">
      <c r="A1874" s="51">
        <f t="shared" si="267"/>
        <v>94</v>
      </c>
      <c r="B1874" s="2">
        <f>COUNTIF(A$1:A1874,A1874)</f>
        <v>13</v>
      </c>
      <c r="C1874" s="2">
        <f t="shared" ref="C1874:C1937" si="272">P1874</f>
        <v>104</v>
      </c>
      <c r="D1874" s="100">
        <f t="shared" si="268"/>
        <v>5580</v>
      </c>
      <c r="E1874" s="51">
        <v>1</v>
      </c>
      <c r="F1874" s="43">
        <v>4</v>
      </c>
      <c r="G1874" s="82">
        <v>13009</v>
      </c>
      <c r="H1874" s="43">
        <v>42</v>
      </c>
      <c r="I1874" s="43">
        <f>VLOOKUP(C1874,[4]CharPropertyConfig!$A:$G,7,FALSE)*D1874</f>
        <v>5580</v>
      </c>
      <c r="J1874" s="51">
        <f>VLOOKUP(A1874,filiation!A:C,3,FALSE)</f>
        <v>31</v>
      </c>
      <c r="K1874" s="51">
        <f>VLOOKUP(J1874,Entourage!A:N,14,FALSE)</f>
        <v>1</v>
      </c>
      <c r="L1874" s="2" t="str">
        <f t="shared" si="264"/>
        <v>战斗</v>
      </c>
      <c r="M1874" s="51">
        <f>VLOOKUP(A1874,filiation!A:D,4,FALSE)</f>
        <v>28</v>
      </c>
      <c r="N1874" s="51">
        <f>VLOOKUP(M1874,Entourage!A:N,14,FALSE)</f>
        <v>3</v>
      </c>
      <c r="O1874" s="2" t="str">
        <f t="shared" si="265"/>
        <v>辅助</v>
      </c>
      <c r="P1874" s="2">
        <f t="shared" si="266"/>
        <v>104</v>
      </c>
      <c r="Q1874" s="51">
        <f>INT(VLOOKUP(M1874,Entourage!A:AF,28+IF(N1874=1,2,IF(N1874=3,3,1)),FALSE)*0.6*POWER(B1874,1.1))</f>
        <v>4778</v>
      </c>
      <c r="R1874" s="55">
        <f>I1874/(SUM(H$2:H1874)*10)</f>
        <v>8.8386238357726667E-3</v>
      </c>
      <c r="S1874" s="95">
        <f t="shared" si="269"/>
        <v>1.51</v>
      </c>
      <c r="T1874" s="96">
        <f>SUMIFS(H$2:H1874,A$2:A1874,A1874)*10*S1874*(1.1+INDEX(Entourage!BD:BD,MATCH(J1874,Entourage!A:A,0))/20)</f>
        <v>5580.9600000000009</v>
      </c>
      <c r="U1874" s="96">
        <f t="shared" si="270"/>
        <v>561.54</v>
      </c>
      <c r="V1874" s="96">
        <f>T1874/VLOOKUP(C1874,[4]CharPropertyConfig!$A:$G,7,FALSE)</f>
        <v>5580.9600000000009</v>
      </c>
      <c r="W1874" s="96">
        <f t="shared" si="271"/>
        <v>24.359999999999673</v>
      </c>
      <c r="X1874" s="54" t="str">
        <f>VLOOKUP(J1874,Entourage!A:B,2,FALSE)</f>
        <v>c_b_0070</v>
      </c>
      <c r="Y1874" s="51" t="str">
        <f>VLOOKUP(M1874,Entourage!A:B,2,FALSE)</f>
        <v>c_b_0023</v>
      </c>
    </row>
    <row r="1875" spans="1:25" x14ac:dyDescent="0.15">
      <c r="A1875" s="51">
        <f t="shared" si="267"/>
        <v>94</v>
      </c>
      <c r="B1875" s="2">
        <f>COUNTIF(A$1:A1875,A1875)</f>
        <v>14</v>
      </c>
      <c r="C1875" s="2">
        <f t="shared" si="272"/>
        <v>104</v>
      </c>
      <c r="D1875" s="100">
        <f t="shared" si="268"/>
        <v>6162</v>
      </c>
      <c r="E1875" s="51">
        <v>1</v>
      </c>
      <c r="F1875" s="43">
        <v>5</v>
      </c>
      <c r="G1875" s="82">
        <v>13009</v>
      </c>
      <c r="H1875" s="43">
        <v>46</v>
      </c>
      <c r="I1875" s="43">
        <f>VLOOKUP(C1875,[4]CharPropertyConfig!$A:$G,7,FALSE)*D1875</f>
        <v>6162</v>
      </c>
      <c r="J1875" s="51">
        <f>VLOOKUP(A1875,filiation!A:C,3,FALSE)</f>
        <v>31</v>
      </c>
      <c r="K1875" s="51">
        <f>VLOOKUP(J1875,Entourage!A:N,14,FALSE)</f>
        <v>1</v>
      </c>
      <c r="L1875" s="2" t="str">
        <f t="shared" si="264"/>
        <v>战斗</v>
      </c>
      <c r="M1875" s="51">
        <f>VLOOKUP(A1875,filiation!A:D,4,FALSE)</f>
        <v>28</v>
      </c>
      <c r="N1875" s="51">
        <f>VLOOKUP(M1875,Entourage!A:N,14,FALSE)</f>
        <v>3</v>
      </c>
      <c r="O1875" s="2" t="str">
        <f t="shared" si="265"/>
        <v>辅助</v>
      </c>
      <c r="P1875" s="2">
        <f t="shared" si="266"/>
        <v>104</v>
      </c>
      <c r="Q1875" s="51">
        <f>INT(VLOOKUP(M1875,Entourage!A:AF,28+IF(N1875=1,2,IF(N1875=3,3,1)),FALSE)*0.6*POWER(B1875,1.1))</f>
        <v>5184</v>
      </c>
      <c r="R1875" s="55">
        <f>I1875/(SUM(H$2:H1875)*10)</f>
        <v>9.7533951692044697E-3</v>
      </c>
      <c r="S1875" s="95">
        <f t="shared" si="269"/>
        <v>1.42</v>
      </c>
      <c r="T1875" s="96">
        <f>SUMIFS(H$2:H1875,A$2:A1875,A1875)*10*S1875*(1.1+INDEX(Entourage!BD:BD,MATCH(J1875,Entourage!A:A,0))/20)</f>
        <v>6162.8</v>
      </c>
      <c r="U1875" s="96">
        <f t="shared" si="270"/>
        <v>581.83999999999924</v>
      </c>
      <c r="V1875" s="96">
        <f>T1875/VLOOKUP(C1875,[4]CharPropertyConfig!$A:$G,7,FALSE)</f>
        <v>6162.8</v>
      </c>
      <c r="W1875" s="96">
        <f t="shared" si="271"/>
        <v>20.299999999999272</v>
      </c>
      <c r="X1875" s="54" t="str">
        <f>VLOOKUP(J1875,Entourage!A:B,2,FALSE)</f>
        <v>c_b_0070</v>
      </c>
      <c r="Y1875" s="51" t="str">
        <f>VLOOKUP(M1875,Entourage!A:B,2,FALSE)</f>
        <v>c_b_0023</v>
      </c>
    </row>
    <row r="1876" spans="1:25" x14ac:dyDescent="0.15">
      <c r="A1876" s="51">
        <f t="shared" si="267"/>
        <v>94</v>
      </c>
      <c r="B1876" s="2">
        <f>COUNTIF(A$1:A1876,A1876)</f>
        <v>15</v>
      </c>
      <c r="C1876" s="2">
        <f t="shared" si="272"/>
        <v>104</v>
      </c>
      <c r="D1876" s="100">
        <f t="shared" si="268"/>
        <v>6763</v>
      </c>
      <c r="E1876" s="51">
        <v>1</v>
      </c>
      <c r="F1876" s="43">
        <v>5</v>
      </c>
      <c r="G1876" s="82">
        <v>13009</v>
      </c>
      <c r="H1876" s="43">
        <v>50</v>
      </c>
      <c r="I1876" s="43">
        <f>VLOOKUP(C1876,[4]CharPropertyConfig!$A:$G,7,FALSE)*D1876</f>
        <v>6763</v>
      </c>
      <c r="J1876" s="51">
        <f>VLOOKUP(A1876,filiation!A:C,3,FALSE)</f>
        <v>31</v>
      </c>
      <c r="K1876" s="51">
        <f>VLOOKUP(J1876,Entourage!A:N,14,FALSE)</f>
        <v>1</v>
      </c>
      <c r="L1876" s="2" t="str">
        <f t="shared" si="264"/>
        <v>战斗</v>
      </c>
      <c r="M1876" s="51">
        <f>VLOOKUP(A1876,filiation!A:D,4,FALSE)</f>
        <v>28</v>
      </c>
      <c r="N1876" s="51">
        <f>VLOOKUP(M1876,Entourage!A:N,14,FALSE)</f>
        <v>3</v>
      </c>
      <c r="O1876" s="2" t="str">
        <f t="shared" si="265"/>
        <v>辅助</v>
      </c>
      <c r="P1876" s="2">
        <f t="shared" si="266"/>
        <v>104</v>
      </c>
      <c r="Q1876" s="51">
        <f>INT(VLOOKUP(M1876,Entourage!A:AF,28+IF(N1876=1,2,IF(N1876=3,3,1)),FALSE)*0.6*POWER(B1876,1.1))</f>
        <v>5592</v>
      </c>
      <c r="R1876" s="55">
        <f>I1876/(SUM(H$2:H1876)*10)</f>
        <v>1.069621053963434E-2</v>
      </c>
      <c r="S1876" s="95">
        <f t="shared" si="269"/>
        <v>1.3418999999999999</v>
      </c>
      <c r="T1876" s="96">
        <f>SUMIFS(H$2:H1876,A$2:A1876,A1876)*10*S1876*(1.1+INDEX(Entourage!BD:BD,MATCH(J1876,Entourage!A:A,0))/20)</f>
        <v>6763.1759999999995</v>
      </c>
      <c r="U1876" s="96">
        <f t="shared" si="270"/>
        <v>600.37599999999929</v>
      </c>
      <c r="V1876" s="96">
        <f>T1876/VLOOKUP(C1876,[4]CharPropertyConfig!$A:$G,7,FALSE)</f>
        <v>6763.1759999999995</v>
      </c>
      <c r="W1876" s="96">
        <f t="shared" si="271"/>
        <v>18.536000000000058</v>
      </c>
      <c r="X1876" s="54" t="str">
        <f>VLOOKUP(J1876,Entourage!A:B,2,FALSE)</f>
        <v>c_b_0070</v>
      </c>
      <c r="Y1876" s="51" t="str">
        <f>VLOOKUP(M1876,Entourage!A:B,2,FALSE)</f>
        <v>c_b_0023</v>
      </c>
    </row>
    <row r="1877" spans="1:25" x14ac:dyDescent="0.15">
      <c r="A1877" s="51">
        <f t="shared" si="267"/>
        <v>94</v>
      </c>
      <c r="B1877" s="2">
        <f>COUNTIF(A$1:A1877,A1877)</f>
        <v>16</v>
      </c>
      <c r="C1877" s="2">
        <f t="shared" si="272"/>
        <v>104</v>
      </c>
      <c r="D1877" s="100">
        <f t="shared" si="268"/>
        <v>7388</v>
      </c>
      <c r="E1877" s="51">
        <v>1</v>
      </c>
      <c r="F1877" s="43">
        <v>5</v>
      </c>
      <c r="G1877" s="82">
        <v>13009</v>
      </c>
      <c r="H1877" s="43">
        <v>54</v>
      </c>
      <c r="I1877" s="43">
        <f>VLOOKUP(C1877,[4]CharPropertyConfig!$A:$G,7,FALSE)*D1877</f>
        <v>7388</v>
      </c>
      <c r="J1877" s="51">
        <f>VLOOKUP(A1877,filiation!A:C,3,FALSE)</f>
        <v>31</v>
      </c>
      <c r="K1877" s="51">
        <f>VLOOKUP(J1877,Entourage!A:N,14,FALSE)</f>
        <v>1</v>
      </c>
      <c r="L1877" s="2" t="str">
        <f t="shared" si="264"/>
        <v>战斗</v>
      </c>
      <c r="M1877" s="51">
        <f>VLOOKUP(A1877,filiation!A:D,4,FALSE)</f>
        <v>28</v>
      </c>
      <c r="N1877" s="51">
        <f>VLOOKUP(M1877,Entourage!A:N,14,FALSE)</f>
        <v>3</v>
      </c>
      <c r="O1877" s="2" t="str">
        <f t="shared" si="265"/>
        <v>辅助</v>
      </c>
      <c r="P1877" s="2">
        <f t="shared" si="266"/>
        <v>104</v>
      </c>
      <c r="Q1877" s="51">
        <f>INT(VLOOKUP(M1877,Entourage!A:AF,28+IF(N1877=1,2,IF(N1877=3,3,1)),FALSE)*0.6*POWER(B1877,1.1))</f>
        <v>6004</v>
      </c>
      <c r="R1877" s="55">
        <f>I1877/(SUM(H$2:H1877)*10)</f>
        <v>1.1674725830409911E-2</v>
      </c>
      <c r="S1877" s="95">
        <f t="shared" si="269"/>
        <v>1.2748049999999997</v>
      </c>
      <c r="T1877" s="96">
        <f>SUMIFS(H$2:H1877,A$2:A1877,A1877)*10*S1877*(1.1+INDEX(Entourage!BD:BD,MATCH(J1877,Entourage!A:A,0))/20)</f>
        <v>7388.7697799999987</v>
      </c>
      <c r="U1877" s="96">
        <f t="shared" si="270"/>
        <v>625.59377999999924</v>
      </c>
      <c r="V1877" s="96">
        <f>T1877/VLOOKUP(C1877,[4]CharPropertyConfig!$A:$G,7,FALSE)</f>
        <v>7388.7697799999987</v>
      </c>
      <c r="W1877" s="96">
        <f t="shared" si="271"/>
        <v>25.217779999999948</v>
      </c>
      <c r="X1877" s="54" t="str">
        <f>VLOOKUP(J1877,Entourage!A:B,2,FALSE)</f>
        <v>c_b_0070</v>
      </c>
      <c r="Y1877" s="51" t="str">
        <f>VLOOKUP(M1877,Entourage!A:B,2,FALSE)</f>
        <v>c_b_0023</v>
      </c>
    </row>
    <row r="1878" spans="1:25" x14ac:dyDescent="0.15">
      <c r="A1878" s="51">
        <f t="shared" si="267"/>
        <v>94</v>
      </c>
      <c r="B1878" s="2">
        <f>COUNTIF(A$1:A1878,A1878)</f>
        <v>17</v>
      </c>
      <c r="C1878" s="2">
        <f t="shared" si="272"/>
        <v>104</v>
      </c>
      <c r="D1878" s="100">
        <f t="shared" si="268"/>
        <v>8044</v>
      </c>
      <c r="E1878" s="51">
        <v>1</v>
      </c>
      <c r="F1878" s="43">
        <v>5</v>
      </c>
      <c r="G1878" s="82">
        <v>13009</v>
      </c>
      <c r="H1878" s="43">
        <v>58</v>
      </c>
      <c r="I1878" s="43">
        <f>VLOOKUP(C1878,[4]CharPropertyConfig!$A:$G,7,FALSE)*D1878</f>
        <v>8044</v>
      </c>
      <c r="J1878" s="51">
        <f>VLOOKUP(A1878,filiation!A:C,3,FALSE)</f>
        <v>31</v>
      </c>
      <c r="K1878" s="51">
        <f>VLOOKUP(J1878,Entourage!A:N,14,FALSE)</f>
        <v>1</v>
      </c>
      <c r="L1878" s="2" t="str">
        <f t="shared" si="264"/>
        <v>战斗</v>
      </c>
      <c r="M1878" s="51">
        <f>VLOOKUP(A1878,filiation!A:D,4,FALSE)</f>
        <v>28</v>
      </c>
      <c r="N1878" s="51">
        <f>VLOOKUP(M1878,Entourage!A:N,14,FALSE)</f>
        <v>3</v>
      </c>
      <c r="O1878" s="2" t="str">
        <f t="shared" si="265"/>
        <v>辅助</v>
      </c>
      <c r="P1878" s="2">
        <f t="shared" si="266"/>
        <v>104</v>
      </c>
      <c r="Q1878" s="51">
        <f>INT(VLOOKUP(M1878,Entourage!A:AF,28+IF(N1878=1,2,IF(N1878=3,3,1)),FALSE)*0.6*POWER(B1878,1.1))</f>
        <v>6418</v>
      </c>
      <c r="R1878" s="55">
        <f>I1878/(SUM(H$2:H1878)*10)</f>
        <v>1.2699715819387433E-2</v>
      </c>
      <c r="S1878" s="95">
        <f t="shared" si="269"/>
        <v>1.2174387749999998</v>
      </c>
      <c r="T1878" s="96">
        <f>SUMIFS(H$2:H1878,A$2:A1878,A1878)*10*S1878*(1.1+INDEX(Entourage!BD:BD,MATCH(J1878,Entourage!A:A,0))/20)</f>
        <v>8044.835425199999</v>
      </c>
      <c r="U1878" s="96">
        <f t="shared" si="270"/>
        <v>656.06564520000029</v>
      </c>
      <c r="V1878" s="96">
        <f>T1878/VLOOKUP(C1878,[4]CharPropertyConfig!$A:$G,7,FALSE)</f>
        <v>8044.835425199999</v>
      </c>
      <c r="W1878" s="96">
        <f t="shared" si="271"/>
        <v>30.471865200001048</v>
      </c>
      <c r="X1878" s="54" t="str">
        <f>VLOOKUP(J1878,Entourage!A:B,2,FALSE)</f>
        <v>c_b_0070</v>
      </c>
      <c r="Y1878" s="51" t="str">
        <f>VLOOKUP(M1878,Entourage!A:B,2,FALSE)</f>
        <v>c_b_0023</v>
      </c>
    </row>
    <row r="1879" spans="1:25" x14ac:dyDescent="0.15">
      <c r="A1879" s="51">
        <f t="shared" si="267"/>
        <v>94</v>
      </c>
      <c r="B1879" s="2">
        <f>COUNTIF(A$1:A1879,A1879)</f>
        <v>18</v>
      </c>
      <c r="C1879" s="2">
        <f t="shared" si="272"/>
        <v>104</v>
      </c>
      <c r="D1879" s="100">
        <f t="shared" si="268"/>
        <v>8770</v>
      </c>
      <c r="E1879" s="51">
        <v>1</v>
      </c>
      <c r="F1879" s="43">
        <v>6</v>
      </c>
      <c r="G1879" s="82">
        <v>13009</v>
      </c>
      <c r="H1879" s="43">
        <v>64</v>
      </c>
      <c r="I1879" s="43">
        <f>VLOOKUP(C1879,[4]CharPropertyConfig!$A:$G,7,FALSE)*D1879</f>
        <v>8770</v>
      </c>
      <c r="J1879" s="51">
        <f>VLOOKUP(A1879,filiation!A:C,3,FALSE)</f>
        <v>31</v>
      </c>
      <c r="K1879" s="51">
        <f>VLOOKUP(J1879,Entourage!A:N,14,FALSE)</f>
        <v>1</v>
      </c>
      <c r="L1879" s="2" t="str">
        <f t="shared" si="264"/>
        <v>战斗</v>
      </c>
      <c r="M1879" s="51">
        <f>VLOOKUP(A1879,filiation!A:D,4,FALSE)</f>
        <v>28</v>
      </c>
      <c r="N1879" s="51">
        <f>VLOOKUP(M1879,Entourage!A:N,14,FALSE)</f>
        <v>3</v>
      </c>
      <c r="O1879" s="2" t="str">
        <f t="shared" si="265"/>
        <v>辅助</v>
      </c>
      <c r="P1879" s="2">
        <f t="shared" si="266"/>
        <v>104</v>
      </c>
      <c r="Q1879" s="51">
        <f>INT(VLOOKUP(M1879,Entourage!A:AF,28+IF(N1879=1,2,IF(N1879=3,3,1)),FALSE)*0.6*POWER(B1879,1.1))</f>
        <v>6834</v>
      </c>
      <c r="R1879" s="55">
        <f>I1879/(SUM(H$2:H1879)*10)</f>
        <v>1.3831934893697559E-2</v>
      </c>
      <c r="S1879" s="95">
        <f t="shared" si="269"/>
        <v>1.1687412239999997</v>
      </c>
      <c r="T1879" s="96">
        <f>SUMIFS(H$2:H1879,A$2:A1879,A1879)*10*S1879*(1.1+INDEX(Entourage!BD:BD,MATCH(J1879,Entourage!A:A,0))/20)</f>
        <v>8770.2341448959978</v>
      </c>
      <c r="U1879" s="96">
        <f t="shared" si="270"/>
        <v>725.39871969599881</v>
      </c>
      <c r="V1879" s="96">
        <f>T1879/VLOOKUP(C1879,[4]CharPropertyConfig!$A:$G,7,FALSE)</f>
        <v>8770.2341448959978</v>
      </c>
      <c r="W1879" s="96">
        <f t="shared" si="271"/>
        <v>69.333074495998517</v>
      </c>
      <c r="X1879" s="54" t="str">
        <f>VLOOKUP(J1879,Entourage!A:B,2,FALSE)</f>
        <v>c_b_0070</v>
      </c>
      <c r="Y1879" s="51" t="str">
        <f>VLOOKUP(M1879,Entourage!A:B,2,FALSE)</f>
        <v>c_b_0023</v>
      </c>
    </row>
    <row r="1880" spans="1:25" x14ac:dyDescent="0.15">
      <c r="A1880" s="51">
        <f t="shared" si="267"/>
        <v>94</v>
      </c>
      <c r="B1880" s="2">
        <f>COUNTIF(A$1:A1880,A1880)</f>
        <v>19</v>
      </c>
      <c r="C1880" s="2">
        <f t="shared" si="272"/>
        <v>104</v>
      </c>
      <c r="D1880" s="100">
        <f t="shared" si="268"/>
        <v>9536</v>
      </c>
      <c r="E1880" s="51">
        <v>1</v>
      </c>
      <c r="F1880" s="43">
        <v>6</v>
      </c>
      <c r="G1880" s="82">
        <v>13009</v>
      </c>
      <c r="H1880" s="43">
        <v>68</v>
      </c>
      <c r="I1880" s="43">
        <f>VLOOKUP(C1880,[4]CharPropertyConfig!$A:$G,7,FALSE)*D1880</f>
        <v>9536</v>
      </c>
      <c r="J1880" s="51">
        <f>VLOOKUP(A1880,filiation!A:C,3,FALSE)</f>
        <v>31</v>
      </c>
      <c r="K1880" s="51">
        <f>VLOOKUP(J1880,Entourage!A:N,14,FALSE)</f>
        <v>1</v>
      </c>
      <c r="L1880" s="2" t="str">
        <f t="shared" si="264"/>
        <v>战斗</v>
      </c>
      <c r="M1880" s="51">
        <f>VLOOKUP(A1880,filiation!A:D,4,FALSE)</f>
        <v>28</v>
      </c>
      <c r="N1880" s="51">
        <f>VLOOKUP(M1880,Entourage!A:N,14,FALSE)</f>
        <v>3</v>
      </c>
      <c r="O1880" s="2" t="str">
        <f t="shared" si="265"/>
        <v>辅助</v>
      </c>
      <c r="P1880" s="2">
        <f t="shared" si="266"/>
        <v>104</v>
      </c>
      <c r="Q1880" s="51">
        <f>INT(VLOOKUP(M1880,Entourage!A:AF,28+IF(N1880=1,2,IF(N1880=3,3,1)),FALSE)*0.6*POWER(B1880,1.1))</f>
        <v>7253</v>
      </c>
      <c r="R1880" s="55">
        <f>I1880/(SUM(H$2:H1880)*10)</f>
        <v>1.5023947567431308E-2</v>
      </c>
      <c r="S1880" s="95">
        <f t="shared" si="269"/>
        <v>1.1278352811599996</v>
      </c>
      <c r="T1880" s="96">
        <f>SUMIFS(H$2:H1880,A$2:A1880,A1880)*10*S1880*(1.1+INDEX(Entourage!BD:BD,MATCH(J1880,Entourage!A:A,0))/20)</f>
        <v>9536.9751374889565</v>
      </c>
      <c r="U1880" s="96">
        <f t="shared" si="270"/>
        <v>766.74099259295872</v>
      </c>
      <c r="V1880" s="96">
        <f>T1880/VLOOKUP(C1880,[4]CharPropertyConfig!$A:$G,7,FALSE)</f>
        <v>9536.9751374889565</v>
      </c>
      <c r="W1880" s="96">
        <f t="shared" si="271"/>
        <v>41.342272896959912</v>
      </c>
      <c r="X1880" s="54" t="str">
        <f>VLOOKUP(J1880,Entourage!A:B,2,FALSE)</f>
        <v>c_b_0070</v>
      </c>
      <c r="Y1880" s="51" t="str">
        <f>VLOOKUP(M1880,Entourage!A:B,2,FALSE)</f>
        <v>c_b_0023</v>
      </c>
    </row>
    <row r="1881" spans="1:25" x14ac:dyDescent="0.15">
      <c r="A1881" s="51">
        <f t="shared" si="267"/>
        <v>94</v>
      </c>
      <c r="B1881" s="2">
        <f>COUNTIF(A$1:A1881,A1881)</f>
        <v>20</v>
      </c>
      <c r="C1881" s="2">
        <f t="shared" si="272"/>
        <v>104</v>
      </c>
      <c r="D1881" s="100">
        <f t="shared" si="268"/>
        <v>10353</v>
      </c>
      <c r="E1881" s="51">
        <v>1</v>
      </c>
      <c r="F1881" s="43">
        <v>6</v>
      </c>
      <c r="G1881" s="82">
        <v>13009</v>
      </c>
      <c r="H1881" s="43">
        <v>72</v>
      </c>
      <c r="I1881" s="43">
        <f>VLOOKUP(C1881,[4]CharPropertyConfig!$A:$G,7,FALSE)*D1881</f>
        <v>10353</v>
      </c>
      <c r="J1881" s="51">
        <f>VLOOKUP(A1881,filiation!A:C,3,FALSE)</f>
        <v>31</v>
      </c>
      <c r="K1881" s="51">
        <f>VLOOKUP(J1881,Entourage!A:N,14,FALSE)</f>
        <v>1</v>
      </c>
      <c r="L1881" s="2" t="str">
        <f t="shared" si="264"/>
        <v>战斗</v>
      </c>
      <c r="M1881" s="51">
        <f>VLOOKUP(A1881,filiation!A:D,4,FALSE)</f>
        <v>28</v>
      </c>
      <c r="N1881" s="51">
        <f>VLOOKUP(M1881,Entourage!A:N,14,FALSE)</f>
        <v>3</v>
      </c>
      <c r="O1881" s="2" t="str">
        <f t="shared" si="265"/>
        <v>辅助</v>
      </c>
      <c r="P1881" s="2">
        <f t="shared" si="266"/>
        <v>104</v>
      </c>
      <c r="Q1881" s="51">
        <f>INT(VLOOKUP(M1881,Entourage!A:AF,28+IF(N1881=1,2,IF(N1881=3,3,1)),FALSE)*0.6*POWER(B1881,1.1))</f>
        <v>7674</v>
      </c>
      <c r="R1881" s="55">
        <f>I1881/(SUM(H$2:H1881)*10)</f>
        <v>1.6292647614251542E-2</v>
      </c>
      <c r="S1881" s="95">
        <f t="shared" si="269"/>
        <v>1.0940002227251997</v>
      </c>
      <c r="T1881" s="96">
        <f>SUMIFS(H$2:H1881,A$2:A1881,A1881)*10*S1881*(1.1+INDEX(Entourage!BD:BD,MATCH(J1881,Entourage!A:A,0))/20)</f>
        <v>10353.618107871291</v>
      </c>
      <c r="U1881" s="96">
        <f t="shared" si="270"/>
        <v>816.64297038233417</v>
      </c>
      <c r="V1881" s="96">
        <f>T1881/VLOOKUP(C1881,[4]CharPropertyConfig!$A:$G,7,FALSE)</f>
        <v>10353.618107871291</v>
      </c>
      <c r="W1881" s="96">
        <f t="shared" si="271"/>
        <v>49.901977789375451</v>
      </c>
      <c r="X1881" s="54" t="str">
        <f>VLOOKUP(J1881,Entourage!A:B,2,FALSE)</f>
        <v>c_b_0070</v>
      </c>
      <c r="Y1881" s="51" t="str">
        <f>VLOOKUP(M1881,Entourage!A:B,2,FALSE)</f>
        <v>c_b_0023</v>
      </c>
    </row>
    <row r="1882" spans="1:25" x14ac:dyDescent="0.15">
      <c r="A1882" s="51">
        <f t="shared" si="267"/>
        <v>95</v>
      </c>
      <c r="B1882" s="2">
        <f>COUNTIF(A$1:A1882,A1882)</f>
        <v>1</v>
      </c>
      <c r="C1882" s="2">
        <f t="shared" si="272"/>
        <v>104</v>
      </c>
      <c r="D1882" s="100">
        <f t="shared" si="268"/>
        <v>280</v>
      </c>
      <c r="E1882" s="51">
        <v>1</v>
      </c>
      <c r="F1882" s="43">
        <v>1</v>
      </c>
      <c r="G1882" s="82">
        <v>13009</v>
      </c>
      <c r="H1882" s="43">
        <v>2</v>
      </c>
      <c r="I1882" s="43">
        <f>VLOOKUP(C1882,[4]CharPropertyConfig!$A:$G,7,FALSE)*D1882</f>
        <v>280</v>
      </c>
      <c r="J1882" s="51">
        <f>VLOOKUP(A1882,filiation!A:C,3,FALSE)</f>
        <v>29</v>
      </c>
      <c r="K1882" s="51">
        <f>VLOOKUP(J1882,Entourage!A:N,14,FALSE)</f>
        <v>1</v>
      </c>
      <c r="L1882" s="2" t="str">
        <f t="shared" si="264"/>
        <v>战斗</v>
      </c>
      <c r="M1882" s="51">
        <f>VLOOKUP(A1882,filiation!A:D,4,FALSE)</f>
        <v>30</v>
      </c>
      <c r="N1882" s="51">
        <f>VLOOKUP(M1882,Entourage!A:N,14,FALSE)</f>
        <v>3</v>
      </c>
      <c r="O1882" s="2" t="str">
        <f t="shared" si="265"/>
        <v>辅助</v>
      </c>
      <c r="P1882" s="2">
        <f t="shared" si="266"/>
        <v>104</v>
      </c>
      <c r="Q1882" s="51">
        <f>INT(VLOOKUP(M1882,Entourage!A:AF,28+IF(N1882=1,2,IF(N1882=3,3,1)),FALSE)*0.6*POWER(B1882,1.1))</f>
        <v>284</v>
      </c>
      <c r="R1882" s="55">
        <f>I1882/(SUM(H$2:H1882)*10)</f>
        <v>4.4062568847763823E-4</v>
      </c>
      <c r="S1882" s="95">
        <f t="shared" si="269"/>
        <v>10</v>
      </c>
      <c r="T1882" s="96">
        <f>SUMIFS(H$2:H1882,A$2:A1882,A1882)*10*S1882*(1.1+INDEX(Entourage!BD:BD,MATCH(J1882,Entourage!A:A,0))/20)</f>
        <v>280</v>
      </c>
      <c r="U1882" s="96">
        <f t="shared" si="270"/>
        <v>-10073.618107871291</v>
      </c>
      <c r="V1882" s="96">
        <f>T1882/VLOOKUP(C1882,[4]CharPropertyConfig!$A:$G,7,FALSE)</f>
        <v>280</v>
      </c>
      <c r="W1882" s="96">
        <f t="shared" si="271"/>
        <v>-10890.261078253625</v>
      </c>
      <c r="X1882" s="54" t="str">
        <f>VLOOKUP(J1882,Entourage!A:B,2,FALSE)</f>
        <v>c_b_0020</v>
      </c>
      <c r="Y1882" s="51" t="str">
        <f>VLOOKUP(M1882,Entourage!A:B,2,FALSE)</f>
        <v>c_b_0066</v>
      </c>
    </row>
    <row r="1883" spans="1:25" x14ac:dyDescent="0.15">
      <c r="A1883" s="51">
        <f t="shared" si="267"/>
        <v>95</v>
      </c>
      <c r="B1883" s="2">
        <f>COUNTIF(A$1:A1883,A1883)</f>
        <v>2</v>
      </c>
      <c r="C1883" s="2">
        <f t="shared" si="272"/>
        <v>104</v>
      </c>
      <c r="D1883" s="100">
        <f t="shared" si="268"/>
        <v>588</v>
      </c>
      <c r="E1883" s="51">
        <v>1</v>
      </c>
      <c r="F1883" s="43">
        <v>1</v>
      </c>
      <c r="G1883" s="82">
        <v>13009</v>
      </c>
      <c r="H1883" s="43">
        <v>4</v>
      </c>
      <c r="I1883" s="43">
        <f>VLOOKUP(C1883,[4]CharPropertyConfig!$A:$G,7,FALSE)*D1883</f>
        <v>588</v>
      </c>
      <c r="J1883" s="51">
        <f>VLOOKUP(A1883,filiation!A:C,3,FALSE)</f>
        <v>29</v>
      </c>
      <c r="K1883" s="51">
        <f>VLOOKUP(J1883,Entourage!A:N,14,FALSE)</f>
        <v>1</v>
      </c>
      <c r="L1883" s="2" t="str">
        <f t="shared" si="264"/>
        <v>战斗</v>
      </c>
      <c r="M1883" s="51">
        <f>VLOOKUP(A1883,filiation!A:D,4,FALSE)</f>
        <v>30</v>
      </c>
      <c r="N1883" s="51">
        <f>VLOOKUP(M1883,Entourage!A:N,14,FALSE)</f>
        <v>3</v>
      </c>
      <c r="O1883" s="2" t="str">
        <f t="shared" si="265"/>
        <v>辅助</v>
      </c>
      <c r="P1883" s="2">
        <f t="shared" si="266"/>
        <v>104</v>
      </c>
      <c r="Q1883" s="51">
        <f>INT(VLOOKUP(M1883,Entourage!A:AF,28+IF(N1883=1,2,IF(N1883=3,3,1)),FALSE)*0.6*POWER(B1883,1.1))</f>
        <v>609</v>
      </c>
      <c r="R1883" s="55">
        <f>I1883/(SUM(H$2:H1883)*10)</f>
        <v>9.2525570416994495E-4</v>
      </c>
      <c r="S1883" s="95">
        <f t="shared" si="269"/>
        <v>7</v>
      </c>
      <c r="T1883" s="96">
        <f>SUMIFS(H$2:H1883,A$2:A1883,A1883)*10*S1883*(1.1+INDEX(Entourage!BD:BD,MATCH(J1883,Entourage!A:A,0))/20)</f>
        <v>588</v>
      </c>
      <c r="U1883" s="96">
        <f t="shared" si="270"/>
        <v>308</v>
      </c>
      <c r="V1883" s="96">
        <f>T1883/VLOOKUP(C1883,[4]CharPropertyConfig!$A:$G,7,FALSE)</f>
        <v>588</v>
      </c>
      <c r="W1883" s="96">
        <f t="shared" si="271"/>
        <v>10381.618107871291</v>
      </c>
      <c r="X1883" s="54" t="str">
        <f>VLOOKUP(J1883,Entourage!A:B,2,FALSE)</f>
        <v>c_b_0020</v>
      </c>
      <c r="Y1883" s="51" t="str">
        <f>VLOOKUP(M1883,Entourage!A:B,2,FALSE)</f>
        <v>c_b_0066</v>
      </c>
    </row>
    <row r="1884" spans="1:25" x14ac:dyDescent="0.15">
      <c r="A1884" s="51">
        <f t="shared" si="267"/>
        <v>95</v>
      </c>
      <c r="B1884" s="2">
        <f>COUNTIF(A$1:A1884,A1884)</f>
        <v>3</v>
      </c>
      <c r="C1884" s="2">
        <f t="shared" si="272"/>
        <v>104</v>
      </c>
      <c r="D1884" s="100">
        <f t="shared" si="268"/>
        <v>924</v>
      </c>
      <c r="E1884" s="51">
        <v>1</v>
      </c>
      <c r="F1884" s="43">
        <v>1</v>
      </c>
      <c r="G1884" s="82">
        <v>13009</v>
      </c>
      <c r="H1884" s="43">
        <v>6</v>
      </c>
      <c r="I1884" s="43">
        <f>VLOOKUP(C1884,[4]CharPropertyConfig!$A:$G,7,FALSE)*D1884</f>
        <v>924</v>
      </c>
      <c r="J1884" s="51">
        <f>VLOOKUP(A1884,filiation!A:C,3,FALSE)</f>
        <v>29</v>
      </c>
      <c r="K1884" s="51">
        <f>VLOOKUP(J1884,Entourage!A:N,14,FALSE)</f>
        <v>1</v>
      </c>
      <c r="L1884" s="2" t="str">
        <f t="shared" si="264"/>
        <v>战斗</v>
      </c>
      <c r="M1884" s="51">
        <f>VLOOKUP(A1884,filiation!A:D,4,FALSE)</f>
        <v>30</v>
      </c>
      <c r="N1884" s="51">
        <f>VLOOKUP(M1884,Entourage!A:N,14,FALSE)</f>
        <v>3</v>
      </c>
      <c r="O1884" s="2" t="str">
        <f t="shared" si="265"/>
        <v>辅助</v>
      </c>
      <c r="P1884" s="2">
        <f t="shared" si="266"/>
        <v>104</v>
      </c>
      <c r="Q1884" s="51">
        <f>INT(VLOOKUP(M1884,Entourage!A:AF,28+IF(N1884=1,2,IF(N1884=3,3,1)),FALSE)*0.6*POWER(B1884,1.1))</f>
        <v>952</v>
      </c>
      <c r="R1884" s="55">
        <f>I1884/(SUM(H$2:H1884)*10)</f>
        <v>1.4538359871609288E-3</v>
      </c>
      <c r="S1884" s="95">
        <f t="shared" si="269"/>
        <v>5.5</v>
      </c>
      <c r="T1884" s="96">
        <f>SUMIFS(H$2:H1884,A$2:A1884,A1884)*10*S1884*(1.1+INDEX(Entourage!BD:BD,MATCH(J1884,Entourage!A:A,0))/20)</f>
        <v>924.00000000000011</v>
      </c>
      <c r="U1884" s="96">
        <f t="shared" si="270"/>
        <v>336.00000000000011</v>
      </c>
      <c r="V1884" s="96">
        <f>T1884/VLOOKUP(C1884,[4]CharPropertyConfig!$A:$G,7,FALSE)</f>
        <v>924.00000000000011</v>
      </c>
      <c r="W1884" s="96">
        <f t="shared" si="271"/>
        <v>28.000000000000114</v>
      </c>
      <c r="X1884" s="54" t="str">
        <f>VLOOKUP(J1884,Entourage!A:B,2,FALSE)</f>
        <v>c_b_0020</v>
      </c>
      <c r="Y1884" s="51" t="str">
        <f>VLOOKUP(M1884,Entourage!A:B,2,FALSE)</f>
        <v>c_b_0066</v>
      </c>
    </row>
    <row r="1885" spans="1:25" x14ac:dyDescent="0.15">
      <c r="A1885" s="51">
        <f t="shared" si="267"/>
        <v>95</v>
      </c>
      <c r="B1885" s="2">
        <f>COUNTIF(A$1:A1885,A1885)</f>
        <v>4</v>
      </c>
      <c r="C1885" s="2">
        <f t="shared" si="272"/>
        <v>104</v>
      </c>
      <c r="D1885" s="100">
        <f t="shared" si="268"/>
        <v>1293</v>
      </c>
      <c r="E1885" s="51">
        <v>1</v>
      </c>
      <c r="F1885" s="43">
        <v>2</v>
      </c>
      <c r="G1885" s="82">
        <v>13009</v>
      </c>
      <c r="H1885" s="43">
        <v>10</v>
      </c>
      <c r="I1885" s="43">
        <f>VLOOKUP(C1885,[4]CharPropertyConfig!$A:$G,7,FALSE)*D1885</f>
        <v>1293</v>
      </c>
      <c r="J1885" s="51">
        <f>VLOOKUP(A1885,filiation!A:C,3,FALSE)</f>
        <v>29</v>
      </c>
      <c r="K1885" s="51">
        <f>VLOOKUP(J1885,Entourage!A:N,14,FALSE)</f>
        <v>1</v>
      </c>
      <c r="L1885" s="2" t="str">
        <f t="shared" si="264"/>
        <v>战斗</v>
      </c>
      <c r="M1885" s="51">
        <f>VLOOKUP(A1885,filiation!A:D,4,FALSE)</f>
        <v>30</v>
      </c>
      <c r="N1885" s="51">
        <f>VLOOKUP(M1885,Entourage!A:N,14,FALSE)</f>
        <v>3</v>
      </c>
      <c r="O1885" s="2" t="str">
        <f t="shared" si="265"/>
        <v>辅助</v>
      </c>
      <c r="P1885" s="2">
        <f t="shared" si="266"/>
        <v>104</v>
      </c>
      <c r="Q1885" s="51">
        <f>INT(VLOOKUP(M1885,Entourage!A:AF,28+IF(N1885=1,2,IF(N1885=3,3,1)),FALSE)*0.6*POWER(B1885,1.1))</f>
        <v>1306</v>
      </c>
      <c r="R1885" s="55">
        <f>I1885/(SUM(H$2:H1885)*10)</f>
        <v>2.0341062832331751E-3</v>
      </c>
      <c r="S1885" s="95">
        <f t="shared" si="269"/>
        <v>4.2</v>
      </c>
      <c r="T1885" s="96">
        <f>SUMIFS(H$2:H1885,A$2:A1885,A1885)*10*S1885*(1.1+INDEX(Entourage!BD:BD,MATCH(J1885,Entourage!A:A,0))/20)</f>
        <v>1293.6000000000001</v>
      </c>
      <c r="U1885" s="96">
        <f t="shared" si="270"/>
        <v>369.6</v>
      </c>
      <c r="V1885" s="96">
        <f>T1885/VLOOKUP(C1885,[4]CharPropertyConfig!$A:$G,7,FALSE)</f>
        <v>1293.6000000000001</v>
      </c>
      <c r="W1885" s="96">
        <f t="shared" si="271"/>
        <v>33.599999999999909</v>
      </c>
      <c r="X1885" s="54" t="str">
        <f>VLOOKUP(J1885,Entourage!A:B,2,FALSE)</f>
        <v>c_b_0020</v>
      </c>
      <c r="Y1885" s="51" t="str">
        <f>VLOOKUP(M1885,Entourage!A:B,2,FALSE)</f>
        <v>c_b_0066</v>
      </c>
    </row>
    <row r="1886" spans="1:25" x14ac:dyDescent="0.15">
      <c r="A1886" s="51">
        <f t="shared" si="267"/>
        <v>95</v>
      </c>
      <c r="B1886" s="2">
        <f>COUNTIF(A$1:A1886,A1886)</f>
        <v>5</v>
      </c>
      <c r="C1886" s="2">
        <f t="shared" si="272"/>
        <v>104</v>
      </c>
      <c r="D1886" s="100">
        <f t="shared" si="268"/>
        <v>1694</v>
      </c>
      <c r="E1886" s="51">
        <v>1</v>
      </c>
      <c r="F1886" s="43">
        <v>2</v>
      </c>
      <c r="G1886" s="82">
        <v>13009</v>
      </c>
      <c r="H1886" s="43">
        <v>12</v>
      </c>
      <c r="I1886" s="43">
        <f>VLOOKUP(C1886,[4]CharPropertyConfig!$A:$G,7,FALSE)*D1886</f>
        <v>1694</v>
      </c>
      <c r="J1886" s="51">
        <f>VLOOKUP(A1886,filiation!A:C,3,FALSE)</f>
        <v>29</v>
      </c>
      <c r="K1886" s="51">
        <f>VLOOKUP(J1886,Entourage!A:N,14,FALSE)</f>
        <v>1</v>
      </c>
      <c r="L1886" s="2" t="str">
        <f t="shared" si="264"/>
        <v>战斗</v>
      </c>
      <c r="M1886" s="51">
        <f>VLOOKUP(A1886,filiation!A:D,4,FALSE)</f>
        <v>30</v>
      </c>
      <c r="N1886" s="51">
        <f>VLOOKUP(M1886,Entourage!A:N,14,FALSE)</f>
        <v>3</v>
      </c>
      <c r="O1886" s="2" t="str">
        <f t="shared" si="265"/>
        <v>辅助</v>
      </c>
      <c r="P1886" s="2">
        <f t="shared" si="266"/>
        <v>104</v>
      </c>
      <c r="Q1886" s="51">
        <f>INT(VLOOKUP(M1886,Entourage!A:AF,28+IF(N1886=1,2,IF(N1886=3,3,1)),FALSE)*0.6*POWER(B1886,1.1))</f>
        <v>1670</v>
      </c>
      <c r="R1886" s="55">
        <f>I1886/(SUM(H$2:H1886)*10)</f>
        <v>2.6644436754852305E-3</v>
      </c>
      <c r="S1886" s="95">
        <f t="shared" si="269"/>
        <v>3.56</v>
      </c>
      <c r="T1886" s="96">
        <f>SUMIFS(H$2:H1886,A$2:A1886,A1886)*10*S1886*(1.1+INDEX(Entourage!BD:BD,MATCH(J1886,Entourage!A:A,0))/20)</f>
        <v>1694.5600000000004</v>
      </c>
      <c r="U1886" s="96">
        <f t="shared" si="270"/>
        <v>400.96000000000026</v>
      </c>
      <c r="V1886" s="96">
        <f>T1886/VLOOKUP(C1886,[4]CharPropertyConfig!$A:$G,7,FALSE)</f>
        <v>1694.5600000000004</v>
      </c>
      <c r="W1886" s="96">
        <f t="shared" si="271"/>
        <v>31.360000000000241</v>
      </c>
      <c r="X1886" s="54" t="str">
        <f>VLOOKUP(J1886,Entourage!A:B,2,FALSE)</f>
        <v>c_b_0020</v>
      </c>
      <c r="Y1886" s="51" t="str">
        <f>VLOOKUP(M1886,Entourage!A:B,2,FALSE)</f>
        <v>c_b_0066</v>
      </c>
    </row>
    <row r="1887" spans="1:25" x14ac:dyDescent="0.15">
      <c r="A1887" s="51">
        <f t="shared" si="267"/>
        <v>95</v>
      </c>
      <c r="B1887" s="2">
        <f>COUNTIF(A$1:A1887,A1887)</f>
        <v>6</v>
      </c>
      <c r="C1887" s="2">
        <f t="shared" si="272"/>
        <v>104</v>
      </c>
      <c r="D1887" s="100">
        <f t="shared" si="268"/>
        <v>2114</v>
      </c>
      <c r="E1887" s="51">
        <v>1</v>
      </c>
      <c r="F1887" s="43">
        <v>2</v>
      </c>
      <c r="G1887" s="82">
        <v>13009</v>
      </c>
      <c r="H1887" s="43">
        <v>16</v>
      </c>
      <c r="I1887" s="43">
        <f>VLOOKUP(C1887,[4]CharPropertyConfig!$A:$G,7,FALSE)*D1887</f>
        <v>2114</v>
      </c>
      <c r="J1887" s="51">
        <f>VLOOKUP(A1887,filiation!A:C,3,FALSE)</f>
        <v>29</v>
      </c>
      <c r="K1887" s="51">
        <f>VLOOKUP(J1887,Entourage!A:N,14,FALSE)</f>
        <v>1</v>
      </c>
      <c r="L1887" s="2" t="str">
        <f t="shared" si="264"/>
        <v>战斗</v>
      </c>
      <c r="M1887" s="51">
        <f>VLOOKUP(A1887,filiation!A:D,4,FALSE)</f>
        <v>30</v>
      </c>
      <c r="N1887" s="51">
        <f>VLOOKUP(M1887,Entourage!A:N,14,FALSE)</f>
        <v>3</v>
      </c>
      <c r="O1887" s="2" t="str">
        <f t="shared" si="265"/>
        <v>辅助</v>
      </c>
      <c r="P1887" s="2">
        <f t="shared" si="266"/>
        <v>104</v>
      </c>
      <c r="Q1887" s="51">
        <f>INT(VLOOKUP(M1887,Entourage!A:AF,28+IF(N1887=1,2,IF(N1887=3,3,1)),FALSE)*0.6*POWER(B1887,1.1))</f>
        <v>2041</v>
      </c>
      <c r="R1887" s="55">
        <f>I1887/(SUM(H$2:H1887)*10)</f>
        <v>3.3242129760669248E-3</v>
      </c>
      <c r="S1887" s="95">
        <f t="shared" si="269"/>
        <v>3.02</v>
      </c>
      <c r="T1887" s="96">
        <f>SUMIFS(H$2:H1887,A$2:A1887,A1887)*10*S1887*(1.1+INDEX(Entourage!BD:BD,MATCH(J1887,Entourage!A:A,0))/20)</f>
        <v>2114</v>
      </c>
      <c r="U1887" s="96">
        <f t="shared" si="270"/>
        <v>419.4399999999996</v>
      </c>
      <c r="V1887" s="96">
        <f>T1887/VLOOKUP(C1887,[4]CharPropertyConfig!$A:$G,7,FALSE)</f>
        <v>2114</v>
      </c>
      <c r="W1887" s="96">
        <f t="shared" si="271"/>
        <v>18.479999999999336</v>
      </c>
      <c r="X1887" s="54" t="str">
        <f>VLOOKUP(J1887,Entourage!A:B,2,FALSE)</f>
        <v>c_b_0020</v>
      </c>
      <c r="Y1887" s="51" t="str">
        <f>VLOOKUP(M1887,Entourage!A:B,2,FALSE)</f>
        <v>c_b_0066</v>
      </c>
    </row>
    <row r="1888" spans="1:25" x14ac:dyDescent="0.15">
      <c r="A1888" s="51">
        <f t="shared" si="267"/>
        <v>95</v>
      </c>
      <c r="B1888" s="2">
        <f>COUNTIF(A$1:A1888,A1888)</f>
        <v>7</v>
      </c>
      <c r="C1888" s="2">
        <f t="shared" si="272"/>
        <v>104</v>
      </c>
      <c r="D1888" s="100">
        <f t="shared" si="268"/>
        <v>2548</v>
      </c>
      <c r="E1888" s="51">
        <v>1</v>
      </c>
      <c r="F1888" s="43">
        <v>3</v>
      </c>
      <c r="G1888" s="82">
        <v>13009</v>
      </c>
      <c r="H1888" s="43">
        <v>20</v>
      </c>
      <c r="I1888" s="43">
        <f>VLOOKUP(C1888,[4]CharPropertyConfig!$A:$G,7,FALSE)*D1888</f>
        <v>2548</v>
      </c>
      <c r="J1888" s="51">
        <f>VLOOKUP(A1888,filiation!A:C,3,FALSE)</f>
        <v>29</v>
      </c>
      <c r="K1888" s="51">
        <f>VLOOKUP(J1888,Entourage!A:N,14,FALSE)</f>
        <v>1</v>
      </c>
      <c r="L1888" s="2" t="str">
        <f t="shared" si="264"/>
        <v>战斗</v>
      </c>
      <c r="M1888" s="51">
        <f>VLOOKUP(A1888,filiation!A:D,4,FALSE)</f>
        <v>30</v>
      </c>
      <c r="N1888" s="51">
        <f>VLOOKUP(M1888,Entourage!A:N,14,FALSE)</f>
        <v>3</v>
      </c>
      <c r="O1888" s="2" t="str">
        <f t="shared" si="265"/>
        <v>辅助</v>
      </c>
      <c r="P1888" s="2">
        <f t="shared" si="266"/>
        <v>104</v>
      </c>
      <c r="Q1888" s="51">
        <f>INT(VLOOKUP(M1888,Entourage!A:AF,28+IF(N1888=1,2,IF(N1888=3,3,1)),FALSE)*0.6*POWER(B1888,1.1))</f>
        <v>2418</v>
      </c>
      <c r="R1888" s="55">
        <f>I1888/(SUM(H$2:H1888)*10)</f>
        <v>4.0054076146760148E-3</v>
      </c>
      <c r="S1888" s="95">
        <f t="shared" si="269"/>
        <v>2.6</v>
      </c>
      <c r="T1888" s="96">
        <f>SUMIFS(H$2:H1888,A$2:A1888,A1888)*10*S1888*(1.1+INDEX(Entourage!BD:BD,MATCH(J1888,Entourage!A:A,0))/20)</f>
        <v>2548.0000000000005</v>
      </c>
      <c r="U1888" s="96">
        <f t="shared" si="270"/>
        <v>434.00000000000045</v>
      </c>
      <c r="V1888" s="96">
        <f>T1888/VLOOKUP(C1888,[4]CharPropertyConfig!$A:$G,7,FALSE)</f>
        <v>2548.0000000000005</v>
      </c>
      <c r="W1888" s="96">
        <f t="shared" si="271"/>
        <v>14.560000000000855</v>
      </c>
      <c r="X1888" s="54" t="str">
        <f>VLOOKUP(J1888,Entourage!A:B,2,FALSE)</f>
        <v>c_b_0020</v>
      </c>
      <c r="Y1888" s="51" t="str">
        <f>VLOOKUP(M1888,Entourage!A:B,2,FALSE)</f>
        <v>c_b_0066</v>
      </c>
    </row>
    <row r="1889" spans="1:25" x14ac:dyDescent="0.15">
      <c r="A1889" s="51">
        <f t="shared" si="267"/>
        <v>95</v>
      </c>
      <c r="B1889" s="2">
        <f>COUNTIF(A$1:A1889,A1889)</f>
        <v>8</v>
      </c>
      <c r="C1889" s="2">
        <f t="shared" si="272"/>
        <v>104</v>
      </c>
      <c r="D1889" s="100">
        <f t="shared" si="268"/>
        <v>3000</v>
      </c>
      <c r="E1889" s="51">
        <v>1</v>
      </c>
      <c r="F1889" s="43">
        <v>3</v>
      </c>
      <c r="G1889" s="82">
        <v>13009</v>
      </c>
      <c r="H1889" s="43">
        <v>24</v>
      </c>
      <c r="I1889" s="43">
        <f>VLOOKUP(C1889,[4]CharPropertyConfig!$A:$G,7,FALSE)*D1889</f>
        <v>3000</v>
      </c>
      <c r="J1889" s="51">
        <f>VLOOKUP(A1889,filiation!A:C,3,FALSE)</f>
        <v>29</v>
      </c>
      <c r="K1889" s="51">
        <f>VLOOKUP(J1889,Entourage!A:N,14,FALSE)</f>
        <v>1</v>
      </c>
      <c r="L1889" s="2" t="str">
        <f t="shared" si="264"/>
        <v>战斗</v>
      </c>
      <c r="M1889" s="51">
        <f>VLOOKUP(A1889,filiation!A:D,4,FALSE)</f>
        <v>30</v>
      </c>
      <c r="N1889" s="51">
        <f>VLOOKUP(M1889,Entourage!A:N,14,FALSE)</f>
        <v>3</v>
      </c>
      <c r="O1889" s="2" t="str">
        <f t="shared" si="265"/>
        <v>辅助</v>
      </c>
      <c r="P1889" s="2">
        <f t="shared" si="266"/>
        <v>104</v>
      </c>
      <c r="Q1889" s="51">
        <f>INT(VLOOKUP(M1889,Entourage!A:AF,28+IF(N1889=1,2,IF(N1889=3,3,1)),FALSE)*0.6*POWER(B1889,1.1))</f>
        <v>2801</v>
      </c>
      <c r="R1889" s="55">
        <f>I1889/(SUM(H$2:H1889)*10)</f>
        <v>4.7141644929130392E-3</v>
      </c>
      <c r="S1889" s="95">
        <f t="shared" si="269"/>
        <v>2.2799999999999998</v>
      </c>
      <c r="T1889" s="96">
        <f>SUMIFS(H$2:H1889,A$2:A1889,A1889)*10*S1889*(1.1+INDEX(Entourage!BD:BD,MATCH(J1889,Entourage!A:A,0))/20)</f>
        <v>3000.48</v>
      </c>
      <c r="U1889" s="96">
        <f t="shared" si="270"/>
        <v>452.47999999999956</v>
      </c>
      <c r="V1889" s="96">
        <f>T1889/VLOOKUP(C1889,[4]CharPropertyConfig!$A:$G,7,FALSE)</f>
        <v>3000.48</v>
      </c>
      <c r="W1889" s="96">
        <f t="shared" si="271"/>
        <v>18.479999999999109</v>
      </c>
      <c r="X1889" s="54" t="str">
        <f>VLOOKUP(J1889,Entourage!A:B,2,FALSE)</f>
        <v>c_b_0020</v>
      </c>
      <c r="Y1889" s="51" t="str">
        <f>VLOOKUP(M1889,Entourage!A:B,2,FALSE)</f>
        <v>c_b_0066</v>
      </c>
    </row>
    <row r="1890" spans="1:25" x14ac:dyDescent="0.15">
      <c r="A1890" s="51">
        <f t="shared" si="267"/>
        <v>95</v>
      </c>
      <c r="B1890" s="2">
        <f>COUNTIF(A$1:A1890,A1890)</f>
        <v>9</v>
      </c>
      <c r="C1890" s="2">
        <f t="shared" si="272"/>
        <v>104</v>
      </c>
      <c r="D1890" s="100">
        <f t="shared" si="268"/>
        <v>3477</v>
      </c>
      <c r="E1890" s="51">
        <v>1</v>
      </c>
      <c r="F1890" s="43">
        <v>3</v>
      </c>
      <c r="G1890" s="82">
        <v>13009</v>
      </c>
      <c r="H1890" s="43">
        <v>26</v>
      </c>
      <c r="I1890" s="43">
        <f>VLOOKUP(C1890,[4]CharPropertyConfig!$A:$G,7,FALSE)*D1890</f>
        <v>3477</v>
      </c>
      <c r="J1890" s="51">
        <f>VLOOKUP(A1890,filiation!A:C,3,FALSE)</f>
        <v>29</v>
      </c>
      <c r="K1890" s="51">
        <f>VLOOKUP(J1890,Entourage!A:N,14,FALSE)</f>
        <v>1</v>
      </c>
      <c r="L1890" s="2" t="str">
        <f t="shared" ref="L1890:L1953" si="273">VLOOKUP(K1890,$AC$2:$AD$4,2,FALSE)</f>
        <v>战斗</v>
      </c>
      <c r="M1890" s="51">
        <f>VLOOKUP(A1890,filiation!A:D,4,FALSE)</f>
        <v>30</v>
      </c>
      <c r="N1890" s="51">
        <f>VLOOKUP(M1890,Entourage!A:N,14,FALSE)</f>
        <v>3</v>
      </c>
      <c r="O1890" s="2" t="str">
        <f t="shared" ref="O1890:O1953" si="274">VLOOKUP(N1890,$AC$2:$AD$4,2,FALSE)</f>
        <v>辅助</v>
      </c>
      <c r="P1890" s="2">
        <f t="shared" ref="P1890:P1953" si="275">VLOOKUP(N1890,$AC$2:$AE$4,3,FALSE)</f>
        <v>104</v>
      </c>
      <c r="Q1890" s="51">
        <f>INT(VLOOKUP(M1890,Entourage!A:AF,28+IF(N1890=1,2,IF(N1890=3,3,1)),FALSE)*0.6*POWER(B1890,1.1))</f>
        <v>3188</v>
      </c>
      <c r="R1890" s="55">
        <f>I1890/(SUM(H$2:H1890)*10)</f>
        <v>5.4614852978135207E-3</v>
      </c>
      <c r="S1890" s="95">
        <f t="shared" si="269"/>
        <v>2.0699999999999998</v>
      </c>
      <c r="T1890" s="96">
        <f>SUMIFS(H$2:H1890,A$2:A1890,A1890)*10*S1890*(1.1+INDEX(Entourage!BD:BD,MATCH(J1890,Entourage!A:A,0))/20)</f>
        <v>3477.6000000000004</v>
      </c>
      <c r="U1890" s="96">
        <f t="shared" si="270"/>
        <v>477.12000000000035</v>
      </c>
      <c r="V1890" s="96">
        <f>T1890/VLOOKUP(C1890,[4]CharPropertyConfig!$A:$G,7,FALSE)</f>
        <v>3477.6000000000004</v>
      </c>
      <c r="W1890" s="96">
        <f t="shared" si="271"/>
        <v>24.640000000000782</v>
      </c>
      <c r="X1890" s="54" t="str">
        <f>VLOOKUP(J1890,Entourage!A:B,2,FALSE)</f>
        <v>c_b_0020</v>
      </c>
      <c r="Y1890" s="51" t="str">
        <f>VLOOKUP(M1890,Entourage!A:B,2,FALSE)</f>
        <v>c_b_0066</v>
      </c>
    </row>
    <row r="1891" spans="1:25" x14ac:dyDescent="0.15">
      <c r="A1891" s="51">
        <f t="shared" si="267"/>
        <v>95</v>
      </c>
      <c r="B1891" s="2">
        <f>COUNTIF(A$1:A1891,A1891)</f>
        <v>10</v>
      </c>
      <c r="C1891" s="2">
        <f t="shared" si="272"/>
        <v>104</v>
      </c>
      <c r="D1891" s="100">
        <f t="shared" si="268"/>
        <v>3969</v>
      </c>
      <c r="E1891" s="51">
        <v>1</v>
      </c>
      <c r="F1891" s="43">
        <v>3</v>
      </c>
      <c r="G1891" s="82">
        <v>13009</v>
      </c>
      <c r="H1891" s="43">
        <v>30</v>
      </c>
      <c r="I1891" s="43">
        <f>VLOOKUP(C1891,[4]CharPropertyConfig!$A:$G,7,FALSE)*D1891</f>
        <v>3969</v>
      </c>
      <c r="J1891" s="51">
        <f>VLOOKUP(A1891,filiation!A:C,3,FALSE)</f>
        <v>29</v>
      </c>
      <c r="K1891" s="51">
        <f>VLOOKUP(J1891,Entourage!A:N,14,FALSE)</f>
        <v>1</v>
      </c>
      <c r="L1891" s="2" t="str">
        <f t="shared" si="273"/>
        <v>战斗</v>
      </c>
      <c r="M1891" s="51">
        <f>VLOOKUP(A1891,filiation!A:D,4,FALSE)</f>
        <v>30</v>
      </c>
      <c r="N1891" s="51">
        <f>VLOOKUP(M1891,Entourage!A:N,14,FALSE)</f>
        <v>3</v>
      </c>
      <c r="O1891" s="2" t="str">
        <f t="shared" si="274"/>
        <v>辅助</v>
      </c>
      <c r="P1891" s="2">
        <f t="shared" si="275"/>
        <v>104</v>
      </c>
      <c r="Q1891" s="51">
        <f>INT(VLOOKUP(M1891,Entourage!A:AF,28+IF(N1891=1,2,IF(N1891=3,3,1)),FALSE)*0.6*POWER(B1891,1.1))</f>
        <v>3580</v>
      </c>
      <c r="R1891" s="55">
        <f>I1891/(SUM(H$2:H1891)*10)</f>
        <v>6.2313561716959209E-3</v>
      </c>
      <c r="S1891" s="95">
        <f t="shared" si="269"/>
        <v>1.89</v>
      </c>
      <c r="T1891" s="96">
        <f>SUMIFS(H$2:H1891,A$2:A1891,A1891)*10*S1891*(1.1+INDEX(Entourage!BD:BD,MATCH(J1891,Entourage!A:A,0))/20)</f>
        <v>3969.0000000000005</v>
      </c>
      <c r="U1891" s="96">
        <f t="shared" si="270"/>
        <v>491.40000000000009</v>
      </c>
      <c r="V1891" s="96">
        <f>T1891/VLOOKUP(C1891,[4]CharPropertyConfig!$A:$G,7,FALSE)</f>
        <v>3969.0000000000005</v>
      </c>
      <c r="W1891" s="96">
        <f t="shared" si="271"/>
        <v>14.279999999999745</v>
      </c>
      <c r="X1891" s="54" t="str">
        <f>VLOOKUP(J1891,Entourage!A:B,2,FALSE)</f>
        <v>c_b_0020</v>
      </c>
      <c r="Y1891" s="51" t="str">
        <f>VLOOKUP(M1891,Entourage!A:B,2,FALSE)</f>
        <v>c_b_0066</v>
      </c>
    </row>
    <row r="1892" spans="1:25" x14ac:dyDescent="0.15">
      <c r="A1892" s="51">
        <f t="shared" si="267"/>
        <v>95</v>
      </c>
      <c r="B1892" s="2">
        <f>COUNTIF(A$1:A1892,A1892)</f>
        <v>11</v>
      </c>
      <c r="C1892" s="2">
        <f t="shared" si="272"/>
        <v>104</v>
      </c>
      <c r="D1892" s="100">
        <f t="shared" si="268"/>
        <v>4482</v>
      </c>
      <c r="E1892" s="51">
        <v>1</v>
      </c>
      <c r="F1892" s="43">
        <v>4</v>
      </c>
      <c r="G1892" s="82">
        <v>13009</v>
      </c>
      <c r="H1892" s="43">
        <v>34</v>
      </c>
      <c r="I1892" s="43">
        <f>VLOOKUP(C1892,[4]CharPropertyConfig!$A:$G,7,FALSE)*D1892</f>
        <v>4482</v>
      </c>
      <c r="J1892" s="51">
        <f>VLOOKUP(A1892,filiation!A:C,3,FALSE)</f>
        <v>29</v>
      </c>
      <c r="K1892" s="51">
        <f>VLOOKUP(J1892,Entourage!A:N,14,FALSE)</f>
        <v>1</v>
      </c>
      <c r="L1892" s="2" t="str">
        <f t="shared" si="273"/>
        <v>战斗</v>
      </c>
      <c r="M1892" s="51">
        <f>VLOOKUP(A1892,filiation!A:D,4,FALSE)</f>
        <v>30</v>
      </c>
      <c r="N1892" s="51">
        <f>VLOOKUP(M1892,Entourage!A:N,14,FALSE)</f>
        <v>3</v>
      </c>
      <c r="O1892" s="2" t="str">
        <f t="shared" si="274"/>
        <v>辅助</v>
      </c>
      <c r="P1892" s="2">
        <f t="shared" si="275"/>
        <v>104</v>
      </c>
      <c r="Q1892" s="51">
        <f>INT(VLOOKUP(M1892,Entourage!A:AF,28+IF(N1892=1,2,IF(N1892=3,3,1)),FALSE)*0.6*POWER(B1892,1.1))</f>
        <v>3976</v>
      </c>
      <c r="R1892" s="55">
        <f>I1892/(SUM(H$2:H1892)*10)</f>
        <v>7.0330153150891285E-3</v>
      </c>
      <c r="S1892" s="95">
        <f t="shared" si="269"/>
        <v>1.74</v>
      </c>
      <c r="T1892" s="96">
        <f>SUMIFS(H$2:H1892,A$2:A1892,A1892)*10*S1892*(1.1+INDEX(Entourage!BD:BD,MATCH(J1892,Entourage!A:A,0))/20)</f>
        <v>4482.2400000000007</v>
      </c>
      <c r="U1892" s="96">
        <f t="shared" si="270"/>
        <v>513.24000000000024</v>
      </c>
      <c r="V1892" s="96">
        <f>T1892/VLOOKUP(C1892,[4]CharPropertyConfig!$A:$G,7,FALSE)</f>
        <v>4482.2400000000007</v>
      </c>
      <c r="W1892" s="96">
        <f t="shared" si="271"/>
        <v>21.840000000000146</v>
      </c>
      <c r="X1892" s="54" t="str">
        <f>VLOOKUP(J1892,Entourage!A:B,2,FALSE)</f>
        <v>c_b_0020</v>
      </c>
      <c r="Y1892" s="51" t="str">
        <f>VLOOKUP(M1892,Entourage!A:B,2,FALSE)</f>
        <v>c_b_0066</v>
      </c>
    </row>
    <row r="1893" spans="1:25" x14ac:dyDescent="0.15">
      <c r="A1893" s="51">
        <f t="shared" si="267"/>
        <v>95</v>
      </c>
      <c r="B1893" s="2">
        <f>COUNTIF(A$1:A1893,A1893)</f>
        <v>12</v>
      </c>
      <c r="C1893" s="2">
        <f t="shared" si="272"/>
        <v>104</v>
      </c>
      <c r="D1893" s="100">
        <f t="shared" si="268"/>
        <v>5019</v>
      </c>
      <c r="E1893" s="51">
        <v>1</v>
      </c>
      <c r="F1893" s="43">
        <v>4</v>
      </c>
      <c r="G1893" s="82">
        <v>13009</v>
      </c>
      <c r="H1893" s="43">
        <v>38</v>
      </c>
      <c r="I1893" s="43">
        <f>VLOOKUP(C1893,[4]CharPropertyConfig!$A:$G,7,FALSE)*D1893</f>
        <v>5019</v>
      </c>
      <c r="J1893" s="51">
        <f>VLOOKUP(A1893,filiation!A:C,3,FALSE)</f>
        <v>29</v>
      </c>
      <c r="K1893" s="51">
        <f>VLOOKUP(J1893,Entourage!A:N,14,FALSE)</f>
        <v>1</v>
      </c>
      <c r="L1893" s="2" t="str">
        <f t="shared" si="273"/>
        <v>战斗</v>
      </c>
      <c r="M1893" s="51">
        <f>VLOOKUP(A1893,filiation!A:D,4,FALSE)</f>
        <v>30</v>
      </c>
      <c r="N1893" s="51">
        <f>VLOOKUP(M1893,Entourage!A:N,14,FALSE)</f>
        <v>3</v>
      </c>
      <c r="O1893" s="2" t="str">
        <f t="shared" si="274"/>
        <v>辅助</v>
      </c>
      <c r="P1893" s="2">
        <f t="shared" si="275"/>
        <v>104</v>
      </c>
      <c r="Q1893" s="51">
        <f>INT(VLOOKUP(M1893,Entourage!A:AF,28+IF(N1893=1,2,IF(N1893=3,3,1)),FALSE)*0.6*POWER(B1893,1.1))</f>
        <v>4375</v>
      </c>
      <c r="R1893" s="55">
        <f>I1893/(SUM(H$2:H1893)*10)</f>
        <v>7.8709657184079292E-3</v>
      </c>
      <c r="S1893" s="95">
        <f t="shared" si="269"/>
        <v>1.615</v>
      </c>
      <c r="T1893" s="96">
        <f>SUMIFS(H$2:H1893,A$2:A1893,A1893)*10*S1893*(1.1+INDEX(Entourage!BD:BD,MATCH(J1893,Entourage!A:A,0))/20)</f>
        <v>5019.420000000001</v>
      </c>
      <c r="U1893" s="96">
        <f t="shared" si="270"/>
        <v>537.18000000000029</v>
      </c>
      <c r="V1893" s="96">
        <f>T1893/VLOOKUP(C1893,[4]CharPropertyConfig!$A:$G,7,FALSE)</f>
        <v>5019.420000000001</v>
      </c>
      <c r="W1893" s="96">
        <f t="shared" si="271"/>
        <v>23.940000000000055</v>
      </c>
      <c r="X1893" s="54" t="str">
        <f>VLOOKUP(J1893,Entourage!A:B,2,FALSE)</f>
        <v>c_b_0020</v>
      </c>
      <c r="Y1893" s="51" t="str">
        <f>VLOOKUP(M1893,Entourage!A:B,2,FALSE)</f>
        <v>c_b_0066</v>
      </c>
    </row>
    <row r="1894" spans="1:25" x14ac:dyDescent="0.15">
      <c r="A1894" s="51">
        <f t="shared" si="267"/>
        <v>95</v>
      </c>
      <c r="B1894" s="2">
        <f>COUNTIF(A$1:A1894,A1894)</f>
        <v>13</v>
      </c>
      <c r="C1894" s="2">
        <f t="shared" si="272"/>
        <v>104</v>
      </c>
      <c r="D1894" s="100">
        <f t="shared" si="268"/>
        <v>5580</v>
      </c>
      <c r="E1894" s="51">
        <v>1</v>
      </c>
      <c r="F1894" s="43">
        <v>4</v>
      </c>
      <c r="G1894" s="82">
        <v>13009</v>
      </c>
      <c r="H1894" s="43">
        <v>42</v>
      </c>
      <c r="I1894" s="43">
        <f>VLOOKUP(C1894,[4]CharPropertyConfig!$A:$G,7,FALSE)*D1894</f>
        <v>5580</v>
      </c>
      <c r="J1894" s="51">
        <f>VLOOKUP(A1894,filiation!A:C,3,FALSE)</f>
        <v>29</v>
      </c>
      <c r="K1894" s="51">
        <f>VLOOKUP(J1894,Entourage!A:N,14,FALSE)</f>
        <v>1</v>
      </c>
      <c r="L1894" s="2" t="str">
        <f t="shared" si="273"/>
        <v>战斗</v>
      </c>
      <c r="M1894" s="51">
        <f>VLOOKUP(A1894,filiation!A:D,4,FALSE)</f>
        <v>30</v>
      </c>
      <c r="N1894" s="51">
        <f>VLOOKUP(M1894,Entourage!A:N,14,FALSE)</f>
        <v>3</v>
      </c>
      <c r="O1894" s="2" t="str">
        <f t="shared" si="274"/>
        <v>辅助</v>
      </c>
      <c r="P1894" s="2">
        <f t="shared" si="275"/>
        <v>104</v>
      </c>
      <c r="Q1894" s="51">
        <f>INT(VLOOKUP(M1894,Entourage!A:AF,28+IF(N1894=1,2,IF(N1894=3,3,1)),FALSE)*0.6*POWER(B1894,1.1))</f>
        <v>4778</v>
      </c>
      <c r="R1894" s="55">
        <f>I1894/(SUM(H$2:H1894)*10)</f>
        <v>8.7449849548645944E-3</v>
      </c>
      <c r="S1894" s="95">
        <f t="shared" si="269"/>
        <v>1.51</v>
      </c>
      <c r="T1894" s="96">
        <f>SUMIFS(H$2:H1894,A$2:A1894,A1894)*10*S1894*(1.1+INDEX(Entourage!BD:BD,MATCH(J1894,Entourage!A:A,0))/20)</f>
        <v>5580.9600000000009</v>
      </c>
      <c r="U1894" s="96">
        <f t="shared" si="270"/>
        <v>561.54</v>
      </c>
      <c r="V1894" s="96">
        <f>T1894/VLOOKUP(C1894,[4]CharPropertyConfig!$A:$G,7,FALSE)</f>
        <v>5580.9600000000009</v>
      </c>
      <c r="W1894" s="96">
        <f t="shared" si="271"/>
        <v>24.359999999999673</v>
      </c>
      <c r="X1894" s="54" t="str">
        <f>VLOOKUP(J1894,Entourage!A:B,2,FALSE)</f>
        <v>c_b_0020</v>
      </c>
      <c r="Y1894" s="51" t="str">
        <f>VLOOKUP(M1894,Entourage!A:B,2,FALSE)</f>
        <v>c_b_0066</v>
      </c>
    </row>
    <row r="1895" spans="1:25" x14ac:dyDescent="0.15">
      <c r="A1895" s="51">
        <f t="shared" si="267"/>
        <v>95</v>
      </c>
      <c r="B1895" s="2">
        <f>COUNTIF(A$1:A1895,A1895)</f>
        <v>14</v>
      </c>
      <c r="C1895" s="2">
        <f t="shared" si="272"/>
        <v>104</v>
      </c>
      <c r="D1895" s="100">
        <f t="shared" si="268"/>
        <v>6162</v>
      </c>
      <c r="E1895" s="51">
        <v>1</v>
      </c>
      <c r="F1895" s="43">
        <v>5</v>
      </c>
      <c r="G1895" s="82">
        <v>13009</v>
      </c>
      <c r="H1895" s="43">
        <v>46</v>
      </c>
      <c r="I1895" s="43">
        <f>VLOOKUP(C1895,[4]CharPropertyConfig!$A:$G,7,FALSE)*D1895</f>
        <v>6162</v>
      </c>
      <c r="J1895" s="51">
        <f>VLOOKUP(A1895,filiation!A:C,3,FALSE)</f>
        <v>29</v>
      </c>
      <c r="K1895" s="51">
        <f>VLOOKUP(J1895,Entourage!A:N,14,FALSE)</f>
        <v>1</v>
      </c>
      <c r="L1895" s="2" t="str">
        <f t="shared" si="273"/>
        <v>战斗</v>
      </c>
      <c r="M1895" s="51">
        <f>VLOOKUP(A1895,filiation!A:D,4,FALSE)</f>
        <v>30</v>
      </c>
      <c r="N1895" s="51">
        <f>VLOOKUP(M1895,Entourage!A:N,14,FALSE)</f>
        <v>3</v>
      </c>
      <c r="O1895" s="2" t="str">
        <f t="shared" si="274"/>
        <v>辅助</v>
      </c>
      <c r="P1895" s="2">
        <f t="shared" si="275"/>
        <v>104</v>
      </c>
      <c r="Q1895" s="51">
        <f>INT(VLOOKUP(M1895,Entourage!A:AF,28+IF(N1895=1,2,IF(N1895=3,3,1)),FALSE)*0.6*POWER(B1895,1.1))</f>
        <v>5184</v>
      </c>
      <c r="R1895" s="55">
        <f>I1895/(SUM(H$2:H1895)*10)</f>
        <v>9.6501393804616781E-3</v>
      </c>
      <c r="S1895" s="95">
        <f t="shared" si="269"/>
        <v>1.42</v>
      </c>
      <c r="T1895" s="96">
        <f>SUMIFS(H$2:H1895,A$2:A1895,A1895)*10*S1895*(1.1+INDEX(Entourage!BD:BD,MATCH(J1895,Entourage!A:A,0))/20)</f>
        <v>6162.8</v>
      </c>
      <c r="U1895" s="96">
        <f t="shared" si="270"/>
        <v>581.83999999999924</v>
      </c>
      <c r="V1895" s="96">
        <f>T1895/VLOOKUP(C1895,[4]CharPropertyConfig!$A:$G,7,FALSE)</f>
        <v>6162.8</v>
      </c>
      <c r="W1895" s="96">
        <f t="shared" si="271"/>
        <v>20.299999999999272</v>
      </c>
      <c r="X1895" s="54" t="str">
        <f>VLOOKUP(J1895,Entourage!A:B,2,FALSE)</f>
        <v>c_b_0020</v>
      </c>
      <c r="Y1895" s="51" t="str">
        <f>VLOOKUP(M1895,Entourage!A:B,2,FALSE)</f>
        <v>c_b_0066</v>
      </c>
    </row>
    <row r="1896" spans="1:25" x14ac:dyDescent="0.15">
      <c r="A1896" s="51">
        <f t="shared" si="267"/>
        <v>95</v>
      </c>
      <c r="B1896" s="2">
        <f>COUNTIF(A$1:A1896,A1896)</f>
        <v>15</v>
      </c>
      <c r="C1896" s="2">
        <f t="shared" si="272"/>
        <v>104</v>
      </c>
      <c r="D1896" s="100">
        <f t="shared" si="268"/>
        <v>6763</v>
      </c>
      <c r="E1896" s="51">
        <v>1</v>
      </c>
      <c r="F1896" s="43">
        <v>5</v>
      </c>
      <c r="G1896" s="82">
        <v>13009</v>
      </c>
      <c r="H1896" s="43">
        <v>50</v>
      </c>
      <c r="I1896" s="43">
        <f>VLOOKUP(C1896,[4]CharPropertyConfig!$A:$G,7,FALSE)*D1896</f>
        <v>6763</v>
      </c>
      <c r="J1896" s="51">
        <f>VLOOKUP(A1896,filiation!A:C,3,FALSE)</f>
        <v>29</v>
      </c>
      <c r="K1896" s="51">
        <f>VLOOKUP(J1896,Entourage!A:N,14,FALSE)</f>
        <v>1</v>
      </c>
      <c r="L1896" s="2" t="str">
        <f t="shared" si="273"/>
        <v>战斗</v>
      </c>
      <c r="M1896" s="51">
        <f>VLOOKUP(A1896,filiation!A:D,4,FALSE)</f>
        <v>30</v>
      </c>
      <c r="N1896" s="51">
        <f>VLOOKUP(M1896,Entourage!A:N,14,FALSE)</f>
        <v>3</v>
      </c>
      <c r="O1896" s="2" t="str">
        <f t="shared" si="274"/>
        <v>辅助</v>
      </c>
      <c r="P1896" s="2">
        <f t="shared" si="275"/>
        <v>104</v>
      </c>
      <c r="Q1896" s="51">
        <f>INT(VLOOKUP(M1896,Entourage!A:AF,28+IF(N1896=1,2,IF(N1896=3,3,1)),FALSE)*0.6*POWER(B1896,1.1))</f>
        <v>5592</v>
      </c>
      <c r="R1896" s="55">
        <f>I1896/(SUM(H$2:H1896)*10)</f>
        <v>1.058306209313971E-2</v>
      </c>
      <c r="S1896" s="95">
        <f t="shared" si="269"/>
        <v>1.3418999999999999</v>
      </c>
      <c r="T1896" s="96">
        <f>SUMIFS(H$2:H1896,A$2:A1896,A1896)*10*S1896*(1.1+INDEX(Entourage!BD:BD,MATCH(J1896,Entourage!A:A,0))/20)</f>
        <v>6763.1759999999995</v>
      </c>
      <c r="U1896" s="96">
        <f t="shared" si="270"/>
        <v>600.37599999999929</v>
      </c>
      <c r="V1896" s="96">
        <f>T1896/VLOOKUP(C1896,[4]CharPropertyConfig!$A:$G,7,FALSE)</f>
        <v>6763.1759999999995</v>
      </c>
      <c r="W1896" s="96">
        <f t="shared" si="271"/>
        <v>18.536000000000058</v>
      </c>
      <c r="X1896" s="54" t="str">
        <f>VLOOKUP(J1896,Entourage!A:B,2,FALSE)</f>
        <v>c_b_0020</v>
      </c>
      <c r="Y1896" s="51" t="str">
        <f>VLOOKUP(M1896,Entourage!A:B,2,FALSE)</f>
        <v>c_b_0066</v>
      </c>
    </row>
    <row r="1897" spans="1:25" x14ac:dyDescent="0.15">
      <c r="A1897" s="51">
        <f t="shared" si="267"/>
        <v>95</v>
      </c>
      <c r="B1897" s="2">
        <f>COUNTIF(A$1:A1897,A1897)</f>
        <v>16</v>
      </c>
      <c r="C1897" s="2">
        <f t="shared" si="272"/>
        <v>104</v>
      </c>
      <c r="D1897" s="100">
        <f t="shared" si="268"/>
        <v>7388</v>
      </c>
      <c r="E1897" s="51">
        <v>1</v>
      </c>
      <c r="F1897" s="43">
        <v>5</v>
      </c>
      <c r="G1897" s="82">
        <v>13009</v>
      </c>
      <c r="H1897" s="43">
        <v>54</v>
      </c>
      <c r="I1897" s="43">
        <f>VLOOKUP(C1897,[4]CharPropertyConfig!$A:$G,7,FALSE)*D1897</f>
        <v>7388</v>
      </c>
      <c r="J1897" s="51">
        <f>VLOOKUP(A1897,filiation!A:C,3,FALSE)</f>
        <v>29</v>
      </c>
      <c r="K1897" s="51">
        <f>VLOOKUP(J1897,Entourage!A:N,14,FALSE)</f>
        <v>1</v>
      </c>
      <c r="L1897" s="2" t="str">
        <f t="shared" si="273"/>
        <v>战斗</v>
      </c>
      <c r="M1897" s="51">
        <f>VLOOKUP(A1897,filiation!A:D,4,FALSE)</f>
        <v>30</v>
      </c>
      <c r="N1897" s="51">
        <f>VLOOKUP(M1897,Entourage!A:N,14,FALSE)</f>
        <v>3</v>
      </c>
      <c r="O1897" s="2" t="str">
        <f t="shared" si="274"/>
        <v>辅助</v>
      </c>
      <c r="P1897" s="2">
        <f t="shared" si="275"/>
        <v>104</v>
      </c>
      <c r="Q1897" s="51">
        <f>INT(VLOOKUP(M1897,Entourage!A:AF,28+IF(N1897=1,2,IF(N1897=3,3,1)),FALSE)*0.6*POWER(B1897,1.1))</f>
        <v>6004</v>
      </c>
      <c r="R1897" s="55">
        <f>I1897/(SUM(H$2:H1897)*10)</f>
        <v>1.1551330560680447E-2</v>
      </c>
      <c r="S1897" s="95">
        <f t="shared" si="269"/>
        <v>1.2748049999999997</v>
      </c>
      <c r="T1897" s="96">
        <f>SUMIFS(H$2:H1897,A$2:A1897,A1897)*10*S1897*(1.1+INDEX(Entourage!BD:BD,MATCH(J1897,Entourage!A:A,0))/20)</f>
        <v>7388.7697799999987</v>
      </c>
      <c r="U1897" s="96">
        <f t="shared" si="270"/>
        <v>625.59377999999924</v>
      </c>
      <c r="V1897" s="96">
        <f>T1897/VLOOKUP(C1897,[4]CharPropertyConfig!$A:$G,7,FALSE)</f>
        <v>7388.7697799999987</v>
      </c>
      <c r="W1897" s="96">
        <f t="shared" si="271"/>
        <v>25.217779999999948</v>
      </c>
      <c r="X1897" s="54" t="str">
        <f>VLOOKUP(J1897,Entourage!A:B,2,FALSE)</f>
        <v>c_b_0020</v>
      </c>
      <c r="Y1897" s="51" t="str">
        <f>VLOOKUP(M1897,Entourage!A:B,2,FALSE)</f>
        <v>c_b_0066</v>
      </c>
    </row>
    <row r="1898" spans="1:25" x14ac:dyDescent="0.15">
      <c r="A1898" s="51">
        <f t="shared" si="267"/>
        <v>95</v>
      </c>
      <c r="B1898" s="2">
        <f>COUNTIF(A$1:A1898,A1898)</f>
        <v>17</v>
      </c>
      <c r="C1898" s="2">
        <f t="shared" si="272"/>
        <v>104</v>
      </c>
      <c r="D1898" s="100">
        <f t="shared" si="268"/>
        <v>8044</v>
      </c>
      <c r="E1898" s="51">
        <v>1</v>
      </c>
      <c r="F1898" s="43">
        <v>5</v>
      </c>
      <c r="G1898" s="82">
        <v>13009</v>
      </c>
      <c r="H1898" s="43">
        <v>58</v>
      </c>
      <c r="I1898" s="43">
        <f>VLOOKUP(C1898,[4]CharPropertyConfig!$A:$G,7,FALSE)*D1898</f>
        <v>8044</v>
      </c>
      <c r="J1898" s="51">
        <f>VLOOKUP(A1898,filiation!A:C,3,FALSE)</f>
        <v>29</v>
      </c>
      <c r="K1898" s="51">
        <f>VLOOKUP(J1898,Entourage!A:N,14,FALSE)</f>
        <v>1</v>
      </c>
      <c r="L1898" s="2" t="str">
        <f t="shared" si="273"/>
        <v>战斗</v>
      </c>
      <c r="M1898" s="51">
        <f>VLOOKUP(A1898,filiation!A:D,4,FALSE)</f>
        <v>30</v>
      </c>
      <c r="N1898" s="51">
        <f>VLOOKUP(M1898,Entourage!A:N,14,FALSE)</f>
        <v>3</v>
      </c>
      <c r="O1898" s="2" t="str">
        <f t="shared" si="274"/>
        <v>辅助</v>
      </c>
      <c r="P1898" s="2">
        <f t="shared" si="275"/>
        <v>104</v>
      </c>
      <c r="Q1898" s="51">
        <f>INT(VLOOKUP(M1898,Entourage!A:AF,28+IF(N1898=1,2,IF(N1898=3,3,1)),FALSE)*0.6*POWER(B1898,1.1))</f>
        <v>6418</v>
      </c>
      <c r="R1898" s="55">
        <f>I1898/(SUM(H$2:H1898)*10)</f>
        <v>1.2565608597850537E-2</v>
      </c>
      <c r="S1898" s="95">
        <f t="shared" si="269"/>
        <v>1.2174387749999998</v>
      </c>
      <c r="T1898" s="96">
        <f>SUMIFS(H$2:H1898,A$2:A1898,A1898)*10*S1898*(1.1+INDEX(Entourage!BD:BD,MATCH(J1898,Entourage!A:A,0))/20)</f>
        <v>8044.835425199999</v>
      </c>
      <c r="U1898" s="96">
        <f t="shared" si="270"/>
        <v>656.06564520000029</v>
      </c>
      <c r="V1898" s="96">
        <f>T1898/VLOOKUP(C1898,[4]CharPropertyConfig!$A:$G,7,FALSE)</f>
        <v>8044.835425199999</v>
      </c>
      <c r="W1898" s="96">
        <f t="shared" si="271"/>
        <v>30.471865200001048</v>
      </c>
      <c r="X1898" s="54" t="str">
        <f>VLOOKUP(J1898,Entourage!A:B,2,FALSE)</f>
        <v>c_b_0020</v>
      </c>
      <c r="Y1898" s="51" t="str">
        <f>VLOOKUP(M1898,Entourage!A:B,2,FALSE)</f>
        <v>c_b_0066</v>
      </c>
    </row>
    <row r="1899" spans="1:25" x14ac:dyDescent="0.15">
      <c r="A1899" s="51">
        <f t="shared" si="267"/>
        <v>95</v>
      </c>
      <c r="B1899" s="2">
        <f>COUNTIF(A$1:A1899,A1899)</f>
        <v>18</v>
      </c>
      <c r="C1899" s="2">
        <f t="shared" si="272"/>
        <v>104</v>
      </c>
      <c r="D1899" s="100">
        <f t="shared" si="268"/>
        <v>8770</v>
      </c>
      <c r="E1899" s="51">
        <v>1</v>
      </c>
      <c r="F1899" s="43">
        <v>6</v>
      </c>
      <c r="G1899" s="82">
        <v>13009</v>
      </c>
      <c r="H1899" s="43">
        <v>64</v>
      </c>
      <c r="I1899" s="43">
        <f>VLOOKUP(C1899,[4]CharPropertyConfig!$A:$G,7,FALSE)*D1899</f>
        <v>8770</v>
      </c>
      <c r="J1899" s="51">
        <f>VLOOKUP(A1899,filiation!A:C,3,FALSE)</f>
        <v>29</v>
      </c>
      <c r="K1899" s="51">
        <f>VLOOKUP(J1899,Entourage!A:N,14,FALSE)</f>
        <v>1</v>
      </c>
      <c r="L1899" s="2" t="str">
        <f t="shared" si="273"/>
        <v>战斗</v>
      </c>
      <c r="M1899" s="51">
        <f>VLOOKUP(A1899,filiation!A:D,4,FALSE)</f>
        <v>30</v>
      </c>
      <c r="N1899" s="51">
        <f>VLOOKUP(M1899,Entourage!A:N,14,FALSE)</f>
        <v>3</v>
      </c>
      <c r="O1899" s="2" t="str">
        <f t="shared" si="274"/>
        <v>辅助</v>
      </c>
      <c r="P1899" s="2">
        <f t="shared" si="275"/>
        <v>104</v>
      </c>
      <c r="Q1899" s="51">
        <f>INT(VLOOKUP(M1899,Entourage!A:AF,28+IF(N1899=1,2,IF(N1899=3,3,1)),FALSE)*0.6*POWER(B1899,1.1))</f>
        <v>6834</v>
      </c>
      <c r="R1899" s="55">
        <f>I1899/(SUM(H$2:H1899)*10)</f>
        <v>1.3686017478152309E-2</v>
      </c>
      <c r="S1899" s="95">
        <f t="shared" si="269"/>
        <v>1.1687412239999997</v>
      </c>
      <c r="T1899" s="96">
        <f>SUMIFS(H$2:H1899,A$2:A1899,A1899)*10*S1899*(1.1+INDEX(Entourage!BD:BD,MATCH(J1899,Entourage!A:A,0))/20)</f>
        <v>8770.2341448959978</v>
      </c>
      <c r="U1899" s="96">
        <f t="shared" si="270"/>
        <v>725.39871969599881</v>
      </c>
      <c r="V1899" s="96">
        <f>T1899/VLOOKUP(C1899,[4]CharPropertyConfig!$A:$G,7,FALSE)</f>
        <v>8770.2341448959978</v>
      </c>
      <c r="W1899" s="96">
        <f t="shared" si="271"/>
        <v>69.333074495998517</v>
      </c>
      <c r="X1899" s="54" t="str">
        <f>VLOOKUP(J1899,Entourage!A:B,2,FALSE)</f>
        <v>c_b_0020</v>
      </c>
      <c r="Y1899" s="51" t="str">
        <f>VLOOKUP(M1899,Entourage!A:B,2,FALSE)</f>
        <v>c_b_0066</v>
      </c>
    </row>
    <row r="1900" spans="1:25" x14ac:dyDescent="0.15">
      <c r="A1900" s="51">
        <f t="shared" si="267"/>
        <v>95</v>
      </c>
      <c r="B1900" s="2">
        <f>COUNTIF(A$1:A1900,A1900)</f>
        <v>19</v>
      </c>
      <c r="C1900" s="2">
        <f t="shared" si="272"/>
        <v>104</v>
      </c>
      <c r="D1900" s="100">
        <f t="shared" si="268"/>
        <v>9536</v>
      </c>
      <c r="E1900" s="51">
        <v>1</v>
      </c>
      <c r="F1900" s="43">
        <v>6</v>
      </c>
      <c r="G1900" s="82">
        <v>13009</v>
      </c>
      <c r="H1900" s="43">
        <v>68</v>
      </c>
      <c r="I1900" s="43">
        <f>VLOOKUP(C1900,[4]CharPropertyConfig!$A:$G,7,FALSE)*D1900</f>
        <v>9536</v>
      </c>
      <c r="J1900" s="51">
        <f>VLOOKUP(A1900,filiation!A:C,3,FALSE)</f>
        <v>29</v>
      </c>
      <c r="K1900" s="51">
        <f>VLOOKUP(J1900,Entourage!A:N,14,FALSE)</f>
        <v>1</v>
      </c>
      <c r="L1900" s="2" t="str">
        <f t="shared" si="273"/>
        <v>战斗</v>
      </c>
      <c r="M1900" s="51">
        <f>VLOOKUP(A1900,filiation!A:D,4,FALSE)</f>
        <v>30</v>
      </c>
      <c r="N1900" s="51">
        <f>VLOOKUP(M1900,Entourage!A:N,14,FALSE)</f>
        <v>3</v>
      </c>
      <c r="O1900" s="2" t="str">
        <f t="shared" si="274"/>
        <v>辅助</v>
      </c>
      <c r="P1900" s="2">
        <f t="shared" si="275"/>
        <v>104</v>
      </c>
      <c r="Q1900" s="51">
        <f>INT(VLOOKUP(M1900,Entourage!A:AF,28+IF(N1900=1,2,IF(N1900=3,3,1)),FALSE)*0.6*POWER(B1900,1.1))</f>
        <v>7253</v>
      </c>
      <c r="R1900" s="55">
        <f>I1900/(SUM(H$2:H1900)*10)</f>
        <v>1.4865623246243062E-2</v>
      </c>
      <c r="S1900" s="95">
        <f t="shared" si="269"/>
        <v>1.1278352811599996</v>
      </c>
      <c r="T1900" s="96">
        <f>SUMIFS(H$2:H1900,A$2:A1900,A1900)*10*S1900*(1.1+INDEX(Entourage!BD:BD,MATCH(J1900,Entourage!A:A,0))/20)</f>
        <v>9536.9751374889565</v>
      </c>
      <c r="U1900" s="96">
        <f t="shared" si="270"/>
        <v>766.74099259295872</v>
      </c>
      <c r="V1900" s="96">
        <f>T1900/VLOOKUP(C1900,[4]CharPropertyConfig!$A:$G,7,FALSE)</f>
        <v>9536.9751374889565</v>
      </c>
      <c r="W1900" s="96">
        <f t="shared" si="271"/>
        <v>41.342272896959912</v>
      </c>
      <c r="X1900" s="54" t="str">
        <f>VLOOKUP(J1900,Entourage!A:B,2,FALSE)</f>
        <v>c_b_0020</v>
      </c>
      <c r="Y1900" s="51" t="str">
        <f>VLOOKUP(M1900,Entourage!A:B,2,FALSE)</f>
        <v>c_b_0066</v>
      </c>
    </row>
    <row r="1901" spans="1:25" x14ac:dyDescent="0.15">
      <c r="A1901" s="51">
        <f t="shared" si="267"/>
        <v>95</v>
      </c>
      <c r="B1901" s="2">
        <f>COUNTIF(A$1:A1901,A1901)</f>
        <v>20</v>
      </c>
      <c r="C1901" s="2">
        <f t="shared" si="272"/>
        <v>104</v>
      </c>
      <c r="D1901" s="100">
        <f t="shared" si="268"/>
        <v>10353</v>
      </c>
      <c r="E1901" s="51">
        <v>1</v>
      </c>
      <c r="F1901" s="43">
        <v>6</v>
      </c>
      <c r="G1901" s="82">
        <v>13009</v>
      </c>
      <c r="H1901" s="43">
        <v>72</v>
      </c>
      <c r="I1901" s="43">
        <f>VLOOKUP(C1901,[4]CharPropertyConfig!$A:$G,7,FALSE)*D1901</f>
        <v>10353</v>
      </c>
      <c r="J1901" s="51">
        <f>VLOOKUP(A1901,filiation!A:C,3,FALSE)</f>
        <v>29</v>
      </c>
      <c r="K1901" s="51">
        <f>VLOOKUP(J1901,Entourage!A:N,14,FALSE)</f>
        <v>1</v>
      </c>
      <c r="L1901" s="2" t="str">
        <f t="shared" si="273"/>
        <v>战斗</v>
      </c>
      <c r="M1901" s="51">
        <f>VLOOKUP(A1901,filiation!A:D,4,FALSE)</f>
        <v>30</v>
      </c>
      <c r="N1901" s="51">
        <f>VLOOKUP(M1901,Entourage!A:N,14,FALSE)</f>
        <v>3</v>
      </c>
      <c r="O1901" s="2" t="str">
        <f t="shared" si="274"/>
        <v>辅助</v>
      </c>
      <c r="P1901" s="2">
        <f t="shared" si="275"/>
        <v>104</v>
      </c>
      <c r="Q1901" s="51">
        <f>INT(VLOOKUP(M1901,Entourage!A:AF,28+IF(N1901=1,2,IF(N1901=3,3,1)),FALSE)*0.6*POWER(B1901,1.1))</f>
        <v>7674</v>
      </c>
      <c r="R1901" s="55">
        <f>I1901/(SUM(H$2:H1901)*10)</f>
        <v>1.6121146060417316E-2</v>
      </c>
      <c r="S1901" s="95">
        <f t="shared" si="269"/>
        <v>1.0940002227251997</v>
      </c>
      <c r="T1901" s="96">
        <f>SUMIFS(H$2:H1901,A$2:A1901,A1901)*10*S1901*(1.1+INDEX(Entourage!BD:BD,MATCH(J1901,Entourage!A:A,0))/20)</f>
        <v>10353.618107871291</v>
      </c>
      <c r="U1901" s="96">
        <f t="shared" si="270"/>
        <v>816.64297038233417</v>
      </c>
      <c r="V1901" s="96">
        <f>T1901/VLOOKUP(C1901,[4]CharPropertyConfig!$A:$G,7,FALSE)</f>
        <v>10353.618107871291</v>
      </c>
      <c r="W1901" s="96">
        <f t="shared" si="271"/>
        <v>49.901977789375451</v>
      </c>
      <c r="X1901" s="54" t="str">
        <f>VLOOKUP(J1901,Entourage!A:B,2,FALSE)</f>
        <v>c_b_0020</v>
      </c>
      <c r="Y1901" s="51" t="str">
        <f>VLOOKUP(M1901,Entourage!A:B,2,FALSE)</f>
        <v>c_b_0066</v>
      </c>
    </row>
    <row r="1902" spans="1:25" x14ac:dyDescent="0.15">
      <c r="A1902" s="51">
        <f t="shared" si="267"/>
        <v>96</v>
      </c>
      <c r="B1902" s="2">
        <f>COUNTIF(A$1:A1902,A1902)</f>
        <v>1</v>
      </c>
      <c r="C1902" s="2">
        <f t="shared" si="272"/>
        <v>102</v>
      </c>
      <c r="D1902" s="100">
        <f t="shared" si="268"/>
        <v>11</v>
      </c>
      <c r="E1902" s="51">
        <v>1</v>
      </c>
      <c r="F1902" s="43">
        <v>1</v>
      </c>
      <c r="G1902" s="82">
        <v>13009</v>
      </c>
      <c r="H1902" s="43">
        <v>2</v>
      </c>
      <c r="I1902" s="43">
        <f>VLOOKUP(C1902,[4]CharPropertyConfig!$A:$G,7,FALSE)*D1902</f>
        <v>275</v>
      </c>
      <c r="J1902" s="51">
        <f>VLOOKUP(A1902,filiation!A:C,3,FALSE)</f>
        <v>30</v>
      </c>
      <c r="K1902" s="51">
        <f>VLOOKUP(J1902,Entourage!A:N,14,FALSE)</f>
        <v>3</v>
      </c>
      <c r="L1902" s="2" t="str">
        <f t="shared" si="273"/>
        <v>辅助</v>
      </c>
      <c r="M1902" s="51">
        <f>VLOOKUP(A1902,filiation!A:D,4,FALSE)</f>
        <v>29</v>
      </c>
      <c r="N1902" s="51">
        <f>VLOOKUP(M1902,Entourage!A:N,14,FALSE)</f>
        <v>1</v>
      </c>
      <c r="O1902" s="2" t="str">
        <f t="shared" si="274"/>
        <v>战斗</v>
      </c>
      <c r="P1902" s="2">
        <f t="shared" si="275"/>
        <v>102</v>
      </c>
      <c r="Q1902" s="51">
        <f>INT(VLOOKUP(M1902,Entourage!A:AF,28+IF(N1902=1,2,IF(N1902=3,3,1)),FALSE)*0.6*POWER(B1902,1.1))</f>
        <v>9</v>
      </c>
      <c r="R1902" s="55">
        <f>I1902/(SUM(H$2:H1902)*10)</f>
        <v>4.2820217370994365E-4</v>
      </c>
      <c r="S1902" s="95">
        <f t="shared" si="269"/>
        <v>10</v>
      </c>
      <c r="T1902" s="96">
        <f>SUMIFS(H$2:H1902,A$2:A1902,A1902)*10*S1902*(1.1+INDEX(Entourage!BD:BD,MATCH(J1902,Entourage!A:A,0))/20)</f>
        <v>280</v>
      </c>
      <c r="U1902" s="96">
        <f t="shared" si="270"/>
        <v>-10073.618107871291</v>
      </c>
      <c r="V1902" s="96">
        <f>T1902/VLOOKUP(C1902,[4]CharPropertyConfig!$A:$G,7,FALSE)</f>
        <v>11.2</v>
      </c>
      <c r="W1902" s="96">
        <f t="shared" si="271"/>
        <v>-10890.261078253625</v>
      </c>
      <c r="X1902" s="54" t="str">
        <f>VLOOKUP(J1902,Entourage!A:B,2,FALSE)</f>
        <v>c_b_0066</v>
      </c>
      <c r="Y1902" s="51" t="str">
        <f>VLOOKUP(M1902,Entourage!A:B,2,FALSE)</f>
        <v>c_b_0020</v>
      </c>
    </row>
    <row r="1903" spans="1:25" x14ac:dyDescent="0.15">
      <c r="A1903" s="51">
        <f t="shared" si="267"/>
        <v>96</v>
      </c>
      <c r="B1903" s="2">
        <f>COUNTIF(A$1:A1903,A1903)</f>
        <v>2</v>
      </c>
      <c r="C1903" s="2">
        <f t="shared" si="272"/>
        <v>102</v>
      </c>
      <c r="D1903" s="100">
        <f t="shared" si="268"/>
        <v>23</v>
      </c>
      <c r="E1903" s="51">
        <v>1</v>
      </c>
      <c r="F1903" s="43">
        <v>1</v>
      </c>
      <c r="G1903" s="82">
        <v>13009</v>
      </c>
      <c r="H1903" s="43">
        <v>4</v>
      </c>
      <c r="I1903" s="43">
        <f>VLOOKUP(C1903,[4]CharPropertyConfig!$A:$G,7,FALSE)*D1903</f>
        <v>575</v>
      </c>
      <c r="J1903" s="51">
        <f>VLOOKUP(A1903,filiation!A:C,3,FALSE)</f>
        <v>30</v>
      </c>
      <c r="K1903" s="51">
        <f>VLOOKUP(J1903,Entourage!A:N,14,FALSE)</f>
        <v>3</v>
      </c>
      <c r="L1903" s="2" t="str">
        <f t="shared" si="273"/>
        <v>辅助</v>
      </c>
      <c r="M1903" s="51">
        <f>VLOOKUP(A1903,filiation!A:D,4,FALSE)</f>
        <v>29</v>
      </c>
      <c r="N1903" s="51">
        <f>VLOOKUP(M1903,Entourage!A:N,14,FALSE)</f>
        <v>1</v>
      </c>
      <c r="O1903" s="2" t="str">
        <f t="shared" si="274"/>
        <v>战斗</v>
      </c>
      <c r="P1903" s="2">
        <f t="shared" si="275"/>
        <v>102</v>
      </c>
      <c r="Q1903" s="51">
        <f>INT(VLOOKUP(M1903,Entourage!A:AF,28+IF(N1903=1,2,IF(N1903=3,3,1)),FALSE)*0.6*POWER(B1903,1.1))</f>
        <v>20</v>
      </c>
      <c r="R1903" s="55">
        <f>I1903/(SUM(H$2:H1903)*10)</f>
        <v>8.9527605642574653E-4</v>
      </c>
      <c r="S1903" s="95">
        <f t="shared" si="269"/>
        <v>7</v>
      </c>
      <c r="T1903" s="96">
        <f>SUMIFS(H$2:H1903,A$2:A1903,A1903)*10*S1903*(1.1+INDEX(Entourage!BD:BD,MATCH(J1903,Entourage!A:A,0))/20)</f>
        <v>588</v>
      </c>
      <c r="U1903" s="96">
        <f t="shared" si="270"/>
        <v>308</v>
      </c>
      <c r="V1903" s="96">
        <f>T1903/VLOOKUP(C1903,[4]CharPropertyConfig!$A:$G,7,FALSE)</f>
        <v>23.52</v>
      </c>
      <c r="W1903" s="96">
        <f t="shared" si="271"/>
        <v>10381.618107871291</v>
      </c>
      <c r="X1903" s="54" t="str">
        <f>VLOOKUP(J1903,Entourage!A:B,2,FALSE)</f>
        <v>c_b_0066</v>
      </c>
      <c r="Y1903" s="51" t="str">
        <f>VLOOKUP(M1903,Entourage!A:B,2,FALSE)</f>
        <v>c_b_0020</v>
      </c>
    </row>
    <row r="1904" spans="1:25" x14ac:dyDescent="0.15">
      <c r="A1904" s="51">
        <f t="shared" si="267"/>
        <v>96</v>
      </c>
      <c r="B1904" s="2">
        <f>COUNTIF(A$1:A1904,A1904)</f>
        <v>3</v>
      </c>
      <c r="C1904" s="2">
        <f t="shared" si="272"/>
        <v>102</v>
      </c>
      <c r="D1904" s="100">
        <f t="shared" si="268"/>
        <v>36</v>
      </c>
      <c r="E1904" s="51">
        <v>1</v>
      </c>
      <c r="F1904" s="43">
        <v>1</v>
      </c>
      <c r="G1904" s="82">
        <v>13009</v>
      </c>
      <c r="H1904" s="43">
        <v>6</v>
      </c>
      <c r="I1904" s="43">
        <f>VLOOKUP(C1904,[4]CharPropertyConfig!$A:$G,7,FALSE)*D1904</f>
        <v>900</v>
      </c>
      <c r="J1904" s="51">
        <f>VLOOKUP(A1904,filiation!A:C,3,FALSE)</f>
        <v>30</v>
      </c>
      <c r="K1904" s="51">
        <f>VLOOKUP(J1904,Entourage!A:N,14,FALSE)</f>
        <v>3</v>
      </c>
      <c r="L1904" s="2" t="str">
        <f t="shared" si="273"/>
        <v>辅助</v>
      </c>
      <c r="M1904" s="51">
        <f>VLOOKUP(A1904,filiation!A:D,4,FALSE)</f>
        <v>29</v>
      </c>
      <c r="N1904" s="51">
        <f>VLOOKUP(M1904,Entourage!A:N,14,FALSE)</f>
        <v>1</v>
      </c>
      <c r="O1904" s="2" t="str">
        <f t="shared" si="274"/>
        <v>战斗</v>
      </c>
      <c r="P1904" s="2">
        <f t="shared" si="275"/>
        <v>102</v>
      </c>
      <c r="Q1904" s="51">
        <f>INT(VLOOKUP(M1904,Entourage!A:AF,28+IF(N1904=1,2,IF(N1904=3,3,1)),FALSE)*0.6*POWER(B1904,1.1))</f>
        <v>32</v>
      </c>
      <c r="R1904" s="55">
        <f>I1904/(SUM(H$2:H1904)*10)</f>
        <v>1.4011707560094657E-3</v>
      </c>
      <c r="S1904" s="95">
        <f t="shared" si="269"/>
        <v>5.5</v>
      </c>
      <c r="T1904" s="96">
        <f>SUMIFS(H$2:H1904,A$2:A1904,A1904)*10*S1904*(1.1+INDEX(Entourage!BD:BD,MATCH(J1904,Entourage!A:A,0))/20)</f>
        <v>924.00000000000011</v>
      </c>
      <c r="U1904" s="96">
        <f t="shared" si="270"/>
        <v>336.00000000000011</v>
      </c>
      <c r="V1904" s="96">
        <f>T1904/VLOOKUP(C1904,[4]CharPropertyConfig!$A:$G,7,FALSE)</f>
        <v>36.960000000000008</v>
      </c>
      <c r="W1904" s="96">
        <f t="shared" si="271"/>
        <v>28.000000000000114</v>
      </c>
      <c r="X1904" s="54" t="str">
        <f>VLOOKUP(J1904,Entourage!A:B,2,FALSE)</f>
        <v>c_b_0066</v>
      </c>
      <c r="Y1904" s="51" t="str">
        <f>VLOOKUP(M1904,Entourage!A:B,2,FALSE)</f>
        <v>c_b_0020</v>
      </c>
    </row>
    <row r="1905" spans="1:25" x14ac:dyDescent="0.15">
      <c r="A1905" s="51">
        <f t="shared" si="267"/>
        <v>96</v>
      </c>
      <c r="B1905" s="2">
        <f>COUNTIF(A$1:A1905,A1905)</f>
        <v>4</v>
      </c>
      <c r="C1905" s="2">
        <f t="shared" si="272"/>
        <v>102</v>
      </c>
      <c r="D1905" s="100">
        <f t="shared" si="268"/>
        <v>51</v>
      </c>
      <c r="E1905" s="51">
        <v>1</v>
      </c>
      <c r="F1905" s="43">
        <v>2</v>
      </c>
      <c r="G1905" s="82">
        <v>13009</v>
      </c>
      <c r="H1905" s="43">
        <v>10</v>
      </c>
      <c r="I1905" s="43">
        <f>VLOOKUP(C1905,[4]CharPropertyConfig!$A:$G,7,FALSE)*D1905</f>
        <v>1275</v>
      </c>
      <c r="J1905" s="51">
        <f>VLOOKUP(A1905,filiation!A:C,3,FALSE)</f>
        <v>30</v>
      </c>
      <c r="K1905" s="51">
        <f>VLOOKUP(J1905,Entourage!A:N,14,FALSE)</f>
        <v>3</v>
      </c>
      <c r="L1905" s="2" t="str">
        <f t="shared" si="273"/>
        <v>辅助</v>
      </c>
      <c r="M1905" s="51">
        <f>VLOOKUP(A1905,filiation!A:D,4,FALSE)</f>
        <v>29</v>
      </c>
      <c r="N1905" s="51">
        <f>VLOOKUP(M1905,Entourage!A:N,14,FALSE)</f>
        <v>1</v>
      </c>
      <c r="O1905" s="2" t="str">
        <f t="shared" si="274"/>
        <v>战斗</v>
      </c>
      <c r="P1905" s="2">
        <f t="shared" si="275"/>
        <v>102</v>
      </c>
      <c r="Q1905" s="51">
        <f>INT(VLOOKUP(M1905,Entourage!A:AF,28+IF(N1905=1,2,IF(N1905=3,3,1)),FALSE)*0.6*POWER(B1905,1.1))</f>
        <v>44</v>
      </c>
      <c r="R1905" s="55">
        <f>I1905/(SUM(H$2:H1905)*10)</f>
        <v>1.984682917717381E-3</v>
      </c>
      <c r="S1905" s="95">
        <f t="shared" si="269"/>
        <v>4.2</v>
      </c>
      <c r="T1905" s="96">
        <f>SUMIFS(H$2:H1905,A$2:A1905,A1905)*10*S1905*(1.1+INDEX(Entourage!BD:BD,MATCH(J1905,Entourage!A:A,0))/20)</f>
        <v>1293.6000000000001</v>
      </c>
      <c r="U1905" s="96">
        <f t="shared" si="270"/>
        <v>369.6</v>
      </c>
      <c r="V1905" s="96">
        <f>T1905/VLOOKUP(C1905,[4]CharPropertyConfig!$A:$G,7,FALSE)</f>
        <v>51.744000000000007</v>
      </c>
      <c r="W1905" s="96">
        <f t="shared" si="271"/>
        <v>33.599999999999909</v>
      </c>
      <c r="X1905" s="54" t="str">
        <f>VLOOKUP(J1905,Entourage!A:B,2,FALSE)</f>
        <v>c_b_0066</v>
      </c>
      <c r="Y1905" s="51" t="str">
        <f>VLOOKUP(M1905,Entourage!A:B,2,FALSE)</f>
        <v>c_b_0020</v>
      </c>
    </row>
    <row r="1906" spans="1:25" x14ac:dyDescent="0.15">
      <c r="A1906" s="51">
        <f t="shared" si="267"/>
        <v>96</v>
      </c>
      <c r="B1906" s="2">
        <f>COUNTIF(A$1:A1906,A1906)</f>
        <v>5</v>
      </c>
      <c r="C1906" s="2">
        <f t="shared" si="272"/>
        <v>102</v>
      </c>
      <c r="D1906" s="100">
        <f t="shared" si="268"/>
        <v>67</v>
      </c>
      <c r="E1906" s="51">
        <v>1</v>
      </c>
      <c r="F1906" s="43">
        <v>2</v>
      </c>
      <c r="G1906" s="82">
        <v>13009</v>
      </c>
      <c r="H1906" s="43">
        <v>12</v>
      </c>
      <c r="I1906" s="43">
        <f>VLOOKUP(C1906,[4]CharPropertyConfig!$A:$G,7,FALSE)*D1906</f>
        <v>1675</v>
      </c>
      <c r="J1906" s="51">
        <f>VLOOKUP(A1906,filiation!A:C,3,FALSE)</f>
        <v>30</v>
      </c>
      <c r="K1906" s="51">
        <f>VLOOKUP(J1906,Entourage!A:N,14,FALSE)</f>
        <v>3</v>
      </c>
      <c r="L1906" s="2" t="str">
        <f t="shared" si="273"/>
        <v>辅助</v>
      </c>
      <c r="M1906" s="51">
        <f>VLOOKUP(A1906,filiation!A:D,4,FALSE)</f>
        <v>29</v>
      </c>
      <c r="N1906" s="51">
        <f>VLOOKUP(M1906,Entourage!A:N,14,FALSE)</f>
        <v>1</v>
      </c>
      <c r="O1906" s="2" t="str">
        <f t="shared" si="274"/>
        <v>战斗</v>
      </c>
      <c r="P1906" s="2">
        <f t="shared" si="275"/>
        <v>102</v>
      </c>
      <c r="Q1906" s="51">
        <f>INT(VLOOKUP(M1906,Entourage!A:AF,28+IF(N1906=1,2,IF(N1906=3,3,1)),FALSE)*0.6*POWER(B1906,1.1))</f>
        <v>56</v>
      </c>
      <c r="R1906" s="55">
        <f>I1906/(SUM(H$2:H1906)*10)</f>
        <v>2.6068415974102779E-3</v>
      </c>
      <c r="S1906" s="95">
        <f t="shared" si="269"/>
        <v>3.56</v>
      </c>
      <c r="T1906" s="96">
        <f>SUMIFS(H$2:H1906,A$2:A1906,A1906)*10*S1906*(1.1+INDEX(Entourage!BD:BD,MATCH(J1906,Entourage!A:A,0))/20)</f>
        <v>1694.5600000000004</v>
      </c>
      <c r="U1906" s="96">
        <f t="shared" si="270"/>
        <v>400.96000000000026</v>
      </c>
      <c r="V1906" s="96">
        <f>T1906/VLOOKUP(C1906,[4]CharPropertyConfig!$A:$G,7,FALSE)</f>
        <v>67.78240000000001</v>
      </c>
      <c r="W1906" s="96">
        <f t="shared" si="271"/>
        <v>31.360000000000241</v>
      </c>
      <c r="X1906" s="54" t="str">
        <f>VLOOKUP(J1906,Entourage!A:B,2,FALSE)</f>
        <v>c_b_0066</v>
      </c>
      <c r="Y1906" s="51" t="str">
        <f>VLOOKUP(M1906,Entourage!A:B,2,FALSE)</f>
        <v>c_b_0020</v>
      </c>
    </row>
    <row r="1907" spans="1:25" x14ac:dyDescent="0.15">
      <c r="A1907" s="51">
        <f t="shared" si="267"/>
        <v>96</v>
      </c>
      <c r="B1907" s="2">
        <f>COUNTIF(A$1:A1907,A1907)</f>
        <v>6</v>
      </c>
      <c r="C1907" s="2">
        <f t="shared" si="272"/>
        <v>102</v>
      </c>
      <c r="D1907" s="100">
        <f t="shared" si="268"/>
        <v>84</v>
      </c>
      <c r="E1907" s="51">
        <v>1</v>
      </c>
      <c r="F1907" s="43">
        <v>2</v>
      </c>
      <c r="G1907" s="82">
        <v>13009</v>
      </c>
      <c r="H1907" s="43">
        <v>16</v>
      </c>
      <c r="I1907" s="43">
        <f>VLOOKUP(C1907,[4]CharPropertyConfig!$A:$G,7,FALSE)*D1907</f>
        <v>2100</v>
      </c>
      <c r="J1907" s="51">
        <f>VLOOKUP(A1907,filiation!A:C,3,FALSE)</f>
        <v>30</v>
      </c>
      <c r="K1907" s="51">
        <f>VLOOKUP(J1907,Entourage!A:N,14,FALSE)</f>
        <v>3</v>
      </c>
      <c r="L1907" s="2" t="str">
        <f t="shared" si="273"/>
        <v>辅助</v>
      </c>
      <c r="M1907" s="51">
        <f>VLOOKUP(A1907,filiation!A:D,4,FALSE)</f>
        <v>29</v>
      </c>
      <c r="N1907" s="51">
        <f>VLOOKUP(M1907,Entourage!A:N,14,FALSE)</f>
        <v>1</v>
      </c>
      <c r="O1907" s="2" t="str">
        <f t="shared" si="274"/>
        <v>战斗</v>
      </c>
      <c r="P1907" s="2">
        <f t="shared" si="275"/>
        <v>102</v>
      </c>
      <c r="Q1907" s="51">
        <f>INT(VLOOKUP(M1907,Entourage!A:AF,28+IF(N1907=1,2,IF(N1907=3,3,1)),FALSE)*0.6*POWER(B1907,1.1))</f>
        <v>68</v>
      </c>
      <c r="R1907" s="55">
        <f>I1907/(SUM(H$2:H1907)*10)</f>
        <v>3.2674653804263265E-3</v>
      </c>
      <c r="S1907" s="95">
        <f t="shared" si="269"/>
        <v>3.02</v>
      </c>
      <c r="T1907" s="96">
        <f>SUMIFS(H$2:H1907,A$2:A1907,A1907)*10*S1907*(1.1+INDEX(Entourage!BD:BD,MATCH(J1907,Entourage!A:A,0))/20)</f>
        <v>2114</v>
      </c>
      <c r="U1907" s="96">
        <f t="shared" si="270"/>
        <v>419.4399999999996</v>
      </c>
      <c r="V1907" s="96">
        <f>T1907/VLOOKUP(C1907,[4]CharPropertyConfig!$A:$G,7,FALSE)</f>
        <v>84.56</v>
      </c>
      <c r="W1907" s="96">
        <f t="shared" si="271"/>
        <v>18.479999999999336</v>
      </c>
      <c r="X1907" s="54" t="str">
        <f>VLOOKUP(J1907,Entourage!A:B,2,FALSE)</f>
        <v>c_b_0066</v>
      </c>
      <c r="Y1907" s="51" t="str">
        <f>VLOOKUP(M1907,Entourage!A:B,2,FALSE)</f>
        <v>c_b_0020</v>
      </c>
    </row>
    <row r="1908" spans="1:25" x14ac:dyDescent="0.15">
      <c r="A1908" s="51">
        <f t="shared" si="267"/>
        <v>96</v>
      </c>
      <c r="B1908" s="2">
        <f>COUNTIF(A$1:A1908,A1908)</f>
        <v>7</v>
      </c>
      <c r="C1908" s="2">
        <f t="shared" si="272"/>
        <v>102</v>
      </c>
      <c r="D1908" s="100">
        <f t="shared" si="268"/>
        <v>101</v>
      </c>
      <c r="E1908" s="51">
        <v>1</v>
      </c>
      <c r="F1908" s="43">
        <v>3</v>
      </c>
      <c r="G1908" s="82">
        <v>13009</v>
      </c>
      <c r="H1908" s="43">
        <v>20</v>
      </c>
      <c r="I1908" s="43">
        <f>VLOOKUP(C1908,[4]CharPropertyConfig!$A:$G,7,FALSE)*D1908</f>
        <v>2525</v>
      </c>
      <c r="J1908" s="51">
        <f>VLOOKUP(A1908,filiation!A:C,3,FALSE)</f>
        <v>30</v>
      </c>
      <c r="K1908" s="51">
        <f>VLOOKUP(J1908,Entourage!A:N,14,FALSE)</f>
        <v>3</v>
      </c>
      <c r="L1908" s="2" t="str">
        <f t="shared" si="273"/>
        <v>辅助</v>
      </c>
      <c r="M1908" s="51">
        <f>VLOOKUP(A1908,filiation!A:D,4,FALSE)</f>
        <v>29</v>
      </c>
      <c r="N1908" s="51">
        <f>VLOOKUP(M1908,Entourage!A:N,14,FALSE)</f>
        <v>1</v>
      </c>
      <c r="O1908" s="2" t="str">
        <f t="shared" si="274"/>
        <v>战斗</v>
      </c>
      <c r="P1908" s="2">
        <f t="shared" si="275"/>
        <v>102</v>
      </c>
      <c r="Q1908" s="51">
        <f>INT(VLOOKUP(M1908,Entourage!A:AF,28+IF(N1908=1,2,IF(N1908=3,3,1)),FALSE)*0.6*POWER(B1908,1.1))</f>
        <v>81</v>
      </c>
      <c r="R1908" s="55">
        <f>I1908/(SUM(H$2:H1908)*10)</f>
        <v>3.927515943381552E-3</v>
      </c>
      <c r="S1908" s="95">
        <f t="shared" si="269"/>
        <v>2.6</v>
      </c>
      <c r="T1908" s="96">
        <f>SUMIFS(H$2:H1908,A$2:A1908,A1908)*10*S1908*(1.1+INDEX(Entourage!BD:BD,MATCH(J1908,Entourage!A:A,0))/20)</f>
        <v>2548.0000000000005</v>
      </c>
      <c r="U1908" s="96">
        <f t="shared" si="270"/>
        <v>434.00000000000045</v>
      </c>
      <c r="V1908" s="96">
        <f>T1908/VLOOKUP(C1908,[4]CharPropertyConfig!$A:$G,7,FALSE)</f>
        <v>101.92000000000002</v>
      </c>
      <c r="W1908" s="96">
        <f t="shared" si="271"/>
        <v>14.560000000000855</v>
      </c>
      <c r="X1908" s="54" t="str">
        <f>VLOOKUP(J1908,Entourage!A:B,2,FALSE)</f>
        <v>c_b_0066</v>
      </c>
      <c r="Y1908" s="51" t="str">
        <f>VLOOKUP(M1908,Entourage!A:B,2,FALSE)</f>
        <v>c_b_0020</v>
      </c>
    </row>
    <row r="1909" spans="1:25" x14ac:dyDescent="0.15">
      <c r="A1909" s="51">
        <f t="shared" si="267"/>
        <v>96</v>
      </c>
      <c r="B1909" s="2">
        <f>COUNTIF(A$1:A1909,A1909)</f>
        <v>8</v>
      </c>
      <c r="C1909" s="2">
        <f t="shared" si="272"/>
        <v>102</v>
      </c>
      <c r="D1909" s="100">
        <f t="shared" si="268"/>
        <v>120</v>
      </c>
      <c r="E1909" s="51">
        <v>1</v>
      </c>
      <c r="F1909" s="43">
        <v>3</v>
      </c>
      <c r="G1909" s="82">
        <v>13009</v>
      </c>
      <c r="H1909" s="43">
        <v>24</v>
      </c>
      <c r="I1909" s="43">
        <f>VLOOKUP(C1909,[4]CharPropertyConfig!$A:$G,7,FALSE)*D1909</f>
        <v>3000</v>
      </c>
      <c r="J1909" s="51">
        <f>VLOOKUP(A1909,filiation!A:C,3,FALSE)</f>
        <v>30</v>
      </c>
      <c r="K1909" s="51">
        <f>VLOOKUP(J1909,Entourage!A:N,14,FALSE)</f>
        <v>3</v>
      </c>
      <c r="L1909" s="2" t="str">
        <f t="shared" si="273"/>
        <v>辅助</v>
      </c>
      <c r="M1909" s="51">
        <f>VLOOKUP(A1909,filiation!A:D,4,FALSE)</f>
        <v>29</v>
      </c>
      <c r="N1909" s="51">
        <f>VLOOKUP(M1909,Entourage!A:N,14,FALSE)</f>
        <v>1</v>
      </c>
      <c r="O1909" s="2" t="str">
        <f t="shared" si="274"/>
        <v>战斗</v>
      </c>
      <c r="P1909" s="2">
        <f t="shared" si="275"/>
        <v>102</v>
      </c>
      <c r="Q1909" s="51">
        <f>INT(VLOOKUP(M1909,Entourage!A:AF,28+IF(N1909=1,2,IF(N1909=3,3,1)),FALSE)*0.6*POWER(B1909,1.1))</f>
        <v>94</v>
      </c>
      <c r="R1909" s="55">
        <f>I1909/(SUM(H$2:H1909)*10)</f>
        <v>4.6646142364026493E-3</v>
      </c>
      <c r="S1909" s="95">
        <f t="shared" si="269"/>
        <v>2.2799999999999998</v>
      </c>
      <c r="T1909" s="96">
        <f>SUMIFS(H$2:H1909,A$2:A1909,A1909)*10*S1909*(1.1+INDEX(Entourage!BD:BD,MATCH(J1909,Entourage!A:A,0))/20)</f>
        <v>3000.48</v>
      </c>
      <c r="U1909" s="96">
        <f t="shared" si="270"/>
        <v>452.47999999999956</v>
      </c>
      <c r="V1909" s="96">
        <f>T1909/VLOOKUP(C1909,[4]CharPropertyConfig!$A:$G,7,FALSE)</f>
        <v>120.0192</v>
      </c>
      <c r="W1909" s="96">
        <f t="shared" si="271"/>
        <v>18.479999999999109</v>
      </c>
      <c r="X1909" s="54" t="str">
        <f>VLOOKUP(J1909,Entourage!A:B,2,FALSE)</f>
        <v>c_b_0066</v>
      </c>
      <c r="Y1909" s="51" t="str">
        <f>VLOOKUP(M1909,Entourage!A:B,2,FALSE)</f>
        <v>c_b_0020</v>
      </c>
    </row>
    <row r="1910" spans="1:25" x14ac:dyDescent="0.15">
      <c r="A1910" s="51">
        <f t="shared" si="267"/>
        <v>96</v>
      </c>
      <c r="B1910" s="2">
        <f>COUNTIF(A$1:A1910,A1910)</f>
        <v>9</v>
      </c>
      <c r="C1910" s="2">
        <f t="shared" si="272"/>
        <v>102</v>
      </c>
      <c r="D1910" s="100">
        <f t="shared" si="268"/>
        <v>139</v>
      </c>
      <c r="E1910" s="51">
        <v>1</v>
      </c>
      <c r="F1910" s="43">
        <v>3</v>
      </c>
      <c r="G1910" s="82">
        <v>13009</v>
      </c>
      <c r="H1910" s="43">
        <v>26</v>
      </c>
      <c r="I1910" s="43">
        <f>VLOOKUP(C1910,[4]CharPropertyConfig!$A:$G,7,FALSE)*D1910</f>
        <v>3475</v>
      </c>
      <c r="J1910" s="51">
        <f>VLOOKUP(A1910,filiation!A:C,3,FALSE)</f>
        <v>30</v>
      </c>
      <c r="K1910" s="51">
        <f>VLOOKUP(J1910,Entourage!A:N,14,FALSE)</f>
        <v>3</v>
      </c>
      <c r="L1910" s="2" t="str">
        <f t="shared" si="273"/>
        <v>辅助</v>
      </c>
      <c r="M1910" s="51">
        <f>VLOOKUP(A1910,filiation!A:D,4,FALSE)</f>
        <v>29</v>
      </c>
      <c r="N1910" s="51">
        <f>VLOOKUP(M1910,Entourage!A:N,14,FALSE)</f>
        <v>1</v>
      </c>
      <c r="O1910" s="2" t="str">
        <f t="shared" si="274"/>
        <v>战斗</v>
      </c>
      <c r="P1910" s="2">
        <f t="shared" si="275"/>
        <v>102</v>
      </c>
      <c r="Q1910" s="51">
        <f>INT(VLOOKUP(M1910,Entourage!A:AF,28+IF(N1910=1,2,IF(N1910=3,3,1)),FALSE)*0.6*POWER(B1910,1.1))</f>
        <v>107</v>
      </c>
      <c r="R1910" s="55">
        <f>I1910/(SUM(H$2:H1910)*10)</f>
        <v>5.4009947155735155E-3</v>
      </c>
      <c r="S1910" s="95">
        <f t="shared" si="269"/>
        <v>2.0699999999999998</v>
      </c>
      <c r="T1910" s="96">
        <f>SUMIFS(H$2:H1910,A$2:A1910,A1910)*10*S1910*(1.1+INDEX(Entourage!BD:BD,MATCH(J1910,Entourage!A:A,0))/20)</f>
        <v>3477.6000000000004</v>
      </c>
      <c r="U1910" s="96">
        <f t="shared" si="270"/>
        <v>477.12000000000035</v>
      </c>
      <c r="V1910" s="96">
        <f>T1910/VLOOKUP(C1910,[4]CharPropertyConfig!$A:$G,7,FALSE)</f>
        <v>139.10400000000001</v>
      </c>
      <c r="W1910" s="96">
        <f t="shared" si="271"/>
        <v>24.640000000000782</v>
      </c>
      <c r="X1910" s="54" t="str">
        <f>VLOOKUP(J1910,Entourage!A:B,2,FALSE)</f>
        <v>c_b_0066</v>
      </c>
      <c r="Y1910" s="51" t="str">
        <f>VLOOKUP(M1910,Entourage!A:B,2,FALSE)</f>
        <v>c_b_0020</v>
      </c>
    </row>
    <row r="1911" spans="1:25" x14ac:dyDescent="0.15">
      <c r="A1911" s="51">
        <f t="shared" si="267"/>
        <v>96</v>
      </c>
      <c r="B1911" s="2">
        <f>COUNTIF(A$1:A1911,A1911)</f>
        <v>10</v>
      </c>
      <c r="C1911" s="2">
        <f t="shared" si="272"/>
        <v>102</v>
      </c>
      <c r="D1911" s="100">
        <f t="shared" si="268"/>
        <v>158</v>
      </c>
      <c r="E1911" s="51">
        <v>1</v>
      </c>
      <c r="F1911" s="43">
        <v>3</v>
      </c>
      <c r="G1911" s="82">
        <v>13009</v>
      </c>
      <c r="H1911" s="43">
        <v>30</v>
      </c>
      <c r="I1911" s="43">
        <f>VLOOKUP(C1911,[4]CharPropertyConfig!$A:$G,7,FALSE)*D1911</f>
        <v>3950</v>
      </c>
      <c r="J1911" s="51">
        <f>VLOOKUP(A1911,filiation!A:C,3,FALSE)</f>
        <v>30</v>
      </c>
      <c r="K1911" s="51">
        <f>VLOOKUP(J1911,Entourage!A:N,14,FALSE)</f>
        <v>3</v>
      </c>
      <c r="L1911" s="2" t="str">
        <f t="shared" si="273"/>
        <v>辅助</v>
      </c>
      <c r="M1911" s="51">
        <f>VLOOKUP(A1911,filiation!A:D,4,FALSE)</f>
        <v>29</v>
      </c>
      <c r="N1911" s="51">
        <f>VLOOKUP(M1911,Entourage!A:N,14,FALSE)</f>
        <v>1</v>
      </c>
      <c r="O1911" s="2" t="str">
        <f t="shared" si="274"/>
        <v>战斗</v>
      </c>
      <c r="P1911" s="2">
        <f t="shared" si="275"/>
        <v>102</v>
      </c>
      <c r="Q1911" s="51">
        <f>INT(VLOOKUP(M1911,Entourage!A:AF,28+IF(N1911=1,2,IF(N1911=3,3,1)),FALSE)*0.6*POWER(B1911,1.1))</f>
        <v>120</v>
      </c>
      <c r="R1911" s="55">
        <f>I1911/(SUM(H$2:H1911)*10)</f>
        <v>6.1363989436072708E-3</v>
      </c>
      <c r="S1911" s="95">
        <f t="shared" si="269"/>
        <v>1.89</v>
      </c>
      <c r="T1911" s="96">
        <f>SUMIFS(H$2:H1911,A$2:A1911,A1911)*10*S1911*(1.1+INDEX(Entourage!BD:BD,MATCH(J1911,Entourage!A:A,0))/20)</f>
        <v>3969.0000000000005</v>
      </c>
      <c r="U1911" s="96">
        <f t="shared" si="270"/>
        <v>491.40000000000009</v>
      </c>
      <c r="V1911" s="96">
        <f>T1911/VLOOKUP(C1911,[4]CharPropertyConfig!$A:$G,7,FALSE)</f>
        <v>158.76000000000002</v>
      </c>
      <c r="W1911" s="96">
        <f t="shared" si="271"/>
        <v>14.279999999999745</v>
      </c>
      <c r="X1911" s="54" t="str">
        <f>VLOOKUP(J1911,Entourage!A:B,2,FALSE)</f>
        <v>c_b_0066</v>
      </c>
      <c r="Y1911" s="51" t="str">
        <f>VLOOKUP(M1911,Entourage!A:B,2,FALSE)</f>
        <v>c_b_0020</v>
      </c>
    </row>
    <row r="1912" spans="1:25" x14ac:dyDescent="0.15">
      <c r="A1912" s="51">
        <f t="shared" si="267"/>
        <v>96</v>
      </c>
      <c r="B1912" s="2">
        <f>COUNTIF(A$1:A1912,A1912)</f>
        <v>11</v>
      </c>
      <c r="C1912" s="2">
        <f t="shared" si="272"/>
        <v>102</v>
      </c>
      <c r="D1912" s="100">
        <f t="shared" si="268"/>
        <v>179</v>
      </c>
      <c r="E1912" s="51">
        <v>1</v>
      </c>
      <c r="F1912" s="43">
        <v>4</v>
      </c>
      <c r="G1912" s="82">
        <v>13009</v>
      </c>
      <c r="H1912" s="43">
        <v>34</v>
      </c>
      <c r="I1912" s="43">
        <f>VLOOKUP(C1912,[4]CharPropertyConfig!$A:$G,7,FALSE)*D1912</f>
        <v>4475</v>
      </c>
      <c r="J1912" s="51">
        <f>VLOOKUP(A1912,filiation!A:C,3,FALSE)</f>
        <v>30</v>
      </c>
      <c r="K1912" s="51">
        <f>VLOOKUP(J1912,Entourage!A:N,14,FALSE)</f>
        <v>3</v>
      </c>
      <c r="L1912" s="2" t="str">
        <f t="shared" si="273"/>
        <v>辅助</v>
      </c>
      <c r="M1912" s="51">
        <f>VLOOKUP(A1912,filiation!A:D,4,FALSE)</f>
        <v>29</v>
      </c>
      <c r="N1912" s="51">
        <f>VLOOKUP(M1912,Entourage!A:N,14,FALSE)</f>
        <v>1</v>
      </c>
      <c r="O1912" s="2" t="str">
        <f t="shared" si="274"/>
        <v>战斗</v>
      </c>
      <c r="P1912" s="2">
        <f t="shared" si="275"/>
        <v>102</v>
      </c>
      <c r="Q1912" s="51">
        <f>INT(VLOOKUP(M1912,Entourage!A:AF,28+IF(N1912=1,2,IF(N1912=3,3,1)),FALSE)*0.6*POWER(B1912,1.1))</f>
        <v>134</v>
      </c>
      <c r="R1912" s="55">
        <f>I1912/(SUM(H$2:H1912)*10)</f>
        <v>6.9483261909198185E-3</v>
      </c>
      <c r="S1912" s="95">
        <f t="shared" si="269"/>
        <v>1.74</v>
      </c>
      <c r="T1912" s="96">
        <f>SUMIFS(H$2:H1912,A$2:A1912,A1912)*10*S1912*(1.1+INDEX(Entourage!BD:BD,MATCH(J1912,Entourage!A:A,0))/20)</f>
        <v>4482.2400000000007</v>
      </c>
      <c r="U1912" s="96">
        <f t="shared" si="270"/>
        <v>513.24000000000024</v>
      </c>
      <c r="V1912" s="96">
        <f>T1912/VLOOKUP(C1912,[4]CharPropertyConfig!$A:$G,7,FALSE)</f>
        <v>179.28960000000004</v>
      </c>
      <c r="W1912" s="96">
        <f t="shared" si="271"/>
        <v>21.840000000000146</v>
      </c>
      <c r="X1912" s="54" t="str">
        <f>VLOOKUP(J1912,Entourage!A:B,2,FALSE)</f>
        <v>c_b_0066</v>
      </c>
      <c r="Y1912" s="51" t="str">
        <f>VLOOKUP(M1912,Entourage!A:B,2,FALSE)</f>
        <v>c_b_0020</v>
      </c>
    </row>
    <row r="1913" spans="1:25" x14ac:dyDescent="0.15">
      <c r="A1913" s="51">
        <f t="shared" si="267"/>
        <v>96</v>
      </c>
      <c r="B1913" s="2">
        <f>COUNTIF(A$1:A1913,A1913)</f>
        <v>12</v>
      </c>
      <c r="C1913" s="2">
        <f t="shared" si="272"/>
        <v>102</v>
      </c>
      <c r="D1913" s="100">
        <f t="shared" si="268"/>
        <v>200</v>
      </c>
      <c r="E1913" s="51">
        <v>1</v>
      </c>
      <c r="F1913" s="43">
        <v>4</v>
      </c>
      <c r="G1913" s="82">
        <v>13009</v>
      </c>
      <c r="H1913" s="43">
        <v>38</v>
      </c>
      <c r="I1913" s="43">
        <f>VLOOKUP(C1913,[4]CharPropertyConfig!$A:$G,7,FALSE)*D1913</f>
        <v>5000</v>
      </c>
      <c r="J1913" s="51">
        <f>VLOOKUP(A1913,filiation!A:C,3,FALSE)</f>
        <v>30</v>
      </c>
      <c r="K1913" s="51">
        <f>VLOOKUP(J1913,Entourage!A:N,14,FALSE)</f>
        <v>3</v>
      </c>
      <c r="L1913" s="2" t="str">
        <f t="shared" si="273"/>
        <v>辅助</v>
      </c>
      <c r="M1913" s="51">
        <f>VLOOKUP(A1913,filiation!A:D,4,FALSE)</f>
        <v>29</v>
      </c>
      <c r="N1913" s="51">
        <f>VLOOKUP(M1913,Entourage!A:N,14,FALSE)</f>
        <v>1</v>
      </c>
      <c r="O1913" s="2" t="str">
        <f t="shared" si="274"/>
        <v>战斗</v>
      </c>
      <c r="P1913" s="2">
        <f t="shared" si="275"/>
        <v>102</v>
      </c>
      <c r="Q1913" s="51">
        <f>INT(VLOOKUP(M1913,Entourage!A:AF,28+IF(N1913=1,2,IF(N1913=3,3,1)),FALSE)*0.6*POWER(B1913,1.1))</f>
        <v>147</v>
      </c>
      <c r="R1913" s="55">
        <f>I1913/(SUM(H$2:H1913)*10)</f>
        <v>7.7589149933273331E-3</v>
      </c>
      <c r="S1913" s="95">
        <f t="shared" si="269"/>
        <v>1.615</v>
      </c>
      <c r="T1913" s="96">
        <f>SUMIFS(H$2:H1913,A$2:A1913,A1913)*10*S1913*(1.1+INDEX(Entourage!BD:BD,MATCH(J1913,Entourage!A:A,0))/20)</f>
        <v>5019.420000000001</v>
      </c>
      <c r="U1913" s="96">
        <f t="shared" si="270"/>
        <v>537.18000000000029</v>
      </c>
      <c r="V1913" s="96">
        <f>T1913/VLOOKUP(C1913,[4]CharPropertyConfig!$A:$G,7,FALSE)</f>
        <v>200.77680000000004</v>
      </c>
      <c r="W1913" s="96">
        <f t="shared" si="271"/>
        <v>23.940000000000055</v>
      </c>
      <c r="X1913" s="54" t="str">
        <f>VLOOKUP(J1913,Entourage!A:B,2,FALSE)</f>
        <v>c_b_0066</v>
      </c>
      <c r="Y1913" s="51" t="str">
        <f>VLOOKUP(M1913,Entourage!A:B,2,FALSE)</f>
        <v>c_b_0020</v>
      </c>
    </row>
    <row r="1914" spans="1:25" x14ac:dyDescent="0.15">
      <c r="A1914" s="51">
        <f t="shared" si="267"/>
        <v>96</v>
      </c>
      <c r="B1914" s="2">
        <f>COUNTIF(A$1:A1914,A1914)</f>
        <v>13</v>
      </c>
      <c r="C1914" s="2">
        <f t="shared" si="272"/>
        <v>102</v>
      </c>
      <c r="D1914" s="100">
        <f t="shared" si="268"/>
        <v>223</v>
      </c>
      <c r="E1914" s="51">
        <v>1</v>
      </c>
      <c r="F1914" s="43">
        <v>4</v>
      </c>
      <c r="G1914" s="82">
        <v>13009</v>
      </c>
      <c r="H1914" s="43">
        <v>42</v>
      </c>
      <c r="I1914" s="43">
        <f>VLOOKUP(C1914,[4]CharPropertyConfig!$A:$G,7,FALSE)*D1914</f>
        <v>5575</v>
      </c>
      <c r="J1914" s="51">
        <f>VLOOKUP(A1914,filiation!A:C,3,FALSE)</f>
        <v>30</v>
      </c>
      <c r="K1914" s="51">
        <f>VLOOKUP(J1914,Entourage!A:N,14,FALSE)</f>
        <v>3</v>
      </c>
      <c r="L1914" s="2" t="str">
        <f t="shared" si="273"/>
        <v>辅助</v>
      </c>
      <c r="M1914" s="51">
        <f>VLOOKUP(A1914,filiation!A:D,4,FALSE)</f>
        <v>29</v>
      </c>
      <c r="N1914" s="51">
        <f>VLOOKUP(M1914,Entourage!A:N,14,FALSE)</f>
        <v>1</v>
      </c>
      <c r="O1914" s="2" t="str">
        <f t="shared" si="274"/>
        <v>战斗</v>
      </c>
      <c r="P1914" s="2">
        <f t="shared" si="275"/>
        <v>102</v>
      </c>
      <c r="Q1914" s="51">
        <f>INT(VLOOKUP(M1914,Entourage!A:AF,28+IF(N1914=1,2,IF(N1914=3,3,1)),FALSE)*0.6*POWER(B1914,1.1))</f>
        <v>161</v>
      </c>
      <c r="R1914" s="55">
        <f>I1914/(SUM(H$2:H1914)*10)</f>
        <v>8.645555486632343E-3</v>
      </c>
      <c r="S1914" s="95">
        <f t="shared" si="269"/>
        <v>1.51</v>
      </c>
      <c r="T1914" s="96">
        <f>SUMIFS(H$2:H1914,A$2:A1914,A1914)*10*S1914*(1.1+INDEX(Entourage!BD:BD,MATCH(J1914,Entourage!A:A,0))/20)</f>
        <v>5580.9600000000009</v>
      </c>
      <c r="U1914" s="96">
        <f t="shared" si="270"/>
        <v>561.54</v>
      </c>
      <c r="V1914" s="96">
        <f>T1914/VLOOKUP(C1914,[4]CharPropertyConfig!$A:$G,7,FALSE)</f>
        <v>223.23840000000004</v>
      </c>
      <c r="W1914" s="96">
        <f t="shared" si="271"/>
        <v>24.359999999999673</v>
      </c>
      <c r="X1914" s="54" t="str">
        <f>VLOOKUP(J1914,Entourage!A:B,2,FALSE)</f>
        <v>c_b_0066</v>
      </c>
      <c r="Y1914" s="51" t="str">
        <f>VLOOKUP(M1914,Entourage!A:B,2,FALSE)</f>
        <v>c_b_0020</v>
      </c>
    </row>
    <row r="1915" spans="1:25" x14ac:dyDescent="0.15">
      <c r="A1915" s="51">
        <f t="shared" si="267"/>
        <v>96</v>
      </c>
      <c r="B1915" s="2">
        <f>COUNTIF(A$1:A1915,A1915)</f>
        <v>14</v>
      </c>
      <c r="C1915" s="2">
        <f t="shared" si="272"/>
        <v>102</v>
      </c>
      <c r="D1915" s="100">
        <f t="shared" si="268"/>
        <v>246</v>
      </c>
      <c r="E1915" s="51">
        <v>1</v>
      </c>
      <c r="F1915" s="43">
        <v>5</v>
      </c>
      <c r="G1915" s="82">
        <v>13009</v>
      </c>
      <c r="H1915" s="43">
        <v>46</v>
      </c>
      <c r="I1915" s="43">
        <f>VLOOKUP(C1915,[4]CharPropertyConfig!$A:$G,7,FALSE)*D1915</f>
        <v>6150</v>
      </c>
      <c r="J1915" s="51">
        <f>VLOOKUP(A1915,filiation!A:C,3,FALSE)</f>
        <v>30</v>
      </c>
      <c r="K1915" s="51">
        <f>VLOOKUP(J1915,Entourage!A:N,14,FALSE)</f>
        <v>3</v>
      </c>
      <c r="L1915" s="2" t="str">
        <f t="shared" si="273"/>
        <v>辅助</v>
      </c>
      <c r="M1915" s="51">
        <f>VLOOKUP(A1915,filiation!A:D,4,FALSE)</f>
        <v>29</v>
      </c>
      <c r="N1915" s="51">
        <f>VLOOKUP(M1915,Entourage!A:N,14,FALSE)</f>
        <v>1</v>
      </c>
      <c r="O1915" s="2" t="str">
        <f t="shared" si="274"/>
        <v>战斗</v>
      </c>
      <c r="P1915" s="2">
        <f t="shared" si="275"/>
        <v>102</v>
      </c>
      <c r="Q1915" s="51">
        <f>INT(VLOOKUP(M1915,Entourage!A:AF,28+IF(N1915=1,2,IF(N1915=3,3,1)),FALSE)*0.6*POWER(B1915,1.1))</f>
        <v>174</v>
      </c>
      <c r="R1915" s="55">
        <f>I1915/(SUM(H$2:H1915)*10)</f>
        <v>9.5304509530450953E-3</v>
      </c>
      <c r="S1915" s="95">
        <f t="shared" si="269"/>
        <v>1.42</v>
      </c>
      <c r="T1915" s="96">
        <f>SUMIFS(H$2:H1915,A$2:A1915,A1915)*10*S1915*(1.1+INDEX(Entourage!BD:BD,MATCH(J1915,Entourage!A:A,0))/20)</f>
        <v>6162.8</v>
      </c>
      <c r="U1915" s="96">
        <f t="shared" si="270"/>
        <v>581.83999999999924</v>
      </c>
      <c r="V1915" s="96">
        <f>T1915/VLOOKUP(C1915,[4]CharPropertyConfig!$A:$G,7,FALSE)</f>
        <v>246.512</v>
      </c>
      <c r="W1915" s="96">
        <f t="shared" si="271"/>
        <v>20.299999999999272</v>
      </c>
      <c r="X1915" s="54" t="str">
        <f>VLOOKUP(J1915,Entourage!A:B,2,FALSE)</f>
        <v>c_b_0066</v>
      </c>
      <c r="Y1915" s="51" t="str">
        <f>VLOOKUP(M1915,Entourage!A:B,2,FALSE)</f>
        <v>c_b_0020</v>
      </c>
    </row>
    <row r="1916" spans="1:25" x14ac:dyDescent="0.15">
      <c r="A1916" s="51">
        <f t="shared" si="267"/>
        <v>96</v>
      </c>
      <c r="B1916" s="2">
        <f>COUNTIF(A$1:A1916,A1916)</f>
        <v>15</v>
      </c>
      <c r="C1916" s="2">
        <f t="shared" si="272"/>
        <v>102</v>
      </c>
      <c r="D1916" s="100">
        <f t="shared" si="268"/>
        <v>270</v>
      </c>
      <c r="E1916" s="51">
        <v>1</v>
      </c>
      <c r="F1916" s="43">
        <v>5</v>
      </c>
      <c r="G1916" s="82">
        <v>13009</v>
      </c>
      <c r="H1916" s="43">
        <v>50</v>
      </c>
      <c r="I1916" s="43">
        <f>VLOOKUP(C1916,[4]CharPropertyConfig!$A:$G,7,FALSE)*D1916</f>
        <v>6750</v>
      </c>
      <c r="J1916" s="51">
        <f>VLOOKUP(A1916,filiation!A:C,3,FALSE)</f>
        <v>30</v>
      </c>
      <c r="K1916" s="51">
        <f>VLOOKUP(J1916,Entourage!A:N,14,FALSE)</f>
        <v>3</v>
      </c>
      <c r="L1916" s="2" t="str">
        <f t="shared" si="273"/>
        <v>辅助</v>
      </c>
      <c r="M1916" s="51">
        <f>VLOOKUP(A1916,filiation!A:D,4,FALSE)</f>
        <v>29</v>
      </c>
      <c r="N1916" s="51">
        <f>VLOOKUP(M1916,Entourage!A:N,14,FALSE)</f>
        <v>1</v>
      </c>
      <c r="O1916" s="2" t="str">
        <f t="shared" si="274"/>
        <v>战斗</v>
      </c>
      <c r="P1916" s="2">
        <f t="shared" si="275"/>
        <v>102</v>
      </c>
      <c r="Q1916" s="51">
        <f>INT(VLOOKUP(M1916,Entourage!A:AF,28+IF(N1916=1,2,IF(N1916=3,3,1)),FALSE)*0.6*POWER(B1916,1.1))</f>
        <v>188</v>
      </c>
      <c r="R1916" s="55">
        <f>I1916/(SUM(H$2:H1916)*10)</f>
        <v>1.0452152369154538E-2</v>
      </c>
      <c r="S1916" s="95">
        <f t="shared" si="269"/>
        <v>1.3418999999999999</v>
      </c>
      <c r="T1916" s="96">
        <f>SUMIFS(H$2:H1916,A$2:A1916,A1916)*10*S1916*(1.1+INDEX(Entourage!BD:BD,MATCH(J1916,Entourage!A:A,0))/20)</f>
        <v>6763.1759999999995</v>
      </c>
      <c r="U1916" s="96">
        <f t="shared" si="270"/>
        <v>600.37599999999929</v>
      </c>
      <c r="V1916" s="96">
        <f>T1916/VLOOKUP(C1916,[4]CharPropertyConfig!$A:$G,7,FALSE)</f>
        <v>270.52704</v>
      </c>
      <c r="W1916" s="96">
        <f t="shared" si="271"/>
        <v>18.536000000000058</v>
      </c>
      <c r="X1916" s="54" t="str">
        <f>VLOOKUP(J1916,Entourage!A:B,2,FALSE)</f>
        <v>c_b_0066</v>
      </c>
      <c r="Y1916" s="51" t="str">
        <f>VLOOKUP(M1916,Entourage!A:B,2,FALSE)</f>
        <v>c_b_0020</v>
      </c>
    </row>
    <row r="1917" spans="1:25" x14ac:dyDescent="0.15">
      <c r="A1917" s="51">
        <f t="shared" si="267"/>
        <v>96</v>
      </c>
      <c r="B1917" s="2">
        <f>COUNTIF(A$1:A1917,A1917)</f>
        <v>16</v>
      </c>
      <c r="C1917" s="2">
        <f t="shared" si="272"/>
        <v>102</v>
      </c>
      <c r="D1917" s="100">
        <f t="shared" si="268"/>
        <v>295</v>
      </c>
      <c r="E1917" s="51">
        <v>1</v>
      </c>
      <c r="F1917" s="43">
        <v>5</v>
      </c>
      <c r="G1917" s="82">
        <v>13009</v>
      </c>
      <c r="H1917" s="43">
        <v>54</v>
      </c>
      <c r="I1917" s="43">
        <f>VLOOKUP(C1917,[4]CharPropertyConfig!$A:$G,7,FALSE)*D1917</f>
        <v>7375</v>
      </c>
      <c r="J1917" s="51">
        <f>VLOOKUP(A1917,filiation!A:C,3,FALSE)</f>
        <v>30</v>
      </c>
      <c r="K1917" s="51">
        <f>VLOOKUP(J1917,Entourage!A:N,14,FALSE)</f>
        <v>3</v>
      </c>
      <c r="L1917" s="2" t="str">
        <f t="shared" si="273"/>
        <v>辅助</v>
      </c>
      <c r="M1917" s="51">
        <f>VLOOKUP(A1917,filiation!A:D,4,FALSE)</f>
        <v>29</v>
      </c>
      <c r="N1917" s="51">
        <f>VLOOKUP(M1917,Entourage!A:N,14,FALSE)</f>
        <v>1</v>
      </c>
      <c r="O1917" s="2" t="str">
        <f t="shared" si="274"/>
        <v>战斗</v>
      </c>
      <c r="P1917" s="2">
        <f t="shared" si="275"/>
        <v>102</v>
      </c>
      <c r="Q1917" s="51">
        <f>INT(VLOOKUP(M1917,Entourage!A:AF,28+IF(N1917=1,2,IF(N1917=3,3,1)),FALSE)*0.6*POWER(B1917,1.1))</f>
        <v>202</v>
      </c>
      <c r="R1917" s="55">
        <f>I1917/(SUM(H$2:H1917)*10)</f>
        <v>1.1410403193365721E-2</v>
      </c>
      <c r="S1917" s="95">
        <f t="shared" si="269"/>
        <v>1.2748049999999997</v>
      </c>
      <c r="T1917" s="96">
        <f>SUMIFS(H$2:H1917,A$2:A1917,A1917)*10*S1917*(1.1+INDEX(Entourage!BD:BD,MATCH(J1917,Entourage!A:A,0))/20)</f>
        <v>7388.7697799999987</v>
      </c>
      <c r="U1917" s="96">
        <f t="shared" si="270"/>
        <v>625.59377999999924</v>
      </c>
      <c r="V1917" s="96">
        <f>T1917/VLOOKUP(C1917,[4]CharPropertyConfig!$A:$G,7,FALSE)</f>
        <v>295.55079119999994</v>
      </c>
      <c r="W1917" s="96">
        <f t="shared" si="271"/>
        <v>25.217779999999948</v>
      </c>
      <c r="X1917" s="54" t="str">
        <f>VLOOKUP(J1917,Entourage!A:B,2,FALSE)</f>
        <v>c_b_0066</v>
      </c>
      <c r="Y1917" s="51" t="str">
        <f>VLOOKUP(M1917,Entourage!A:B,2,FALSE)</f>
        <v>c_b_0020</v>
      </c>
    </row>
    <row r="1918" spans="1:25" x14ac:dyDescent="0.15">
      <c r="A1918" s="51">
        <f t="shared" si="267"/>
        <v>96</v>
      </c>
      <c r="B1918" s="2">
        <f>COUNTIF(A$1:A1918,A1918)</f>
        <v>17</v>
      </c>
      <c r="C1918" s="2">
        <f t="shared" si="272"/>
        <v>102</v>
      </c>
      <c r="D1918" s="100">
        <f t="shared" si="268"/>
        <v>321</v>
      </c>
      <c r="E1918" s="51">
        <v>1</v>
      </c>
      <c r="F1918" s="43">
        <v>5</v>
      </c>
      <c r="G1918" s="82">
        <v>13009</v>
      </c>
      <c r="H1918" s="43">
        <v>58</v>
      </c>
      <c r="I1918" s="43">
        <f>VLOOKUP(C1918,[4]CharPropertyConfig!$A:$G,7,FALSE)*D1918</f>
        <v>8025</v>
      </c>
      <c r="J1918" s="51">
        <f>VLOOKUP(A1918,filiation!A:C,3,FALSE)</f>
        <v>30</v>
      </c>
      <c r="K1918" s="51">
        <f>VLOOKUP(J1918,Entourage!A:N,14,FALSE)</f>
        <v>3</v>
      </c>
      <c r="L1918" s="2" t="str">
        <f t="shared" si="273"/>
        <v>辅助</v>
      </c>
      <c r="M1918" s="51">
        <f>VLOOKUP(A1918,filiation!A:D,4,FALSE)</f>
        <v>29</v>
      </c>
      <c r="N1918" s="51">
        <f>VLOOKUP(M1918,Entourage!A:N,14,FALSE)</f>
        <v>1</v>
      </c>
      <c r="O1918" s="2" t="str">
        <f t="shared" si="274"/>
        <v>战斗</v>
      </c>
      <c r="P1918" s="2">
        <f t="shared" si="275"/>
        <v>102</v>
      </c>
      <c r="Q1918" s="51">
        <f>INT(VLOOKUP(M1918,Entourage!A:AF,28+IF(N1918=1,2,IF(N1918=3,3,1)),FALSE)*0.6*POWER(B1918,1.1))</f>
        <v>216</v>
      </c>
      <c r="R1918" s="55">
        <f>I1918/(SUM(H$2:H1918)*10)</f>
        <v>1.240493414950844E-2</v>
      </c>
      <c r="S1918" s="95">
        <f t="shared" si="269"/>
        <v>1.2174387749999998</v>
      </c>
      <c r="T1918" s="96">
        <f>SUMIFS(H$2:H1918,A$2:A1918,A1918)*10*S1918*(1.1+INDEX(Entourage!BD:BD,MATCH(J1918,Entourage!A:A,0))/20)</f>
        <v>8044.835425199999</v>
      </c>
      <c r="U1918" s="96">
        <f t="shared" si="270"/>
        <v>656.06564520000029</v>
      </c>
      <c r="V1918" s="96">
        <f>T1918/VLOOKUP(C1918,[4]CharPropertyConfig!$A:$G,7,FALSE)</f>
        <v>321.79341700799995</v>
      </c>
      <c r="W1918" s="96">
        <f t="shared" si="271"/>
        <v>30.471865200001048</v>
      </c>
      <c r="X1918" s="54" t="str">
        <f>VLOOKUP(J1918,Entourage!A:B,2,FALSE)</f>
        <v>c_b_0066</v>
      </c>
      <c r="Y1918" s="51" t="str">
        <f>VLOOKUP(M1918,Entourage!A:B,2,FALSE)</f>
        <v>c_b_0020</v>
      </c>
    </row>
    <row r="1919" spans="1:25" x14ac:dyDescent="0.15">
      <c r="A1919" s="51">
        <f t="shared" si="267"/>
        <v>96</v>
      </c>
      <c r="B1919" s="2">
        <f>COUNTIF(A$1:A1919,A1919)</f>
        <v>18</v>
      </c>
      <c r="C1919" s="2">
        <f t="shared" si="272"/>
        <v>102</v>
      </c>
      <c r="D1919" s="100">
        <f t="shared" si="268"/>
        <v>350</v>
      </c>
      <c r="E1919" s="51">
        <v>1</v>
      </c>
      <c r="F1919" s="43">
        <v>6</v>
      </c>
      <c r="G1919" s="82">
        <v>13009</v>
      </c>
      <c r="H1919" s="43">
        <v>64</v>
      </c>
      <c r="I1919" s="43">
        <f>VLOOKUP(C1919,[4]CharPropertyConfig!$A:$G,7,FALSE)*D1919</f>
        <v>8750</v>
      </c>
      <c r="J1919" s="51">
        <f>VLOOKUP(A1919,filiation!A:C,3,FALSE)</f>
        <v>30</v>
      </c>
      <c r="K1919" s="51">
        <f>VLOOKUP(J1919,Entourage!A:N,14,FALSE)</f>
        <v>3</v>
      </c>
      <c r="L1919" s="2" t="str">
        <f t="shared" si="273"/>
        <v>辅助</v>
      </c>
      <c r="M1919" s="51">
        <f>VLOOKUP(A1919,filiation!A:D,4,FALSE)</f>
        <v>29</v>
      </c>
      <c r="N1919" s="51">
        <f>VLOOKUP(M1919,Entourage!A:N,14,FALSE)</f>
        <v>1</v>
      </c>
      <c r="O1919" s="2" t="str">
        <f t="shared" si="274"/>
        <v>战斗</v>
      </c>
      <c r="P1919" s="2">
        <f t="shared" si="275"/>
        <v>102</v>
      </c>
      <c r="Q1919" s="51">
        <f>INT(VLOOKUP(M1919,Entourage!A:AF,28+IF(N1919=1,2,IF(N1919=3,3,1)),FALSE)*0.6*POWER(B1919,1.1))</f>
        <v>230</v>
      </c>
      <c r="R1919" s="55">
        <f>I1919/(SUM(H$2:H1919)*10)</f>
        <v>1.3512261412069924E-2</v>
      </c>
      <c r="S1919" s="95">
        <f t="shared" si="269"/>
        <v>1.1687412239999997</v>
      </c>
      <c r="T1919" s="96">
        <f>SUMIFS(H$2:H1919,A$2:A1919,A1919)*10*S1919*(1.1+INDEX(Entourage!BD:BD,MATCH(J1919,Entourage!A:A,0))/20)</f>
        <v>8770.2341448959978</v>
      </c>
      <c r="U1919" s="96">
        <f t="shared" si="270"/>
        <v>725.39871969599881</v>
      </c>
      <c r="V1919" s="96">
        <f>T1919/VLOOKUP(C1919,[4]CharPropertyConfig!$A:$G,7,FALSE)</f>
        <v>350.80936579583994</v>
      </c>
      <c r="W1919" s="96">
        <f t="shared" si="271"/>
        <v>69.333074495998517</v>
      </c>
      <c r="X1919" s="54" t="str">
        <f>VLOOKUP(J1919,Entourage!A:B,2,FALSE)</f>
        <v>c_b_0066</v>
      </c>
      <c r="Y1919" s="51" t="str">
        <f>VLOOKUP(M1919,Entourage!A:B,2,FALSE)</f>
        <v>c_b_0020</v>
      </c>
    </row>
    <row r="1920" spans="1:25" x14ac:dyDescent="0.15">
      <c r="A1920" s="51">
        <f t="shared" si="267"/>
        <v>96</v>
      </c>
      <c r="B1920" s="2">
        <f>COUNTIF(A$1:A1920,A1920)</f>
        <v>19</v>
      </c>
      <c r="C1920" s="2">
        <f t="shared" si="272"/>
        <v>102</v>
      </c>
      <c r="D1920" s="100">
        <f t="shared" si="268"/>
        <v>381</v>
      </c>
      <c r="E1920" s="51">
        <v>1</v>
      </c>
      <c r="F1920" s="43">
        <v>6</v>
      </c>
      <c r="G1920" s="82">
        <v>13009</v>
      </c>
      <c r="H1920" s="43">
        <v>68</v>
      </c>
      <c r="I1920" s="43">
        <f>VLOOKUP(C1920,[4]CharPropertyConfig!$A:$G,7,FALSE)*D1920</f>
        <v>9525</v>
      </c>
      <c r="J1920" s="51">
        <f>VLOOKUP(A1920,filiation!A:C,3,FALSE)</f>
        <v>30</v>
      </c>
      <c r="K1920" s="51">
        <f>VLOOKUP(J1920,Entourage!A:N,14,FALSE)</f>
        <v>3</v>
      </c>
      <c r="L1920" s="2" t="str">
        <f t="shared" si="273"/>
        <v>辅助</v>
      </c>
      <c r="M1920" s="51">
        <f>VLOOKUP(A1920,filiation!A:D,4,FALSE)</f>
        <v>29</v>
      </c>
      <c r="N1920" s="51">
        <f>VLOOKUP(M1920,Entourage!A:N,14,FALSE)</f>
        <v>1</v>
      </c>
      <c r="O1920" s="2" t="str">
        <f t="shared" si="274"/>
        <v>战斗</v>
      </c>
      <c r="P1920" s="2">
        <f t="shared" si="275"/>
        <v>102</v>
      </c>
      <c r="Q1920" s="51">
        <f>INT(VLOOKUP(M1920,Entourage!A:AF,28+IF(N1920=1,2,IF(N1920=3,3,1)),FALSE)*0.6*POWER(B1920,1.1))</f>
        <v>244</v>
      </c>
      <c r="R1920" s="55">
        <f>I1920/(SUM(H$2:H1920)*10)</f>
        <v>1.4693631988152536E-2</v>
      </c>
      <c r="S1920" s="95">
        <f t="shared" si="269"/>
        <v>1.1278352811599996</v>
      </c>
      <c r="T1920" s="96">
        <f>SUMIFS(H$2:H1920,A$2:A1920,A1920)*10*S1920*(1.1+INDEX(Entourage!BD:BD,MATCH(J1920,Entourage!A:A,0))/20)</f>
        <v>9536.9751374889565</v>
      </c>
      <c r="U1920" s="96">
        <f t="shared" si="270"/>
        <v>766.74099259295872</v>
      </c>
      <c r="V1920" s="96">
        <f>T1920/VLOOKUP(C1920,[4]CharPropertyConfig!$A:$G,7,FALSE)</f>
        <v>381.47900549955824</v>
      </c>
      <c r="W1920" s="96">
        <f t="shared" si="271"/>
        <v>41.342272896959912</v>
      </c>
      <c r="X1920" s="54" t="str">
        <f>VLOOKUP(J1920,Entourage!A:B,2,FALSE)</f>
        <v>c_b_0066</v>
      </c>
      <c r="Y1920" s="51" t="str">
        <f>VLOOKUP(M1920,Entourage!A:B,2,FALSE)</f>
        <v>c_b_0020</v>
      </c>
    </row>
    <row r="1921" spans="1:25" x14ac:dyDescent="0.15">
      <c r="A1921" s="51">
        <f t="shared" si="267"/>
        <v>96</v>
      </c>
      <c r="B1921" s="2">
        <f>COUNTIF(A$1:A1921,A1921)</f>
        <v>20</v>
      </c>
      <c r="C1921" s="2">
        <f t="shared" si="272"/>
        <v>102</v>
      </c>
      <c r="D1921" s="100">
        <f t="shared" si="268"/>
        <v>414</v>
      </c>
      <c r="E1921" s="51">
        <v>1</v>
      </c>
      <c r="F1921" s="43">
        <v>6</v>
      </c>
      <c r="G1921" s="82">
        <v>13009</v>
      </c>
      <c r="H1921" s="43">
        <v>72</v>
      </c>
      <c r="I1921" s="43">
        <f>VLOOKUP(C1921,[4]CharPropertyConfig!$A:$G,7,FALSE)*D1921</f>
        <v>10350</v>
      </c>
      <c r="J1921" s="51">
        <f>VLOOKUP(A1921,filiation!A:C,3,FALSE)</f>
        <v>30</v>
      </c>
      <c r="K1921" s="51">
        <f>VLOOKUP(J1921,Entourage!A:N,14,FALSE)</f>
        <v>3</v>
      </c>
      <c r="L1921" s="2" t="str">
        <f t="shared" si="273"/>
        <v>辅助</v>
      </c>
      <c r="M1921" s="51">
        <f>VLOOKUP(A1921,filiation!A:D,4,FALSE)</f>
        <v>29</v>
      </c>
      <c r="N1921" s="51">
        <f>VLOOKUP(M1921,Entourage!A:N,14,FALSE)</f>
        <v>1</v>
      </c>
      <c r="O1921" s="2" t="str">
        <f t="shared" si="274"/>
        <v>战斗</v>
      </c>
      <c r="P1921" s="2">
        <f t="shared" si="275"/>
        <v>102</v>
      </c>
      <c r="Q1921" s="51">
        <f>INT(VLOOKUP(M1921,Entourage!A:AF,28+IF(N1921=1,2,IF(N1921=3,3,1)),FALSE)*0.6*POWER(B1921,1.1))</f>
        <v>259</v>
      </c>
      <c r="R1921" s="55">
        <f>I1921/(SUM(H$2:H1921)*10)</f>
        <v>1.5948594674556213E-2</v>
      </c>
      <c r="S1921" s="95">
        <f t="shared" si="269"/>
        <v>1.0940002227251997</v>
      </c>
      <c r="T1921" s="96">
        <f>SUMIFS(H$2:H1921,A$2:A1921,A1921)*10*S1921*(1.1+INDEX(Entourage!BD:BD,MATCH(J1921,Entourage!A:A,0))/20)</f>
        <v>10353.618107871291</v>
      </c>
      <c r="U1921" s="96">
        <f t="shared" si="270"/>
        <v>816.64297038233417</v>
      </c>
      <c r="V1921" s="96">
        <f>T1921/VLOOKUP(C1921,[4]CharPropertyConfig!$A:$G,7,FALSE)</f>
        <v>414.1447243148516</v>
      </c>
      <c r="W1921" s="96">
        <f t="shared" si="271"/>
        <v>49.901977789375451</v>
      </c>
      <c r="X1921" s="54" t="str">
        <f>VLOOKUP(J1921,Entourage!A:B,2,FALSE)</f>
        <v>c_b_0066</v>
      </c>
      <c r="Y1921" s="51" t="str">
        <f>VLOOKUP(M1921,Entourage!A:B,2,FALSE)</f>
        <v>c_b_0020</v>
      </c>
    </row>
    <row r="1922" spans="1:25" x14ac:dyDescent="0.15">
      <c r="A1922" s="51">
        <f t="shared" si="267"/>
        <v>97</v>
      </c>
      <c r="B1922" s="2">
        <f>COUNTIF(A$1:A1922,A1922)</f>
        <v>1</v>
      </c>
      <c r="C1922" s="2">
        <f t="shared" si="272"/>
        <v>102</v>
      </c>
      <c r="D1922" s="100">
        <f t="shared" si="268"/>
        <v>11</v>
      </c>
      <c r="E1922" s="51">
        <v>1</v>
      </c>
      <c r="F1922" s="43">
        <v>1</v>
      </c>
      <c r="G1922" s="82">
        <v>13009</v>
      </c>
      <c r="H1922" s="43">
        <v>2</v>
      </c>
      <c r="I1922" s="43">
        <f>VLOOKUP(C1922,[4]CharPropertyConfig!$A:$G,7,FALSE)*D1922</f>
        <v>275</v>
      </c>
      <c r="J1922" s="51">
        <f>VLOOKUP(A1922,filiation!A:C,3,FALSE)</f>
        <v>29</v>
      </c>
      <c r="K1922" s="51">
        <f>VLOOKUP(J1922,Entourage!A:N,14,FALSE)</f>
        <v>1</v>
      </c>
      <c r="L1922" s="2" t="str">
        <f t="shared" si="273"/>
        <v>战斗</v>
      </c>
      <c r="M1922" s="51">
        <f>VLOOKUP(A1922,filiation!A:D,4,FALSE)</f>
        <v>31</v>
      </c>
      <c r="N1922" s="51">
        <f>VLOOKUP(M1922,Entourage!A:N,14,FALSE)</f>
        <v>1</v>
      </c>
      <c r="O1922" s="2" t="str">
        <f t="shared" si="274"/>
        <v>战斗</v>
      </c>
      <c r="P1922" s="2">
        <f t="shared" si="275"/>
        <v>102</v>
      </c>
      <c r="Q1922" s="51">
        <f>INT(VLOOKUP(M1922,Entourage!A:AF,28+IF(N1922=1,2,IF(N1922=3,3,1)),FALSE)*0.6*POWER(B1922,1.1))</f>
        <v>10</v>
      </c>
      <c r="R1922" s="55">
        <f>I1922/(SUM(H$2:H1922)*10)</f>
        <v>4.2374187186045796E-4</v>
      </c>
      <c r="S1922" s="95">
        <f t="shared" si="269"/>
        <v>10</v>
      </c>
      <c r="T1922" s="96">
        <f>SUMIFS(H$2:H1922,A$2:A1922,A1922)*10*S1922*(1.1+INDEX(Entourage!BD:BD,MATCH(J1922,Entourage!A:A,0))/20)</f>
        <v>280</v>
      </c>
      <c r="U1922" s="96">
        <f t="shared" si="270"/>
        <v>-10073.618107871291</v>
      </c>
      <c r="V1922" s="96">
        <f>T1922/VLOOKUP(C1922,[4]CharPropertyConfig!$A:$G,7,FALSE)</f>
        <v>11.2</v>
      </c>
      <c r="W1922" s="96">
        <f t="shared" si="271"/>
        <v>-10890.261078253625</v>
      </c>
      <c r="X1922" s="54" t="str">
        <f>VLOOKUP(J1922,Entourage!A:B,2,FALSE)</f>
        <v>c_b_0020</v>
      </c>
      <c r="Y1922" s="51" t="str">
        <f>VLOOKUP(M1922,Entourage!A:B,2,FALSE)</f>
        <v>c_b_0070</v>
      </c>
    </row>
    <row r="1923" spans="1:25" x14ac:dyDescent="0.15">
      <c r="A1923" s="51">
        <f t="shared" ref="A1923:A1986" si="276">INT((ROW(A1923)+18)/20)</f>
        <v>97</v>
      </c>
      <c r="B1923" s="2">
        <f>COUNTIF(A$1:A1923,A1923)</f>
        <v>2</v>
      </c>
      <c r="C1923" s="2">
        <f t="shared" si="272"/>
        <v>102</v>
      </c>
      <c r="D1923" s="100">
        <f t="shared" ref="D1923:D1986" si="277">INT(V1923)</f>
        <v>23</v>
      </c>
      <c r="E1923" s="51">
        <v>1</v>
      </c>
      <c r="F1923" s="43">
        <v>1</v>
      </c>
      <c r="G1923" s="82">
        <v>13009</v>
      </c>
      <c r="H1923" s="43">
        <v>4</v>
      </c>
      <c r="I1923" s="43">
        <f>VLOOKUP(C1923,[4]CharPropertyConfig!$A:$G,7,FALSE)*D1923</f>
        <v>575</v>
      </c>
      <c r="J1923" s="51">
        <f>VLOOKUP(A1923,filiation!A:C,3,FALSE)</f>
        <v>29</v>
      </c>
      <c r="K1923" s="51">
        <f>VLOOKUP(J1923,Entourage!A:N,14,FALSE)</f>
        <v>1</v>
      </c>
      <c r="L1923" s="2" t="str">
        <f t="shared" si="273"/>
        <v>战斗</v>
      </c>
      <c r="M1923" s="51">
        <f>VLOOKUP(A1923,filiation!A:D,4,FALSE)</f>
        <v>31</v>
      </c>
      <c r="N1923" s="51">
        <f>VLOOKUP(M1923,Entourage!A:N,14,FALSE)</f>
        <v>1</v>
      </c>
      <c r="O1923" s="2" t="str">
        <f t="shared" si="274"/>
        <v>战斗</v>
      </c>
      <c r="P1923" s="2">
        <f t="shared" si="275"/>
        <v>102</v>
      </c>
      <c r="Q1923" s="51">
        <f>INT(VLOOKUP(M1923,Entourage!A:AF,28+IF(N1923=1,2,IF(N1923=3,3,1)),FALSE)*0.6*POWER(B1923,1.1))</f>
        <v>23</v>
      </c>
      <c r="R1923" s="55">
        <f>I1923/(SUM(H$2:H1923)*10)</f>
        <v>8.8595112631351884E-4</v>
      </c>
      <c r="S1923" s="95">
        <f t="shared" ref="S1923:S1986" si="278">VLOOKUP(B1923,AG$2:AH$22,2,FALSE)</f>
        <v>7</v>
      </c>
      <c r="T1923" s="96">
        <f>SUMIFS(H$2:H1923,A$2:A1923,A1923)*10*S1923*(1.1+INDEX(Entourage!BD:BD,MATCH(J1923,Entourage!A:A,0))/20)</f>
        <v>588</v>
      </c>
      <c r="U1923" s="96">
        <f t="shared" ref="U1923:U1986" si="279">IFERROR(T1923-T1922,0)</f>
        <v>308</v>
      </c>
      <c r="V1923" s="96">
        <f>T1923/VLOOKUP(C1923,[4]CharPropertyConfig!$A:$G,7,FALSE)</f>
        <v>23.52</v>
      </c>
      <c r="W1923" s="96">
        <f t="shared" si="271"/>
        <v>10381.618107871291</v>
      </c>
      <c r="X1923" s="54" t="str">
        <f>VLOOKUP(J1923,Entourage!A:B,2,FALSE)</f>
        <v>c_b_0020</v>
      </c>
      <c r="Y1923" s="51" t="str">
        <f>VLOOKUP(M1923,Entourage!A:B,2,FALSE)</f>
        <v>c_b_0070</v>
      </c>
    </row>
    <row r="1924" spans="1:25" x14ac:dyDescent="0.15">
      <c r="A1924" s="51">
        <f t="shared" si="276"/>
        <v>97</v>
      </c>
      <c r="B1924" s="2">
        <f>COUNTIF(A$1:A1924,A1924)</f>
        <v>3</v>
      </c>
      <c r="C1924" s="2">
        <f t="shared" si="272"/>
        <v>102</v>
      </c>
      <c r="D1924" s="100">
        <f t="shared" si="277"/>
        <v>36</v>
      </c>
      <c r="E1924" s="51">
        <v>1</v>
      </c>
      <c r="F1924" s="43">
        <v>1</v>
      </c>
      <c r="G1924" s="82">
        <v>13009</v>
      </c>
      <c r="H1924" s="43">
        <v>6</v>
      </c>
      <c r="I1924" s="43">
        <f>VLOOKUP(C1924,[4]CharPropertyConfig!$A:$G,7,FALSE)*D1924</f>
        <v>900</v>
      </c>
      <c r="J1924" s="51">
        <f>VLOOKUP(A1924,filiation!A:C,3,FALSE)</f>
        <v>29</v>
      </c>
      <c r="K1924" s="51">
        <f>VLOOKUP(J1924,Entourage!A:N,14,FALSE)</f>
        <v>1</v>
      </c>
      <c r="L1924" s="2" t="str">
        <f t="shared" si="273"/>
        <v>战斗</v>
      </c>
      <c r="M1924" s="51">
        <f>VLOOKUP(A1924,filiation!A:D,4,FALSE)</f>
        <v>31</v>
      </c>
      <c r="N1924" s="51">
        <f>VLOOKUP(M1924,Entourage!A:N,14,FALSE)</f>
        <v>1</v>
      </c>
      <c r="O1924" s="2" t="str">
        <f t="shared" si="274"/>
        <v>战斗</v>
      </c>
      <c r="P1924" s="2">
        <f t="shared" si="275"/>
        <v>102</v>
      </c>
      <c r="Q1924" s="51">
        <f>INT(VLOOKUP(M1924,Entourage!A:AF,28+IF(N1924=1,2,IF(N1924=3,3,1)),FALSE)*0.6*POWER(B1924,1.1))</f>
        <v>36</v>
      </c>
      <c r="R1924" s="55">
        <f>I1924/(SUM(H$2:H1924)*10)</f>
        <v>1.3865779256794233E-3</v>
      </c>
      <c r="S1924" s="95">
        <f t="shared" si="278"/>
        <v>5.5</v>
      </c>
      <c r="T1924" s="96">
        <f>SUMIFS(H$2:H1924,A$2:A1924,A1924)*10*S1924*(1.1+INDEX(Entourage!BD:BD,MATCH(J1924,Entourage!A:A,0))/20)</f>
        <v>924.00000000000011</v>
      </c>
      <c r="U1924" s="96">
        <f t="shared" si="279"/>
        <v>336.00000000000011</v>
      </c>
      <c r="V1924" s="96">
        <f>T1924/VLOOKUP(C1924,[4]CharPropertyConfig!$A:$G,7,FALSE)</f>
        <v>36.960000000000008</v>
      </c>
      <c r="W1924" s="96">
        <f t="shared" ref="W1924:W1987" si="280">U1924-U1923</f>
        <v>28.000000000000114</v>
      </c>
      <c r="X1924" s="54" t="str">
        <f>VLOOKUP(J1924,Entourage!A:B,2,FALSE)</f>
        <v>c_b_0020</v>
      </c>
      <c r="Y1924" s="51" t="str">
        <f>VLOOKUP(M1924,Entourage!A:B,2,FALSE)</f>
        <v>c_b_0070</v>
      </c>
    </row>
    <row r="1925" spans="1:25" x14ac:dyDescent="0.15">
      <c r="A1925" s="51">
        <f t="shared" si="276"/>
        <v>97</v>
      </c>
      <c r="B1925" s="2">
        <f>COUNTIF(A$1:A1925,A1925)</f>
        <v>4</v>
      </c>
      <c r="C1925" s="2">
        <f t="shared" si="272"/>
        <v>102</v>
      </c>
      <c r="D1925" s="100">
        <f t="shared" si="277"/>
        <v>51</v>
      </c>
      <c r="E1925" s="51">
        <v>1</v>
      </c>
      <c r="F1925" s="43">
        <v>2</v>
      </c>
      <c r="G1925" s="82">
        <v>13009</v>
      </c>
      <c r="H1925" s="43">
        <v>10</v>
      </c>
      <c r="I1925" s="43">
        <f>VLOOKUP(C1925,[4]CharPropertyConfig!$A:$G,7,FALSE)*D1925</f>
        <v>1275</v>
      </c>
      <c r="J1925" s="51">
        <f>VLOOKUP(A1925,filiation!A:C,3,FALSE)</f>
        <v>29</v>
      </c>
      <c r="K1925" s="51">
        <f>VLOOKUP(J1925,Entourage!A:N,14,FALSE)</f>
        <v>1</v>
      </c>
      <c r="L1925" s="2" t="str">
        <f t="shared" si="273"/>
        <v>战斗</v>
      </c>
      <c r="M1925" s="51">
        <f>VLOOKUP(A1925,filiation!A:D,4,FALSE)</f>
        <v>31</v>
      </c>
      <c r="N1925" s="51">
        <f>VLOOKUP(M1925,Entourage!A:N,14,FALSE)</f>
        <v>1</v>
      </c>
      <c r="O1925" s="2" t="str">
        <f t="shared" si="274"/>
        <v>战斗</v>
      </c>
      <c r="P1925" s="2">
        <f t="shared" si="275"/>
        <v>102</v>
      </c>
      <c r="Q1925" s="51">
        <f>INT(VLOOKUP(M1925,Entourage!A:AF,28+IF(N1925=1,2,IF(N1925=3,3,1)),FALSE)*0.6*POWER(B1925,1.1))</f>
        <v>49</v>
      </c>
      <c r="R1925" s="55">
        <f>I1925/(SUM(H$2:H1925)*10)</f>
        <v>1.9640161434424969E-3</v>
      </c>
      <c r="S1925" s="95">
        <f t="shared" si="278"/>
        <v>4.2</v>
      </c>
      <c r="T1925" s="96">
        <f>SUMIFS(H$2:H1925,A$2:A1925,A1925)*10*S1925*(1.1+INDEX(Entourage!BD:BD,MATCH(J1925,Entourage!A:A,0))/20)</f>
        <v>1293.6000000000001</v>
      </c>
      <c r="U1925" s="96">
        <f t="shared" si="279"/>
        <v>369.6</v>
      </c>
      <c r="V1925" s="96">
        <f>T1925/VLOOKUP(C1925,[4]CharPropertyConfig!$A:$G,7,FALSE)</f>
        <v>51.744000000000007</v>
      </c>
      <c r="W1925" s="96">
        <f t="shared" si="280"/>
        <v>33.599999999999909</v>
      </c>
      <c r="X1925" s="54" t="str">
        <f>VLOOKUP(J1925,Entourage!A:B,2,FALSE)</f>
        <v>c_b_0020</v>
      </c>
      <c r="Y1925" s="51" t="str">
        <f>VLOOKUP(M1925,Entourage!A:B,2,FALSE)</f>
        <v>c_b_0070</v>
      </c>
    </row>
    <row r="1926" spans="1:25" x14ac:dyDescent="0.15">
      <c r="A1926" s="51">
        <f t="shared" si="276"/>
        <v>97</v>
      </c>
      <c r="B1926" s="2">
        <f>COUNTIF(A$1:A1926,A1926)</f>
        <v>5</v>
      </c>
      <c r="C1926" s="2">
        <f t="shared" si="272"/>
        <v>102</v>
      </c>
      <c r="D1926" s="100">
        <f t="shared" si="277"/>
        <v>67</v>
      </c>
      <c r="E1926" s="51">
        <v>1</v>
      </c>
      <c r="F1926" s="43">
        <v>2</v>
      </c>
      <c r="G1926" s="82">
        <v>13009</v>
      </c>
      <c r="H1926" s="43">
        <v>12</v>
      </c>
      <c r="I1926" s="43">
        <f>VLOOKUP(C1926,[4]CharPropertyConfig!$A:$G,7,FALSE)*D1926</f>
        <v>1675</v>
      </c>
      <c r="J1926" s="51">
        <f>VLOOKUP(A1926,filiation!A:C,3,FALSE)</f>
        <v>29</v>
      </c>
      <c r="K1926" s="51">
        <f>VLOOKUP(J1926,Entourage!A:N,14,FALSE)</f>
        <v>1</v>
      </c>
      <c r="L1926" s="2" t="str">
        <f t="shared" si="273"/>
        <v>战斗</v>
      </c>
      <c r="M1926" s="51">
        <f>VLOOKUP(A1926,filiation!A:D,4,FALSE)</f>
        <v>31</v>
      </c>
      <c r="N1926" s="51">
        <f>VLOOKUP(M1926,Entourage!A:N,14,FALSE)</f>
        <v>1</v>
      </c>
      <c r="O1926" s="2" t="str">
        <f t="shared" si="274"/>
        <v>战斗</v>
      </c>
      <c r="P1926" s="2">
        <f t="shared" si="275"/>
        <v>102</v>
      </c>
      <c r="Q1926" s="51">
        <f>INT(VLOOKUP(M1926,Entourage!A:AF,28+IF(N1926=1,2,IF(N1926=3,3,1)),FALSE)*0.6*POWER(B1926,1.1))</f>
        <v>63</v>
      </c>
      <c r="R1926" s="55">
        <f>I1926/(SUM(H$2:H1926)*10)</f>
        <v>2.5797012166949023E-3</v>
      </c>
      <c r="S1926" s="95">
        <f t="shared" si="278"/>
        <v>3.56</v>
      </c>
      <c r="T1926" s="96">
        <f>SUMIFS(H$2:H1926,A$2:A1926,A1926)*10*S1926*(1.1+INDEX(Entourage!BD:BD,MATCH(J1926,Entourage!A:A,0))/20)</f>
        <v>1694.5600000000004</v>
      </c>
      <c r="U1926" s="96">
        <f t="shared" si="279"/>
        <v>400.96000000000026</v>
      </c>
      <c r="V1926" s="96">
        <f>T1926/VLOOKUP(C1926,[4]CharPropertyConfig!$A:$G,7,FALSE)</f>
        <v>67.78240000000001</v>
      </c>
      <c r="W1926" s="96">
        <f t="shared" si="280"/>
        <v>31.360000000000241</v>
      </c>
      <c r="X1926" s="54" t="str">
        <f>VLOOKUP(J1926,Entourage!A:B,2,FALSE)</f>
        <v>c_b_0020</v>
      </c>
      <c r="Y1926" s="51" t="str">
        <f>VLOOKUP(M1926,Entourage!A:B,2,FALSE)</f>
        <v>c_b_0070</v>
      </c>
    </row>
    <row r="1927" spans="1:25" x14ac:dyDescent="0.15">
      <c r="A1927" s="51">
        <f t="shared" si="276"/>
        <v>97</v>
      </c>
      <c r="B1927" s="2">
        <f>COUNTIF(A$1:A1927,A1927)</f>
        <v>6</v>
      </c>
      <c r="C1927" s="2">
        <f t="shared" si="272"/>
        <v>102</v>
      </c>
      <c r="D1927" s="100">
        <f t="shared" si="277"/>
        <v>84</v>
      </c>
      <c r="E1927" s="51">
        <v>1</v>
      </c>
      <c r="F1927" s="43">
        <v>2</v>
      </c>
      <c r="G1927" s="82">
        <v>13009</v>
      </c>
      <c r="H1927" s="43">
        <v>16</v>
      </c>
      <c r="I1927" s="43">
        <f>VLOOKUP(C1927,[4]CharPropertyConfig!$A:$G,7,FALSE)*D1927</f>
        <v>2100</v>
      </c>
      <c r="J1927" s="51">
        <f>VLOOKUP(A1927,filiation!A:C,3,FALSE)</f>
        <v>29</v>
      </c>
      <c r="K1927" s="51">
        <f>VLOOKUP(J1927,Entourage!A:N,14,FALSE)</f>
        <v>1</v>
      </c>
      <c r="L1927" s="2" t="str">
        <f t="shared" si="273"/>
        <v>战斗</v>
      </c>
      <c r="M1927" s="51">
        <f>VLOOKUP(A1927,filiation!A:D,4,FALSE)</f>
        <v>31</v>
      </c>
      <c r="N1927" s="51">
        <f>VLOOKUP(M1927,Entourage!A:N,14,FALSE)</f>
        <v>1</v>
      </c>
      <c r="O1927" s="2" t="str">
        <f t="shared" si="274"/>
        <v>战斗</v>
      </c>
      <c r="P1927" s="2">
        <f t="shared" si="275"/>
        <v>102</v>
      </c>
      <c r="Q1927" s="51">
        <f>INT(VLOOKUP(M1927,Entourage!A:AF,28+IF(N1927=1,2,IF(N1927=3,3,1)),FALSE)*0.6*POWER(B1927,1.1))</f>
        <v>77</v>
      </c>
      <c r="R1927" s="55">
        <f>I1927/(SUM(H$2:H1927)*10)</f>
        <v>3.2334554860961413E-3</v>
      </c>
      <c r="S1927" s="95">
        <f t="shared" si="278"/>
        <v>3.02</v>
      </c>
      <c r="T1927" s="96">
        <f>SUMIFS(H$2:H1927,A$2:A1927,A1927)*10*S1927*(1.1+INDEX(Entourage!BD:BD,MATCH(J1927,Entourage!A:A,0))/20)</f>
        <v>2114</v>
      </c>
      <c r="U1927" s="96">
        <f t="shared" si="279"/>
        <v>419.4399999999996</v>
      </c>
      <c r="V1927" s="96">
        <f>T1927/VLOOKUP(C1927,[4]CharPropertyConfig!$A:$G,7,FALSE)</f>
        <v>84.56</v>
      </c>
      <c r="W1927" s="96">
        <f t="shared" si="280"/>
        <v>18.479999999999336</v>
      </c>
      <c r="X1927" s="54" t="str">
        <f>VLOOKUP(J1927,Entourage!A:B,2,FALSE)</f>
        <v>c_b_0020</v>
      </c>
      <c r="Y1927" s="51" t="str">
        <f>VLOOKUP(M1927,Entourage!A:B,2,FALSE)</f>
        <v>c_b_0070</v>
      </c>
    </row>
    <row r="1928" spans="1:25" x14ac:dyDescent="0.15">
      <c r="A1928" s="51">
        <f t="shared" si="276"/>
        <v>97</v>
      </c>
      <c r="B1928" s="2">
        <f>COUNTIF(A$1:A1928,A1928)</f>
        <v>7</v>
      </c>
      <c r="C1928" s="2">
        <f t="shared" si="272"/>
        <v>102</v>
      </c>
      <c r="D1928" s="100">
        <f t="shared" si="277"/>
        <v>101</v>
      </c>
      <c r="E1928" s="51">
        <v>1</v>
      </c>
      <c r="F1928" s="43">
        <v>3</v>
      </c>
      <c r="G1928" s="82">
        <v>13009</v>
      </c>
      <c r="H1928" s="43">
        <v>20</v>
      </c>
      <c r="I1928" s="43">
        <f>VLOOKUP(C1928,[4]CharPropertyConfig!$A:$G,7,FALSE)*D1928</f>
        <v>2525</v>
      </c>
      <c r="J1928" s="51">
        <f>VLOOKUP(A1928,filiation!A:C,3,FALSE)</f>
        <v>29</v>
      </c>
      <c r="K1928" s="51">
        <f>VLOOKUP(J1928,Entourage!A:N,14,FALSE)</f>
        <v>1</v>
      </c>
      <c r="L1928" s="2" t="str">
        <f t="shared" si="273"/>
        <v>战斗</v>
      </c>
      <c r="M1928" s="51">
        <f>VLOOKUP(A1928,filiation!A:D,4,FALSE)</f>
        <v>31</v>
      </c>
      <c r="N1928" s="51">
        <f>VLOOKUP(M1928,Entourage!A:N,14,FALSE)</f>
        <v>1</v>
      </c>
      <c r="O1928" s="2" t="str">
        <f t="shared" si="274"/>
        <v>战斗</v>
      </c>
      <c r="P1928" s="2">
        <f t="shared" si="275"/>
        <v>102</v>
      </c>
      <c r="Q1928" s="51">
        <f>INT(VLOOKUP(M1928,Entourage!A:AF,28+IF(N1928=1,2,IF(N1928=3,3,1)),FALSE)*0.6*POWER(B1928,1.1))</f>
        <v>91</v>
      </c>
      <c r="R1928" s="55">
        <f>I1928/(SUM(H$2:H1928)*10)</f>
        <v>3.8866484007019056E-3</v>
      </c>
      <c r="S1928" s="95">
        <f t="shared" si="278"/>
        <v>2.6</v>
      </c>
      <c r="T1928" s="96">
        <f>SUMIFS(H$2:H1928,A$2:A1928,A1928)*10*S1928*(1.1+INDEX(Entourage!BD:BD,MATCH(J1928,Entourage!A:A,0))/20)</f>
        <v>2548.0000000000005</v>
      </c>
      <c r="U1928" s="96">
        <f t="shared" si="279"/>
        <v>434.00000000000045</v>
      </c>
      <c r="V1928" s="96">
        <f>T1928/VLOOKUP(C1928,[4]CharPropertyConfig!$A:$G,7,FALSE)</f>
        <v>101.92000000000002</v>
      </c>
      <c r="W1928" s="96">
        <f t="shared" si="280"/>
        <v>14.560000000000855</v>
      </c>
      <c r="X1928" s="54" t="str">
        <f>VLOOKUP(J1928,Entourage!A:B,2,FALSE)</f>
        <v>c_b_0020</v>
      </c>
      <c r="Y1928" s="51" t="str">
        <f>VLOOKUP(M1928,Entourage!A:B,2,FALSE)</f>
        <v>c_b_0070</v>
      </c>
    </row>
    <row r="1929" spans="1:25" x14ac:dyDescent="0.15">
      <c r="A1929" s="51">
        <f t="shared" si="276"/>
        <v>97</v>
      </c>
      <c r="B1929" s="2">
        <f>COUNTIF(A$1:A1929,A1929)</f>
        <v>8</v>
      </c>
      <c r="C1929" s="2">
        <f t="shared" si="272"/>
        <v>102</v>
      </c>
      <c r="D1929" s="100">
        <f t="shared" si="277"/>
        <v>120</v>
      </c>
      <c r="E1929" s="51">
        <v>1</v>
      </c>
      <c r="F1929" s="43">
        <v>3</v>
      </c>
      <c r="G1929" s="82">
        <v>13009</v>
      </c>
      <c r="H1929" s="43">
        <v>24</v>
      </c>
      <c r="I1929" s="43">
        <f>VLOOKUP(C1929,[4]CharPropertyConfig!$A:$G,7,FALSE)*D1929</f>
        <v>3000</v>
      </c>
      <c r="J1929" s="51">
        <f>VLOOKUP(A1929,filiation!A:C,3,FALSE)</f>
        <v>29</v>
      </c>
      <c r="K1929" s="51">
        <f>VLOOKUP(J1929,Entourage!A:N,14,FALSE)</f>
        <v>1</v>
      </c>
      <c r="L1929" s="2" t="str">
        <f t="shared" si="273"/>
        <v>战斗</v>
      </c>
      <c r="M1929" s="51">
        <f>VLOOKUP(A1929,filiation!A:D,4,FALSE)</f>
        <v>31</v>
      </c>
      <c r="N1929" s="51">
        <f>VLOOKUP(M1929,Entourage!A:N,14,FALSE)</f>
        <v>1</v>
      </c>
      <c r="O1929" s="2" t="str">
        <f t="shared" si="274"/>
        <v>战斗</v>
      </c>
      <c r="P1929" s="2">
        <f t="shared" si="275"/>
        <v>102</v>
      </c>
      <c r="Q1929" s="51">
        <f>INT(VLOOKUP(M1929,Entourage!A:AF,28+IF(N1929=1,2,IF(N1929=3,3,1)),FALSE)*0.6*POWER(B1929,1.1))</f>
        <v>106</v>
      </c>
      <c r="R1929" s="55">
        <f>I1929/(SUM(H$2:H1929)*10)</f>
        <v>4.6160947838128942E-3</v>
      </c>
      <c r="S1929" s="95">
        <f t="shared" si="278"/>
        <v>2.2799999999999998</v>
      </c>
      <c r="T1929" s="96">
        <f>SUMIFS(H$2:H1929,A$2:A1929,A1929)*10*S1929*(1.1+INDEX(Entourage!BD:BD,MATCH(J1929,Entourage!A:A,0))/20)</f>
        <v>3000.48</v>
      </c>
      <c r="U1929" s="96">
        <f t="shared" si="279"/>
        <v>452.47999999999956</v>
      </c>
      <c r="V1929" s="96">
        <f>T1929/VLOOKUP(C1929,[4]CharPropertyConfig!$A:$G,7,FALSE)</f>
        <v>120.0192</v>
      </c>
      <c r="W1929" s="96">
        <f t="shared" si="280"/>
        <v>18.479999999999109</v>
      </c>
      <c r="X1929" s="54" t="str">
        <f>VLOOKUP(J1929,Entourage!A:B,2,FALSE)</f>
        <v>c_b_0020</v>
      </c>
      <c r="Y1929" s="51" t="str">
        <f>VLOOKUP(M1929,Entourage!A:B,2,FALSE)</f>
        <v>c_b_0070</v>
      </c>
    </row>
    <row r="1930" spans="1:25" x14ac:dyDescent="0.15">
      <c r="A1930" s="51">
        <f t="shared" si="276"/>
        <v>97</v>
      </c>
      <c r="B1930" s="2">
        <f>COUNTIF(A$1:A1930,A1930)</f>
        <v>9</v>
      </c>
      <c r="C1930" s="2">
        <f t="shared" si="272"/>
        <v>102</v>
      </c>
      <c r="D1930" s="100">
        <f t="shared" si="277"/>
        <v>139</v>
      </c>
      <c r="E1930" s="51">
        <v>1</v>
      </c>
      <c r="F1930" s="43">
        <v>3</v>
      </c>
      <c r="G1930" s="82">
        <v>13009</v>
      </c>
      <c r="H1930" s="43">
        <v>26</v>
      </c>
      <c r="I1930" s="43">
        <f>VLOOKUP(C1930,[4]CharPropertyConfig!$A:$G,7,FALSE)*D1930</f>
        <v>3475</v>
      </c>
      <c r="J1930" s="51">
        <f>VLOOKUP(A1930,filiation!A:C,3,FALSE)</f>
        <v>29</v>
      </c>
      <c r="K1930" s="51">
        <f>VLOOKUP(J1930,Entourage!A:N,14,FALSE)</f>
        <v>1</v>
      </c>
      <c r="L1930" s="2" t="str">
        <f t="shared" si="273"/>
        <v>战斗</v>
      </c>
      <c r="M1930" s="51">
        <f>VLOOKUP(A1930,filiation!A:D,4,FALSE)</f>
        <v>31</v>
      </c>
      <c r="N1930" s="51">
        <f>VLOOKUP(M1930,Entourage!A:N,14,FALSE)</f>
        <v>1</v>
      </c>
      <c r="O1930" s="2" t="str">
        <f t="shared" si="274"/>
        <v>战斗</v>
      </c>
      <c r="P1930" s="2">
        <f t="shared" si="275"/>
        <v>102</v>
      </c>
      <c r="Q1930" s="51">
        <f>INT(VLOOKUP(M1930,Entourage!A:AF,28+IF(N1930=1,2,IF(N1930=3,3,1)),FALSE)*0.6*POWER(B1930,1.1))</f>
        <v>121</v>
      </c>
      <c r="R1930" s="55">
        <f>I1930/(SUM(H$2:H1930)*10)</f>
        <v>5.3448381936754032E-3</v>
      </c>
      <c r="S1930" s="95">
        <f t="shared" si="278"/>
        <v>2.0699999999999998</v>
      </c>
      <c r="T1930" s="96">
        <f>SUMIFS(H$2:H1930,A$2:A1930,A1930)*10*S1930*(1.1+INDEX(Entourage!BD:BD,MATCH(J1930,Entourage!A:A,0))/20)</f>
        <v>3477.6000000000004</v>
      </c>
      <c r="U1930" s="96">
        <f t="shared" si="279"/>
        <v>477.12000000000035</v>
      </c>
      <c r="V1930" s="96">
        <f>T1930/VLOOKUP(C1930,[4]CharPropertyConfig!$A:$G,7,FALSE)</f>
        <v>139.10400000000001</v>
      </c>
      <c r="W1930" s="96">
        <f t="shared" si="280"/>
        <v>24.640000000000782</v>
      </c>
      <c r="X1930" s="54" t="str">
        <f>VLOOKUP(J1930,Entourage!A:B,2,FALSE)</f>
        <v>c_b_0020</v>
      </c>
      <c r="Y1930" s="51" t="str">
        <f>VLOOKUP(M1930,Entourage!A:B,2,FALSE)</f>
        <v>c_b_0070</v>
      </c>
    </row>
    <row r="1931" spans="1:25" x14ac:dyDescent="0.15">
      <c r="A1931" s="51">
        <f t="shared" si="276"/>
        <v>97</v>
      </c>
      <c r="B1931" s="2">
        <f>COUNTIF(A$1:A1931,A1931)</f>
        <v>10</v>
      </c>
      <c r="C1931" s="2">
        <f t="shared" si="272"/>
        <v>102</v>
      </c>
      <c r="D1931" s="100">
        <f t="shared" si="277"/>
        <v>158</v>
      </c>
      <c r="E1931" s="51">
        <v>1</v>
      </c>
      <c r="F1931" s="43">
        <v>3</v>
      </c>
      <c r="G1931" s="82">
        <v>13009</v>
      </c>
      <c r="H1931" s="43">
        <v>30</v>
      </c>
      <c r="I1931" s="43">
        <f>VLOOKUP(C1931,[4]CharPropertyConfig!$A:$G,7,FALSE)*D1931</f>
        <v>3950</v>
      </c>
      <c r="J1931" s="51">
        <f>VLOOKUP(A1931,filiation!A:C,3,FALSE)</f>
        <v>29</v>
      </c>
      <c r="K1931" s="51">
        <f>VLOOKUP(J1931,Entourage!A:N,14,FALSE)</f>
        <v>1</v>
      </c>
      <c r="L1931" s="2" t="str">
        <f t="shared" si="273"/>
        <v>战斗</v>
      </c>
      <c r="M1931" s="51">
        <f>VLOOKUP(A1931,filiation!A:D,4,FALSE)</f>
        <v>31</v>
      </c>
      <c r="N1931" s="51">
        <f>VLOOKUP(M1931,Entourage!A:N,14,FALSE)</f>
        <v>1</v>
      </c>
      <c r="O1931" s="2" t="str">
        <f t="shared" si="274"/>
        <v>战斗</v>
      </c>
      <c r="P1931" s="2">
        <f t="shared" si="275"/>
        <v>102</v>
      </c>
      <c r="Q1931" s="51">
        <f>INT(VLOOKUP(M1931,Entourage!A:AF,28+IF(N1931=1,2,IF(N1931=3,3,1)),FALSE)*0.6*POWER(B1931,1.1))</f>
        <v>135</v>
      </c>
      <c r="R1931" s="55">
        <f>I1931/(SUM(H$2:H1931)*10)</f>
        <v>6.0726255265504412E-3</v>
      </c>
      <c r="S1931" s="95">
        <f t="shared" si="278"/>
        <v>1.89</v>
      </c>
      <c r="T1931" s="96">
        <f>SUMIFS(H$2:H1931,A$2:A1931,A1931)*10*S1931*(1.1+INDEX(Entourage!BD:BD,MATCH(J1931,Entourage!A:A,0))/20)</f>
        <v>3969.0000000000005</v>
      </c>
      <c r="U1931" s="96">
        <f t="shared" si="279"/>
        <v>491.40000000000009</v>
      </c>
      <c r="V1931" s="96">
        <f>T1931/VLOOKUP(C1931,[4]CharPropertyConfig!$A:$G,7,FALSE)</f>
        <v>158.76000000000002</v>
      </c>
      <c r="W1931" s="96">
        <f t="shared" si="280"/>
        <v>14.279999999999745</v>
      </c>
      <c r="X1931" s="54" t="str">
        <f>VLOOKUP(J1931,Entourage!A:B,2,FALSE)</f>
        <v>c_b_0020</v>
      </c>
      <c r="Y1931" s="51" t="str">
        <f>VLOOKUP(M1931,Entourage!A:B,2,FALSE)</f>
        <v>c_b_0070</v>
      </c>
    </row>
    <row r="1932" spans="1:25" x14ac:dyDescent="0.15">
      <c r="A1932" s="51">
        <f t="shared" si="276"/>
        <v>97</v>
      </c>
      <c r="B1932" s="2">
        <f>COUNTIF(A$1:A1932,A1932)</f>
        <v>11</v>
      </c>
      <c r="C1932" s="2">
        <f t="shared" si="272"/>
        <v>102</v>
      </c>
      <c r="D1932" s="100">
        <f t="shared" si="277"/>
        <v>179</v>
      </c>
      <c r="E1932" s="51">
        <v>1</v>
      </c>
      <c r="F1932" s="43">
        <v>4</v>
      </c>
      <c r="G1932" s="82">
        <v>13009</v>
      </c>
      <c r="H1932" s="43">
        <v>34</v>
      </c>
      <c r="I1932" s="43">
        <f>VLOOKUP(C1932,[4]CharPropertyConfig!$A:$G,7,FALSE)*D1932</f>
        <v>4475</v>
      </c>
      <c r="J1932" s="51">
        <f>VLOOKUP(A1932,filiation!A:C,3,FALSE)</f>
        <v>29</v>
      </c>
      <c r="K1932" s="51">
        <f>VLOOKUP(J1932,Entourage!A:N,14,FALSE)</f>
        <v>1</v>
      </c>
      <c r="L1932" s="2" t="str">
        <f t="shared" si="273"/>
        <v>战斗</v>
      </c>
      <c r="M1932" s="51">
        <f>VLOOKUP(A1932,filiation!A:D,4,FALSE)</f>
        <v>31</v>
      </c>
      <c r="N1932" s="51">
        <f>VLOOKUP(M1932,Entourage!A:N,14,FALSE)</f>
        <v>1</v>
      </c>
      <c r="O1932" s="2" t="str">
        <f t="shared" si="274"/>
        <v>战斗</v>
      </c>
      <c r="P1932" s="2">
        <f t="shared" si="275"/>
        <v>102</v>
      </c>
      <c r="Q1932" s="51">
        <f>INT(VLOOKUP(M1932,Entourage!A:AF,28+IF(N1932=1,2,IF(N1932=3,3,1)),FALSE)*0.6*POWER(B1932,1.1))</f>
        <v>150</v>
      </c>
      <c r="R1932" s="55">
        <f>I1932/(SUM(H$2:H1932)*10)</f>
        <v>6.8761524277811924E-3</v>
      </c>
      <c r="S1932" s="95">
        <f t="shared" si="278"/>
        <v>1.74</v>
      </c>
      <c r="T1932" s="96">
        <f>SUMIFS(H$2:H1932,A$2:A1932,A1932)*10*S1932*(1.1+INDEX(Entourage!BD:BD,MATCH(J1932,Entourage!A:A,0))/20)</f>
        <v>4482.2400000000007</v>
      </c>
      <c r="U1932" s="96">
        <f t="shared" si="279"/>
        <v>513.24000000000024</v>
      </c>
      <c r="V1932" s="96">
        <f>T1932/VLOOKUP(C1932,[4]CharPropertyConfig!$A:$G,7,FALSE)</f>
        <v>179.28960000000004</v>
      </c>
      <c r="W1932" s="96">
        <f t="shared" si="280"/>
        <v>21.840000000000146</v>
      </c>
      <c r="X1932" s="54" t="str">
        <f>VLOOKUP(J1932,Entourage!A:B,2,FALSE)</f>
        <v>c_b_0020</v>
      </c>
      <c r="Y1932" s="51" t="str">
        <f>VLOOKUP(M1932,Entourage!A:B,2,FALSE)</f>
        <v>c_b_0070</v>
      </c>
    </row>
    <row r="1933" spans="1:25" x14ac:dyDescent="0.15">
      <c r="A1933" s="51">
        <f t="shared" si="276"/>
        <v>97</v>
      </c>
      <c r="B1933" s="2">
        <f>COUNTIF(A$1:A1933,A1933)</f>
        <v>12</v>
      </c>
      <c r="C1933" s="2">
        <f t="shared" si="272"/>
        <v>102</v>
      </c>
      <c r="D1933" s="100">
        <f t="shared" si="277"/>
        <v>200</v>
      </c>
      <c r="E1933" s="51">
        <v>1</v>
      </c>
      <c r="F1933" s="43">
        <v>4</v>
      </c>
      <c r="G1933" s="82">
        <v>13009</v>
      </c>
      <c r="H1933" s="43">
        <v>38</v>
      </c>
      <c r="I1933" s="43">
        <f>VLOOKUP(C1933,[4]CharPropertyConfig!$A:$G,7,FALSE)*D1933</f>
        <v>5000</v>
      </c>
      <c r="J1933" s="51">
        <f>VLOOKUP(A1933,filiation!A:C,3,FALSE)</f>
        <v>29</v>
      </c>
      <c r="K1933" s="51">
        <f>VLOOKUP(J1933,Entourage!A:N,14,FALSE)</f>
        <v>1</v>
      </c>
      <c r="L1933" s="2" t="str">
        <f t="shared" si="273"/>
        <v>战斗</v>
      </c>
      <c r="M1933" s="51">
        <f>VLOOKUP(A1933,filiation!A:D,4,FALSE)</f>
        <v>31</v>
      </c>
      <c r="N1933" s="51">
        <f>VLOOKUP(M1933,Entourage!A:N,14,FALSE)</f>
        <v>1</v>
      </c>
      <c r="O1933" s="2" t="str">
        <f t="shared" si="274"/>
        <v>战斗</v>
      </c>
      <c r="P1933" s="2">
        <f t="shared" si="275"/>
        <v>102</v>
      </c>
      <c r="Q1933" s="51">
        <f>INT(VLOOKUP(M1933,Entourage!A:AF,28+IF(N1933=1,2,IF(N1933=3,3,1)),FALSE)*0.6*POWER(B1933,1.1))</f>
        <v>166</v>
      </c>
      <c r="R1933" s="55">
        <f>I1933/(SUM(H$2:H1933)*10)</f>
        <v>7.6783685002610649E-3</v>
      </c>
      <c r="S1933" s="95">
        <f t="shared" si="278"/>
        <v>1.615</v>
      </c>
      <c r="T1933" s="96">
        <f>SUMIFS(H$2:H1933,A$2:A1933,A1933)*10*S1933*(1.1+INDEX(Entourage!BD:BD,MATCH(J1933,Entourage!A:A,0))/20)</f>
        <v>5019.420000000001</v>
      </c>
      <c r="U1933" s="96">
        <f t="shared" si="279"/>
        <v>537.18000000000029</v>
      </c>
      <c r="V1933" s="96">
        <f>T1933/VLOOKUP(C1933,[4]CharPropertyConfig!$A:$G,7,FALSE)</f>
        <v>200.77680000000004</v>
      </c>
      <c r="W1933" s="96">
        <f t="shared" si="280"/>
        <v>23.940000000000055</v>
      </c>
      <c r="X1933" s="54" t="str">
        <f>VLOOKUP(J1933,Entourage!A:B,2,FALSE)</f>
        <v>c_b_0020</v>
      </c>
      <c r="Y1933" s="51" t="str">
        <f>VLOOKUP(M1933,Entourage!A:B,2,FALSE)</f>
        <v>c_b_0070</v>
      </c>
    </row>
    <row r="1934" spans="1:25" x14ac:dyDescent="0.15">
      <c r="A1934" s="51">
        <f t="shared" si="276"/>
        <v>97</v>
      </c>
      <c r="B1934" s="2">
        <f>COUNTIF(A$1:A1934,A1934)</f>
        <v>13</v>
      </c>
      <c r="C1934" s="2">
        <f t="shared" si="272"/>
        <v>102</v>
      </c>
      <c r="D1934" s="100">
        <f t="shared" si="277"/>
        <v>223</v>
      </c>
      <c r="E1934" s="51">
        <v>1</v>
      </c>
      <c r="F1934" s="43">
        <v>4</v>
      </c>
      <c r="G1934" s="82">
        <v>13009</v>
      </c>
      <c r="H1934" s="43">
        <v>42</v>
      </c>
      <c r="I1934" s="43">
        <f>VLOOKUP(C1934,[4]CharPropertyConfig!$A:$G,7,FALSE)*D1934</f>
        <v>5575</v>
      </c>
      <c r="J1934" s="51">
        <f>VLOOKUP(A1934,filiation!A:C,3,FALSE)</f>
        <v>29</v>
      </c>
      <c r="K1934" s="51">
        <f>VLOOKUP(J1934,Entourage!A:N,14,FALSE)</f>
        <v>1</v>
      </c>
      <c r="L1934" s="2" t="str">
        <f t="shared" si="273"/>
        <v>战斗</v>
      </c>
      <c r="M1934" s="51">
        <f>VLOOKUP(A1934,filiation!A:D,4,FALSE)</f>
        <v>31</v>
      </c>
      <c r="N1934" s="51">
        <f>VLOOKUP(M1934,Entourage!A:N,14,FALSE)</f>
        <v>1</v>
      </c>
      <c r="O1934" s="2" t="str">
        <f t="shared" si="274"/>
        <v>战斗</v>
      </c>
      <c r="P1934" s="2">
        <f t="shared" si="275"/>
        <v>102</v>
      </c>
      <c r="Q1934" s="51">
        <f>INT(VLOOKUP(M1934,Entourage!A:AF,28+IF(N1934=1,2,IF(N1934=3,3,1)),FALSE)*0.6*POWER(B1934,1.1))</f>
        <v>181</v>
      </c>
      <c r="R1934" s="55">
        <f>I1934/(SUM(H$2:H1934)*10)</f>
        <v>8.5558624923265814E-3</v>
      </c>
      <c r="S1934" s="95">
        <f t="shared" si="278"/>
        <v>1.51</v>
      </c>
      <c r="T1934" s="96">
        <f>SUMIFS(H$2:H1934,A$2:A1934,A1934)*10*S1934*(1.1+INDEX(Entourage!BD:BD,MATCH(J1934,Entourage!A:A,0))/20)</f>
        <v>5580.9600000000009</v>
      </c>
      <c r="U1934" s="96">
        <f t="shared" si="279"/>
        <v>561.54</v>
      </c>
      <c r="V1934" s="96">
        <f>T1934/VLOOKUP(C1934,[4]CharPropertyConfig!$A:$G,7,FALSE)</f>
        <v>223.23840000000004</v>
      </c>
      <c r="W1934" s="96">
        <f t="shared" si="280"/>
        <v>24.359999999999673</v>
      </c>
      <c r="X1934" s="54" t="str">
        <f>VLOOKUP(J1934,Entourage!A:B,2,FALSE)</f>
        <v>c_b_0020</v>
      </c>
      <c r="Y1934" s="51" t="str">
        <f>VLOOKUP(M1934,Entourage!A:B,2,FALSE)</f>
        <v>c_b_0070</v>
      </c>
    </row>
    <row r="1935" spans="1:25" x14ac:dyDescent="0.15">
      <c r="A1935" s="51">
        <f t="shared" si="276"/>
        <v>97</v>
      </c>
      <c r="B1935" s="2">
        <f>COUNTIF(A$1:A1935,A1935)</f>
        <v>14</v>
      </c>
      <c r="C1935" s="2">
        <f t="shared" si="272"/>
        <v>102</v>
      </c>
      <c r="D1935" s="100">
        <f t="shared" si="277"/>
        <v>246</v>
      </c>
      <c r="E1935" s="51">
        <v>1</v>
      </c>
      <c r="F1935" s="43">
        <v>5</v>
      </c>
      <c r="G1935" s="82">
        <v>13009</v>
      </c>
      <c r="H1935" s="43">
        <v>46</v>
      </c>
      <c r="I1935" s="43">
        <f>VLOOKUP(C1935,[4]CharPropertyConfig!$A:$G,7,FALSE)*D1935</f>
        <v>6150</v>
      </c>
      <c r="J1935" s="51">
        <f>VLOOKUP(A1935,filiation!A:C,3,FALSE)</f>
        <v>29</v>
      </c>
      <c r="K1935" s="51">
        <f>VLOOKUP(J1935,Entourage!A:N,14,FALSE)</f>
        <v>1</v>
      </c>
      <c r="L1935" s="2" t="str">
        <f t="shared" si="273"/>
        <v>战斗</v>
      </c>
      <c r="M1935" s="51">
        <f>VLOOKUP(A1935,filiation!A:D,4,FALSE)</f>
        <v>31</v>
      </c>
      <c r="N1935" s="51">
        <f>VLOOKUP(M1935,Entourage!A:N,14,FALSE)</f>
        <v>1</v>
      </c>
      <c r="O1935" s="2" t="str">
        <f t="shared" si="274"/>
        <v>战斗</v>
      </c>
      <c r="P1935" s="2">
        <f t="shared" si="275"/>
        <v>102</v>
      </c>
      <c r="Q1935" s="51">
        <f>INT(VLOOKUP(M1935,Entourage!A:AF,28+IF(N1935=1,2,IF(N1935=3,3,1)),FALSE)*0.6*POWER(B1935,1.1))</f>
        <v>196</v>
      </c>
      <c r="R1935" s="55">
        <f>I1935/(SUM(H$2:H1935)*10)</f>
        <v>9.4316473944115568E-3</v>
      </c>
      <c r="S1935" s="95">
        <f t="shared" si="278"/>
        <v>1.42</v>
      </c>
      <c r="T1935" s="96">
        <f>SUMIFS(H$2:H1935,A$2:A1935,A1935)*10*S1935*(1.1+INDEX(Entourage!BD:BD,MATCH(J1935,Entourage!A:A,0))/20)</f>
        <v>6162.8</v>
      </c>
      <c r="U1935" s="96">
        <f t="shared" si="279"/>
        <v>581.83999999999924</v>
      </c>
      <c r="V1935" s="96">
        <f>T1935/VLOOKUP(C1935,[4]CharPropertyConfig!$A:$G,7,FALSE)</f>
        <v>246.512</v>
      </c>
      <c r="W1935" s="96">
        <f t="shared" si="280"/>
        <v>20.299999999999272</v>
      </c>
      <c r="X1935" s="54" t="str">
        <f>VLOOKUP(J1935,Entourage!A:B,2,FALSE)</f>
        <v>c_b_0020</v>
      </c>
      <c r="Y1935" s="51" t="str">
        <f>VLOOKUP(M1935,Entourage!A:B,2,FALSE)</f>
        <v>c_b_0070</v>
      </c>
    </row>
    <row r="1936" spans="1:25" x14ac:dyDescent="0.15">
      <c r="A1936" s="51">
        <f t="shared" si="276"/>
        <v>97</v>
      </c>
      <c r="B1936" s="2">
        <f>COUNTIF(A$1:A1936,A1936)</f>
        <v>15</v>
      </c>
      <c r="C1936" s="2">
        <f t="shared" si="272"/>
        <v>102</v>
      </c>
      <c r="D1936" s="100">
        <f t="shared" si="277"/>
        <v>270</v>
      </c>
      <c r="E1936" s="51">
        <v>1</v>
      </c>
      <c r="F1936" s="43">
        <v>5</v>
      </c>
      <c r="G1936" s="82">
        <v>13009</v>
      </c>
      <c r="H1936" s="43">
        <v>50</v>
      </c>
      <c r="I1936" s="43">
        <f>VLOOKUP(C1936,[4]CharPropertyConfig!$A:$G,7,FALSE)*D1936</f>
        <v>6750</v>
      </c>
      <c r="J1936" s="51">
        <f>VLOOKUP(A1936,filiation!A:C,3,FALSE)</f>
        <v>29</v>
      </c>
      <c r="K1936" s="51">
        <f>VLOOKUP(J1936,Entourage!A:N,14,FALSE)</f>
        <v>1</v>
      </c>
      <c r="L1936" s="2" t="str">
        <f t="shared" si="273"/>
        <v>战斗</v>
      </c>
      <c r="M1936" s="51">
        <f>VLOOKUP(A1936,filiation!A:D,4,FALSE)</f>
        <v>31</v>
      </c>
      <c r="N1936" s="51">
        <f>VLOOKUP(M1936,Entourage!A:N,14,FALSE)</f>
        <v>1</v>
      </c>
      <c r="O1936" s="2" t="str">
        <f t="shared" si="274"/>
        <v>战斗</v>
      </c>
      <c r="P1936" s="2">
        <f t="shared" si="275"/>
        <v>102</v>
      </c>
      <c r="Q1936" s="51">
        <f>INT(VLOOKUP(M1936,Entourage!A:AF,28+IF(N1936=1,2,IF(N1936=3,3,1)),FALSE)*0.6*POWER(B1936,1.1))</f>
        <v>212</v>
      </c>
      <c r="R1936" s="55">
        <f>I1936/(SUM(H$2:H1936)*10)</f>
        <v>1.0343876425156308E-2</v>
      </c>
      <c r="S1936" s="95">
        <f t="shared" si="278"/>
        <v>1.3418999999999999</v>
      </c>
      <c r="T1936" s="96">
        <f>SUMIFS(H$2:H1936,A$2:A1936,A1936)*10*S1936*(1.1+INDEX(Entourage!BD:BD,MATCH(J1936,Entourage!A:A,0))/20)</f>
        <v>6763.1759999999995</v>
      </c>
      <c r="U1936" s="96">
        <f t="shared" si="279"/>
        <v>600.37599999999929</v>
      </c>
      <c r="V1936" s="96">
        <f>T1936/VLOOKUP(C1936,[4]CharPropertyConfig!$A:$G,7,FALSE)</f>
        <v>270.52704</v>
      </c>
      <c r="W1936" s="96">
        <f t="shared" si="280"/>
        <v>18.536000000000058</v>
      </c>
      <c r="X1936" s="54" t="str">
        <f>VLOOKUP(J1936,Entourage!A:B,2,FALSE)</f>
        <v>c_b_0020</v>
      </c>
      <c r="Y1936" s="51" t="str">
        <f>VLOOKUP(M1936,Entourage!A:B,2,FALSE)</f>
        <v>c_b_0070</v>
      </c>
    </row>
    <row r="1937" spans="1:25" x14ac:dyDescent="0.15">
      <c r="A1937" s="51">
        <f t="shared" si="276"/>
        <v>97</v>
      </c>
      <c r="B1937" s="2">
        <f>COUNTIF(A$1:A1937,A1937)</f>
        <v>16</v>
      </c>
      <c r="C1937" s="2">
        <f t="shared" si="272"/>
        <v>102</v>
      </c>
      <c r="D1937" s="100">
        <f t="shared" si="277"/>
        <v>295</v>
      </c>
      <c r="E1937" s="51">
        <v>1</v>
      </c>
      <c r="F1937" s="43">
        <v>5</v>
      </c>
      <c r="G1937" s="82">
        <v>13009</v>
      </c>
      <c r="H1937" s="43">
        <v>54</v>
      </c>
      <c r="I1937" s="43">
        <f>VLOOKUP(C1937,[4]CharPropertyConfig!$A:$G,7,FALSE)*D1937</f>
        <v>7375</v>
      </c>
      <c r="J1937" s="51">
        <f>VLOOKUP(A1937,filiation!A:C,3,FALSE)</f>
        <v>29</v>
      </c>
      <c r="K1937" s="51">
        <f>VLOOKUP(J1937,Entourage!A:N,14,FALSE)</f>
        <v>1</v>
      </c>
      <c r="L1937" s="2" t="str">
        <f t="shared" si="273"/>
        <v>战斗</v>
      </c>
      <c r="M1937" s="51">
        <f>VLOOKUP(A1937,filiation!A:D,4,FALSE)</f>
        <v>31</v>
      </c>
      <c r="N1937" s="51">
        <f>VLOOKUP(M1937,Entourage!A:N,14,FALSE)</f>
        <v>1</v>
      </c>
      <c r="O1937" s="2" t="str">
        <f t="shared" si="274"/>
        <v>战斗</v>
      </c>
      <c r="P1937" s="2">
        <f t="shared" si="275"/>
        <v>102</v>
      </c>
      <c r="Q1937" s="51">
        <f>INT(VLOOKUP(M1937,Entourage!A:AF,28+IF(N1937=1,2,IF(N1937=3,3,1)),FALSE)*0.6*POWER(B1937,1.1))</f>
        <v>228</v>
      </c>
      <c r="R1937" s="55">
        <f>I1937/(SUM(H$2:H1937)*10)</f>
        <v>1.1292298269790231E-2</v>
      </c>
      <c r="S1937" s="95">
        <f t="shared" si="278"/>
        <v>1.2748049999999997</v>
      </c>
      <c r="T1937" s="96">
        <f>SUMIFS(H$2:H1937,A$2:A1937,A1937)*10*S1937*(1.1+INDEX(Entourage!BD:BD,MATCH(J1937,Entourage!A:A,0))/20)</f>
        <v>7388.7697799999987</v>
      </c>
      <c r="U1937" s="96">
        <f t="shared" si="279"/>
        <v>625.59377999999924</v>
      </c>
      <c r="V1937" s="96">
        <f>T1937/VLOOKUP(C1937,[4]CharPropertyConfig!$A:$G,7,FALSE)</f>
        <v>295.55079119999994</v>
      </c>
      <c r="W1937" s="96">
        <f t="shared" si="280"/>
        <v>25.217779999999948</v>
      </c>
      <c r="X1937" s="54" t="str">
        <f>VLOOKUP(J1937,Entourage!A:B,2,FALSE)</f>
        <v>c_b_0020</v>
      </c>
      <c r="Y1937" s="51" t="str">
        <f>VLOOKUP(M1937,Entourage!A:B,2,FALSE)</f>
        <v>c_b_0070</v>
      </c>
    </row>
    <row r="1938" spans="1:25" x14ac:dyDescent="0.15">
      <c r="A1938" s="51">
        <f t="shared" si="276"/>
        <v>97</v>
      </c>
      <c r="B1938" s="2">
        <f>COUNTIF(A$1:A1938,A1938)</f>
        <v>17</v>
      </c>
      <c r="C1938" s="2">
        <f t="shared" ref="C1938:C2001" si="281">P1938</f>
        <v>102</v>
      </c>
      <c r="D1938" s="100">
        <f t="shared" si="277"/>
        <v>321</v>
      </c>
      <c r="E1938" s="51">
        <v>1</v>
      </c>
      <c r="F1938" s="43">
        <v>5</v>
      </c>
      <c r="G1938" s="82">
        <v>13009</v>
      </c>
      <c r="H1938" s="43">
        <v>58</v>
      </c>
      <c r="I1938" s="43">
        <f>VLOOKUP(C1938,[4]CharPropertyConfig!$A:$G,7,FALSE)*D1938</f>
        <v>8025</v>
      </c>
      <c r="J1938" s="51">
        <f>VLOOKUP(A1938,filiation!A:C,3,FALSE)</f>
        <v>29</v>
      </c>
      <c r="K1938" s="51">
        <f>VLOOKUP(J1938,Entourage!A:N,14,FALSE)</f>
        <v>1</v>
      </c>
      <c r="L1938" s="2" t="str">
        <f t="shared" si="273"/>
        <v>战斗</v>
      </c>
      <c r="M1938" s="51">
        <f>VLOOKUP(A1938,filiation!A:D,4,FALSE)</f>
        <v>31</v>
      </c>
      <c r="N1938" s="51">
        <f>VLOOKUP(M1938,Entourage!A:N,14,FALSE)</f>
        <v>1</v>
      </c>
      <c r="O1938" s="2" t="str">
        <f t="shared" si="274"/>
        <v>战斗</v>
      </c>
      <c r="P1938" s="2">
        <f t="shared" si="275"/>
        <v>102</v>
      </c>
      <c r="Q1938" s="51">
        <f>INT(VLOOKUP(M1938,Entourage!A:AF,28+IF(N1938=1,2,IF(N1938=3,3,1)),FALSE)*0.6*POWER(B1938,1.1))</f>
        <v>243</v>
      </c>
      <c r="R1938" s="55">
        <f>I1938/(SUM(H$2:H1938)*10)</f>
        <v>1.2276649124954107E-2</v>
      </c>
      <c r="S1938" s="95">
        <f t="shared" si="278"/>
        <v>1.2174387749999998</v>
      </c>
      <c r="T1938" s="96">
        <f>SUMIFS(H$2:H1938,A$2:A1938,A1938)*10*S1938*(1.1+INDEX(Entourage!BD:BD,MATCH(J1938,Entourage!A:A,0))/20)</f>
        <v>8044.835425199999</v>
      </c>
      <c r="U1938" s="96">
        <f t="shared" si="279"/>
        <v>656.06564520000029</v>
      </c>
      <c r="V1938" s="96">
        <f>T1938/VLOOKUP(C1938,[4]CharPropertyConfig!$A:$G,7,FALSE)</f>
        <v>321.79341700799995</v>
      </c>
      <c r="W1938" s="96">
        <f t="shared" si="280"/>
        <v>30.471865200001048</v>
      </c>
      <c r="X1938" s="54" t="str">
        <f>VLOOKUP(J1938,Entourage!A:B,2,FALSE)</f>
        <v>c_b_0020</v>
      </c>
      <c r="Y1938" s="51" t="str">
        <f>VLOOKUP(M1938,Entourage!A:B,2,FALSE)</f>
        <v>c_b_0070</v>
      </c>
    </row>
    <row r="1939" spans="1:25" x14ac:dyDescent="0.15">
      <c r="A1939" s="51">
        <f t="shared" si="276"/>
        <v>97</v>
      </c>
      <c r="B1939" s="2">
        <f>COUNTIF(A$1:A1939,A1939)</f>
        <v>18</v>
      </c>
      <c r="C1939" s="2">
        <f t="shared" si="281"/>
        <v>102</v>
      </c>
      <c r="D1939" s="100">
        <f t="shared" si="277"/>
        <v>350</v>
      </c>
      <c r="E1939" s="51">
        <v>1</v>
      </c>
      <c r="F1939" s="43">
        <v>6</v>
      </c>
      <c r="G1939" s="82">
        <v>13009</v>
      </c>
      <c r="H1939" s="43">
        <v>64</v>
      </c>
      <c r="I1939" s="43">
        <f>VLOOKUP(C1939,[4]CharPropertyConfig!$A:$G,7,FALSE)*D1939</f>
        <v>8750</v>
      </c>
      <c r="J1939" s="51">
        <f>VLOOKUP(A1939,filiation!A:C,3,FALSE)</f>
        <v>29</v>
      </c>
      <c r="K1939" s="51">
        <f>VLOOKUP(J1939,Entourage!A:N,14,FALSE)</f>
        <v>1</v>
      </c>
      <c r="L1939" s="2" t="str">
        <f t="shared" si="273"/>
        <v>战斗</v>
      </c>
      <c r="M1939" s="51">
        <f>VLOOKUP(A1939,filiation!A:D,4,FALSE)</f>
        <v>31</v>
      </c>
      <c r="N1939" s="51">
        <f>VLOOKUP(M1939,Entourage!A:N,14,FALSE)</f>
        <v>1</v>
      </c>
      <c r="O1939" s="2" t="str">
        <f t="shared" si="274"/>
        <v>战斗</v>
      </c>
      <c r="P1939" s="2">
        <f t="shared" si="275"/>
        <v>102</v>
      </c>
      <c r="Q1939" s="51">
        <f>INT(VLOOKUP(M1939,Entourage!A:AF,28+IF(N1939=1,2,IF(N1939=3,3,1)),FALSE)*0.6*POWER(B1939,1.1))</f>
        <v>259</v>
      </c>
      <c r="R1939" s="55">
        <f>I1939/(SUM(H$2:H1939)*10)</f>
        <v>1.337266169458369E-2</v>
      </c>
      <c r="S1939" s="95">
        <f t="shared" si="278"/>
        <v>1.1687412239999997</v>
      </c>
      <c r="T1939" s="96">
        <f>SUMIFS(H$2:H1939,A$2:A1939,A1939)*10*S1939*(1.1+INDEX(Entourage!BD:BD,MATCH(J1939,Entourage!A:A,0))/20)</f>
        <v>8770.2341448959978</v>
      </c>
      <c r="U1939" s="96">
        <f t="shared" si="279"/>
        <v>725.39871969599881</v>
      </c>
      <c r="V1939" s="96">
        <f>T1939/VLOOKUP(C1939,[4]CharPropertyConfig!$A:$G,7,FALSE)</f>
        <v>350.80936579583994</v>
      </c>
      <c r="W1939" s="96">
        <f t="shared" si="280"/>
        <v>69.333074495998517</v>
      </c>
      <c r="X1939" s="54" t="str">
        <f>VLOOKUP(J1939,Entourage!A:B,2,FALSE)</f>
        <v>c_b_0020</v>
      </c>
      <c r="Y1939" s="51" t="str">
        <f>VLOOKUP(M1939,Entourage!A:B,2,FALSE)</f>
        <v>c_b_0070</v>
      </c>
    </row>
    <row r="1940" spans="1:25" x14ac:dyDescent="0.15">
      <c r="A1940" s="51">
        <f t="shared" si="276"/>
        <v>97</v>
      </c>
      <c r="B1940" s="2">
        <f>COUNTIF(A$1:A1940,A1940)</f>
        <v>19</v>
      </c>
      <c r="C1940" s="2">
        <f t="shared" si="281"/>
        <v>102</v>
      </c>
      <c r="D1940" s="100">
        <f t="shared" si="277"/>
        <v>381</v>
      </c>
      <c r="E1940" s="51">
        <v>1</v>
      </c>
      <c r="F1940" s="43">
        <v>6</v>
      </c>
      <c r="G1940" s="82">
        <v>13009</v>
      </c>
      <c r="H1940" s="43">
        <v>68</v>
      </c>
      <c r="I1940" s="43">
        <f>VLOOKUP(C1940,[4]CharPropertyConfig!$A:$G,7,FALSE)*D1940</f>
        <v>9525</v>
      </c>
      <c r="J1940" s="51">
        <f>VLOOKUP(A1940,filiation!A:C,3,FALSE)</f>
        <v>29</v>
      </c>
      <c r="K1940" s="51">
        <f>VLOOKUP(J1940,Entourage!A:N,14,FALSE)</f>
        <v>1</v>
      </c>
      <c r="L1940" s="2" t="str">
        <f t="shared" si="273"/>
        <v>战斗</v>
      </c>
      <c r="M1940" s="51">
        <f>VLOOKUP(A1940,filiation!A:D,4,FALSE)</f>
        <v>31</v>
      </c>
      <c r="N1940" s="51">
        <f>VLOOKUP(M1940,Entourage!A:N,14,FALSE)</f>
        <v>1</v>
      </c>
      <c r="O1940" s="2" t="str">
        <f t="shared" si="274"/>
        <v>战斗</v>
      </c>
      <c r="P1940" s="2">
        <f t="shared" si="275"/>
        <v>102</v>
      </c>
      <c r="Q1940" s="51">
        <f>INT(VLOOKUP(M1940,Entourage!A:AF,28+IF(N1940=1,2,IF(N1940=3,3,1)),FALSE)*0.6*POWER(B1940,1.1))</f>
        <v>275</v>
      </c>
      <c r="R1940" s="55">
        <f>I1940/(SUM(H$2:H1940)*10)</f>
        <v>1.4541984732824427E-2</v>
      </c>
      <c r="S1940" s="95">
        <f t="shared" si="278"/>
        <v>1.1278352811599996</v>
      </c>
      <c r="T1940" s="96">
        <f>SUMIFS(H$2:H1940,A$2:A1940,A1940)*10*S1940*(1.1+INDEX(Entourage!BD:BD,MATCH(J1940,Entourage!A:A,0))/20)</f>
        <v>9536.9751374889565</v>
      </c>
      <c r="U1940" s="96">
        <f t="shared" si="279"/>
        <v>766.74099259295872</v>
      </c>
      <c r="V1940" s="96">
        <f>T1940/VLOOKUP(C1940,[4]CharPropertyConfig!$A:$G,7,FALSE)</f>
        <v>381.47900549955824</v>
      </c>
      <c r="W1940" s="96">
        <f t="shared" si="280"/>
        <v>41.342272896959912</v>
      </c>
      <c r="X1940" s="54" t="str">
        <f>VLOOKUP(J1940,Entourage!A:B,2,FALSE)</f>
        <v>c_b_0020</v>
      </c>
      <c r="Y1940" s="51" t="str">
        <f>VLOOKUP(M1940,Entourage!A:B,2,FALSE)</f>
        <v>c_b_0070</v>
      </c>
    </row>
    <row r="1941" spans="1:25" x14ac:dyDescent="0.15">
      <c r="A1941" s="51">
        <f t="shared" si="276"/>
        <v>97</v>
      </c>
      <c r="B1941" s="2">
        <f>COUNTIF(A$1:A1941,A1941)</f>
        <v>20</v>
      </c>
      <c r="C1941" s="2">
        <f t="shared" si="281"/>
        <v>102</v>
      </c>
      <c r="D1941" s="100">
        <f t="shared" si="277"/>
        <v>414</v>
      </c>
      <c r="E1941" s="51">
        <v>1</v>
      </c>
      <c r="F1941" s="43">
        <v>6</v>
      </c>
      <c r="G1941" s="82">
        <v>13009</v>
      </c>
      <c r="H1941" s="43">
        <v>72</v>
      </c>
      <c r="I1941" s="43">
        <f>VLOOKUP(C1941,[4]CharPropertyConfig!$A:$G,7,FALSE)*D1941</f>
        <v>10350</v>
      </c>
      <c r="J1941" s="51">
        <f>VLOOKUP(A1941,filiation!A:C,3,FALSE)</f>
        <v>29</v>
      </c>
      <c r="K1941" s="51">
        <f>VLOOKUP(J1941,Entourage!A:N,14,FALSE)</f>
        <v>1</v>
      </c>
      <c r="L1941" s="2" t="str">
        <f t="shared" si="273"/>
        <v>战斗</v>
      </c>
      <c r="M1941" s="51">
        <f>VLOOKUP(A1941,filiation!A:D,4,FALSE)</f>
        <v>31</v>
      </c>
      <c r="N1941" s="51">
        <f>VLOOKUP(M1941,Entourage!A:N,14,FALSE)</f>
        <v>1</v>
      </c>
      <c r="O1941" s="2" t="str">
        <f t="shared" si="274"/>
        <v>战斗</v>
      </c>
      <c r="P1941" s="2">
        <f t="shared" si="275"/>
        <v>102</v>
      </c>
      <c r="Q1941" s="51">
        <f>INT(VLOOKUP(M1941,Entourage!A:AF,28+IF(N1941=1,2,IF(N1941=3,3,1)),FALSE)*0.6*POWER(B1941,1.1))</f>
        <v>291</v>
      </c>
      <c r="R1941" s="55">
        <f>I1941/(SUM(H$2:H1941)*10)</f>
        <v>1.5784176172756664E-2</v>
      </c>
      <c r="S1941" s="95">
        <f t="shared" si="278"/>
        <v>1.0940002227251997</v>
      </c>
      <c r="T1941" s="96">
        <f>SUMIFS(H$2:H1941,A$2:A1941,A1941)*10*S1941*(1.1+INDEX(Entourage!BD:BD,MATCH(J1941,Entourage!A:A,0))/20)</f>
        <v>10353.618107871291</v>
      </c>
      <c r="U1941" s="96">
        <f t="shared" si="279"/>
        <v>816.64297038233417</v>
      </c>
      <c r="V1941" s="96">
        <f>T1941/VLOOKUP(C1941,[4]CharPropertyConfig!$A:$G,7,FALSE)</f>
        <v>414.1447243148516</v>
      </c>
      <c r="W1941" s="96">
        <f t="shared" si="280"/>
        <v>49.901977789375451</v>
      </c>
      <c r="X1941" s="54" t="str">
        <f>VLOOKUP(J1941,Entourage!A:B,2,FALSE)</f>
        <v>c_b_0020</v>
      </c>
      <c r="Y1941" s="51" t="str">
        <f>VLOOKUP(M1941,Entourage!A:B,2,FALSE)</f>
        <v>c_b_0070</v>
      </c>
    </row>
    <row r="1942" spans="1:25" x14ac:dyDescent="0.15">
      <c r="A1942" s="51">
        <f t="shared" si="276"/>
        <v>98</v>
      </c>
      <c r="B1942" s="2">
        <f>COUNTIF(A$1:A1942,A1942)</f>
        <v>1</v>
      </c>
      <c r="C1942" s="2">
        <f t="shared" si="281"/>
        <v>102</v>
      </c>
      <c r="D1942" s="100">
        <f t="shared" si="277"/>
        <v>11</v>
      </c>
      <c r="E1942" s="51">
        <v>1</v>
      </c>
      <c r="F1942" s="43">
        <v>1</v>
      </c>
      <c r="G1942" s="82">
        <v>13009</v>
      </c>
      <c r="H1942" s="43">
        <v>2</v>
      </c>
      <c r="I1942" s="43">
        <f>VLOOKUP(C1942,[4]CharPropertyConfig!$A:$G,7,FALSE)*D1942</f>
        <v>275</v>
      </c>
      <c r="J1942" s="51">
        <f>VLOOKUP(A1942,filiation!A:C,3,FALSE)</f>
        <v>31</v>
      </c>
      <c r="K1942" s="51">
        <f>VLOOKUP(J1942,Entourage!A:N,14,FALSE)</f>
        <v>1</v>
      </c>
      <c r="L1942" s="2" t="str">
        <f t="shared" si="273"/>
        <v>战斗</v>
      </c>
      <c r="M1942" s="51">
        <f>VLOOKUP(A1942,filiation!A:D,4,FALSE)</f>
        <v>29</v>
      </c>
      <c r="N1942" s="51">
        <f>VLOOKUP(M1942,Entourage!A:N,14,FALSE)</f>
        <v>1</v>
      </c>
      <c r="O1942" s="2" t="str">
        <f t="shared" si="274"/>
        <v>战斗</v>
      </c>
      <c r="P1942" s="2">
        <f t="shared" si="275"/>
        <v>102</v>
      </c>
      <c r="Q1942" s="51">
        <f>INT(VLOOKUP(M1942,Entourage!A:AF,28+IF(N1942=1,2,IF(N1942=3,3,1)),FALSE)*0.6*POWER(B1942,1.1))</f>
        <v>9</v>
      </c>
      <c r="R1942" s="55">
        <f>I1942/(SUM(H$2:H1942)*10)</f>
        <v>4.193735321926373E-4</v>
      </c>
      <c r="S1942" s="95">
        <f t="shared" si="278"/>
        <v>10</v>
      </c>
      <c r="T1942" s="96">
        <f>SUMIFS(H$2:H1942,A$2:A1942,A1942)*10*S1942*(1.1+INDEX(Entourage!BD:BD,MATCH(J1942,Entourage!A:A,0))/20)</f>
        <v>280</v>
      </c>
      <c r="U1942" s="96">
        <f t="shared" si="279"/>
        <v>-10073.618107871291</v>
      </c>
      <c r="V1942" s="96">
        <f>T1942/VLOOKUP(C1942,[4]CharPropertyConfig!$A:$G,7,FALSE)</f>
        <v>11.2</v>
      </c>
      <c r="W1942" s="96">
        <f t="shared" si="280"/>
        <v>-10890.261078253625</v>
      </c>
      <c r="X1942" s="54" t="str">
        <f>VLOOKUP(J1942,Entourage!A:B,2,FALSE)</f>
        <v>c_b_0070</v>
      </c>
      <c r="Y1942" s="51" t="str">
        <f>VLOOKUP(M1942,Entourage!A:B,2,FALSE)</f>
        <v>c_b_0020</v>
      </c>
    </row>
    <row r="1943" spans="1:25" x14ac:dyDescent="0.15">
      <c r="A1943" s="51">
        <f t="shared" si="276"/>
        <v>98</v>
      </c>
      <c r="B1943" s="2">
        <f>COUNTIF(A$1:A1943,A1943)</f>
        <v>2</v>
      </c>
      <c r="C1943" s="2">
        <f t="shared" si="281"/>
        <v>102</v>
      </c>
      <c r="D1943" s="100">
        <f t="shared" si="277"/>
        <v>23</v>
      </c>
      <c r="E1943" s="51">
        <v>1</v>
      </c>
      <c r="F1943" s="43">
        <v>1</v>
      </c>
      <c r="G1943" s="82">
        <v>13009</v>
      </c>
      <c r="H1943" s="43">
        <v>4</v>
      </c>
      <c r="I1943" s="43">
        <f>VLOOKUP(C1943,[4]CharPropertyConfig!$A:$G,7,FALSE)*D1943</f>
        <v>575</v>
      </c>
      <c r="J1943" s="51">
        <f>VLOOKUP(A1943,filiation!A:C,3,FALSE)</f>
        <v>31</v>
      </c>
      <c r="K1943" s="51">
        <f>VLOOKUP(J1943,Entourage!A:N,14,FALSE)</f>
        <v>1</v>
      </c>
      <c r="L1943" s="2" t="str">
        <f t="shared" si="273"/>
        <v>战斗</v>
      </c>
      <c r="M1943" s="51">
        <f>VLOOKUP(A1943,filiation!A:D,4,FALSE)</f>
        <v>29</v>
      </c>
      <c r="N1943" s="51">
        <f>VLOOKUP(M1943,Entourage!A:N,14,FALSE)</f>
        <v>1</v>
      </c>
      <c r="O1943" s="2" t="str">
        <f t="shared" si="274"/>
        <v>战斗</v>
      </c>
      <c r="P1943" s="2">
        <f t="shared" si="275"/>
        <v>102</v>
      </c>
      <c r="Q1943" s="51">
        <f>INT(VLOOKUP(M1943,Entourage!A:AF,28+IF(N1943=1,2,IF(N1943=3,3,1)),FALSE)*0.6*POWER(B1943,1.1))</f>
        <v>20</v>
      </c>
      <c r="R1943" s="55">
        <f>I1943/(SUM(H$2:H1943)*10)</f>
        <v>8.7681844521028392E-4</v>
      </c>
      <c r="S1943" s="95">
        <f t="shared" si="278"/>
        <v>7</v>
      </c>
      <c r="T1943" s="96">
        <f>SUMIFS(H$2:H1943,A$2:A1943,A1943)*10*S1943*(1.1+INDEX(Entourage!BD:BD,MATCH(J1943,Entourage!A:A,0))/20)</f>
        <v>588</v>
      </c>
      <c r="U1943" s="96">
        <f t="shared" si="279"/>
        <v>308</v>
      </c>
      <c r="V1943" s="96">
        <f>T1943/VLOOKUP(C1943,[4]CharPropertyConfig!$A:$G,7,FALSE)</f>
        <v>23.52</v>
      </c>
      <c r="W1943" s="96">
        <f t="shared" si="280"/>
        <v>10381.618107871291</v>
      </c>
      <c r="X1943" s="54" t="str">
        <f>VLOOKUP(J1943,Entourage!A:B,2,FALSE)</f>
        <v>c_b_0070</v>
      </c>
      <c r="Y1943" s="51" t="str">
        <f>VLOOKUP(M1943,Entourage!A:B,2,FALSE)</f>
        <v>c_b_0020</v>
      </c>
    </row>
    <row r="1944" spans="1:25" x14ac:dyDescent="0.15">
      <c r="A1944" s="51">
        <f t="shared" si="276"/>
        <v>98</v>
      </c>
      <c r="B1944" s="2">
        <f>COUNTIF(A$1:A1944,A1944)</f>
        <v>3</v>
      </c>
      <c r="C1944" s="2">
        <f t="shared" si="281"/>
        <v>102</v>
      </c>
      <c r="D1944" s="100">
        <f t="shared" si="277"/>
        <v>36</v>
      </c>
      <c r="E1944" s="51">
        <v>1</v>
      </c>
      <c r="F1944" s="43">
        <v>1</v>
      </c>
      <c r="G1944" s="82">
        <v>13009</v>
      </c>
      <c r="H1944" s="43">
        <v>6</v>
      </c>
      <c r="I1944" s="43">
        <f>VLOOKUP(C1944,[4]CharPropertyConfig!$A:$G,7,FALSE)*D1944</f>
        <v>900</v>
      </c>
      <c r="J1944" s="51">
        <f>VLOOKUP(A1944,filiation!A:C,3,FALSE)</f>
        <v>31</v>
      </c>
      <c r="K1944" s="51">
        <f>VLOOKUP(J1944,Entourage!A:N,14,FALSE)</f>
        <v>1</v>
      </c>
      <c r="L1944" s="2" t="str">
        <f t="shared" si="273"/>
        <v>战斗</v>
      </c>
      <c r="M1944" s="51">
        <f>VLOOKUP(A1944,filiation!A:D,4,FALSE)</f>
        <v>29</v>
      </c>
      <c r="N1944" s="51">
        <f>VLOOKUP(M1944,Entourage!A:N,14,FALSE)</f>
        <v>1</v>
      </c>
      <c r="O1944" s="2" t="str">
        <f t="shared" si="274"/>
        <v>战斗</v>
      </c>
      <c r="P1944" s="2">
        <f t="shared" si="275"/>
        <v>102</v>
      </c>
      <c r="Q1944" s="51">
        <f>INT(VLOOKUP(M1944,Entourage!A:AF,28+IF(N1944=1,2,IF(N1944=3,3,1)),FALSE)*0.6*POWER(B1944,1.1))</f>
        <v>32</v>
      </c>
      <c r="R1944" s="55">
        <f>I1944/(SUM(H$2:H1944)*10)</f>
        <v>1.3722859233959502E-3</v>
      </c>
      <c r="S1944" s="95">
        <f t="shared" si="278"/>
        <v>5.5</v>
      </c>
      <c r="T1944" s="96">
        <f>SUMIFS(H$2:H1944,A$2:A1944,A1944)*10*S1944*(1.1+INDEX(Entourage!BD:BD,MATCH(J1944,Entourage!A:A,0))/20)</f>
        <v>924.00000000000011</v>
      </c>
      <c r="U1944" s="96">
        <f t="shared" si="279"/>
        <v>336.00000000000011</v>
      </c>
      <c r="V1944" s="96">
        <f>T1944/VLOOKUP(C1944,[4]CharPropertyConfig!$A:$G,7,FALSE)</f>
        <v>36.960000000000008</v>
      </c>
      <c r="W1944" s="96">
        <f t="shared" si="280"/>
        <v>28.000000000000114</v>
      </c>
      <c r="X1944" s="54" t="str">
        <f>VLOOKUP(J1944,Entourage!A:B,2,FALSE)</f>
        <v>c_b_0070</v>
      </c>
      <c r="Y1944" s="51" t="str">
        <f>VLOOKUP(M1944,Entourage!A:B,2,FALSE)</f>
        <v>c_b_0020</v>
      </c>
    </row>
    <row r="1945" spans="1:25" x14ac:dyDescent="0.15">
      <c r="A1945" s="51">
        <f t="shared" si="276"/>
        <v>98</v>
      </c>
      <c r="B1945" s="2">
        <f>COUNTIF(A$1:A1945,A1945)</f>
        <v>4</v>
      </c>
      <c r="C1945" s="2">
        <f t="shared" si="281"/>
        <v>102</v>
      </c>
      <c r="D1945" s="100">
        <f t="shared" si="277"/>
        <v>51</v>
      </c>
      <c r="E1945" s="51">
        <v>1</v>
      </c>
      <c r="F1945" s="43">
        <v>2</v>
      </c>
      <c r="G1945" s="82">
        <v>13009</v>
      </c>
      <c r="H1945" s="43">
        <v>10</v>
      </c>
      <c r="I1945" s="43">
        <f>VLOOKUP(C1945,[4]CharPropertyConfig!$A:$G,7,FALSE)*D1945</f>
        <v>1275</v>
      </c>
      <c r="J1945" s="51">
        <f>VLOOKUP(A1945,filiation!A:C,3,FALSE)</f>
        <v>31</v>
      </c>
      <c r="K1945" s="51">
        <f>VLOOKUP(J1945,Entourage!A:N,14,FALSE)</f>
        <v>1</v>
      </c>
      <c r="L1945" s="2" t="str">
        <f t="shared" si="273"/>
        <v>战斗</v>
      </c>
      <c r="M1945" s="51">
        <f>VLOOKUP(A1945,filiation!A:D,4,FALSE)</f>
        <v>29</v>
      </c>
      <c r="N1945" s="51">
        <f>VLOOKUP(M1945,Entourage!A:N,14,FALSE)</f>
        <v>1</v>
      </c>
      <c r="O1945" s="2" t="str">
        <f t="shared" si="274"/>
        <v>战斗</v>
      </c>
      <c r="P1945" s="2">
        <f t="shared" si="275"/>
        <v>102</v>
      </c>
      <c r="Q1945" s="51">
        <f>INT(VLOOKUP(M1945,Entourage!A:AF,28+IF(N1945=1,2,IF(N1945=3,3,1)),FALSE)*0.6*POWER(B1945,1.1))</f>
        <v>44</v>
      </c>
      <c r="R1945" s="55">
        <f>I1945/(SUM(H$2:H1945)*10)</f>
        <v>1.9437753453059731E-3</v>
      </c>
      <c r="S1945" s="95">
        <f t="shared" si="278"/>
        <v>4.2</v>
      </c>
      <c r="T1945" s="96">
        <f>SUMIFS(H$2:H1945,A$2:A1945,A1945)*10*S1945*(1.1+INDEX(Entourage!BD:BD,MATCH(J1945,Entourage!A:A,0))/20)</f>
        <v>1293.6000000000001</v>
      </c>
      <c r="U1945" s="96">
        <f t="shared" si="279"/>
        <v>369.6</v>
      </c>
      <c r="V1945" s="96">
        <f>T1945/VLOOKUP(C1945,[4]CharPropertyConfig!$A:$G,7,FALSE)</f>
        <v>51.744000000000007</v>
      </c>
      <c r="W1945" s="96">
        <f t="shared" si="280"/>
        <v>33.599999999999909</v>
      </c>
      <c r="X1945" s="54" t="str">
        <f>VLOOKUP(J1945,Entourage!A:B,2,FALSE)</f>
        <v>c_b_0070</v>
      </c>
      <c r="Y1945" s="51" t="str">
        <f>VLOOKUP(M1945,Entourage!A:B,2,FALSE)</f>
        <v>c_b_0020</v>
      </c>
    </row>
    <row r="1946" spans="1:25" x14ac:dyDescent="0.15">
      <c r="A1946" s="51">
        <f t="shared" si="276"/>
        <v>98</v>
      </c>
      <c r="B1946" s="2">
        <f>COUNTIF(A$1:A1946,A1946)</f>
        <v>5</v>
      </c>
      <c r="C1946" s="2">
        <f t="shared" si="281"/>
        <v>102</v>
      </c>
      <c r="D1946" s="100">
        <f t="shared" si="277"/>
        <v>67</v>
      </c>
      <c r="E1946" s="51">
        <v>1</v>
      </c>
      <c r="F1946" s="43">
        <v>2</v>
      </c>
      <c r="G1946" s="82">
        <v>13009</v>
      </c>
      <c r="H1946" s="43">
        <v>12</v>
      </c>
      <c r="I1946" s="43">
        <f>VLOOKUP(C1946,[4]CharPropertyConfig!$A:$G,7,FALSE)*D1946</f>
        <v>1675</v>
      </c>
      <c r="J1946" s="51">
        <f>VLOOKUP(A1946,filiation!A:C,3,FALSE)</f>
        <v>31</v>
      </c>
      <c r="K1946" s="51">
        <f>VLOOKUP(J1946,Entourage!A:N,14,FALSE)</f>
        <v>1</v>
      </c>
      <c r="L1946" s="2" t="str">
        <f t="shared" si="273"/>
        <v>战斗</v>
      </c>
      <c r="M1946" s="51">
        <f>VLOOKUP(A1946,filiation!A:D,4,FALSE)</f>
        <v>29</v>
      </c>
      <c r="N1946" s="51">
        <f>VLOOKUP(M1946,Entourage!A:N,14,FALSE)</f>
        <v>1</v>
      </c>
      <c r="O1946" s="2" t="str">
        <f t="shared" si="274"/>
        <v>战斗</v>
      </c>
      <c r="P1946" s="2">
        <f t="shared" si="275"/>
        <v>102</v>
      </c>
      <c r="Q1946" s="51">
        <f>INT(VLOOKUP(M1946,Entourage!A:AF,28+IF(N1946=1,2,IF(N1946=3,3,1)),FALSE)*0.6*POWER(B1946,1.1))</f>
        <v>56</v>
      </c>
      <c r="R1946" s="55">
        <f>I1946/(SUM(H$2:H1946)*10)</f>
        <v>2.5531201414504771E-3</v>
      </c>
      <c r="S1946" s="95">
        <f t="shared" si="278"/>
        <v>3.56</v>
      </c>
      <c r="T1946" s="96">
        <f>SUMIFS(H$2:H1946,A$2:A1946,A1946)*10*S1946*(1.1+INDEX(Entourage!BD:BD,MATCH(J1946,Entourage!A:A,0))/20)</f>
        <v>1694.5600000000004</v>
      </c>
      <c r="U1946" s="96">
        <f t="shared" si="279"/>
        <v>400.96000000000026</v>
      </c>
      <c r="V1946" s="96">
        <f>T1946/VLOOKUP(C1946,[4]CharPropertyConfig!$A:$G,7,FALSE)</f>
        <v>67.78240000000001</v>
      </c>
      <c r="W1946" s="96">
        <f t="shared" si="280"/>
        <v>31.360000000000241</v>
      </c>
      <c r="X1946" s="54" t="str">
        <f>VLOOKUP(J1946,Entourage!A:B,2,FALSE)</f>
        <v>c_b_0070</v>
      </c>
      <c r="Y1946" s="51" t="str">
        <f>VLOOKUP(M1946,Entourage!A:B,2,FALSE)</f>
        <v>c_b_0020</v>
      </c>
    </row>
    <row r="1947" spans="1:25" x14ac:dyDescent="0.15">
      <c r="A1947" s="51">
        <f t="shared" si="276"/>
        <v>98</v>
      </c>
      <c r="B1947" s="2">
        <f>COUNTIF(A$1:A1947,A1947)</f>
        <v>6</v>
      </c>
      <c r="C1947" s="2">
        <f t="shared" si="281"/>
        <v>102</v>
      </c>
      <c r="D1947" s="100">
        <f t="shared" si="277"/>
        <v>84</v>
      </c>
      <c r="E1947" s="51">
        <v>1</v>
      </c>
      <c r="F1947" s="43">
        <v>2</v>
      </c>
      <c r="G1947" s="82">
        <v>13009</v>
      </c>
      <c r="H1947" s="43">
        <v>16</v>
      </c>
      <c r="I1947" s="43">
        <f>VLOOKUP(C1947,[4]CharPropertyConfig!$A:$G,7,FALSE)*D1947</f>
        <v>2100</v>
      </c>
      <c r="J1947" s="51">
        <f>VLOOKUP(A1947,filiation!A:C,3,FALSE)</f>
        <v>31</v>
      </c>
      <c r="K1947" s="51">
        <f>VLOOKUP(J1947,Entourage!A:N,14,FALSE)</f>
        <v>1</v>
      </c>
      <c r="L1947" s="2" t="str">
        <f t="shared" si="273"/>
        <v>战斗</v>
      </c>
      <c r="M1947" s="51">
        <f>VLOOKUP(A1947,filiation!A:D,4,FALSE)</f>
        <v>29</v>
      </c>
      <c r="N1947" s="51">
        <f>VLOOKUP(M1947,Entourage!A:N,14,FALSE)</f>
        <v>1</v>
      </c>
      <c r="O1947" s="2" t="str">
        <f t="shared" si="274"/>
        <v>战斗</v>
      </c>
      <c r="P1947" s="2">
        <f t="shared" si="275"/>
        <v>102</v>
      </c>
      <c r="Q1947" s="51">
        <f>INT(VLOOKUP(M1947,Entourage!A:AF,28+IF(N1947=1,2,IF(N1947=3,3,1)),FALSE)*0.6*POWER(B1947,1.1))</f>
        <v>68</v>
      </c>
      <c r="R1947" s="55">
        <f>I1947/(SUM(H$2:H1947)*10)</f>
        <v>3.2001462924019382E-3</v>
      </c>
      <c r="S1947" s="95">
        <f t="shared" si="278"/>
        <v>3.02</v>
      </c>
      <c r="T1947" s="96">
        <f>SUMIFS(H$2:H1947,A$2:A1947,A1947)*10*S1947*(1.1+INDEX(Entourage!BD:BD,MATCH(J1947,Entourage!A:A,0))/20)</f>
        <v>2114</v>
      </c>
      <c r="U1947" s="96">
        <f t="shared" si="279"/>
        <v>419.4399999999996</v>
      </c>
      <c r="V1947" s="96">
        <f>T1947/VLOOKUP(C1947,[4]CharPropertyConfig!$A:$G,7,FALSE)</f>
        <v>84.56</v>
      </c>
      <c r="W1947" s="96">
        <f t="shared" si="280"/>
        <v>18.479999999999336</v>
      </c>
      <c r="X1947" s="54" t="str">
        <f>VLOOKUP(J1947,Entourage!A:B,2,FALSE)</f>
        <v>c_b_0070</v>
      </c>
      <c r="Y1947" s="51" t="str">
        <f>VLOOKUP(M1947,Entourage!A:B,2,FALSE)</f>
        <v>c_b_0020</v>
      </c>
    </row>
    <row r="1948" spans="1:25" x14ac:dyDescent="0.15">
      <c r="A1948" s="51">
        <f t="shared" si="276"/>
        <v>98</v>
      </c>
      <c r="B1948" s="2">
        <f>COUNTIF(A$1:A1948,A1948)</f>
        <v>7</v>
      </c>
      <c r="C1948" s="2">
        <f t="shared" si="281"/>
        <v>102</v>
      </c>
      <c r="D1948" s="100">
        <f t="shared" si="277"/>
        <v>101</v>
      </c>
      <c r="E1948" s="51">
        <v>1</v>
      </c>
      <c r="F1948" s="43">
        <v>3</v>
      </c>
      <c r="G1948" s="82">
        <v>13009</v>
      </c>
      <c r="H1948" s="43">
        <v>20</v>
      </c>
      <c r="I1948" s="43">
        <f>VLOOKUP(C1948,[4]CharPropertyConfig!$A:$G,7,FALSE)*D1948</f>
        <v>2525</v>
      </c>
      <c r="J1948" s="51">
        <f>VLOOKUP(A1948,filiation!A:C,3,FALSE)</f>
        <v>31</v>
      </c>
      <c r="K1948" s="51">
        <f>VLOOKUP(J1948,Entourage!A:N,14,FALSE)</f>
        <v>1</v>
      </c>
      <c r="L1948" s="2" t="str">
        <f t="shared" si="273"/>
        <v>战斗</v>
      </c>
      <c r="M1948" s="51">
        <f>VLOOKUP(A1948,filiation!A:D,4,FALSE)</f>
        <v>29</v>
      </c>
      <c r="N1948" s="51">
        <f>VLOOKUP(M1948,Entourage!A:N,14,FALSE)</f>
        <v>1</v>
      </c>
      <c r="O1948" s="2" t="str">
        <f t="shared" si="274"/>
        <v>战斗</v>
      </c>
      <c r="P1948" s="2">
        <f t="shared" si="275"/>
        <v>102</v>
      </c>
      <c r="Q1948" s="51">
        <f>INT(VLOOKUP(M1948,Entourage!A:AF,28+IF(N1948=1,2,IF(N1948=3,3,1)),FALSE)*0.6*POWER(B1948,1.1))</f>
        <v>81</v>
      </c>
      <c r="R1948" s="55">
        <f>I1948/(SUM(H$2:H1948)*10)</f>
        <v>3.8466225891959417E-3</v>
      </c>
      <c r="S1948" s="95">
        <f t="shared" si="278"/>
        <v>2.6</v>
      </c>
      <c r="T1948" s="96">
        <f>SUMIFS(H$2:H1948,A$2:A1948,A1948)*10*S1948*(1.1+INDEX(Entourage!BD:BD,MATCH(J1948,Entourage!A:A,0))/20)</f>
        <v>2548.0000000000005</v>
      </c>
      <c r="U1948" s="96">
        <f t="shared" si="279"/>
        <v>434.00000000000045</v>
      </c>
      <c r="V1948" s="96">
        <f>T1948/VLOOKUP(C1948,[4]CharPropertyConfig!$A:$G,7,FALSE)</f>
        <v>101.92000000000002</v>
      </c>
      <c r="W1948" s="96">
        <f t="shared" si="280"/>
        <v>14.560000000000855</v>
      </c>
      <c r="X1948" s="54" t="str">
        <f>VLOOKUP(J1948,Entourage!A:B,2,FALSE)</f>
        <v>c_b_0070</v>
      </c>
      <c r="Y1948" s="51" t="str">
        <f>VLOOKUP(M1948,Entourage!A:B,2,FALSE)</f>
        <v>c_b_0020</v>
      </c>
    </row>
    <row r="1949" spans="1:25" x14ac:dyDescent="0.15">
      <c r="A1949" s="51">
        <f t="shared" si="276"/>
        <v>98</v>
      </c>
      <c r="B1949" s="2">
        <f>COUNTIF(A$1:A1949,A1949)</f>
        <v>8</v>
      </c>
      <c r="C1949" s="2">
        <f t="shared" si="281"/>
        <v>102</v>
      </c>
      <c r="D1949" s="100">
        <f t="shared" si="277"/>
        <v>120</v>
      </c>
      <c r="E1949" s="51">
        <v>1</v>
      </c>
      <c r="F1949" s="43">
        <v>3</v>
      </c>
      <c r="G1949" s="82">
        <v>13009</v>
      </c>
      <c r="H1949" s="43">
        <v>24</v>
      </c>
      <c r="I1949" s="43">
        <f>VLOOKUP(C1949,[4]CharPropertyConfig!$A:$G,7,FALSE)*D1949</f>
        <v>3000</v>
      </c>
      <c r="J1949" s="51">
        <f>VLOOKUP(A1949,filiation!A:C,3,FALSE)</f>
        <v>31</v>
      </c>
      <c r="K1949" s="51">
        <f>VLOOKUP(J1949,Entourage!A:N,14,FALSE)</f>
        <v>1</v>
      </c>
      <c r="L1949" s="2" t="str">
        <f t="shared" si="273"/>
        <v>战斗</v>
      </c>
      <c r="M1949" s="51">
        <f>VLOOKUP(A1949,filiation!A:D,4,FALSE)</f>
        <v>29</v>
      </c>
      <c r="N1949" s="51">
        <f>VLOOKUP(M1949,Entourage!A:N,14,FALSE)</f>
        <v>1</v>
      </c>
      <c r="O1949" s="2" t="str">
        <f t="shared" si="274"/>
        <v>战斗</v>
      </c>
      <c r="P1949" s="2">
        <f t="shared" si="275"/>
        <v>102</v>
      </c>
      <c r="Q1949" s="51">
        <f>INT(VLOOKUP(M1949,Entourage!A:AF,28+IF(N1949=1,2,IF(N1949=3,3,1)),FALSE)*0.6*POWER(B1949,1.1))</f>
        <v>94</v>
      </c>
      <c r="R1949" s="55">
        <f>I1949/(SUM(H$2:H1949)*10)</f>
        <v>4.5685743002467031E-3</v>
      </c>
      <c r="S1949" s="95">
        <f t="shared" si="278"/>
        <v>2.2799999999999998</v>
      </c>
      <c r="T1949" s="96">
        <f>SUMIFS(H$2:H1949,A$2:A1949,A1949)*10*S1949*(1.1+INDEX(Entourage!BD:BD,MATCH(J1949,Entourage!A:A,0))/20)</f>
        <v>3000.48</v>
      </c>
      <c r="U1949" s="96">
        <f t="shared" si="279"/>
        <v>452.47999999999956</v>
      </c>
      <c r="V1949" s="96">
        <f>T1949/VLOOKUP(C1949,[4]CharPropertyConfig!$A:$G,7,FALSE)</f>
        <v>120.0192</v>
      </c>
      <c r="W1949" s="96">
        <f t="shared" si="280"/>
        <v>18.479999999999109</v>
      </c>
      <c r="X1949" s="54" t="str">
        <f>VLOOKUP(J1949,Entourage!A:B,2,FALSE)</f>
        <v>c_b_0070</v>
      </c>
      <c r="Y1949" s="51" t="str">
        <f>VLOOKUP(M1949,Entourage!A:B,2,FALSE)</f>
        <v>c_b_0020</v>
      </c>
    </row>
    <row r="1950" spans="1:25" x14ac:dyDescent="0.15">
      <c r="A1950" s="51">
        <f t="shared" si="276"/>
        <v>98</v>
      </c>
      <c r="B1950" s="2">
        <f>COUNTIF(A$1:A1950,A1950)</f>
        <v>9</v>
      </c>
      <c r="C1950" s="2">
        <f t="shared" si="281"/>
        <v>102</v>
      </c>
      <c r="D1950" s="100">
        <f t="shared" si="277"/>
        <v>139</v>
      </c>
      <c r="E1950" s="51">
        <v>1</v>
      </c>
      <c r="F1950" s="43">
        <v>3</v>
      </c>
      <c r="G1950" s="82">
        <v>13009</v>
      </c>
      <c r="H1950" s="43">
        <v>26</v>
      </c>
      <c r="I1950" s="43">
        <f>VLOOKUP(C1950,[4]CharPropertyConfig!$A:$G,7,FALSE)*D1950</f>
        <v>3475</v>
      </c>
      <c r="J1950" s="51">
        <f>VLOOKUP(A1950,filiation!A:C,3,FALSE)</f>
        <v>31</v>
      </c>
      <c r="K1950" s="51">
        <f>VLOOKUP(J1950,Entourage!A:N,14,FALSE)</f>
        <v>1</v>
      </c>
      <c r="L1950" s="2" t="str">
        <f t="shared" si="273"/>
        <v>战斗</v>
      </c>
      <c r="M1950" s="51">
        <f>VLOOKUP(A1950,filiation!A:D,4,FALSE)</f>
        <v>29</v>
      </c>
      <c r="N1950" s="51">
        <f>VLOOKUP(M1950,Entourage!A:N,14,FALSE)</f>
        <v>1</v>
      </c>
      <c r="O1950" s="2" t="str">
        <f t="shared" si="274"/>
        <v>战斗</v>
      </c>
      <c r="P1950" s="2">
        <f t="shared" si="275"/>
        <v>102</v>
      </c>
      <c r="Q1950" s="51">
        <f>INT(VLOOKUP(M1950,Entourage!A:AF,28+IF(N1950=1,2,IF(N1950=3,3,1)),FALSE)*0.6*POWER(B1950,1.1))</f>
        <v>107</v>
      </c>
      <c r="R1950" s="55">
        <f>I1950/(SUM(H$2:H1950)*10)</f>
        <v>5.289837423126104E-3</v>
      </c>
      <c r="S1950" s="95">
        <f t="shared" si="278"/>
        <v>2.0699999999999998</v>
      </c>
      <c r="T1950" s="96">
        <f>SUMIFS(H$2:H1950,A$2:A1950,A1950)*10*S1950*(1.1+INDEX(Entourage!BD:BD,MATCH(J1950,Entourage!A:A,0))/20)</f>
        <v>3477.6000000000004</v>
      </c>
      <c r="U1950" s="96">
        <f t="shared" si="279"/>
        <v>477.12000000000035</v>
      </c>
      <c r="V1950" s="96">
        <f>T1950/VLOOKUP(C1950,[4]CharPropertyConfig!$A:$G,7,FALSE)</f>
        <v>139.10400000000001</v>
      </c>
      <c r="W1950" s="96">
        <f t="shared" si="280"/>
        <v>24.640000000000782</v>
      </c>
      <c r="X1950" s="54" t="str">
        <f>VLOOKUP(J1950,Entourage!A:B,2,FALSE)</f>
        <v>c_b_0070</v>
      </c>
      <c r="Y1950" s="51" t="str">
        <f>VLOOKUP(M1950,Entourage!A:B,2,FALSE)</f>
        <v>c_b_0020</v>
      </c>
    </row>
    <row r="1951" spans="1:25" x14ac:dyDescent="0.15">
      <c r="A1951" s="51">
        <f t="shared" si="276"/>
        <v>98</v>
      </c>
      <c r="B1951" s="2">
        <f>COUNTIF(A$1:A1951,A1951)</f>
        <v>10</v>
      </c>
      <c r="C1951" s="2">
        <f t="shared" si="281"/>
        <v>102</v>
      </c>
      <c r="D1951" s="100">
        <f t="shared" si="277"/>
        <v>158</v>
      </c>
      <c r="E1951" s="51">
        <v>1</v>
      </c>
      <c r="F1951" s="43">
        <v>3</v>
      </c>
      <c r="G1951" s="82">
        <v>13009</v>
      </c>
      <c r="H1951" s="43">
        <v>30</v>
      </c>
      <c r="I1951" s="43">
        <f>VLOOKUP(C1951,[4]CharPropertyConfig!$A:$G,7,FALSE)*D1951</f>
        <v>3950</v>
      </c>
      <c r="J1951" s="51">
        <f>VLOOKUP(A1951,filiation!A:C,3,FALSE)</f>
        <v>31</v>
      </c>
      <c r="K1951" s="51">
        <f>VLOOKUP(J1951,Entourage!A:N,14,FALSE)</f>
        <v>1</v>
      </c>
      <c r="L1951" s="2" t="str">
        <f t="shared" si="273"/>
        <v>战斗</v>
      </c>
      <c r="M1951" s="51">
        <f>VLOOKUP(A1951,filiation!A:D,4,FALSE)</f>
        <v>29</v>
      </c>
      <c r="N1951" s="51">
        <f>VLOOKUP(M1951,Entourage!A:N,14,FALSE)</f>
        <v>1</v>
      </c>
      <c r="O1951" s="2" t="str">
        <f t="shared" si="274"/>
        <v>战斗</v>
      </c>
      <c r="P1951" s="2">
        <f t="shared" si="275"/>
        <v>102</v>
      </c>
      <c r="Q1951" s="51">
        <f>INT(VLOOKUP(M1951,Entourage!A:AF,28+IF(N1951=1,2,IF(N1951=3,3,1)),FALSE)*0.6*POWER(B1951,1.1))</f>
        <v>120</v>
      </c>
      <c r="R1951" s="55">
        <f>I1951/(SUM(H$2:H1951)*10)</f>
        <v>6.0101640242232433E-3</v>
      </c>
      <c r="S1951" s="95">
        <f t="shared" si="278"/>
        <v>1.89</v>
      </c>
      <c r="T1951" s="96">
        <f>SUMIFS(H$2:H1951,A$2:A1951,A1951)*10*S1951*(1.1+INDEX(Entourage!BD:BD,MATCH(J1951,Entourage!A:A,0))/20)</f>
        <v>3969.0000000000005</v>
      </c>
      <c r="U1951" s="96">
        <f t="shared" si="279"/>
        <v>491.40000000000009</v>
      </c>
      <c r="V1951" s="96">
        <f>T1951/VLOOKUP(C1951,[4]CharPropertyConfig!$A:$G,7,FALSE)</f>
        <v>158.76000000000002</v>
      </c>
      <c r="W1951" s="96">
        <f t="shared" si="280"/>
        <v>14.279999999999745</v>
      </c>
      <c r="X1951" s="54" t="str">
        <f>VLOOKUP(J1951,Entourage!A:B,2,FALSE)</f>
        <v>c_b_0070</v>
      </c>
      <c r="Y1951" s="51" t="str">
        <f>VLOOKUP(M1951,Entourage!A:B,2,FALSE)</f>
        <v>c_b_0020</v>
      </c>
    </row>
    <row r="1952" spans="1:25" x14ac:dyDescent="0.15">
      <c r="A1952" s="51">
        <f t="shared" si="276"/>
        <v>98</v>
      </c>
      <c r="B1952" s="2">
        <f>COUNTIF(A$1:A1952,A1952)</f>
        <v>11</v>
      </c>
      <c r="C1952" s="2">
        <f t="shared" si="281"/>
        <v>102</v>
      </c>
      <c r="D1952" s="100">
        <f t="shared" si="277"/>
        <v>179</v>
      </c>
      <c r="E1952" s="51">
        <v>1</v>
      </c>
      <c r="F1952" s="43">
        <v>4</v>
      </c>
      <c r="G1952" s="82">
        <v>13009</v>
      </c>
      <c r="H1952" s="43">
        <v>34</v>
      </c>
      <c r="I1952" s="43">
        <f>VLOOKUP(C1952,[4]CharPropertyConfig!$A:$G,7,FALSE)*D1952</f>
        <v>4475</v>
      </c>
      <c r="J1952" s="51">
        <f>VLOOKUP(A1952,filiation!A:C,3,FALSE)</f>
        <v>31</v>
      </c>
      <c r="K1952" s="51">
        <f>VLOOKUP(J1952,Entourage!A:N,14,FALSE)</f>
        <v>1</v>
      </c>
      <c r="L1952" s="2" t="str">
        <f t="shared" si="273"/>
        <v>战斗</v>
      </c>
      <c r="M1952" s="51">
        <f>VLOOKUP(A1952,filiation!A:D,4,FALSE)</f>
        <v>29</v>
      </c>
      <c r="N1952" s="51">
        <f>VLOOKUP(M1952,Entourage!A:N,14,FALSE)</f>
        <v>1</v>
      </c>
      <c r="O1952" s="2" t="str">
        <f t="shared" si="274"/>
        <v>战斗</v>
      </c>
      <c r="P1952" s="2">
        <f t="shared" si="275"/>
        <v>102</v>
      </c>
      <c r="Q1952" s="51">
        <f>INT(VLOOKUP(M1952,Entourage!A:AF,28+IF(N1952=1,2,IF(N1952=3,3,1)),FALSE)*0.6*POWER(B1952,1.1))</f>
        <v>134</v>
      </c>
      <c r="R1952" s="55">
        <f>I1952/(SUM(H$2:H1952)*10)</f>
        <v>6.8054626193807411E-3</v>
      </c>
      <c r="S1952" s="95">
        <f t="shared" si="278"/>
        <v>1.74</v>
      </c>
      <c r="T1952" s="96">
        <f>SUMIFS(H$2:H1952,A$2:A1952,A1952)*10*S1952*(1.1+INDEX(Entourage!BD:BD,MATCH(J1952,Entourage!A:A,0))/20)</f>
        <v>4482.2400000000007</v>
      </c>
      <c r="U1952" s="96">
        <f t="shared" si="279"/>
        <v>513.24000000000024</v>
      </c>
      <c r="V1952" s="96">
        <f>T1952/VLOOKUP(C1952,[4]CharPropertyConfig!$A:$G,7,FALSE)</f>
        <v>179.28960000000004</v>
      </c>
      <c r="W1952" s="96">
        <f t="shared" si="280"/>
        <v>21.840000000000146</v>
      </c>
      <c r="X1952" s="54" t="str">
        <f>VLOOKUP(J1952,Entourage!A:B,2,FALSE)</f>
        <v>c_b_0070</v>
      </c>
      <c r="Y1952" s="51" t="str">
        <f>VLOOKUP(M1952,Entourage!A:B,2,FALSE)</f>
        <v>c_b_0020</v>
      </c>
    </row>
    <row r="1953" spans="1:25" x14ac:dyDescent="0.15">
      <c r="A1953" s="51">
        <f t="shared" si="276"/>
        <v>98</v>
      </c>
      <c r="B1953" s="2">
        <f>COUNTIF(A$1:A1953,A1953)</f>
        <v>12</v>
      </c>
      <c r="C1953" s="2">
        <f t="shared" si="281"/>
        <v>102</v>
      </c>
      <c r="D1953" s="100">
        <f t="shared" si="277"/>
        <v>200</v>
      </c>
      <c r="E1953" s="51">
        <v>1</v>
      </c>
      <c r="F1953" s="43">
        <v>4</v>
      </c>
      <c r="G1953" s="82">
        <v>13009</v>
      </c>
      <c r="H1953" s="43">
        <v>38</v>
      </c>
      <c r="I1953" s="43">
        <f>VLOOKUP(C1953,[4]CharPropertyConfig!$A:$G,7,FALSE)*D1953</f>
        <v>5000</v>
      </c>
      <c r="J1953" s="51">
        <f>VLOOKUP(A1953,filiation!A:C,3,FALSE)</f>
        <v>31</v>
      </c>
      <c r="K1953" s="51">
        <f>VLOOKUP(J1953,Entourage!A:N,14,FALSE)</f>
        <v>1</v>
      </c>
      <c r="L1953" s="2" t="str">
        <f t="shared" si="273"/>
        <v>战斗</v>
      </c>
      <c r="M1953" s="51">
        <f>VLOOKUP(A1953,filiation!A:D,4,FALSE)</f>
        <v>29</v>
      </c>
      <c r="N1953" s="51">
        <f>VLOOKUP(M1953,Entourage!A:N,14,FALSE)</f>
        <v>1</v>
      </c>
      <c r="O1953" s="2" t="str">
        <f t="shared" si="274"/>
        <v>战斗</v>
      </c>
      <c r="P1953" s="2">
        <f t="shared" si="275"/>
        <v>102</v>
      </c>
      <c r="Q1953" s="51">
        <f>INT(VLOOKUP(M1953,Entourage!A:AF,28+IF(N1953=1,2,IF(N1953=3,3,1)),FALSE)*0.6*POWER(B1953,1.1))</f>
        <v>147</v>
      </c>
      <c r="R1953" s="55">
        <f>I1953/(SUM(H$2:H1953)*10)</f>
        <v>7.5994771559716691E-3</v>
      </c>
      <c r="S1953" s="95">
        <f t="shared" si="278"/>
        <v>1.615</v>
      </c>
      <c r="T1953" s="96">
        <f>SUMIFS(H$2:H1953,A$2:A1953,A1953)*10*S1953*(1.1+INDEX(Entourage!BD:BD,MATCH(J1953,Entourage!A:A,0))/20)</f>
        <v>5019.420000000001</v>
      </c>
      <c r="U1953" s="96">
        <f t="shared" si="279"/>
        <v>537.18000000000029</v>
      </c>
      <c r="V1953" s="96">
        <f>T1953/VLOOKUP(C1953,[4]CharPropertyConfig!$A:$G,7,FALSE)</f>
        <v>200.77680000000004</v>
      </c>
      <c r="W1953" s="96">
        <f t="shared" si="280"/>
        <v>23.940000000000055</v>
      </c>
      <c r="X1953" s="54" t="str">
        <f>VLOOKUP(J1953,Entourage!A:B,2,FALSE)</f>
        <v>c_b_0070</v>
      </c>
      <c r="Y1953" s="51" t="str">
        <f>VLOOKUP(M1953,Entourage!A:B,2,FALSE)</f>
        <v>c_b_0020</v>
      </c>
    </row>
    <row r="1954" spans="1:25" x14ac:dyDescent="0.15">
      <c r="A1954" s="51">
        <f t="shared" si="276"/>
        <v>98</v>
      </c>
      <c r="B1954" s="2">
        <f>COUNTIF(A$1:A1954,A1954)</f>
        <v>13</v>
      </c>
      <c r="C1954" s="2">
        <f t="shared" si="281"/>
        <v>102</v>
      </c>
      <c r="D1954" s="100">
        <f t="shared" si="277"/>
        <v>223</v>
      </c>
      <c r="E1954" s="51">
        <v>1</v>
      </c>
      <c r="F1954" s="43">
        <v>4</v>
      </c>
      <c r="G1954" s="82">
        <v>13009</v>
      </c>
      <c r="H1954" s="43">
        <v>42</v>
      </c>
      <c r="I1954" s="43">
        <f>VLOOKUP(C1954,[4]CharPropertyConfig!$A:$G,7,FALSE)*D1954</f>
        <v>5575</v>
      </c>
      <c r="J1954" s="51">
        <f>VLOOKUP(A1954,filiation!A:C,3,FALSE)</f>
        <v>31</v>
      </c>
      <c r="K1954" s="51">
        <f>VLOOKUP(J1954,Entourage!A:N,14,FALSE)</f>
        <v>1</v>
      </c>
      <c r="L1954" s="2" t="str">
        <f t="shared" ref="L1954:L2017" si="282">VLOOKUP(K1954,$AC$2:$AD$4,2,FALSE)</f>
        <v>战斗</v>
      </c>
      <c r="M1954" s="51">
        <f>VLOOKUP(A1954,filiation!A:D,4,FALSE)</f>
        <v>29</v>
      </c>
      <c r="N1954" s="51">
        <f>VLOOKUP(M1954,Entourage!A:N,14,FALSE)</f>
        <v>1</v>
      </c>
      <c r="O1954" s="2" t="str">
        <f t="shared" ref="O1954:O2017" si="283">VLOOKUP(N1954,$AC$2:$AD$4,2,FALSE)</f>
        <v>战斗</v>
      </c>
      <c r="P1954" s="2">
        <f t="shared" ref="P1954:P2017" si="284">VLOOKUP(N1954,$AC$2:$AE$4,3,FALSE)</f>
        <v>102</v>
      </c>
      <c r="Q1954" s="51">
        <f>INT(VLOOKUP(M1954,Entourage!A:AF,28+IF(N1954=1,2,IF(N1954=3,3,1)),FALSE)*0.6*POWER(B1954,1.1))</f>
        <v>161</v>
      </c>
      <c r="R1954" s="55">
        <f>I1954/(SUM(H$2:H1954)*10)</f>
        <v>8.4680114223221331E-3</v>
      </c>
      <c r="S1954" s="95">
        <f t="shared" si="278"/>
        <v>1.51</v>
      </c>
      <c r="T1954" s="96">
        <f>SUMIFS(H$2:H1954,A$2:A1954,A1954)*10*S1954*(1.1+INDEX(Entourage!BD:BD,MATCH(J1954,Entourage!A:A,0))/20)</f>
        <v>5580.9600000000009</v>
      </c>
      <c r="U1954" s="96">
        <f t="shared" si="279"/>
        <v>561.54</v>
      </c>
      <c r="V1954" s="96">
        <f>T1954/VLOOKUP(C1954,[4]CharPropertyConfig!$A:$G,7,FALSE)</f>
        <v>223.23840000000004</v>
      </c>
      <c r="W1954" s="96">
        <f t="shared" si="280"/>
        <v>24.359999999999673</v>
      </c>
      <c r="X1954" s="54" t="str">
        <f>VLOOKUP(J1954,Entourage!A:B,2,FALSE)</f>
        <v>c_b_0070</v>
      </c>
      <c r="Y1954" s="51" t="str">
        <f>VLOOKUP(M1954,Entourage!A:B,2,FALSE)</f>
        <v>c_b_0020</v>
      </c>
    </row>
    <row r="1955" spans="1:25" x14ac:dyDescent="0.15">
      <c r="A1955" s="51">
        <f t="shared" si="276"/>
        <v>98</v>
      </c>
      <c r="B1955" s="2">
        <f>COUNTIF(A$1:A1955,A1955)</f>
        <v>14</v>
      </c>
      <c r="C1955" s="2">
        <f t="shared" si="281"/>
        <v>102</v>
      </c>
      <c r="D1955" s="100">
        <f t="shared" si="277"/>
        <v>246</v>
      </c>
      <c r="E1955" s="51">
        <v>1</v>
      </c>
      <c r="F1955" s="43">
        <v>5</v>
      </c>
      <c r="G1955" s="82">
        <v>13009</v>
      </c>
      <c r="H1955" s="43">
        <v>46</v>
      </c>
      <c r="I1955" s="43">
        <f>VLOOKUP(C1955,[4]CharPropertyConfig!$A:$G,7,FALSE)*D1955</f>
        <v>6150</v>
      </c>
      <c r="J1955" s="51">
        <f>VLOOKUP(A1955,filiation!A:C,3,FALSE)</f>
        <v>31</v>
      </c>
      <c r="K1955" s="51">
        <f>VLOOKUP(J1955,Entourage!A:N,14,FALSE)</f>
        <v>1</v>
      </c>
      <c r="L1955" s="2" t="str">
        <f t="shared" si="282"/>
        <v>战斗</v>
      </c>
      <c r="M1955" s="51">
        <f>VLOOKUP(A1955,filiation!A:D,4,FALSE)</f>
        <v>29</v>
      </c>
      <c r="N1955" s="51">
        <f>VLOOKUP(M1955,Entourage!A:N,14,FALSE)</f>
        <v>1</v>
      </c>
      <c r="O1955" s="2" t="str">
        <f t="shared" si="283"/>
        <v>战斗</v>
      </c>
      <c r="P1955" s="2">
        <f t="shared" si="284"/>
        <v>102</v>
      </c>
      <c r="Q1955" s="51">
        <f>INT(VLOOKUP(M1955,Entourage!A:AF,28+IF(N1955=1,2,IF(N1955=3,3,1)),FALSE)*0.6*POWER(B1955,1.1))</f>
        <v>174</v>
      </c>
      <c r="R1955" s="55">
        <f>I1955/(SUM(H$2:H1955)*10)</f>
        <v>9.3348714368112692E-3</v>
      </c>
      <c r="S1955" s="95">
        <f t="shared" si="278"/>
        <v>1.42</v>
      </c>
      <c r="T1955" s="96">
        <f>SUMIFS(H$2:H1955,A$2:A1955,A1955)*10*S1955*(1.1+INDEX(Entourage!BD:BD,MATCH(J1955,Entourage!A:A,0))/20)</f>
        <v>6162.8</v>
      </c>
      <c r="U1955" s="96">
        <f t="shared" si="279"/>
        <v>581.83999999999924</v>
      </c>
      <c r="V1955" s="96">
        <f>T1955/VLOOKUP(C1955,[4]CharPropertyConfig!$A:$G,7,FALSE)</f>
        <v>246.512</v>
      </c>
      <c r="W1955" s="96">
        <f t="shared" si="280"/>
        <v>20.299999999999272</v>
      </c>
      <c r="X1955" s="54" t="str">
        <f>VLOOKUP(J1955,Entourage!A:B,2,FALSE)</f>
        <v>c_b_0070</v>
      </c>
      <c r="Y1955" s="51" t="str">
        <f>VLOOKUP(M1955,Entourage!A:B,2,FALSE)</f>
        <v>c_b_0020</v>
      </c>
    </row>
    <row r="1956" spans="1:25" x14ac:dyDescent="0.15">
      <c r="A1956" s="51">
        <f t="shared" si="276"/>
        <v>98</v>
      </c>
      <c r="B1956" s="2">
        <f>COUNTIF(A$1:A1956,A1956)</f>
        <v>15</v>
      </c>
      <c r="C1956" s="2">
        <f t="shared" si="281"/>
        <v>102</v>
      </c>
      <c r="D1956" s="100">
        <f t="shared" si="277"/>
        <v>270</v>
      </c>
      <c r="E1956" s="51">
        <v>1</v>
      </c>
      <c r="F1956" s="43">
        <v>5</v>
      </c>
      <c r="G1956" s="82">
        <v>13009</v>
      </c>
      <c r="H1956" s="43">
        <v>50</v>
      </c>
      <c r="I1956" s="43">
        <f>VLOOKUP(C1956,[4]CharPropertyConfig!$A:$G,7,FALSE)*D1956</f>
        <v>6750</v>
      </c>
      <c r="J1956" s="51">
        <f>VLOOKUP(A1956,filiation!A:C,3,FALSE)</f>
        <v>31</v>
      </c>
      <c r="K1956" s="51">
        <f>VLOOKUP(J1956,Entourage!A:N,14,FALSE)</f>
        <v>1</v>
      </c>
      <c r="L1956" s="2" t="str">
        <f t="shared" si="282"/>
        <v>战斗</v>
      </c>
      <c r="M1956" s="51">
        <f>VLOOKUP(A1956,filiation!A:D,4,FALSE)</f>
        <v>29</v>
      </c>
      <c r="N1956" s="51">
        <f>VLOOKUP(M1956,Entourage!A:N,14,FALSE)</f>
        <v>1</v>
      </c>
      <c r="O1956" s="2" t="str">
        <f t="shared" si="283"/>
        <v>战斗</v>
      </c>
      <c r="P1956" s="2">
        <f t="shared" si="284"/>
        <v>102</v>
      </c>
      <c r="Q1956" s="51">
        <f>INT(VLOOKUP(M1956,Entourage!A:AF,28+IF(N1956=1,2,IF(N1956=3,3,1)),FALSE)*0.6*POWER(B1956,1.1))</f>
        <v>188</v>
      </c>
      <c r="R1956" s="55">
        <f>I1956/(SUM(H$2:H1956)*10)</f>
        <v>1.0237820785051265E-2</v>
      </c>
      <c r="S1956" s="95">
        <f t="shared" si="278"/>
        <v>1.3418999999999999</v>
      </c>
      <c r="T1956" s="96">
        <f>SUMIFS(H$2:H1956,A$2:A1956,A1956)*10*S1956*(1.1+INDEX(Entourage!BD:BD,MATCH(J1956,Entourage!A:A,0))/20)</f>
        <v>6763.1759999999995</v>
      </c>
      <c r="U1956" s="96">
        <f t="shared" si="279"/>
        <v>600.37599999999929</v>
      </c>
      <c r="V1956" s="96">
        <f>T1956/VLOOKUP(C1956,[4]CharPropertyConfig!$A:$G,7,FALSE)</f>
        <v>270.52704</v>
      </c>
      <c r="W1956" s="96">
        <f t="shared" si="280"/>
        <v>18.536000000000058</v>
      </c>
      <c r="X1956" s="54" t="str">
        <f>VLOOKUP(J1956,Entourage!A:B,2,FALSE)</f>
        <v>c_b_0070</v>
      </c>
      <c r="Y1956" s="51" t="str">
        <f>VLOOKUP(M1956,Entourage!A:B,2,FALSE)</f>
        <v>c_b_0020</v>
      </c>
    </row>
    <row r="1957" spans="1:25" x14ac:dyDescent="0.15">
      <c r="A1957" s="51">
        <f t="shared" si="276"/>
        <v>98</v>
      </c>
      <c r="B1957" s="2">
        <f>COUNTIF(A$1:A1957,A1957)</f>
        <v>16</v>
      </c>
      <c r="C1957" s="2">
        <f t="shared" si="281"/>
        <v>102</v>
      </c>
      <c r="D1957" s="100">
        <f t="shared" si="277"/>
        <v>295</v>
      </c>
      <c r="E1957" s="51">
        <v>1</v>
      </c>
      <c r="F1957" s="43">
        <v>5</v>
      </c>
      <c r="G1957" s="82">
        <v>13009</v>
      </c>
      <c r="H1957" s="43">
        <v>54</v>
      </c>
      <c r="I1957" s="43">
        <f>VLOOKUP(C1957,[4]CharPropertyConfig!$A:$G,7,FALSE)*D1957</f>
        <v>7375</v>
      </c>
      <c r="J1957" s="51">
        <f>VLOOKUP(A1957,filiation!A:C,3,FALSE)</f>
        <v>31</v>
      </c>
      <c r="K1957" s="51">
        <f>VLOOKUP(J1957,Entourage!A:N,14,FALSE)</f>
        <v>1</v>
      </c>
      <c r="L1957" s="2" t="str">
        <f t="shared" si="282"/>
        <v>战斗</v>
      </c>
      <c r="M1957" s="51">
        <f>VLOOKUP(A1957,filiation!A:D,4,FALSE)</f>
        <v>29</v>
      </c>
      <c r="N1957" s="51">
        <f>VLOOKUP(M1957,Entourage!A:N,14,FALSE)</f>
        <v>1</v>
      </c>
      <c r="O1957" s="2" t="str">
        <f t="shared" si="283"/>
        <v>战斗</v>
      </c>
      <c r="P1957" s="2">
        <f t="shared" si="284"/>
        <v>102</v>
      </c>
      <c r="Q1957" s="51">
        <f>INT(VLOOKUP(M1957,Entourage!A:AF,28+IF(N1957=1,2,IF(N1957=3,3,1)),FALSE)*0.6*POWER(B1957,1.1))</f>
        <v>202</v>
      </c>
      <c r="R1957" s="55">
        <f>I1957/(SUM(H$2:H1957)*10)</f>
        <v>1.1176613220986269E-2</v>
      </c>
      <c r="S1957" s="95">
        <f t="shared" si="278"/>
        <v>1.2748049999999997</v>
      </c>
      <c r="T1957" s="96">
        <f>SUMIFS(H$2:H1957,A$2:A1957,A1957)*10*S1957*(1.1+INDEX(Entourage!BD:BD,MATCH(J1957,Entourage!A:A,0))/20)</f>
        <v>7388.7697799999987</v>
      </c>
      <c r="U1957" s="96">
        <f t="shared" si="279"/>
        <v>625.59377999999924</v>
      </c>
      <c r="V1957" s="96">
        <f>T1957/VLOOKUP(C1957,[4]CharPropertyConfig!$A:$G,7,FALSE)</f>
        <v>295.55079119999994</v>
      </c>
      <c r="W1957" s="96">
        <f t="shared" si="280"/>
        <v>25.217779999999948</v>
      </c>
      <c r="X1957" s="54" t="str">
        <f>VLOOKUP(J1957,Entourage!A:B,2,FALSE)</f>
        <v>c_b_0070</v>
      </c>
      <c r="Y1957" s="51" t="str">
        <f>VLOOKUP(M1957,Entourage!A:B,2,FALSE)</f>
        <v>c_b_0020</v>
      </c>
    </row>
    <row r="1958" spans="1:25" x14ac:dyDescent="0.15">
      <c r="A1958" s="51">
        <f t="shared" si="276"/>
        <v>98</v>
      </c>
      <c r="B1958" s="2">
        <f>COUNTIF(A$1:A1958,A1958)</f>
        <v>17</v>
      </c>
      <c r="C1958" s="2">
        <f t="shared" si="281"/>
        <v>102</v>
      </c>
      <c r="D1958" s="100">
        <f t="shared" si="277"/>
        <v>321</v>
      </c>
      <c r="E1958" s="51">
        <v>1</v>
      </c>
      <c r="F1958" s="43">
        <v>5</v>
      </c>
      <c r="G1958" s="82">
        <v>13009</v>
      </c>
      <c r="H1958" s="43">
        <v>58</v>
      </c>
      <c r="I1958" s="43">
        <f>VLOOKUP(C1958,[4]CharPropertyConfig!$A:$G,7,FALSE)*D1958</f>
        <v>8025</v>
      </c>
      <c r="J1958" s="51">
        <f>VLOOKUP(A1958,filiation!A:C,3,FALSE)</f>
        <v>31</v>
      </c>
      <c r="K1958" s="51">
        <f>VLOOKUP(J1958,Entourage!A:N,14,FALSE)</f>
        <v>1</v>
      </c>
      <c r="L1958" s="2" t="str">
        <f t="shared" si="282"/>
        <v>战斗</v>
      </c>
      <c r="M1958" s="51">
        <f>VLOOKUP(A1958,filiation!A:D,4,FALSE)</f>
        <v>29</v>
      </c>
      <c r="N1958" s="51">
        <f>VLOOKUP(M1958,Entourage!A:N,14,FALSE)</f>
        <v>1</v>
      </c>
      <c r="O1958" s="2" t="str">
        <f t="shared" si="283"/>
        <v>战斗</v>
      </c>
      <c r="P1958" s="2">
        <f t="shared" si="284"/>
        <v>102</v>
      </c>
      <c r="Q1958" s="51">
        <f>INT(VLOOKUP(M1958,Entourage!A:AF,28+IF(N1958=1,2,IF(N1958=3,3,1)),FALSE)*0.6*POWER(B1958,1.1))</f>
        <v>216</v>
      </c>
      <c r="R1958" s="55">
        <f>I1958/(SUM(H$2:H1958)*10)</f>
        <v>1.2150990248924959E-2</v>
      </c>
      <c r="S1958" s="95">
        <f t="shared" si="278"/>
        <v>1.2174387749999998</v>
      </c>
      <c r="T1958" s="96">
        <f>SUMIFS(H$2:H1958,A$2:A1958,A1958)*10*S1958*(1.1+INDEX(Entourage!BD:BD,MATCH(J1958,Entourage!A:A,0))/20)</f>
        <v>8044.835425199999</v>
      </c>
      <c r="U1958" s="96">
        <f t="shared" si="279"/>
        <v>656.06564520000029</v>
      </c>
      <c r="V1958" s="96">
        <f>T1958/VLOOKUP(C1958,[4]CharPropertyConfig!$A:$G,7,FALSE)</f>
        <v>321.79341700799995</v>
      </c>
      <c r="W1958" s="96">
        <f t="shared" si="280"/>
        <v>30.471865200001048</v>
      </c>
      <c r="X1958" s="54" t="str">
        <f>VLOOKUP(J1958,Entourage!A:B,2,FALSE)</f>
        <v>c_b_0070</v>
      </c>
      <c r="Y1958" s="51" t="str">
        <f>VLOOKUP(M1958,Entourage!A:B,2,FALSE)</f>
        <v>c_b_0020</v>
      </c>
    </row>
    <row r="1959" spans="1:25" x14ac:dyDescent="0.15">
      <c r="A1959" s="51">
        <f t="shared" si="276"/>
        <v>98</v>
      </c>
      <c r="B1959" s="2">
        <f>COUNTIF(A$1:A1959,A1959)</f>
        <v>18</v>
      </c>
      <c r="C1959" s="2">
        <f t="shared" si="281"/>
        <v>102</v>
      </c>
      <c r="D1959" s="100">
        <f t="shared" si="277"/>
        <v>350</v>
      </c>
      <c r="E1959" s="51">
        <v>1</v>
      </c>
      <c r="F1959" s="43">
        <v>6</v>
      </c>
      <c r="G1959" s="82">
        <v>13009</v>
      </c>
      <c r="H1959" s="43">
        <v>64</v>
      </c>
      <c r="I1959" s="43">
        <f>VLOOKUP(C1959,[4]CharPropertyConfig!$A:$G,7,FALSE)*D1959</f>
        <v>8750</v>
      </c>
      <c r="J1959" s="51">
        <f>VLOOKUP(A1959,filiation!A:C,3,FALSE)</f>
        <v>31</v>
      </c>
      <c r="K1959" s="51">
        <f>VLOOKUP(J1959,Entourage!A:N,14,FALSE)</f>
        <v>1</v>
      </c>
      <c r="L1959" s="2" t="str">
        <f t="shared" si="282"/>
        <v>战斗</v>
      </c>
      <c r="M1959" s="51">
        <f>VLOOKUP(A1959,filiation!A:D,4,FALSE)</f>
        <v>29</v>
      </c>
      <c r="N1959" s="51">
        <f>VLOOKUP(M1959,Entourage!A:N,14,FALSE)</f>
        <v>1</v>
      </c>
      <c r="O1959" s="2" t="str">
        <f t="shared" si="283"/>
        <v>战斗</v>
      </c>
      <c r="P1959" s="2">
        <f t="shared" si="284"/>
        <v>102</v>
      </c>
      <c r="Q1959" s="51">
        <f>INT(VLOOKUP(M1959,Entourage!A:AF,28+IF(N1959=1,2,IF(N1959=3,3,1)),FALSE)*0.6*POWER(B1959,1.1))</f>
        <v>230</v>
      </c>
      <c r="R1959" s="55">
        <f>I1959/(SUM(H$2:H1959)*10)</f>
        <v>1.3235916984328674E-2</v>
      </c>
      <c r="S1959" s="95">
        <f t="shared" si="278"/>
        <v>1.1687412239999997</v>
      </c>
      <c r="T1959" s="96">
        <f>SUMIFS(H$2:H1959,A$2:A1959,A1959)*10*S1959*(1.1+INDEX(Entourage!BD:BD,MATCH(J1959,Entourage!A:A,0))/20)</f>
        <v>8770.2341448959978</v>
      </c>
      <c r="U1959" s="96">
        <f t="shared" si="279"/>
        <v>725.39871969599881</v>
      </c>
      <c r="V1959" s="96">
        <f>T1959/VLOOKUP(C1959,[4]CharPropertyConfig!$A:$G,7,FALSE)</f>
        <v>350.80936579583994</v>
      </c>
      <c r="W1959" s="96">
        <f t="shared" si="280"/>
        <v>69.333074495998517</v>
      </c>
      <c r="X1959" s="54" t="str">
        <f>VLOOKUP(J1959,Entourage!A:B,2,FALSE)</f>
        <v>c_b_0070</v>
      </c>
      <c r="Y1959" s="51" t="str">
        <f>VLOOKUP(M1959,Entourage!A:B,2,FALSE)</f>
        <v>c_b_0020</v>
      </c>
    </row>
    <row r="1960" spans="1:25" x14ac:dyDescent="0.15">
      <c r="A1960" s="51">
        <f t="shared" si="276"/>
        <v>98</v>
      </c>
      <c r="B1960" s="2">
        <f>COUNTIF(A$1:A1960,A1960)</f>
        <v>19</v>
      </c>
      <c r="C1960" s="2">
        <f t="shared" si="281"/>
        <v>102</v>
      </c>
      <c r="D1960" s="100">
        <f t="shared" si="277"/>
        <v>381</v>
      </c>
      <c r="E1960" s="51">
        <v>1</v>
      </c>
      <c r="F1960" s="43">
        <v>6</v>
      </c>
      <c r="G1960" s="82">
        <v>13009</v>
      </c>
      <c r="H1960" s="43">
        <v>68</v>
      </c>
      <c r="I1960" s="43">
        <f>VLOOKUP(C1960,[4]CharPropertyConfig!$A:$G,7,FALSE)*D1960</f>
        <v>9525</v>
      </c>
      <c r="J1960" s="51">
        <f>VLOOKUP(A1960,filiation!A:C,3,FALSE)</f>
        <v>31</v>
      </c>
      <c r="K1960" s="51">
        <f>VLOOKUP(J1960,Entourage!A:N,14,FALSE)</f>
        <v>1</v>
      </c>
      <c r="L1960" s="2" t="str">
        <f t="shared" si="282"/>
        <v>战斗</v>
      </c>
      <c r="M1960" s="51">
        <f>VLOOKUP(A1960,filiation!A:D,4,FALSE)</f>
        <v>29</v>
      </c>
      <c r="N1960" s="51">
        <f>VLOOKUP(M1960,Entourage!A:N,14,FALSE)</f>
        <v>1</v>
      </c>
      <c r="O1960" s="2" t="str">
        <f t="shared" si="283"/>
        <v>战斗</v>
      </c>
      <c r="P1960" s="2">
        <f t="shared" si="284"/>
        <v>102</v>
      </c>
      <c r="Q1960" s="51">
        <f>INT(VLOOKUP(M1960,Entourage!A:AF,28+IF(N1960=1,2,IF(N1960=3,3,1)),FALSE)*0.6*POWER(B1960,1.1))</f>
        <v>244</v>
      </c>
      <c r="R1960" s="55">
        <f>I1960/(SUM(H$2:H1960)*10)</f>
        <v>1.4393435686653772E-2</v>
      </c>
      <c r="S1960" s="95">
        <f t="shared" si="278"/>
        <v>1.1278352811599996</v>
      </c>
      <c r="T1960" s="96">
        <f>SUMIFS(H$2:H1960,A$2:A1960,A1960)*10*S1960*(1.1+INDEX(Entourage!BD:BD,MATCH(J1960,Entourage!A:A,0))/20)</f>
        <v>9536.9751374889565</v>
      </c>
      <c r="U1960" s="96">
        <f t="shared" si="279"/>
        <v>766.74099259295872</v>
      </c>
      <c r="V1960" s="96">
        <f>T1960/VLOOKUP(C1960,[4]CharPropertyConfig!$A:$G,7,FALSE)</f>
        <v>381.47900549955824</v>
      </c>
      <c r="W1960" s="96">
        <f t="shared" si="280"/>
        <v>41.342272896959912</v>
      </c>
      <c r="X1960" s="54" t="str">
        <f>VLOOKUP(J1960,Entourage!A:B,2,FALSE)</f>
        <v>c_b_0070</v>
      </c>
      <c r="Y1960" s="51" t="str">
        <f>VLOOKUP(M1960,Entourage!A:B,2,FALSE)</f>
        <v>c_b_0020</v>
      </c>
    </row>
    <row r="1961" spans="1:25" x14ac:dyDescent="0.15">
      <c r="A1961" s="51">
        <f t="shared" si="276"/>
        <v>98</v>
      </c>
      <c r="B1961" s="2">
        <f>COUNTIF(A$1:A1961,A1961)</f>
        <v>20</v>
      </c>
      <c r="C1961" s="2">
        <f t="shared" si="281"/>
        <v>102</v>
      </c>
      <c r="D1961" s="100">
        <f t="shared" si="277"/>
        <v>414</v>
      </c>
      <c r="E1961" s="51">
        <v>1</v>
      </c>
      <c r="F1961" s="43">
        <v>6</v>
      </c>
      <c r="G1961" s="82">
        <v>13009</v>
      </c>
      <c r="H1961" s="43">
        <v>72</v>
      </c>
      <c r="I1961" s="43">
        <f>VLOOKUP(C1961,[4]CharPropertyConfig!$A:$G,7,FALSE)*D1961</f>
        <v>10350</v>
      </c>
      <c r="J1961" s="51">
        <f>VLOOKUP(A1961,filiation!A:C,3,FALSE)</f>
        <v>31</v>
      </c>
      <c r="K1961" s="51">
        <f>VLOOKUP(J1961,Entourage!A:N,14,FALSE)</f>
        <v>1</v>
      </c>
      <c r="L1961" s="2" t="str">
        <f t="shared" si="282"/>
        <v>战斗</v>
      </c>
      <c r="M1961" s="51">
        <f>VLOOKUP(A1961,filiation!A:D,4,FALSE)</f>
        <v>29</v>
      </c>
      <c r="N1961" s="51">
        <f>VLOOKUP(M1961,Entourage!A:N,14,FALSE)</f>
        <v>1</v>
      </c>
      <c r="O1961" s="2" t="str">
        <f t="shared" si="283"/>
        <v>战斗</v>
      </c>
      <c r="P1961" s="2">
        <f t="shared" si="284"/>
        <v>102</v>
      </c>
      <c r="Q1961" s="51">
        <f>INT(VLOOKUP(M1961,Entourage!A:AF,28+IF(N1961=1,2,IF(N1961=3,3,1)),FALSE)*0.6*POWER(B1961,1.1))</f>
        <v>259</v>
      </c>
      <c r="R1961" s="55">
        <f>I1961/(SUM(H$2:H1961)*10)</f>
        <v>1.5623113150585679E-2</v>
      </c>
      <c r="S1961" s="95">
        <f t="shared" si="278"/>
        <v>1.0940002227251997</v>
      </c>
      <c r="T1961" s="96">
        <f>SUMIFS(H$2:H1961,A$2:A1961,A1961)*10*S1961*(1.1+INDEX(Entourage!BD:BD,MATCH(J1961,Entourage!A:A,0))/20)</f>
        <v>10353.618107871291</v>
      </c>
      <c r="U1961" s="96">
        <f t="shared" si="279"/>
        <v>816.64297038233417</v>
      </c>
      <c r="V1961" s="96">
        <f>T1961/VLOOKUP(C1961,[4]CharPropertyConfig!$A:$G,7,FALSE)</f>
        <v>414.1447243148516</v>
      </c>
      <c r="W1961" s="96">
        <f t="shared" si="280"/>
        <v>49.901977789375451</v>
      </c>
      <c r="X1961" s="54" t="str">
        <f>VLOOKUP(J1961,Entourage!A:B,2,FALSE)</f>
        <v>c_b_0070</v>
      </c>
      <c r="Y1961" s="51" t="str">
        <f>VLOOKUP(M1961,Entourage!A:B,2,FALSE)</f>
        <v>c_b_0020</v>
      </c>
    </row>
    <row r="1962" spans="1:25" x14ac:dyDescent="0.15">
      <c r="A1962" s="51">
        <f t="shared" si="276"/>
        <v>99</v>
      </c>
      <c r="B1962" s="2">
        <f>COUNTIF(A$1:A1962,A1962)</f>
        <v>1</v>
      </c>
      <c r="C1962" s="2">
        <f t="shared" si="281"/>
        <v>102</v>
      </c>
      <c r="D1962" s="100">
        <f t="shared" si="277"/>
        <v>11</v>
      </c>
      <c r="E1962" s="51">
        <v>1</v>
      </c>
      <c r="F1962" s="43">
        <v>1</v>
      </c>
      <c r="G1962" s="82">
        <v>13009</v>
      </c>
      <c r="H1962" s="43">
        <v>2</v>
      </c>
      <c r="I1962" s="43">
        <f>VLOOKUP(C1962,[4]CharPropertyConfig!$A:$G,7,FALSE)*D1962</f>
        <v>275</v>
      </c>
      <c r="J1962" s="51">
        <f>VLOOKUP(A1962,filiation!A:C,3,FALSE)</f>
        <v>30</v>
      </c>
      <c r="K1962" s="51">
        <f>VLOOKUP(J1962,Entourage!A:N,14,FALSE)</f>
        <v>3</v>
      </c>
      <c r="L1962" s="2" t="str">
        <f t="shared" si="282"/>
        <v>辅助</v>
      </c>
      <c r="M1962" s="51">
        <f>VLOOKUP(A1962,filiation!A:D,4,FALSE)</f>
        <v>31</v>
      </c>
      <c r="N1962" s="51">
        <f>VLOOKUP(M1962,Entourage!A:N,14,FALSE)</f>
        <v>1</v>
      </c>
      <c r="O1962" s="2" t="str">
        <f t="shared" si="283"/>
        <v>战斗</v>
      </c>
      <c r="P1962" s="2">
        <f t="shared" si="284"/>
        <v>102</v>
      </c>
      <c r="Q1962" s="51">
        <f>INT(VLOOKUP(M1962,Entourage!A:AF,28+IF(N1962=1,2,IF(N1962=3,3,1)),FALSE)*0.6*POWER(B1962,1.1))</f>
        <v>10</v>
      </c>
      <c r="R1962" s="55">
        <f>I1962/(SUM(H$2:H1962)*10)</f>
        <v>4.150943396226415E-4</v>
      </c>
      <c r="S1962" s="95">
        <f t="shared" si="278"/>
        <v>10</v>
      </c>
      <c r="T1962" s="96">
        <f>SUMIFS(H$2:H1962,A$2:A1962,A1962)*10*S1962*(1.1+INDEX(Entourage!BD:BD,MATCH(J1962,Entourage!A:A,0))/20)</f>
        <v>280</v>
      </c>
      <c r="U1962" s="96">
        <f t="shared" si="279"/>
        <v>-10073.618107871291</v>
      </c>
      <c r="V1962" s="96">
        <f>T1962/VLOOKUP(C1962,[4]CharPropertyConfig!$A:$G,7,FALSE)</f>
        <v>11.2</v>
      </c>
      <c r="W1962" s="96">
        <f t="shared" si="280"/>
        <v>-10890.261078253625</v>
      </c>
      <c r="X1962" s="54" t="str">
        <f>VLOOKUP(J1962,Entourage!A:B,2,FALSE)</f>
        <v>c_b_0066</v>
      </c>
      <c r="Y1962" s="51" t="str">
        <f>VLOOKUP(M1962,Entourage!A:B,2,FALSE)</f>
        <v>c_b_0070</v>
      </c>
    </row>
    <row r="1963" spans="1:25" x14ac:dyDescent="0.15">
      <c r="A1963" s="51">
        <f t="shared" si="276"/>
        <v>99</v>
      </c>
      <c r="B1963" s="2">
        <f>COUNTIF(A$1:A1963,A1963)</f>
        <v>2</v>
      </c>
      <c r="C1963" s="2">
        <f t="shared" si="281"/>
        <v>102</v>
      </c>
      <c r="D1963" s="100">
        <f t="shared" si="277"/>
        <v>23</v>
      </c>
      <c r="E1963" s="51">
        <v>1</v>
      </c>
      <c r="F1963" s="43">
        <v>1</v>
      </c>
      <c r="G1963" s="82">
        <v>13009</v>
      </c>
      <c r="H1963" s="43">
        <v>4</v>
      </c>
      <c r="I1963" s="43">
        <f>VLOOKUP(C1963,[4]CharPropertyConfig!$A:$G,7,FALSE)*D1963</f>
        <v>575</v>
      </c>
      <c r="J1963" s="51">
        <f>VLOOKUP(A1963,filiation!A:C,3,FALSE)</f>
        <v>30</v>
      </c>
      <c r="K1963" s="51">
        <f>VLOOKUP(J1963,Entourage!A:N,14,FALSE)</f>
        <v>3</v>
      </c>
      <c r="L1963" s="2" t="str">
        <f t="shared" si="282"/>
        <v>辅助</v>
      </c>
      <c r="M1963" s="51">
        <f>VLOOKUP(A1963,filiation!A:D,4,FALSE)</f>
        <v>31</v>
      </c>
      <c r="N1963" s="51">
        <f>VLOOKUP(M1963,Entourage!A:N,14,FALSE)</f>
        <v>1</v>
      </c>
      <c r="O1963" s="2" t="str">
        <f t="shared" si="283"/>
        <v>战斗</v>
      </c>
      <c r="P1963" s="2">
        <f t="shared" si="284"/>
        <v>102</v>
      </c>
      <c r="Q1963" s="51">
        <f>INT(VLOOKUP(M1963,Entourage!A:AF,28+IF(N1963=1,2,IF(N1963=3,3,1)),FALSE)*0.6*POWER(B1963,1.1))</f>
        <v>23</v>
      </c>
      <c r="R1963" s="55">
        <f>I1963/(SUM(H$2:H1963)*10)</f>
        <v>8.678721284752619E-4</v>
      </c>
      <c r="S1963" s="95">
        <f t="shared" si="278"/>
        <v>7</v>
      </c>
      <c r="T1963" s="96">
        <f>SUMIFS(H$2:H1963,A$2:A1963,A1963)*10*S1963*(1.1+INDEX(Entourage!BD:BD,MATCH(J1963,Entourage!A:A,0))/20)</f>
        <v>588</v>
      </c>
      <c r="U1963" s="96">
        <f t="shared" si="279"/>
        <v>308</v>
      </c>
      <c r="V1963" s="96">
        <f>T1963/VLOOKUP(C1963,[4]CharPropertyConfig!$A:$G,7,FALSE)</f>
        <v>23.52</v>
      </c>
      <c r="W1963" s="96">
        <f t="shared" si="280"/>
        <v>10381.618107871291</v>
      </c>
      <c r="X1963" s="54" t="str">
        <f>VLOOKUP(J1963,Entourage!A:B,2,FALSE)</f>
        <v>c_b_0066</v>
      </c>
      <c r="Y1963" s="51" t="str">
        <f>VLOOKUP(M1963,Entourage!A:B,2,FALSE)</f>
        <v>c_b_0070</v>
      </c>
    </row>
    <row r="1964" spans="1:25" x14ac:dyDescent="0.15">
      <c r="A1964" s="51">
        <f t="shared" si="276"/>
        <v>99</v>
      </c>
      <c r="B1964" s="2">
        <f>COUNTIF(A$1:A1964,A1964)</f>
        <v>3</v>
      </c>
      <c r="C1964" s="2">
        <f t="shared" si="281"/>
        <v>102</v>
      </c>
      <c r="D1964" s="100">
        <f t="shared" si="277"/>
        <v>36</v>
      </c>
      <c r="E1964" s="51">
        <v>1</v>
      </c>
      <c r="F1964" s="43">
        <v>1</v>
      </c>
      <c r="G1964" s="82">
        <v>13009</v>
      </c>
      <c r="H1964" s="43">
        <v>6</v>
      </c>
      <c r="I1964" s="43">
        <f>VLOOKUP(C1964,[4]CharPropertyConfig!$A:$G,7,FALSE)*D1964</f>
        <v>900</v>
      </c>
      <c r="J1964" s="51">
        <f>VLOOKUP(A1964,filiation!A:C,3,FALSE)</f>
        <v>30</v>
      </c>
      <c r="K1964" s="51">
        <f>VLOOKUP(J1964,Entourage!A:N,14,FALSE)</f>
        <v>3</v>
      </c>
      <c r="L1964" s="2" t="str">
        <f t="shared" si="282"/>
        <v>辅助</v>
      </c>
      <c r="M1964" s="51">
        <f>VLOOKUP(A1964,filiation!A:D,4,FALSE)</f>
        <v>31</v>
      </c>
      <c r="N1964" s="51">
        <f>VLOOKUP(M1964,Entourage!A:N,14,FALSE)</f>
        <v>1</v>
      </c>
      <c r="O1964" s="2" t="str">
        <f t="shared" si="283"/>
        <v>战斗</v>
      </c>
      <c r="P1964" s="2">
        <f t="shared" si="284"/>
        <v>102</v>
      </c>
      <c r="Q1964" s="51">
        <f>INT(VLOOKUP(M1964,Entourage!A:AF,28+IF(N1964=1,2,IF(N1964=3,3,1)),FALSE)*0.6*POWER(B1964,1.1))</f>
        <v>36</v>
      </c>
      <c r="R1964" s="55">
        <f>I1964/(SUM(H$2:H1964)*10)</f>
        <v>1.3582855418050107E-3</v>
      </c>
      <c r="S1964" s="95">
        <f t="shared" si="278"/>
        <v>5.5</v>
      </c>
      <c r="T1964" s="96">
        <f>SUMIFS(H$2:H1964,A$2:A1964,A1964)*10*S1964*(1.1+INDEX(Entourage!BD:BD,MATCH(J1964,Entourage!A:A,0))/20)</f>
        <v>924.00000000000011</v>
      </c>
      <c r="U1964" s="96">
        <f t="shared" si="279"/>
        <v>336.00000000000011</v>
      </c>
      <c r="V1964" s="96">
        <f>T1964/VLOOKUP(C1964,[4]CharPropertyConfig!$A:$G,7,FALSE)</f>
        <v>36.960000000000008</v>
      </c>
      <c r="W1964" s="96">
        <f t="shared" si="280"/>
        <v>28.000000000000114</v>
      </c>
      <c r="X1964" s="54" t="str">
        <f>VLOOKUP(J1964,Entourage!A:B,2,FALSE)</f>
        <v>c_b_0066</v>
      </c>
      <c r="Y1964" s="51" t="str">
        <f>VLOOKUP(M1964,Entourage!A:B,2,FALSE)</f>
        <v>c_b_0070</v>
      </c>
    </row>
    <row r="1965" spans="1:25" x14ac:dyDescent="0.15">
      <c r="A1965" s="51">
        <f t="shared" si="276"/>
        <v>99</v>
      </c>
      <c r="B1965" s="2">
        <f>COUNTIF(A$1:A1965,A1965)</f>
        <v>4</v>
      </c>
      <c r="C1965" s="2">
        <f t="shared" si="281"/>
        <v>102</v>
      </c>
      <c r="D1965" s="100">
        <f t="shared" si="277"/>
        <v>51</v>
      </c>
      <c r="E1965" s="51">
        <v>1</v>
      </c>
      <c r="F1965" s="43">
        <v>2</v>
      </c>
      <c r="G1965" s="82">
        <v>13009</v>
      </c>
      <c r="H1965" s="43">
        <v>10</v>
      </c>
      <c r="I1965" s="43">
        <f>VLOOKUP(C1965,[4]CharPropertyConfig!$A:$G,7,FALSE)*D1965</f>
        <v>1275</v>
      </c>
      <c r="J1965" s="51">
        <f>VLOOKUP(A1965,filiation!A:C,3,FALSE)</f>
        <v>30</v>
      </c>
      <c r="K1965" s="51">
        <f>VLOOKUP(J1965,Entourage!A:N,14,FALSE)</f>
        <v>3</v>
      </c>
      <c r="L1965" s="2" t="str">
        <f t="shared" si="282"/>
        <v>辅助</v>
      </c>
      <c r="M1965" s="51">
        <f>VLOOKUP(A1965,filiation!A:D,4,FALSE)</f>
        <v>31</v>
      </c>
      <c r="N1965" s="51">
        <f>VLOOKUP(M1965,Entourage!A:N,14,FALSE)</f>
        <v>1</v>
      </c>
      <c r="O1965" s="2" t="str">
        <f t="shared" si="283"/>
        <v>战斗</v>
      </c>
      <c r="P1965" s="2">
        <f t="shared" si="284"/>
        <v>102</v>
      </c>
      <c r="Q1965" s="51">
        <f>INT(VLOOKUP(M1965,Entourage!A:AF,28+IF(N1965=1,2,IF(N1965=3,3,1)),FALSE)*0.6*POWER(B1965,1.1))</f>
        <v>49</v>
      </c>
      <c r="R1965" s="55">
        <f>I1965/(SUM(H$2:H1965)*10)</f>
        <v>1.9239474875509281E-3</v>
      </c>
      <c r="S1965" s="95">
        <f t="shared" si="278"/>
        <v>4.2</v>
      </c>
      <c r="T1965" s="96">
        <f>SUMIFS(H$2:H1965,A$2:A1965,A1965)*10*S1965*(1.1+INDEX(Entourage!BD:BD,MATCH(J1965,Entourage!A:A,0))/20)</f>
        <v>1293.6000000000001</v>
      </c>
      <c r="U1965" s="96">
        <f t="shared" si="279"/>
        <v>369.6</v>
      </c>
      <c r="V1965" s="96">
        <f>T1965/VLOOKUP(C1965,[4]CharPropertyConfig!$A:$G,7,FALSE)</f>
        <v>51.744000000000007</v>
      </c>
      <c r="W1965" s="96">
        <f t="shared" si="280"/>
        <v>33.599999999999909</v>
      </c>
      <c r="X1965" s="54" t="str">
        <f>VLOOKUP(J1965,Entourage!A:B,2,FALSE)</f>
        <v>c_b_0066</v>
      </c>
      <c r="Y1965" s="51" t="str">
        <f>VLOOKUP(M1965,Entourage!A:B,2,FALSE)</f>
        <v>c_b_0070</v>
      </c>
    </row>
    <row r="1966" spans="1:25" x14ac:dyDescent="0.15">
      <c r="A1966" s="51">
        <f t="shared" si="276"/>
        <v>99</v>
      </c>
      <c r="B1966" s="2">
        <f>COUNTIF(A$1:A1966,A1966)</f>
        <v>5</v>
      </c>
      <c r="C1966" s="2">
        <f t="shared" si="281"/>
        <v>102</v>
      </c>
      <c r="D1966" s="100">
        <f t="shared" si="277"/>
        <v>67</v>
      </c>
      <c r="E1966" s="51">
        <v>1</v>
      </c>
      <c r="F1966" s="43">
        <v>2</v>
      </c>
      <c r="G1966" s="82">
        <v>13009</v>
      </c>
      <c r="H1966" s="43">
        <v>12</v>
      </c>
      <c r="I1966" s="43">
        <f>VLOOKUP(C1966,[4]CharPropertyConfig!$A:$G,7,FALSE)*D1966</f>
        <v>1675</v>
      </c>
      <c r="J1966" s="51">
        <f>VLOOKUP(A1966,filiation!A:C,3,FALSE)</f>
        <v>30</v>
      </c>
      <c r="K1966" s="51">
        <f>VLOOKUP(J1966,Entourage!A:N,14,FALSE)</f>
        <v>3</v>
      </c>
      <c r="L1966" s="2" t="str">
        <f t="shared" si="282"/>
        <v>辅助</v>
      </c>
      <c r="M1966" s="51">
        <f>VLOOKUP(A1966,filiation!A:D,4,FALSE)</f>
        <v>31</v>
      </c>
      <c r="N1966" s="51">
        <f>VLOOKUP(M1966,Entourage!A:N,14,FALSE)</f>
        <v>1</v>
      </c>
      <c r="O1966" s="2" t="str">
        <f t="shared" si="283"/>
        <v>战斗</v>
      </c>
      <c r="P1966" s="2">
        <f t="shared" si="284"/>
        <v>102</v>
      </c>
      <c r="Q1966" s="51">
        <f>INT(VLOOKUP(M1966,Entourage!A:AF,28+IF(N1966=1,2,IF(N1966=3,3,1)),FALSE)*0.6*POWER(B1966,1.1))</f>
        <v>63</v>
      </c>
      <c r="R1966" s="55">
        <f>I1966/(SUM(H$2:H1966)*10)</f>
        <v>2.5270812588636432E-3</v>
      </c>
      <c r="S1966" s="95">
        <f t="shared" si="278"/>
        <v>3.56</v>
      </c>
      <c r="T1966" s="96">
        <f>SUMIFS(H$2:H1966,A$2:A1966,A1966)*10*S1966*(1.1+INDEX(Entourage!BD:BD,MATCH(J1966,Entourage!A:A,0))/20)</f>
        <v>1694.5600000000004</v>
      </c>
      <c r="U1966" s="96">
        <f t="shared" si="279"/>
        <v>400.96000000000026</v>
      </c>
      <c r="V1966" s="96">
        <f>T1966/VLOOKUP(C1966,[4]CharPropertyConfig!$A:$G,7,FALSE)</f>
        <v>67.78240000000001</v>
      </c>
      <c r="W1966" s="96">
        <f t="shared" si="280"/>
        <v>31.360000000000241</v>
      </c>
      <c r="X1966" s="54" t="str">
        <f>VLOOKUP(J1966,Entourage!A:B,2,FALSE)</f>
        <v>c_b_0066</v>
      </c>
      <c r="Y1966" s="51" t="str">
        <f>VLOOKUP(M1966,Entourage!A:B,2,FALSE)</f>
        <v>c_b_0070</v>
      </c>
    </row>
    <row r="1967" spans="1:25" x14ac:dyDescent="0.15">
      <c r="A1967" s="51">
        <f t="shared" si="276"/>
        <v>99</v>
      </c>
      <c r="B1967" s="2">
        <f>COUNTIF(A$1:A1967,A1967)</f>
        <v>6</v>
      </c>
      <c r="C1967" s="2">
        <f t="shared" si="281"/>
        <v>102</v>
      </c>
      <c r="D1967" s="100">
        <f t="shared" si="277"/>
        <v>84</v>
      </c>
      <c r="E1967" s="51">
        <v>1</v>
      </c>
      <c r="F1967" s="43">
        <v>2</v>
      </c>
      <c r="G1967" s="82">
        <v>13009</v>
      </c>
      <c r="H1967" s="43">
        <v>16</v>
      </c>
      <c r="I1967" s="43">
        <f>VLOOKUP(C1967,[4]CharPropertyConfig!$A:$G,7,FALSE)*D1967</f>
        <v>2100</v>
      </c>
      <c r="J1967" s="51">
        <f>VLOOKUP(A1967,filiation!A:C,3,FALSE)</f>
        <v>30</v>
      </c>
      <c r="K1967" s="51">
        <f>VLOOKUP(J1967,Entourage!A:N,14,FALSE)</f>
        <v>3</v>
      </c>
      <c r="L1967" s="2" t="str">
        <f t="shared" si="282"/>
        <v>辅助</v>
      </c>
      <c r="M1967" s="51">
        <f>VLOOKUP(A1967,filiation!A:D,4,FALSE)</f>
        <v>31</v>
      </c>
      <c r="N1967" s="51">
        <f>VLOOKUP(M1967,Entourage!A:N,14,FALSE)</f>
        <v>1</v>
      </c>
      <c r="O1967" s="2" t="str">
        <f t="shared" si="283"/>
        <v>战斗</v>
      </c>
      <c r="P1967" s="2">
        <f t="shared" si="284"/>
        <v>102</v>
      </c>
      <c r="Q1967" s="51">
        <f>INT(VLOOKUP(M1967,Entourage!A:AF,28+IF(N1967=1,2,IF(N1967=3,3,1)),FALSE)*0.6*POWER(B1967,1.1))</f>
        <v>77</v>
      </c>
      <c r="R1967" s="55">
        <f>I1967/(SUM(H$2:H1967)*10)</f>
        <v>3.1675163655012217E-3</v>
      </c>
      <c r="S1967" s="95">
        <f t="shared" si="278"/>
        <v>3.02</v>
      </c>
      <c r="T1967" s="96">
        <f>SUMIFS(H$2:H1967,A$2:A1967,A1967)*10*S1967*(1.1+INDEX(Entourage!BD:BD,MATCH(J1967,Entourage!A:A,0))/20)</f>
        <v>2114</v>
      </c>
      <c r="U1967" s="96">
        <f t="shared" si="279"/>
        <v>419.4399999999996</v>
      </c>
      <c r="V1967" s="96">
        <f>T1967/VLOOKUP(C1967,[4]CharPropertyConfig!$A:$G,7,FALSE)</f>
        <v>84.56</v>
      </c>
      <c r="W1967" s="96">
        <f t="shared" si="280"/>
        <v>18.479999999999336</v>
      </c>
      <c r="X1967" s="54" t="str">
        <f>VLOOKUP(J1967,Entourage!A:B,2,FALSE)</f>
        <v>c_b_0066</v>
      </c>
      <c r="Y1967" s="51" t="str">
        <f>VLOOKUP(M1967,Entourage!A:B,2,FALSE)</f>
        <v>c_b_0070</v>
      </c>
    </row>
    <row r="1968" spans="1:25" x14ac:dyDescent="0.15">
      <c r="A1968" s="51">
        <f t="shared" si="276"/>
        <v>99</v>
      </c>
      <c r="B1968" s="2">
        <f>COUNTIF(A$1:A1968,A1968)</f>
        <v>7</v>
      </c>
      <c r="C1968" s="2">
        <f t="shared" si="281"/>
        <v>102</v>
      </c>
      <c r="D1968" s="100">
        <f t="shared" si="277"/>
        <v>101</v>
      </c>
      <c r="E1968" s="51">
        <v>1</v>
      </c>
      <c r="F1968" s="43">
        <v>3</v>
      </c>
      <c r="G1968" s="82">
        <v>13009</v>
      </c>
      <c r="H1968" s="43">
        <v>20</v>
      </c>
      <c r="I1968" s="43">
        <f>VLOOKUP(C1968,[4]CharPropertyConfig!$A:$G,7,FALSE)*D1968</f>
        <v>2525</v>
      </c>
      <c r="J1968" s="51">
        <f>VLOOKUP(A1968,filiation!A:C,3,FALSE)</f>
        <v>30</v>
      </c>
      <c r="K1968" s="51">
        <f>VLOOKUP(J1968,Entourage!A:N,14,FALSE)</f>
        <v>3</v>
      </c>
      <c r="L1968" s="2" t="str">
        <f t="shared" si="282"/>
        <v>辅助</v>
      </c>
      <c r="M1968" s="51">
        <f>VLOOKUP(A1968,filiation!A:D,4,FALSE)</f>
        <v>31</v>
      </c>
      <c r="N1968" s="51">
        <f>VLOOKUP(M1968,Entourage!A:N,14,FALSE)</f>
        <v>1</v>
      </c>
      <c r="O1968" s="2" t="str">
        <f t="shared" si="283"/>
        <v>战斗</v>
      </c>
      <c r="P1968" s="2">
        <f t="shared" si="284"/>
        <v>102</v>
      </c>
      <c r="Q1968" s="51">
        <f>INT(VLOOKUP(M1968,Entourage!A:AF,28+IF(N1968=1,2,IF(N1968=3,3,1)),FALSE)*0.6*POWER(B1968,1.1))</f>
        <v>91</v>
      </c>
      <c r="R1968" s="55">
        <f>I1968/(SUM(H$2:H1968)*10)</f>
        <v>3.8074127687807231E-3</v>
      </c>
      <c r="S1968" s="95">
        <f t="shared" si="278"/>
        <v>2.6</v>
      </c>
      <c r="T1968" s="96">
        <f>SUMIFS(H$2:H1968,A$2:A1968,A1968)*10*S1968*(1.1+INDEX(Entourage!BD:BD,MATCH(J1968,Entourage!A:A,0))/20)</f>
        <v>2548.0000000000005</v>
      </c>
      <c r="U1968" s="96">
        <f t="shared" si="279"/>
        <v>434.00000000000045</v>
      </c>
      <c r="V1968" s="96">
        <f>T1968/VLOOKUP(C1968,[4]CharPropertyConfig!$A:$G,7,FALSE)</f>
        <v>101.92000000000002</v>
      </c>
      <c r="W1968" s="96">
        <f t="shared" si="280"/>
        <v>14.560000000000855</v>
      </c>
      <c r="X1968" s="54" t="str">
        <f>VLOOKUP(J1968,Entourage!A:B,2,FALSE)</f>
        <v>c_b_0066</v>
      </c>
      <c r="Y1968" s="51" t="str">
        <f>VLOOKUP(M1968,Entourage!A:B,2,FALSE)</f>
        <v>c_b_0070</v>
      </c>
    </row>
    <row r="1969" spans="1:25" x14ac:dyDescent="0.15">
      <c r="A1969" s="51">
        <f t="shared" si="276"/>
        <v>99</v>
      </c>
      <c r="B1969" s="2">
        <f>COUNTIF(A$1:A1969,A1969)</f>
        <v>8</v>
      </c>
      <c r="C1969" s="2">
        <f t="shared" si="281"/>
        <v>102</v>
      </c>
      <c r="D1969" s="100">
        <f t="shared" si="277"/>
        <v>120</v>
      </c>
      <c r="E1969" s="51">
        <v>1</v>
      </c>
      <c r="F1969" s="43">
        <v>3</v>
      </c>
      <c r="G1969" s="82">
        <v>13009</v>
      </c>
      <c r="H1969" s="43">
        <v>24</v>
      </c>
      <c r="I1969" s="43">
        <f>VLOOKUP(C1969,[4]CharPropertyConfig!$A:$G,7,FALSE)*D1969</f>
        <v>3000</v>
      </c>
      <c r="J1969" s="51">
        <f>VLOOKUP(A1969,filiation!A:C,3,FALSE)</f>
        <v>30</v>
      </c>
      <c r="K1969" s="51">
        <f>VLOOKUP(J1969,Entourage!A:N,14,FALSE)</f>
        <v>3</v>
      </c>
      <c r="L1969" s="2" t="str">
        <f t="shared" si="282"/>
        <v>辅助</v>
      </c>
      <c r="M1969" s="51">
        <f>VLOOKUP(A1969,filiation!A:D,4,FALSE)</f>
        <v>31</v>
      </c>
      <c r="N1969" s="51">
        <f>VLOOKUP(M1969,Entourage!A:N,14,FALSE)</f>
        <v>1</v>
      </c>
      <c r="O1969" s="2" t="str">
        <f t="shared" si="283"/>
        <v>战斗</v>
      </c>
      <c r="P1969" s="2">
        <f t="shared" si="284"/>
        <v>102</v>
      </c>
      <c r="Q1969" s="51">
        <f>INT(VLOOKUP(M1969,Entourage!A:AF,28+IF(N1969=1,2,IF(N1969=3,3,1)),FALSE)*0.6*POWER(B1969,1.1))</f>
        <v>106</v>
      </c>
      <c r="R1969" s="55">
        <f>I1969/(SUM(H$2:H1969)*10)</f>
        <v>4.5220222483494622E-3</v>
      </c>
      <c r="S1969" s="95">
        <f t="shared" si="278"/>
        <v>2.2799999999999998</v>
      </c>
      <c r="T1969" s="96">
        <f>SUMIFS(H$2:H1969,A$2:A1969,A1969)*10*S1969*(1.1+INDEX(Entourage!BD:BD,MATCH(J1969,Entourage!A:A,0))/20)</f>
        <v>3000.48</v>
      </c>
      <c r="U1969" s="96">
        <f t="shared" si="279"/>
        <v>452.47999999999956</v>
      </c>
      <c r="V1969" s="96">
        <f>T1969/VLOOKUP(C1969,[4]CharPropertyConfig!$A:$G,7,FALSE)</f>
        <v>120.0192</v>
      </c>
      <c r="W1969" s="96">
        <f t="shared" si="280"/>
        <v>18.479999999999109</v>
      </c>
      <c r="X1969" s="54" t="str">
        <f>VLOOKUP(J1969,Entourage!A:B,2,FALSE)</f>
        <v>c_b_0066</v>
      </c>
      <c r="Y1969" s="51" t="str">
        <f>VLOOKUP(M1969,Entourage!A:B,2,FALSE)</f>
        <v>c_b_0070</v>
      </c>
    </row>
    <row r="1970" spans="1:25" x14ac:dyDescent="0.15">
      <c r="A1970" s="51">
        <f t="shared" si="276"/>
        <v>99</v>
      </c>
      <c r="B1970" s="2">
        <f>COUNTIF(A$1:A1970,A1970)</f>
        <v>9</v>
      </c>
      <c r="C1970" s="2">
        <f t="shared" si="281"/>
        <v>102</v>
      </c>
      <c r="D1970" s="100">
        <f t="shared" si="277"/>
        <v>139</v>
      </c>
      <c r="E1970" s="51">
        <v>1</v>
      </c>
      <c r="F1970" s="43">
        <v>3</v>
      </c>
      <c r="G1970" s="82">
        <v>13009</v>
      </c>
      <c r="H1970" s="43">
        <v>26</v>
      </c>
      <c r="I1970" s="43">
        <f>VLOOKUP(C1970,[4]CharPropertyConfig!$A:$G,7,FALSE)*D1970</f>
        <v>3475</v>
      </c>
      <c r="J1970" s="51">
        <f>VLOOKUP(A1970,filiation!A:C,3,FALSE)</f>
        <v>30</v>
      </c>
      <c r="K1970" s="51">
        <f>VLOOKUP(J1970,Entourage!A:N,14,FALSE)</f>
        <v>3</v>
      </c>
      <c r="L1970" s="2" t="str">
        <f t="shared" si="282"/>
        <v>辅助</v>
      </c>
      <c r="M1970" s="51">
        <f>VLOOKUP(A1970,filiation!A:D,4,FALSE)</f>
        <v>31</v>
      </c>
      <c r="N1970" s="51">
        <f>VLOOKUP(M1970,Entourage!A:N,14,FALSE)</f>
        <v>1</v>
      </c>
      <c r="O1970" s="2" t="str">
        <f t="shared" si="283"/>
        <v>战斗</v>
      </c>
      <c r="P1970" s="2">
        <f t="shared" si="284"/>
        <v>102</v>
      </c>
      <c r="Q1970" s="51">
        <f>INT(VLOOKUP(M1970,Entourage!A:AF,28+IF(N1970=1,2,IF(N1970=3,3,1)),FALSE)*0.6*POWER(B1970,1.1))</f>
        <v>121</v>
      </c>
      <c r="R1970" s="55">
        <f>I1970/(SUM(H$2:H1970)*10)</f>
        <v>5.235957087753134E-3</v>
      </c>
      <c r="S1970" s="95">
        <f t="shared" si="278"/>
        <v>2.0699999999999998</v>
      </c>
      <c r="T1970" s="96">
        <f>SUMIFS(H$2:H1970,A$2:A1970,A1970)*10*S1970*(1.1+INDEX(Entourage!BD:BD,MATCH(J1970,Entourage!A:A,0))/20)</f>
        <v>3477.6000000000004</v>
      </c>
      <c r="U1970" s="96">
        <f t="shared" si="279"/>
        <v>477.12000000000035</v>
      </c>
      <c r="V1970" s="96">
        <f>T1970/VLOOKUP(C1970,[4]CharPropertyConfig!$A:$G,7,FALSE)</f>
        <v>139.10400000000001</v>
      </c>
      <c r="W1970" s="96">
        <f t="shared" si="280"/>
        <v>24.640000000000782</v>
      </c>
      <c r="X1970" s="54" t="str">
        <f>VLOOKUP(J1970,Entourage!A:B,2,FALSE)</f>
        <v>c_b_0066</v>
      </c>
      <c r="Y1970" s="51" t="str">
        <f>VLOOKUP(M1970,Entourage!A:B,2,FALSE)</f>
        <v>c_b_0070</v>
      </c>
    </row>
    <row r="1971" spans="1:25" x14ac:dyDescent="0.15">
      <c r="A1971" s="51">
        <f t="shared" si="276"/>
        <v>99</v>
      </c>
      <c r="B1971" s="2">
        <f>COUNTIF(A$1:A1971,A1971)</f>
        <v>10</v>
      </c>
      <c r="C1971" s="2">
        <f t="shared" si="281"/>
        <v>102</v>
      </c>
      <c r="D1971" s="100">
        <f t="shared" si="277"/>
        <v>158</v>
      </c>
      <c r="E1971" s="51">
        <v>1</v>
      </c>
      <c r="F1971" s="43">
        <v>3</v>
      </c>
      <c r="G1971" s="82">
        <v>13009</v>
      </c>
      <c r="H1971" s="43">
        <v>30</v>
      </c>
      <c r="I1971" s="43">
        <f>VLOOKUP(C1971,[4]CharPropertyConfig!$A:$G,7,FALSE)*D1971</f>
        <v>3950</v>
      </c>
      <c r="J1971" s="51">
        <f>VLOOKUP(A1971,filiation!A:C,3,FALSE)</f>
        <v>30</v>
      </c>
      <c r="K1971" s="51">
        <f>VLOOKUP(J1971,Entourage!A:N,14,FALSE)</f>
        <v>3</v>
      </c>
      <c r="L1971" s="2" t="str">
        <f t="shared" si="282"/>
        <v>辅助</v>
      </c>
      <c r="M1971" s="51">
        <f>VLOOKUP(A1971,filiation!A:D,4,FALSE)</f>
        <v>31</v>
      </c>
      <c r="N1971" s="51">
        <f>VLOOKUP(M1971,Entourage!A:N,14,FALSE)</f>
        <v>1</v>
      </c>
      <c r="O1971" s="2" t="str">
        <f t="shared" si="283"/>
        <v>战斗</v>
      </c>
      <c r="P1971" s="2">
        <f t="shared" si="284"/>
        <v>102</v>
      </c>
      <c r="Q1971" s="51">
        <f>INT(VLOOKUP(M1971,Entourage!A:AF,28+IF(N1971=1,2,IF(N1971=3,3,1)),FALSE)*0.6*POWER(B1971,1.1))</f>
        <v>135</v>
      </c>
      <c r="R1971" s="55">
        <f>I1971/(SUM(H$2:H1971)*10)</f>
        <v>5.948974366697792E-3</v>
      </c>
      <c r="S1971" s="95">
        <f t="shared" si="278"/>
        <v>1.89</v>
      </c>
      <c r="T1971" s="96">
        <f>SUMIFS(H$2:H1971,A$2:A1971,A1971)*10*S1971*(1.1+INDEX(Entourage!BD:BD,MATCH(J1971,Entourage!A:A,0))/20)</f>
        <v>3969.0000000000005</v>
      </c>
      <c r="U1971" s="96">
        <f t="shared" si="279"/>
        <v>491.40000000000009</v>
      </c>
      <c r="V1971" s="96">
        <f>T1971/VLOOKUP(C1971,[4]CharPropertyConfig!$A:$G,7,FALSE)</f>
        <v>158.76000000000002</v>
      </c>
      <c r="W1971" s="96">
        <f t="shared" si="280"/>
        <v>14.279999999999745</v>
      </c>
      <c r="X1971" s="54" t="str">
        <f>VLOOKUP(J1971,Entourage!A:B,2,FALSE)</f>
        <v>c_b_0066</v>
      </c>
      <c r="Y1971" s="51" t="str">
        <f>VLOOKUP(M1971,Entourage!A:B,2,FALSE)</f>
        <v>c_b_0070</v>
      </c>
    </row>
    <row r="1972" spans="1:25" x14ac:dyDescent="0.15">
      <c r="A1972" s="51">
        <f t="shared" si="276"/>
        <v>99</v>
      </c>
      <c r="B1972" s="2">
        <f>COUNTIF(A$1:A1972,A1972)</f>
        <v>11</v>
      </c>
      <c r="C1972" s="2">
        <f t="shared" si="281"/>
        <v>102</v>
      </c>
      <c r="D1972" s="100">
        <f t="shared" si="277"/>
        <v>179</v>
      </c>
      <c r="E1972" s="51">
        <v>1</v>
      </c>
      <c r="F1972" s="43">
        <v>4</v>
      </c>
      <c r="G1972" s="82">
        <v>13009</v>
      </c>
      <c r="H1972" s="43">
        <v>34</v>
      </c>
      <c r="I1972" s="43">
        <f>VLOOKUP(C1972,[4]CharPropertyConfig!$A:$G,7,FALSE)*D1972</f>
        <v>4475</v>
      </c>
      <c r="J1972" s="51">
        <f>VLOOKUP(A1972,filiation!A:C,3,FALSE)</f>
        <v>30</v>
      </c>
      <c r="K1972" s="51">
        <f>VLOOKUP(J1972,Entourage!A:N,14,FALSE)</f>
        <v>3</v>
      </c>
      <c r="L1972" s="2" t="str">
        <f t="shared" si="282"/>
        <v>辅助</v>
      </c>
      <c r="M1972" s="51">
        <f>VLOOKUP(A1972,filiation!A:D,4,FALSE)</f>
        <v>31</v>
      </c>
      <c r="N1972" s="51">
        <f>VLOOKUP(M1972,Entourage!A:N,14,FALSE)</f>
        <v>1</v>
      </c>
      <c r="O1972" s="2" t="str">
        <f t="shared" si="283"/>
        <v>战斗</v>
      </c>
      <c r="P1972" s="2">
        <f t="shared" si="284"/>
        <v>102</v>
      </c>
      <c r="Q1972" s="51">
        <f>INT(VLOOKUP(M1972,Entourage!A:AF,28+IF(N1972=1,2,IF(N1972=3,3,1)),FALSE)*0.6*POWER(B1972,1.1))</f>
        <v>150</v>
      </c>
      <c r="R1972" s="55">
        <f>I1972/(SUM(H$2:H1972)*10)</f>
        <v>6.7362114643545277E-3</v>
      </c>
      <c r="S1972" s="95">
        <f t="shared" si="278"/>
        <v>1.74</v>
      </c>
      <c r="T1972" s="96">
        <f>SUMIFS(H$2:H1972,A$2:A1972,A1972)*10*S1972*(1.1+INDEX(Entourage!BD:BD,MATCH(J1972,Entourage!A:A,0))/20)</f>
        <v>4482.2400000000007</v>
      </c>
      <c r="U1972" s="96">
        <f t="shared" si="279"/>
        <v>513.24000000000024</v>
      </c>
      <c r="V1972" s="96">
        <f>T1972/VLOOKUP(C1972,[4]CharPropertyConfig!$A:$G,7,FALSE)</f>
        <v>179.28960000000004</v>
      </c>
      <c r="W1972" s="96">
        <f t="shared" si="280"/>
        <v>21.840000000000146</v>
      </c>
      <c r="X1972" s="54" t="str">
        <f>VLOOKUP(J1972,Entourage!A:B,2,FALSE)</f>
        <v>c_b_0066</v>
      </c>
      <c r="Y1972" s="51" t="str">
        <f>VLOOKUP(M1972,Entourage!A:B,2,FALSE)</f>
        <v>c_b_0070</v>
      </c>
    </row>
    <row r="1973" spans="1:25" x14ac:dyDescent="0.15">
      <c r="A1973" s="51">
        <f t="shared" si="276"/>
        <v>99</v>
      </c>
      <c r="B1973" s="2">
        <f>COUNTIF(A$1:A1973,A1973)</f>
        <v>12</v>
      </c>
      <c r="C1973" s="2">
        <f t="shared" si="281"/>
        <v>102</v>
      </c>
      <c r="D1973" s="100">
        <f t="shared" si="277"/>
        <v>200</v>
      </c>
      <c r="E1973" s="51">
        <v>1</v>
      </c>
      <c r="F1973" s="43">
        <v>4</v>
      </c>
      <c r="G1973" s="82">
        <v>13009</v>
      </c>
      <c r="H1973" s="43">
        <v>38</v>
      </c>
      <c r="I1973" s="43">
        <f>VLOOKUP(C1973,[4]CharPropertyConfig!$A:$G,7,FALSE)*D1973</f>
        <v>5000</v>
      </c>
      <c r="J1973" s="51">
        <f>VLOOKUP(A1973,filiation!A:C,3,FALSE)</f>
        <v>30</v>
      </c>
      <c r="K1973" s="51">
        <f>VLOOKUP(J1973,Entourage!A:N,14,FALSE)</f>
        <v>3</v>
      </c>
      <c r="L1973" s="2" t="str">
        <f t="shared" si="282"/>
        <v>辅助</v>
      </c>
      <c r="M1973" s="51">
        <f>VLOOKUP(A1973,filiation!A:D,4,FALSE)</f>
        <v>31</v>
      </c>
      <c r="N1973" s="51">
        <f>VLOOKUP(M1973,Entourage!A:N,14,FALSE)</f>
        <v>1</v>
      </c>
      <c r="O1973" s="2" t="str">
        <f t="shared" si="283"/>
        <v>战斗</v>
      </c>
      <c r="P1973" s="2">
        <f t="shared" si="284"/>
        <v>102</v>
      </c>
      <c r="Q1973" s="51">
        <f>INT(VLOOKUP(M1973,Entourage!A:AF,28+IF(N1973=1,2,IF(N1973=3,3,1)),FALSE)*0.6*POWER(B1973,1.1))</f>
        <v>166</v>
      </c>
      <c r="R1973" s="55">
        <f>I1973/(SUM(H$2:H1973)*10)</f>
        <v>7.5221904618624942E-3</v>
      </c>
      <c r="S1973" s="95">
        <f t="shared" si="278"/>
        <v>1.615</v>
      </c>
      <c r="T1973" s="96">
        <f>SUMIFS(H$2:H1973,A$2:A1973,A1973)*10*S1973*(1.1+INDEX(Entourage!BD:BD,MATCH(J1973,Entourage!A:A,0))/20)</f>
        <v>5019.420000000001</v>
      </c>
      <c r="U1973" s="96">
        <f t="shared" si="279"/>
        <v>537.18000000000029</v>
      </c>
      <c r="V1973" s="96">
        <f>T1973/VLOOKUP(C1973,[4]CharPropertyConfig!$A:$G,7,FALSE)</f>
        <v>200.77680000000004</v>
      </c>
      <c r="W1973" s="96">
        <f t="shared" si="280"/>
        <v>23.940000000000055</v>
      </c>
      <c r="X1973" s="54" t="str">
        <f>VLOOKUP(J1973,Entourage!A:B,2,FALSE)</f>
        <v>c_b_0066</v>
      </c>
      <c r="Y1973" s="51" t="str">
        <f>VLOOKUP(M1973,Entourage!A:B,2,FALSE)</f>
        <v>c_b_0070</v>
      </c>
    </row>
    <row r="1974" spans="1:25" x14ac:dyDescent="0.15">
      <c r="A1974" s="51">
        <f t="shared" si="276"/>
        <v>99</v>
      </c>
      <c r="B1974" s="2">
        <f>COUNTIF(A$1:A1974,A1974)</f>
        <v>13</v>
      </c>
      <c r="C1974" s="2">
        <f t="shared" si="281"/>
        <v>102</v>
      </c>
      <c r="D1974" s="100">
        <f t="shared" si="277"/>
        <v>223</v>
      </c>
      <c r="E1974" s="51">
        <v>1</v>
      </c>
      <c r="F1974" s="43">
        <v>4</v>
      </c>
      <c r="G1974" s="82">
        <v>13009</v>
      </c>
      <c r="H1974" s="43">
        <v>42</v>
      </c>
      <c r="I1974" s="43">
        <f>VLOOKUP(C1974,[4]CharPropertyConfig!$A:$G,7,FALSE)*D1974</f>
        <v>5575</v>
      </c>
      <c r="J1974" s="51">
        <f>VLOOKUP(A1974,filiation!A:C,3,FALSE)</f>
        <v>30</v>
      </c>
      <c r="K1974" s="51">
        <f>VLOOKUP(J1974,Entourage!A:N,14,FALSE)</f>
        <v>3</v>
      </c>
      <c r="L1974" s="2" t="str">
        <f t="shared" si="282"/>
        <v>辅助</v>
      </c>
      <c r="M1974" s="51">
        <f>VLOOKUP(A1974,filiation!A:D,4,FALSE)</f>
        <v>31</v>
      </c>
      <c r="N1974" s="51">
        <f>VLOOKUP(M1974,Entourage!A:N,14,FALSE)</f>
        <v>1</v>
      </c>
      <c r="O1974" s="2" t="str">
        <f t="shared" si="283"/>
        <v>战斗</v>
      </c>
      <c r="P1974" s="2">
        <f t="shared" si="284"/>
        <v>102</v>
      </c>
      <c r="Q1974" s="51">
        <f>INT(VLOOKUP(M1974,Entourage!A:AF,28+IF(N1974=1,2,IF(N1974=3,3,1)),FALSE)*0.6*POWER(B1974,1.1))</f>
        <v>181</v>
      </c>
      <c r="R1974" s="55">
        <f>I1974/(SUM(H$2:H1974)*10)</f>
        <v>8.3819461149867696E-3</v>
      </c>
      <c r="S1974" s="95">
        <f t="shared" si="278"/>
        <v>1.51</v>
      </c>
      <c r="T1974" s="96">
        <f>SUMIFS(H$2:H1974,A$2:A1974,A1974)*10*S1974*(1.1+INDEX(Entourage!BD:BD,MATCH(J1974,Entourage!A:A,0))/20)</f>
        <v>5580.9600000000009</v>
      </c>
      <c r="U1974" s="96">
        <f t="shared" si="279"/>
        <v>561.54</v>
      </c>
      <c r="V1974" s="96">
        <f>T1974/VLOOKUP(C1974,[4]CharPropertyConfig!$A:$G,7,FALSE)</f>
        <v>223.23840000000004</v>
      </c>
      <c r="W1974" s="96">
        <f t="shared" si="280"/>
        <v>24.359999999999673</v>
      </c>
      <c r="X1974" s="54" t="str">
        <f>VLOOKUP(J1974,Entourage!A:B,2,FALSE)</f>
        <v>c_b_0066</v>
      </c>
      <c r="Y1974" s="51" t="str">
        <f>VLOOKUP(M1974,Entourage!A:B,2,FALSE)</f>
        <v>c_b_0070</v>
      </c>
    </row>
    <row r="1975" spans="1:25" x14ac:dyDescent="0.15">
      <c r="A1975" s="51">
        <f t="shared" si="276"/>
        <v>99</v>
      </c>
      <c r="B1975" s="2">
        <f>COUNTIF(A$1:A1975,A1975)</f>
        <v>14</v>
      </c>
      <c r="C1975" s="2">
        <f t="shared" si="281"/>
        <v>102</v>
      </c>
      <c r="D1975" s="100">
        <f t="shared" si="277"/>
        <v>246</v>
      </c>
      <c r="E1975" s="51">
        <v>1</v>
      </c>
      <c r="F1975" s="43">
        <v>5</v>
      </c>
      <c r="G1975" s="82">
        <v>13009</v>
      </c>
      <c r="H1975" s="43">
        <v>46</v>
      </c>
      <c r="I1975" s="43">
        <f>VLOOKUP(C1975,[4]CharPropertyConfig!$A:$G,7,FALSE)*D1975</f>
        <v>6150</v>
      </c>
      <c r="J1975" s="51">
        <f>VLOOKUP(A1975,filiation!A:C,3,FALSE)</f>
        <v>30</v>
      </c>
      <c r="K1975" s="51">
        <f>VLOOKUP(J1975,Entourage!A:N,14,FALSE)</f>
        <v>3</v>
      </c>
      <c r="L1975" s="2" t="str">
        <f t="shared" si="282"/>
        <v>辅助</v>
      </c>
      <c r="M1975" s="51">
        <f>VLOOKUP(A1975,filiation!A:D,4,FALSE)</f>
        <v>31</v>
      </c>
      <c r="N1975" s="51">
        <f>VLOOKUP(M1975,Entourage!A:N,14,FALSE)</f>
        <v>1</v>
      </c>
      <c r="O1975" s="2" t="str">
        <f t="shared" si="283"/>
        <v>战斗</v>
      </c>
      <c r="P1975" s="2">
        <f t="shared" si="284"/>
        <v>102</v>
      </c>
      <c r="Q1975" s="51">
        <f>INT(VLOOKUP(M1975,Entourage!A:AF,28+IF(N1975=1,2,IF(N1975=3,3,1)),FALSE)*0.6*POWER(B1975,1.1))</f>
        <v>196</v>
      </c>
      <c r="R1975" s="55">
        <f>I1975/(SUM(H$2:H1975)*10)</f>
        <v>9.2400612999188683E-3</v>
      </c>
      <c r="S1975" s="95">
        <f t="shared" si="278"/>
        <v>1.42</v>
      </c>
      <c r="T1975" s="96">
        <f>SUMIFS(H$2:H1975,A$2:A1975,A1975)*10*S1975*(1.1+INDEX(Entourage!BD:BD,MATCH(J1975,Entourage!A:A,0))/20)</f>
        <v>6162.8</v>
      </c>
      <c r="U1975" s="96">
        <f t="shared" si="279"/>
        <v>581.83999999999924</v>
      </c>
      <c r="V1975" s="96">
        <f>T1975/VLOOKUP(C1975,[4]CharPropertyConfig!$A:$G,7,FALSE)</f>
        <v>246.512</v>
      </c>
      <c r="W1975" s="96">
        <f t="shared" si="280"/>
        <v>20.299999999999272</v>
      </c>
      <c r="X1975" s="54" t="str">
        <f>VLOOKUP(J1975,Entourage!A:B,2,FALSE)</f>
        <v>c_b_0066</v>
      </c>
      <c r="Y1975" s="51" t="str">
        <f>VLOOKUP(M1975,Entourage!A:B,2,FALSE)</f>
        <v>c_b_0070</v>
      </c>
    </row>
    <row r="1976" spans="1:25" x14ac:dyDescent="0.15">
      <c r="A1976" s="51">
        <f t="shared" si="276"/>
        <v>99</v>
      </c>
      <c r="B1976" s="2">
        <f>COUNTIF(A$1:A1976,A1976)</f>
        <v>15</v>
      </c>
      <c r="C1976" s="2">
        <f t="shared" si="281"/>
        <v>102</v>
      </c>
      <c r="D1976" s="100">
        <f t="shared" si="277"/>
        <v>270</v>
      </c>
      <c r="E1976" s="51">
        <v>1</v>
      </c>
      <c r="F1976" s="43">
        <v>5</v>
      </c>
      <c r="G1976" s="82">
        <v>13009</v>
      </c>
      <c r="H1976" s="43">
        <v>50</v>
      </c>
      <c r="I1976" s="43">
        <f>VLOOKUP(C1976,[4]CharPropertyConfig!$A:$G,7,FALSE)*D1976</f>
        <v>6750</v>
      </c>
      <c r="J1976" s="51">
        <f>VLOOKUP(A1976,filiation!A:C,3,FALSE)</f>
        <v>30</v>
      </c>
      <c r="K1976" s="51">
        <f>VLOOKUP(J1976,Entourage!A:N,14,FALSE)</f>
        <v>3</v>
      </c>
      <c r="L1976" s="2" t="str">
        <f t="shared" si="282"/>
        <v>辅助</v>
      </c>
      <c r="M1976" s="51">
        <f>VLOOKUP(A1976,filiation!A:D,4,FALSE)</f>
        <v>31</v>
      </c>
      <c r="N1976" s="51">
        <f>VLOOKUP(M1976,Entourage!A:N,14,FALSE)</f>
        <v>1</v>
      </c>
      <c r="O1976" s="2" t="str">
        <f t="shared" si="283"/>
        <v>战斗</v>
      </c>
      <c r="P1976" s="2">
        <f t="shared" si="284"/>
        <v>102</v>
      </c>
      <c r="Q1976" s="51">
        <f>INT(VLOOKUP(M1976,Entourage!A:AF,28+IF(N1976=1,2,IF(N1976=3,3,1)),FALSE)*0.6*POWER(B1976,1.1))</f>
        <v>212</v>
      </c>
      <c r="R1976" s="55">
        <f>I1976/(SUM(H$2:H1976)*10)</f>
        <v>1.0133917847705981E-2</v>
      </c>
      <c r="S1976" s="95">
        <f t="shared" si="278"/>
        <v>1.3418999999999999</v>
      </c>
      <c r="T1976" s="96">
        <f>SUMIFS(H$2:H1976,A$2:A1976,A1976)*10*S1976*(1.1+INDEX(Entourage!BD:BD,MATCH(J1976,Entourage!A:A,0))/20)</f>
        <v>6763.1759999999995</v>
      </c>
      <c r="U1976" s="96">
        <f t="shared" si="279"/>
        <v>600.37599999999929</v>
      </c>
      <c r="V1976" s="96">
        <f>T1976/VLOOKUP(C1976,[4]CharPropertyConfig!$A:$G,7,FALSE)</f>
        <v>270.52704</v>
      </c>
      <c r="W1976" s="96">
        <f t="shared" si="280"/>
        <v>18.536000000000058</v>
      </c>
      <c r="X1976" s="54" t="str">
        <f>VLOOKUP(J1976,Entourage!A:B,2,FALSE)</f>
        <v>c_b_0066</v>
      </c>
      <c r="Y1976" s="51" t="str">
        <f>VLOOKUP(M1976,Entourage!A:B,2,FALSE)</f>
        <v>c_b_0070</v>
      </c>
    </row>
    <row r="1977" spans="1:25" x14ac:dyDescent="0.15">
      <c r="A1977" s="51">
        <f t="shared" si="276"/>
        <v>99</v>
      </c>
      <c r="B1977" s="2">
        <f>COUNTIF(A$1:A1977,A1977)</f>
        <v>16</v>
      </c>
      <c r="C1977" s="2">
        <f t="shared" si="281"/>
        <v>102</v>
      </c>
      <c r="D1977" s="100">
        <f t="shared" si="277"/>
        <v>295</v>
      </c>
      <c r="E1977" s="51">
        <v>1</v>
      </c>
      <c r="F1977" s="43">
        <v>5</v>
      </c>
      <c r="G1977" s="82">
        <v>13009</v>
      </c>
      <c r="H1977" s="43">
        <v>54</v>
      </c>
      <c r="I1977" s="43">
        <f>VLOOKUP(C1977,[4]CharPropertyConfig!$A:$G,7,FALSE)*D1977</f>
        <v>7375</v>
      </c>
      <c r="J1977" s="51">
        <f>VLOOKUP(A1977,filiation!A:C,3,FALSE)</f>
        <v>30</v>
      </c>
      <c r="K1977" s="51">
        <f>VLOOKUP(J1977,Entourage!A:N,14,FALSE)</f>
        <v>3</v>
      </c>
      <c r="L1977" s="2" t="str">
        <f t="shared" si="282"/>
        <v>辅助</v>
      </c>
      <c r="M1977" s="51">
        <f>VLOOKUP(A1977,filiation!A:D,4,FALSE)</f>
        <v>31</v>
      </c>
      <c r="N1977" s="51">
        <f>VLOOKUP(M1977,Entourage!A:N,14,FALSE)</f>
        <v>1</v>
      </c>
      <c r="O1977" s="2" t="str">
        <f t="shared" si="283"/>
        <v>战斗</v>
      </c>
      <c r="P1977" s="2">
        <f t="shared" si="284"/>
        <v>102</v>
      </c>
      <c r="Q1977" s="51">
        <f>INT(VLOOKUP(M1977,Entourage!A:AF,28+IF(N1977=1,2,IF(N1977=3,3,1)),FALSE)*0.6*POWER(B1977,1.1))</f>
        <v>228</v>
      </c>
      <c r="R1977" s="55">
        <f>I1977/(SUM(H$2:H1977)*10)</f>
        <v>1.1063274429210044E-2</v>
      </c>
      <c r="S1977" s="95">
        <f t="shared" si="278"/>
        <v>1.2748049999999997</v>
      </c>
      <c r="T1977" s="96">
        <f>SUMIFS(H$2:H1977,A$2:A1977,A1977)*10*S1977*(1.1+INDEX(Entourage!BD:BD,MATCH(J1977,Entourage!A:A,0))/20)</f>
        <v>7388.7697799999987</v>
      </c>
      <c r="U1977" s="96">
        <f t="shared" si="279"/>
        <v>625.59377999999924</v>
      </c>
      <c r="V1977" s="96">
        <f>T1977/VLOOKUP(C1977,[4]CharPropertyConfig!$A:$G,7,FALSE)</f>
        <v>295.55079119999994</v>
      </c>
      <c r="W1977" s="96">
        <f t="shared" si="280"/>
        <v>25.217779999999948</v>
      </c>
      <c r="X1977" s="54" t="str">
        <f>VLOOKUP(J1977,Entourage!A:B,2,FALSE)</f>
        <v>c_b_0066</v>
      </c>
      <c r="Y1977" s="51" t="str">
        <f>VLOOKUP(M1977,Entourage!A:B,2,FALSE)</f>
        <v>c_b_0070</v>
      </c>
    </row>
    <row r="1978" spans="1:25" x14ac:dyDescent="0.15">
      <c r="A1978" s="51">
        <f t="shared" si="276"/>
        <v>99</v>
      </c>
      <c r="B1978" s="2">
        <f>COUNTIF(A$1:A1978,A1978)</f>
        <v>17</v>
      </c>
      <c r="C1978" s="2">
        <f t="shared" si="281"/>
        <v>102</v>
      </c>
      <c r="D1978" s="100">
        <f t="shared" si="277"/>
        <v>321</v>
      </c>
      <c r="E1978" s="51">
        <v>1</v>
      </c>
      <c r="F1978" s="43">
        <v>5</v>
      </c>
      <c r="G1978" s="82">
        <v>13009</v>
      </c>
      <c r="H1978" s="43">
        <v>58</v>
      </c>
      <c r="I1978" s="43">
        <f>VLOOKUP(C1978,[4]CharPropertyConfig!$A:$G,7,FALSE)*D1978</f>
        <v>8025</v>
      </c>
      <c r="J1978" s="51">
        <f>VLOOKUP(A1978,filiation!A:C,3,FALSE)</f>
        <v>30</v>
      </c>
      <c r="K1978" s="51">
        <f>VLOOKUP(J1978,Entourage!A:N,14,FALSE)</f>
        <v>3</v>
      </c>
      <c r="L1978" s="2" t="str">
        <f t="shared" si="282"/>
        <v>辅助</v>
      </c>
      <c r="M1978" s="51">
        <f>VLOOKUP(A1978,filiation!A:D,4,FALSE)</f>
        <v>31</v>
      </c>
      <c r="N1978" s="51">
        <f>VLOOKUP(M1978,Entourage!A:N,14,FALSE)</f>
        <v>1</v>
      </c>
      <c r="O1978" s="2" t="str">
        <f t="shared" si="283"/>
        <v>战斗</v>
      </c>
      <c r="P1978" s="2">
        <f t="shared" si="284"/>
        <v>102</v>
      </c>
      <c r="Q1978" s="51">
        <f>INT(VLOOKUP(M1978,Entourage!A:AF,28+IF(N1978=1,2,IF(N1978=3,3,1)),FALSE)*0.6*POWER(B1978,1.1))</f>
        <v>243</v>
      </c>
      <c r="R1978" s="55">
        <f>I1978/(SUM(H$2:H1978)*10)</f>
        <v>1.2027877697841726E-2</v>
      </c>
      <c r="S1978" s="95">
        <f t="shared" si="278"/>
        <v>1.2174387749999998</v>
      </c>
      <c r="T1978" s="96">
        <f>SUMIFS(H$2:H1978,A$2:A1978,A1978)*10*S1978*(1.1+INDEX(Entourage!BD:BD,MATCH(J1978,Entourage!A:A,0))/20)</f>
        <v>8044.835425199999</v>
      </c>
      <c r="U1978" s="96">
        <f t="shared" si="279"/>
        <v>656.06564520000029</v>
      </c>
      <c r="V1978" s="96">
        <f>T1978/VLOOKUP(C1978,[4]CharPropertyConfig!$A:$G,7,FALSE)</f>
        <v>321.79341700799995</v>
      </c>
      <c r="W1978" s="96">
        <f t="shared" si="280"/>
        <v>30.471865200001048</v>
      </c>
      <c r="X1978" s="54" t="str">
        <f>VLOOKUP(J1978,Entourage!A:B,2,FALSE)</f>
        <v>c_b_0066</v>
      </c>
      <c r="Y1978" s="51" t="str">
        <f>VLOOKUP(M1978,Entourage!A:B,2,FALSE)</f>
        <v>c_b_0070</v>
      </c>
    </row>
    <row r="1979" spans="1:25" x14ac:dyDescent="0.15">
      <c r="A1979" s="51">
        <f t="shared" si="276"/>
        <v>99</v>
      </c>
      <c r="B1979" s="2">
        <f>COUNTIF(A$1:A1979,A1979)</f>
        <v>18</v>
      </c>
      <c r="C1979" s="2">
        <f t="shared" si="281"/>
        <v>102</v>
      </c>
      <c r="D1979" s="100">
        <f t="shared" si="277"/>
        <v>350</v>
      </c>
      <c r="E1979" s="51">
        <v>1</v>
      </c>
      <c r="F1979" s="43">
        <v>6</v>
      </c>
      <c r="G1979" s="82">
        <v>13009</v>
      </c>
      <c r="H1979" s="43">
        <v>64</v>
      </c>
      <c r="I1979" s="43">
        <f>VLOOKUP(C1979,[4]CharPropertyConfig!$A:$G,7,FALSE)*D1979</f>
        <v>8750</v>
      </c>
      <c r="J1979" s="51">
        <f>VLOOKUP(A1979,filiation!A:C,3,FALSE)</f>
        <v>30</v>
      </c>
      <c r="K1979" s="51">
        <f>VLOOKUP(J1979,Entourage!A:N,14,FALSE)</f>
        <v>3</v>
      </c>
      <c r="L1979" s="2" t="str">
        <f t="shared" si="282"/>
        <v>辅助</v>
      </c>
      <c r="M1979" s="51">
        <f>VLOOKUP(A1979,filiation!A:D,4,FALSE)</f>
        <v>31</v>
      </c>
      <c r="N1979" s="51">
        <f>VLOOKUP(M1979,Entourage!A:N,14,FALSE)</f>
        <v>1</v>
      </c>
      <c r="O1979" s="2" t="str">
        <f t="shared" si="283"/>
        <v>战斗</v>
      </c>
      <c r="P1979" s="2">
        <f t="shared" si="284"/>
        <v>102</v>
      </c>
      <c r="Q1979" s="51">
        <f>INT(VLOOKUP(M1979,Entourage!A:AF,28+IF(N1979=1,2,IF(N1979=3,3,1)),FALSE)*0.6*POWER(B1979,1.1))</f>
        <v>259</v>
      </c>
      <c r="R1979" s="55">
        <f>I1979/(SUM(H$2:H1979)*10)</f>
        <v>1.3101940584571155E-2</v>
      </c>
      <c r="S1979" s="95">
        <f t="shared" si="278"/>
        <v>1.1687412239999997</v>
      </c>
      <c r="T1979" s="96">
        <f>SUMIFS(H$2:H1979,A$2:A1979,A1979)*10*S1979*(1.1+INDEX(Entourage!BD:BD,MATCH(J1979,Entourage!A:A,0))/20)</f>
        <v>8770.2341448959978</v>
      </c>
      <c r="U1979" s="96">
        <f t="shared" si="279"/>
        <v>725.39871969599881</v>
      </c>
      <c r="V1979" s="96">
        <f>T1979/VLOOKUP(C1979,[4]CharPropertyConfig!$A:$G,7,FALSE)</f>
        <v>350.80936579583994</v>
      </c>
      <c r="W1979" s="96">
        <f t="shared" si="280"/>
        <v>69.333074495998517</v>
      </c>
      <c r="X1979" s="54" t="str">
        <f>VLOOKUP(J1979,Entourage!A:B,2,FALSE)</f>
        <v>c_b_0066</v>
      </c>
      <c r="Y1979" s="51" t="str">
        <f>VLOOKUP(M1979,Entourage!A:B,2,FALSE)</f>
        <v>c_b_0070</v>
      </c>
    </row>
    <row r="1980" spans="1:25" x14ac:dyDescent="0.15">
      <c r="A1980" s="51">
        <f t="shared" si="276"/>
        <v>99</v>
      </c>
      <c r="B1980" s="2">
        <f>COUNTIF(A$1:A1980,A1980)</f>
        <v>19</v>
      </c>
      <c r="C1980" s="2">
        <f t="shared" si="281"/>
        <v>102</v>
      </c>
      <c r="D1980" s="100">
        <f t="shared" si="277"/>
        <v>381</v>
      </c>
      <c r="E1980" s="51">
        <v>1</v>
      </c>
      <c r="F1980" s="43">
        <v>6</v>
      </c>
      <c r="G1980" s="82">
        <v>13009</v>
      </c>
      <c r="H1980" s="43">
        <v>68</v>
      </c>
      <c r="I1980" s="43">
        <f>VLOOKUP(C1980,[4]CharPropertyConfig!$A:$G,7,FALSE)*D1980</f>
        <v>9525</v>
      </c>
      <c r="J1980" s="51">
        <f>VLOOKUP(A1980,filiation!A:C,3,FALSE)</f>
        <v>30</v>
      </c>
      <c r="K1980" s="51">
        <f>VLOOKUP(J1980,Entourage!A:N,14,FALSE)</f>
        <v>3</v>
      </c>
      <c r="L1980" s="2" t="str">
        <f t="shared" si="282"/>
        <v>辅助</v>
      </c>
      <c r="M1980" s="51">
        <f>VLOOKUP(A1980,filiation!A:D,4,FALSE)</f>
        <v>31</v>
      </c>
      <c r="N1980" s="51">
        <f>VLOOKUP(M1980,Entourage!A:N,14,FALSE)</f>
        <v>1</v>
      </c>
      <c r="O1980" s="2" t="str">
        <f t="shared" si="283"/>
        <v>战斗</v>
      </c>
      <c r="P1980" s="2">
        <f t="shared" si="284"/>
        <v>102</v>
      </c>
      <c r="Q1980" s="51">
        <f>INT(VLOOKUP(M1980,Entourage!A:AF,28+IF(N1980=1,2,IF(N1980=3,3,1)),FALSE)*0.6*POWER(B1980,1.1))</f>
        <v>275</v>
      </c>
      <c r="R1980" s="55">
        <f>I1980/(SUM(H$2:H1980)*10)</f>
        <v>1.4247890863399748E-2</v>
      </c>
      <c r="S1980" s="95">
        <f t="shared" si="278"/>
        <v>1.1278352811599996</v>
      </c>
      <c r="T1980" s="96">
        <f>SUMIFS(H$2:H1980,A$2:A1980,A1980)*10*S1980*(1.1+INDEX(Entourage!BD:BD,MATCH(J1980,Entourage!A:A,0))/20)</f>
        <v>9536.9751374889565</v>
      </c>
      <c r="U1980" s="96">
        <f t="shared" si="279"/>
        <v>766.74099259295872</v>
      </c>
      <c r="V1980" s="96">
        <f>T1980/VLOOKUP(C1980,[4]CharPropertyConfig!$A:$G,7,FALSE)</f>
        <v>381.47900549955824</v>
      </c>
      <c r="W1980" s="96">
        <f t="shared" si="280"/>
        <v>41.342272896959912</v>
      </c>
      <c r="X1980" s="54" t="str">
        <f>VLOOKUP(J1980,Entourage!A:B,2,FALSE)</f>
        <v>c_b_0066</v>
      </c>
      <c r="Y1980" s="51" t="str">
        <f>VLOOKUP(M1980,Entourage!A:B,2,FALSE)</f>
        <v>c_b_0070</v>
      </c>
    </row>
    <row r="1981" spans="1:25" x14ac:dyDescent="0.15">
      <c r="A1981" s="51">
        <f t="shared" si="276"/>
        <v>99</v>
      </c>
      <c r="B1981" s="2">
        <f>COUNTIF(A$1:A1981,A1981)</f>
        <v>20</v>
      </c>
      <c r="C1981" s="2">
        <f t="shared" si="281"/>
        <v>102</v>
      </c>
      <c r="D1981" s="100">
        <f t="shared" si="277"/>
        <v>414</v>
      </c>
      <c r="E1981" s="51">
        <v>1</v>
      </c>
      <c r="F1981" s="43">
        <v>6</v>
      </c>
      <c r="G1981" s="82">
        <v>13009</v>
      </c>
      <c r="H1981" s="43">
        <v>72</v>
      </c>
      <c r="I1981" s="43">
        <f>VLOOKUP(C1981,[4]CharPropertyConfig!$A:$G,7,FALSE)*D1981</f>
        <v>10350</v>
      </c>
      <c r="J1981" s="51">
        <f>VLOOKUP(A1981,filiation!A:C,3,FALSE)</f>
        <v>30</v>
      </c>
      <c r="K1981" s="51">
        <f>VLOOKUP(J1981,Entourage!A:N,14,FALSE)</f>
        <v>3</v>
      </c>
      <c r="L1981" s="2" t="str">
        <f t="shared" si="282"/>
        <v>辅助</v>
      </c>
      <c r="M1981" s="51">
        <f>VLOOKUP(A1981,filiation!A:D,4,FALSE)</f>
        <v>31</v>
      </c>
      <c r="N1981" s="51">
        <f>VLOOKUP(M1981,Entourage!A:N,14,FALSE)</f>
        <v>1</v>
      </c>
      <c r="O1981" s="2" t="str">
        <f t="shared" si="283"/>
        <v>战斗</v>
      </c>
      <c r="P1981" s="2">
        <f t="shared" si="284"/>
        <v>102</v>
      </c>
      <c r="Q1981" s="51">
        <f>INT(VLOOKUP(M1981,Entourage!A:AF,28+IF(N1981=1,2,IF(N1981=3,3,1)),FALSE)*0.6*POWER(B1981,1.1))</f>
        <v>291</v>
      </c>
      <c r="R1981" s="55">
        <f>I1981/(SUM(H$2:H1981)*10)</f>
        <v>1.5465303926842389E-2</v>
      </c>
      <c r="S1981" s="95">
        <f t="shared" si="278"/>
        <v>1.0940002227251997</v>
      </c>
      <c r="T1981" s="96">
        <f>SUMIFS(H$2:H1981,A$2:A1981,A1981)*10*S1981*(1.1+INDEX(Entourage!BD:BD,MATCH(J1981,Entourage!A:A,0))/20)</f>
        <v>10353.618107871291</v>
      </c>
      <c r="U1981" s="96">
        <f t="shared" si="279"/>
        <v>816.64297038233417</v>
      </c>
      <c r="V1981" s="96">
        <f>T1981/VLOOKUP(C1981,[4]CharPropertyConfig!$A:$G,7,FALSE)</f>
        <v>414.1447243148516</v>
      </c>
      <c r="W1981" s="96">
        <f t="shared" si="280"/>
        <v>49.901977789375451</v>
      </c>
      <c r="X1981" s="54" t="str">
        <f>VLOOKUP(J1981,Entourage!A:B,2,FALSE)</f>
        <v>c_b_0066</v>
      </c>
      <c r="Y1981" s="51" t="str">
        <f>VLOOKUP(M1981,Entourage!A:B,2,FALSE)</f>
        <v>c_b_0070</v>
      </c>
    </row>
    <row r="1982" spans="1:25" x14ac:dyDescent="0.15">
      <c r="A1982" s="51">
        <f t="shared" si="276"/>
        <v>100</v>
      </c>
      <c r="B1982" s="2">
        <f>COUNTIF(A$1:A1982,A1982)</f>
        <v>1</v>
      </c>
      <c r="C1982" s="2">
        <f t="shared" si="281"/>
        <v>104</v>
      </c>
      <c r="D1982" s="100">
        <f t="shared" si="277"/>
        <v>280</v>
      </c>
      <c r="E1982" s="51">
        <v>1</v>
      </c>
      <c r="F1982" s="43">
        <v>1</v>
      </c>
      <c r="G1982" s="82">
        <v>13009</v>
      </c>
      <c r="H1982" s="43">
        <v>2</v>
      </c>
      <c r="I1982" s="43">
        <f>VLOOKUP(C1982,[4]CharPropertyConfig!$A:$G,7,FALSE)*D1982</f>
        <v>280</v>
      </c>
      <c r="J1982" s="51">
        <f>VLOOKUP(A1982,filiation!A:C,3,FALSE)</f>
        <v>31</v>
      </c>
      <c r="K1982" s="51">
        <f>VLOOKUP(J1982,Entourage!A:N,14,FALSE)</f>
        <v>1</v>
      </c>
      <c r="L1982" s="2" t="str">
        <f t="shared" si="282"/>
        <v>战斗</v>
      </c>
      <c r="M1982" s="51">
        <f>VLOOKUP(A1982,filiation!A:D,4,FALSE)</f>
        <v>30</v>
      </c>
      <c r="N1982" s="51">
        <f>VLOOKUP(M1982,Entourage!A:N,14,FALSE)</f>
        <v>3</v>
      </c>
      <c r="O1982" s="2" t="str">
        <f t="shared" si="283"/>
        <v>辅助</v>
      </c>
      <c r="P1982" s="2">
        <f t="shared" si="284"/>
        <v>104</v>
      </c>
      <c r="Q1982" s="51">
        <f>INT(VLOOKUP(M1982,Entourage!A:AF,28+IF(N1982=1,2,IF(N1982=3,3,1)),FALSE)*0.6*POWER(B1982,1.1))</f>
        <v>284</v>
      </c>
      <c r="R1982" s="55">
        <f>I1982/(SUM(H$2:H1982)*10)</f>
        <v>4.1837253085497415E-4</v>
      </c>
      <c r="S1982" s="95">
        <f t="shared" si="278"/>
        <v>10</v>
      </c>
      <c r="T1982" s="96">
        <f>SUMIFS(H$2:H1982,A$2:A1982,A1982)*10*S1982*(1.1+INDEX(Entourage!BD:BD,MATCH(J1982,Entourage!A:A,0))/20)</f>
        <v>280</v>
      </c>
      <c r="U1982" s="96">
        <f t="shared" si="279"/>
        <v>-10073.618107871291</v>
      </c>
      <c r="V1982" s="96">
        <f>T1982/VLOOKUP(C1982,[4]CharPropertyConfig!$A:$G,7,FALSE)</f>
        <v>280</v>
      </c>
      <c r="W1982" s="96">
        <f t="shared" si="280"/>
        <v>-10890.261078253625</v>
      </c>
      <c r="X1982" s="54" t="str">
        <f>VLOOKUP(J1982,Entourage!A:B,2,FALSE)</f>
        <v>c_b_0070</v>
      </c>
      <c r="Y1982" s="51" t="str">
        <f>VLOOKUP(M1982,Entourage!A:B,2,FALSE)</f>
        <v>c_b_0066</v>
      </c>
    </row>
    <row r="1983" spans="1:25" x14ac:dyDescent="0.15">
      <c r="A1983" s="51">
        <f t="shared" si="276"/>
        <v>100</v>
      </c>
      <c r="B1983" s="2">
        <f>COUNTIF(A$1:A1983,A1983)</f>
        <v>2</v>
      </c>
      <c r="C1983" s="2">
        <f t="shared" si="281"/>
        <v>104</v>
      </c>
      <c r="D1983" s="100">
        <f t="shared" si="277"/>
        <v>588</v>
      </c>
      <c r="E1983" s="51">
        <v>1</v>
      </c>
      <c r="F1983" s="43">
        <v>1</v>
      </c>
      <c r="G1983" s="82">
        <v>13009</v>
      </c>
      <c r="H1983" s="43">
        <v>4</v>
      </c>
      <c r="I1983" s="43">
        <f>VLOOKUP(C1983,[4]CharPropertyConfig!$A:$G,7,FALSE)*D1983</f>
        <v>588</v>
      </c>
      <c r="J1983" s="51">
        <f>VLOOKUP(A1983,filiation!A:C,3,FALSE)</f>
        <v>31</v>
      </c>
      <c r="K1983" s="51">
        <f>VLOOKUP(J1983,Entourage!A:N,14,FALSE)</f>
        <v>1</v>
      </c>
      <c r="L1983" s="2" t="str">
        <f t="shared" si="282"/>
        <v>战斗</v>
      </c>
      <c r="M1983" s="51">
        <f>VLOOKUP(A1983,filiation!A:D,4,FALSE)</f>
        <v>30</v>
      </c>
      <c r="N1983" s="51">
        <f>VLOOKUP(M1983,Entourage!A:N,14,FALSE)</f>
        <v>3</v>
      </c>
      <c r="O1983" s="2" t="str">
        <f t="shared" si="283"/>
        <v>辅助</v>
      </c>
      <c r="P1983" s="2">
        <f t="shared" si="284"/>
        <v>104</v>
      </c>
      <c r="Q1983" s="51">
        <f>INT(VLOOKUP(M1983,Entourage!A:AF,28+IF(N1983=1,2,IF(N1983=3,3,1)),FALSE)*0.6*POWER(B1983,1.1))</f>
        <v>609</v>
      </c>
      <c r="R1983" s="55">
        <f>I1983/(SUM(H$2:H1983)*10)</f>
        <v>8.7852980726131776E-4</v>
      </c>
      <c r="S1983" s="95">
        <f t="shared" si="278"/>
        <v>7</v>
      </c>
      <c r="T1983" s="96">
        <f>SUMIFS(H$2:H1983,A$2:A1983,A1983)*10*S1983*(1.1+INDEX(Entourage!BD:BD,MATCH(J1983,Entourage!A:A,0))/20)</f>
        <v>588</v>
      </c>
      <c r="U1983" s="96">
        <f t="shared" si="279"/>
        <v>308</v>
      </c>
      <c r="V1983" s="96">
        <f>T1983/VLOOKUP(C1983,[4]CharPropertyConfig!$A:$G,7,FALSE)</f>
        <v>588</v>
      </c>
      <c r="W1983" s="96">
        <f t="shared" si="280"/>
        <v>10381.618107871291</v>
      </c>
      <c r="X1983" s="54" t="str">
        <f>VLOOKUP(J1983,Entourage!A:B,2,FALSE)</f>
        <v>c_b_0070</v>
      </c>
      <c r="Y1983" s="51" t="str">
        <f>VLOOKUP(M1983,Entourage!A:B,2,FALSE)</f>
        <v>c_b_0066</v>
      </c>
    </row>
    <row r="1984" spans="1:25" x14ac:dyDescent="0.15">
      <c r="A1984" s="51">
        <f t="shared" si="276"/>
        <v>100</v>
      </c>
      <c r="B1984" s="2">
        <f>COUNTIF(A$1:A1984,A1984)</f>
        <v>3</v>
      </c>
      <c r="C1984" s="2">
        <f t="shared" si="281"/>
        <v>104</v>
      </c>
      <c r="D1984" s="100">
        <f t="shared" si="277"/>
        <v>924</v>
      </c>
      <c r="E1984" s="51">
        <v>1</v>
      </c>
      <c r="F1984" s="43">
        <v>1</v>
      </c>
      <c r="G1984" s="82">
        <v>13009</v>
      </c>
      <c r="H1984" s="43">
        <v>6</v>
      </c>
      <c r="I1984" s="43">
        <f>VLOOKUP(C1984,[4]CharPropertyConfig!$A:$G,7,FALSE)*D1984</f>
        <v>924</v>
      </c>
      <c r="J1984" s="51">
        <f>VLOOKUP(A1984,filiation!A:C,3,FALSE)</f>
        <v>31</v>
      </c>
      <c r="K1984" s="51">
        <f>VLOOKUP(J1984,Entourage!A:N,14,FALSE)</f>
        <v>1</v>
      </c>
      <c r="L1984" s="2" t="str">
        <f t="shared" si="282"/>
        <v>战斗</v>
      </c>
      <c r="M1984" s="51">
        <f>VLOOKUP(A1984,filiation!A:D,4,FALSE)</f>
        <v>30</v>
      </c>
      <c r="N1984" s="51">
        <f>VLOOKUP(M1984,Entourage!A:N,14,FALSE)</f>
        <v>3</v>
      </c>
      <c r="O1984" s="2" t="str">
        <f t="shared" si="283"/>
        <v>辅助</v>
      </c>
      <c r="P1984" s="2">
        <f t="shared" si="284"/>
        <v>104</v>
      </c>
      <c r="Q1984" s="51">
        <f>INT(VLOOKUP(M1984,Entourage!A:AF,28+IF(N1984=1,2,IF(N1984=3,3,1)),FALSE)*0.6*POWER(B1984,1.1))</f>
        <v>952</v>
      </c>
      <c r="R1984" s="55">
        <f>I1984/(SUM(H$2:H1984)*10)</f>
        <v>1.3804230907135174E-3</v>
      </c>
      <c r="S1984" s="95">
        <f t="shared" si="278"/>
        <v>5.5</v>
      </c>
      <c r="T1984" s="96">
        <f>SUMIFS(H$2:H1984,A$2:A1984,A1984)*10*S1984*(1.1+INDEX(Entourage!BD:BD,MATCH(J1984,Entourage!A:A,0))/20)</f>
        <v>924.00000000000011</v>
      </c>
      <c r="U1984" s="96">
        <f t="shared" si="279"/>
        <v>336.00000000000011</v>
      </c>
      <c r="V1984" s="96">
        <f>T1984/VLOOKUP(C1984,[4]CharPropertyConfig!$A:$G,7,FALSE)</f>
        <v>924.00000000000011</v>
      </c>
      <c r="W1984" s="96">
        <f t="shared" si="280"/>
        <v>28.000000000000114</v>
      </c>
      <c r="X1984" s="54" t="str">
        <f>VLOOKUP(J1984,Entourage!A:B,2,FALSE)</f>
        <v>c_b_0070</v>
      </c>
      <c r="Y1984" s="51" t="str">
        <f>VLOOKUP(M1984,Entourage!A:B,2,FALSE)</f>
        <v>c_b_0066</v>
      </c>
    </row>
    <row r="1985" spans="1:25" x14ac:dyDescent="0.15">
      <c r="A1985" s="51">
        <f t="shared" si="276"/>
        <v>100</v>
      </c>
      <c r="B1985" s="2">
        <f>COUNTIF(A$1:A1985,A1985)</f>
        <v>4</v>
      </c>
      <c r="C1985" s="2">
        <f t="shared" si="281"/>
        <v>104</v>
      </c>
      <c r="D1985" s="100">
        <f t="shared" si="277"/>
        <v>1293</v>
      </c>
      <c r="E1985" s="51">
        <v>1</v>
      </c>
      <c r="F1985" s="43">
        <v>2</v>
      </c>
      <c r="G1985" s="82">
        <v>13009</v>
      </c>
      <c r="H1985" s="43">
        <v>10</v>
      </c>
      <c r="I1985" s="43">
        <f>VLOOKUP(C1985,[4]CharPropertyConfig!$A:$G,7,FALSE)*D1985</f>
        <v>1293</v>
      </c>
      <c r="J1985" s="51">
        <f>VLOOKUP(A1985,filiation!A:C,3,FALSE)</f>
        <v>31</v>
      </c>
      <c r="K1985" s="51">
        <f>VLOOKUP(J1985,Entourage!A:N,14,FALSE)</f>
        <v>1</v>
      </c>
      <c r="L1985" s="2" t="str">
        <f t="shared" si="282"/>
        <v>战斗</v>
      </c>
      <c r="M1985" s="51">
        <f>VLOOKUP(A1985,filiation!A:D,4,FALSE)</f>
        <v>30</v>
      </c>
      <c r="N1985" s="51">
        <f>VLOOKUP(M1985,Entourage!A:N,14,FALSE)</f>
        <v>3</v>
      </c>
      <c r="O1985" s="2" t="str">
        <f t="shared" si="283"/>
        <v>辅助</v>
      </c>
      <c r="P1985" s="2">
        <f t="shared" si="284"/>
        <v>104</v>
      </c>
      <c r="Q1985" s="51">
        <f>INT(VLOOKUP(M1985,Entourage!A:AF,28+IF(N1985=1,2,IF(N1985=3,3,1)),FALSE)*0.6*POWER(B1985,1.1))</f>
        <v>1306</v>
      </c>
      <c r="R1985" s="55">
        <f>I1985/(SUM(H$2:H1985)*10)</f>
        <v>1.9314074029815075E-3</v>
      </c>
      <c r="S1985" s="95">
        <f t="shared" si="278"/>
        <v>4.2</v>
      </c>
      <c r="T1985" s="96">
        <f>SUMIFS(H$2:H1985,A$2:A1985,A1985)*10*S1985*(1.1+INDEX(Entourage!BD:BD,MATCH(J1985,Entourage!A:A,0))/20)</f>
        <v>1293.6000000000001</v>
      </c>
      <c r="U1985" s="96">
        <f t="shared" si="279"/>
        <v>369.6</v>
      </c>
      <c r="V1985" s="96">
        <f>T1985/VLOOKUP(C1985,[4]CharPropertyConfig!$A:$G,7,FALSE)</f>
        <v>1293.6000000000001</v>
      </c>
      <c r="W1985" s="96">
        <f t="shared" si="280"/>
        <v>33.599999999999909</v>
      </c>
      <c r="X1985" s="54" t="str">
        <f>VLOOKUP(J1985,Entourage!A:B,2,FALSE)</f>
        <v>c_b_0070</v>
      </c>
      <c r="Y1985" s="51" t="str">
        <f>VLOOKUP(M1985,Entourage!A:B,2,FALSE)</f>
        <v>c_b_0066</v>
      </c>
    </row>
    <row r="1986" spans="1:25" x14ac:dyDescent="0.15">
      <c r="A1986" s="51">
        <f t="shared" si="276"/>
        <v>100</v>
      </c>
      <c r="B1986" s="2">
        <f>COUNTIF(A$1:A1986,A1986)</f>
        <v>5</v>
      </c>
      <c r="C1986" s="2">
        <f t="shared" si="281"/>
        <v>104</v>
      </c>
      <c r="D1986" s="100">
        <f t="shared" si="277"/>
        <v>1694</v>
      </c>
      <c r="E1986" s="51">
        <v>1</v>
      </c>
      <c r="F1986" s="43">
        <v>2</v>
      </c>
      <c r="G1986" s="82">
        <v>13009</v>
      </c>
      <c r="H1986" s="43">
        <v>12</v>
      </c>
      <c r="I1986" s="43">
        <f>VLOOKUP(C1986,[4]CharPropertyConfig!$A:$G,7,FALSE)*D1986</f>
        <v>1694</v>
      </c>
      <c r="J1986" s="51">
        <f>VLOOKUP(A1986,filiation!A:C,3,FALSE)</f>
        <v>31</v>
      </c>
      <c r="K1986" s="51">
        <f>VLOOKUP(J1986,Entourage!A:N,14,FALSE)</f>
        <v>1</v>
      </c>
      <c r="L1986" s="2" t="str">
        <f t="shared" si="282"/>
        <v>战斗</v>
      </c>
      <c r="M1986" s="51">
        <f>VLOOKUP(A1986,filiation!A:D,4,FALSE)</f>
        <v>30</v>
      </c>
      <c r="N1986" s="51">
        <f>VLOOKUP(M1986,Entourage!A:N,14,FALSE)</f>
        <v>3</v>
      </c>
      <c r="O1986" s="2" t="str">
        <f t="shared" si="283"/>
        <v>辅助</v>
      </c>
      <c r="P1986" s="2">
        <f t="shared" si="284"/>
        <v>104</v>
      </c>
      <c r="Q1986" s="51">
        <f>INT(VLOOKUP(M1986,Entourage!A:AF,28+IF(N1986=1,2,IF(N1986=3,3,1)),FALSE)*0.6*POWER(B1986,1.1))</f>
        <v>1670</v>
      </c>
      <c r="R1986" s="55">
        <f>I1986/(SUM(H$2:H1986)*10)</f>
        <v>2.5299441440903253E-3</v>
      </c>
      <c r="S1986" s="95">
        <f t="shared" si="278"/>
        <v>3.56</v>
      </c>
      <c r="T1986" s="96">
        <f>SUMIFS(H$2:H1986,A$2:A1986,A1986)*10*S1986*(1.1+INDEX(Entourage!BD:BD,MATCH(J1986,Entourage!A:A,0))/20)</f>
        <v>1694.5600000000004</v>
      </c>
      <c r="U1986" s="96">
        <f t="shared" si="279"/>
        <v>400.96000000000026</v>
      </c>
      <c r="V1986" s="96">
        <f>T1986/VLOOKUP(C1986,[4]CharPropertyConfig!$A:$G,7,FALSE)</f>
        <v>1694.5600000000004</v>
      </c>
      <c r="W1986" s="96">
        <f t="shared" si="280"/>
        <v>31.360000000000241</v>
      </c>
      <c r="X1986" s="54" t="str">
        <f>VLOOKUP(J1986,Entourage!A:B,2,FALSE)</f>
        <v>c_b_0070</v>
      </c>
      <c r="Y1986" s="51" t="str">
        <f>VLOOKUP(M1986,Entourage!A:B,2,FALSE)</f>
        <v>c_b_0066</v>
      </c>
    </row>
    <row r="1987" spans="1:25" x14ac:dyDescent="0.15">
      <c r="A1987" s="51">
        <f t="shared" ref="A1987:A2050" si="285">INT((ROW(A1987)+18)/20)</f>
        <v>100</v>
      </c>
      <c r="B1987" s="2">
        <f>COUNTIF(A$1:A1987,A1987)</f>
        <v>6</v>
      </c>
      <c r="C1987" s="2">
        <f t="shared" si="281"/>
        <v>104</v>
      </c>
      <c r="D1987" s="100">
        <f t="shared" ref="D1987:D2050" si="286">INT(V1987)</f>
        <v>2114</v>
      </c>
      <c r="E1987" s="51">
        <v>1</v>
      </c>
      <c r="F1987" s="43">
        <v>2</v>
      </c>
      <c r="G1987" s="82">
        <v>13009</v>
      </c>
      <c r="H1987" s="43">
        <v>16</v>
      </c>
      <c r="I1987" s="43">
        <f>VLOOKUP(C1987,[4]CharPropertyConfig!$A:$G,7,FALSE)*D1987</f>
        <v>2114</v>
      </c>
      <c r="J1987" s="51">
        <f>VLOOKUP(A1987,filiation!A:C,3,FALSE)</f>
        <v>31</v>
      </c>
      <c r="K1987" s="51">
        <f>VLOOKUP(J1987,Entourage!A:N,14,FALSE)</f>
        <v>1</v>
      </c>
      <c r="L1987" s="2" t="str">
        <f t="shared" si="282"/>
        <v>战斗</v>
      </c>
      <c r="M1987" s="51">
        <f>VLOOKUP(A1987,filiation!A:D,4,FALSE)</f>
        <v>30</v>
      </c>
      <c r="N1987" s="51">
        <f>VLOOKUP(M1987,Entourage!A:N,14,FALSE)</f>
        <v>3</v>
      </c>
      <c r="O1987" s="2" t="str">
        <f t="shared" si="283"/>
        <v>辅助</v>
      </c>
      <c r="P1987" s="2">
        <f t="shared" si="284"/>
        <v>104</v>
      </c>
      <c r="Q1987" s="51">
        <f>INT(VLOOKUP(M1987,Entourage!A:AF,28+IF(N1987=1,2,IF(N1987=3,3,1)),FALSE)*0.6*POWER(B1987,1.1))</f>
        <v>2041</v>
      </c>
      <c r="R1987" s="55">
        <f>I1987/(SUM(H$2:H1987)*10)</f>
        <v>3.1564487711649297E-3</v>
      </c>
      <c r="S1987" s="95">
        <f t="shared" ref="S1987:S2050" si="287">VLOOKUP(B1987,AG$2:AH$22,2,FALSE)</f>
        <v>3.02</v>
      </c>
      <c r="T1987" s="96">
        <f>SUMIFS(H$2:H1987,A$2:A1987,A1987)*10*S1987*(1.1+INDEX(Entourage!BD:BD,MATCH(J1987,Entourage!A:A,0))/20)</f>
        <v>2114</v>
      </c>
      <c r="U1987" s="96">
        <f t="shared" ref="U1987:U2050" si="288">IFERROR(T1987-T1986,0)</f>
        <v>419.4399999999996</v>
      </c>
      <c r="V1987" s="96">
        <f>T1987/VLOOKUP(C1987,[4]CharPropertyConfig!$A:$G,7,FALSE)</f>
        <v>2114</v>
      </c>
      <c r="W1987" s="96">
        <f t="shared" si="280"/>
        <v>18.479999999999336</v>
      </c>
      <c r="X1987" s="54" t="str">
        <f>VLOOKUP(J1987,Entourage!A:B,2,FALSE)</f>
        <v>c_b_0070</v>
      </c>
      <c r="Y1987" s="51" t="str">
        <f>VLOOKUP(M1987,Entourage!A:B,2,FALSE)</f>
        <v>c_b_0066</v>
      </c>
    </row>
    <row r="1988" spans="1:25" x14ac:dyDescent="0.15">
      <c r="A1988" s="51">
        <f t="shared" si="285"/>
        <v>100</v>
      </c>
      <c r="B1988" s="2">
        <f>COUNTIF(A$1:A1988,A1988)</f>
        <v>7</v>
      </c>
      <c r="C1988" s="2">
        <f t="shared" si="281"/>
        <v>104</v>
      </c>
      <c r="D1988" s="100">
        <f t="shared" si="286"/>
        <v>2548</v>
      </c>
      <c r="E1988" s="51">
        <v>1</v>
      </c>
      <c r="F1988" s="43">
        <v>3</v>
      </c>
      <c r="G1988" s="82">
        <v>13009</v>
      </c>
      <c r="H1988" s="43">
        <v>20</v>
      </c>
      <c r="I1988" s="43">
        <f>VLOOKUP(C1988,[4]CharPropertyConfig!$A:$G,7,FALSE)*D1988</f>
        <v>2548</v>
      </c>
      <c r="J1988" s="51">
        <f>VLOOKUP(A1988,filiation!A:C,3,FALSE)</f>
        <v>31</v>
      </c>
      <c r="K1988" s="51">
        <f>VLOOKUP(J1988,Entourage!A:N,14,FALSE)</f>
        <v>1</v>
      </c>
      <c r="L1988" s="2" t="str">
        <f t="shared" si="282"/>
        <v>战斗</v>
      </c>
      <c r="M1988" s="51">
        <f>VLOOKUP(A1988,filiation!A:D,4,FALSE)</f>
        <v>30</v>
      </c>
      <c r="N1988" s="51">
        <f>VLOOKUP(M1988,Entourage!A:N,14,FALSE)</f>
        <v>3</v>
      </c>
      <c r="O1988" s="2" t="str">
        <f t="shared" si="283"/>
        <v>辅助</v>
      </c>
      <c r="P1988" s="2">
        <f t="shared" si="284"/>
        <v>104</v>
      </c>
      <c r="Q1988" s="51">
        <f>INT(VLOOKUP(M1988,Entourage!A:AF,28+IF(N1988=1,2,IF(N1988=3,3,1)),FALSE)*0.6*POWER(B1988,1.1))</f>
        <v>2418</v>
      </c>
      <c r="R1988" s="55">
        <f>I1988/(SUM(H$2:H1988)*10)</f>
        <v>3.8033256709556081E-3</v>
      </c>
      <c r="S1988" s="95">
        <f t="shared" si="287"/>
        <v>2.6</v>
      </c>
      <c r="T1988" s="96">
        <f>SUMIFS(H$2:H1988,A$2:A1988,A1988)*10*S1988*(1.1+INDEX(Entourage!BD:BD,MATCH(J1988,Entourage!A:A,0))/20)</f>
        <v>2548.0000000000005</v>
      </c>
      <c r="U1988" s="96">
        <f t="shared" si="288"/>
        <v>434.00000000000045</v>
      </c>
      <c r="V1988" s="96">
        <f>T1988/VLOOKUP(C1988,[4]CharPropertyConfig!$A:$G,7,FALSE)</f>
        <v>2548.0000000000005</v>
      </c>
      <c r="W1988" s="96">
        <f t="shared" ref="W1988:W2051" si="289">U1988-U1987</f>
        <v>14.560000000000855</v>
      </c>
      <c r="X1988" s="54" t="str">
        <f>VLOOKUP(J1988,Entourage!A:B,2,FALSE)</f>
        <v>c_b_0070</v>
      </c>
      <c r="Y1988" s="51" t="str">
        <f>VLOOKUP(M1988,Entourage!A:B,2,FALSE)</f>
        <v>c_b_0066</v>
      </c>
    </row>
    <row r="1989" spans="1:25" x14ac:dyDescent="0.15">
      <c r="A1989" s="51">
        <f t="shared" si="285"/>
        <v>100</v>
      </c>
      <c r="B1989" s="2">
        <f>COUNTIF(A$1:A1989,A1989)</f>
        <v>8</v>
      </c>
      <c r="C1989" s="2">
        <f t="shared" si="281"/>
        <v>104</v>
      </c>
      <c r="D1989" s="100">
        <f t="shared" si="286"/>
        <v>3000</v>
      </c>
      <c r="E1989" s="51">
        <v>1</v>
      </c>
      <c r="F1989" s="43">
        <v>3</v>
      </c>
      <c r="G1989" s="82">
        <v>13009</v>
      </c>
      <c r="H1989" s="43">
        <v>24</v>
      </c>
      <c r="I1989" s="43">
        <f>VLOOKUP(C1989,[4]CharPropertyConfig!$A:$G,7,FALSE)*D1989</f>
        <v>3000</v>
      </c>
      <c r="J1989" s="51">
        <f>VLOOKUP(A1989,filiation!A:C,3,FALSE)</f>
        <v>31</v>
      </c>
      <c r="K1989" s="51">
        <f>VLOOKUP(J1989,Entourage!A:N,14,FALSE)</f>
        <v>1</v>
      </c>
      <c r="L1989" s="2" t="str">
        <f t="shared" si="282"/>
        <v>战斗</v>
      </c>
      <c r="M1989" s="51">
        <f>VLOOKUP(A1989,filiation!A:D,4,FALSE)</f>
        <v>30</v>
      </c>
      <c r="N1989" s="51">
        <f>VLOOKUP(M1989,Entourage!A:N,14,FALSE)</f>
        <v>3</v>
      </c>
      <c r="O1989" s="2" t="str">
        <f t="shared" si="283"/>
        <v>辅助</v>
      </c>
      <c r="P1989" s="2">
        <f t="shared" si="284"/>
        <v>104</v>
      </c>
      <c r="Q1989" s="51">
        <f>INT(VLOOKUP(M1989,Entourage!A:AF,28+IF(N1989=1,2,IF(N1989=3,3,1)),FALSE)*0.6*POWER(B1989,1.1))</f>
        <v>2801</v>
      </c>
      <c r="R1989" s="55">
        <f>I1989/(SUM(H$2:H1989)*10)</f>
        <v>4.4764093228684835E-3</v>
      </c>
      <c r="S1989" s="95">
        <f t="shared" si="287"/>
        <v>2.2799999999999998</v>
      </c>
      <c r="T1989" s="96">
        <f>SUMIFS(H$2:H1989,A$2:A1989,A1989)*10*S1989*(1.1+INDEX(Entourage!BD:BD,MATCH(J1989,Entourage!A:A,0))/20)</f>
        <v>3000.48</v>
      </c>
      <c r="U1989" s="96">
        <f t="shared" si="288"/>
        <v>452.47999999999956</v>
      </c>
      <c r="V1989" s="96">
        <f>T1989/VLOOKUP(C1989,[4]CharPropertyConfig!$A:$G,7,FALSE)</f>
        <v>3000.48</v>
      </c>
      <c r="W1989" s="96">
        <f t="shared" si="289"/>
        <v>18.479999999999109</v>
      </c>
      <c r="X1989" s="54" t="str">
        <f>VLOOKUP(J1989,Entourage!A:B,2,FALSE)</f>
        <v>c_b_0070</v>
      </c>
      <c r="Y1989" s="51" t="str">
        <f>VLOOKUP(M1989,Entourage!A:B,2,FALSE)</f>
        <v>c_b_0066</v>
      </c>
    </row>
    <row r="1990" spans="1:25" x14ac:dyDescent="0.15">
      <c r="A1990" s="51">
        <f t="shared" si="285"/>
        <v>100</v>
      </c>
      <c r="B1990" s="2">
        <f>COUNTIF(A$1:A1990,A1990)</f>
        <v>9</v>
      </c>
      <c r="C1990" s="2">
        <f t="shared" si="281"/>
        <v>104</v>
      </c>
      <c r="D1990" s="100">
        <f t="shared" si="286"/>
        <v>3477</v>
      </c>
      <c r="E1990" s="51">
        <v>1</v>
      </c>
      <c r="F1990" s="43">
        <v>3</v>
      </c>
      <c r="G1990" s="82">
        <v>13009</v>
      </c>
      <c r="H1990" s="43">
        <v>26</v>
      </c>
      <c r="I1990" s="43">
        <f>VLOOKUP(C1990,[4]CharPropertyConfig!$A:$G,7,FALSE)*D1990</f>
        <v>3477</v>
      </c>
      <c r="J1990" s="51">
        <f>VLOOKUP(A1990,filiation!A:C,3,FALSE)</f>
        <v>31</v>
      </c>
      <c r="K1990" s="51">
        <f>VLOOKUP(J1990,Entourage!A:N,14,FALSE)</f>
        <v>1</v>
      </c>
      <c r="L1990" s="2" t="str">
        <f t="shared" si="282"/>
        <v>战斗</v>
      </c>
      <c r="M1990" s="51">
        <f>VLOOKUP(A1990,filiation!A:D,4,FALSE)</f>
        <v>30</v>
      </c>
      <c r="N1990" s="51">
        <f>VLOOKUP(M1990,Entourage!A:N,14,FALSE)</f>
        <v>3</v>
      </c>
      <c r="O1990" s="2" t="str">
        <f t="shared" si="283"/>
        <v>辅助</v>
      </c>
      <c r="P1990" s="2">
        <f t="shared" si="284"/>
        <v>104</v>
      </c>
      <c r="Q1990" s="51">
        <f>INT(VLOOKUP(M1990,Entourage!A:AF,28+IF(N1990=1,2,IF(N1990=3,3,1)),FALSE)*0.6*POWER(B1990,1.1))</f>
        <v>3188</v>
      </c>
      <c r="R1990" s="55">
        <f>I1990/(SUM(H$2:H1990)*10)</f>
        <v>5.186146411311974E-3</v>
      </c>
      <c r="S1990" s="95">
        <f t="shared" si="287"/>
        <v>2.0699999999999998</v>
      </c>
      <c r="T1990" s="96">
        <f>SUMIFS(H$2:H1990,A$2:A1990,A1990)*10*S1990*(1.1+INDEX(Entourage!BD:BD,MATCH(J1990,Entourage!A:A,0))/20)</f>
        <v>3477.6000000000004</v>
      </c>
      <c r="U1990" s="96">
        <f t="shared" si="288"/>
        <v>477.12000000000035</v>
      </c>
      <c r="V1990" s="96">
        <f>T1990/VLOOKUP(C1990,[4]CharPropertyConfig!$A:$G,7,FALSE)</f>
        <v>3477.6000000000004</v>
      </c>
      <c r="W1990" s="96">
        <f t="shared" si="289"/>
        <v>24.640000000000782</v>
      </c>
      <c r="X1990" s="54" t="str">
        <f>VLOOKUP(J1990,Entourage!A:B,2,FALSE)</f>
        <v>c_b_0070</v>
      </c>
      <c r="Y1990" s="51" t="str">
        <f>VLOOKUP(M1990,Entourage!A:B,2,FALSE)</f>
        <v>c_b_0066</v>
      </c>
    </row>
    <row r="1991" spans="1:25" x14ac:dyDescent="0.15">
      <c r="A1991" s="51">
        <f t="shared" si="285"/>
        <v>100</v>
      </c>
      <c r="B1991" s="2">
        <f>COUNTIF(A$1:A1991,A1991)</f>
        <v>10</v>
      </c>
      <c r="C1991" s="2">
        <f t="shared" si="281"/>
        <v>104</v>
      </c>
      <c r="D1991" s="100">
        <f t="shared" si="286"/>
        <v>3969</v>
      </c>
      <c r="E1991" s="51">
        <v>1</v>
      </c>
      <c r="F1991" s="43">
        <v>3</v>
      </c>
      <c r="G1991" s="82">
        <v>13009</v>
      </c>
      <c r="H1991" s="43">
        <v>30</v>
      </c>
      <c r="I1991" s="43">
        <f>VLOOKUP(C1991,[4]CharPropertyConfig!$A:$G,7,FALSE)*D1991</f>
        <v>3969</v>
      </c>
      <c r="J1991" s="51">
        <f>VLOOKUP(A1991,filiation!A:C,3,FALSE)</f>
        <v>31</v>
      </c>
      <c r="K1991" s="51">
        <f>VLOOKUP(J1991,Entourage!A:N,14,FALSE)</f>
        <v>1</v>
      </c>
      <c r="L1991" s="2" t="str">
        <f t="shared" si="282"/>
        <v>战斗</v>
      </c>
      <c r="M1991" s="51">
        <f>VLOOKUP(A1991,filiation!A:D,4,FALSE)</f>
        <v>30</v>
      </c>
      <c r="N1991" s="51">
        <f>VLOOKUP(M1991,Entourage!A:N,14,FALSE)</f>
        <v>3</v>
      </c>
      <c r="O1991" s="2" t="str">
        <f t="shared" si="283"/>
        <v>辅助</v>
      </c>
      <c r="P1991" s="2">
        <f t="shared" si="284"/>
        <v>104</v>
      </c>
      <c r="Q1991" s="51">
        <f>INT(VLOOKUP(M1991,Entourage!A:AF,28+IF(N1991=1,2,IF(N1991=3,3,1)),FALSE)*0.6*POWER(B1991,1.1))</f>
        <v>3580</v>
      </c>
      <c r="R1991" s="55">
        <f>I1991/(SUM(H$2:H1991)*10)</f>
        <v>5.9173450219160923E-3</v>
      </c>
      <c r="S1991" s="95">
        <f t="shared" si="287"/>
        <v>1.89</v>
      </c>
      <c r="T1991" s="96">
        <f>SUMIFS(H$2:H1991,A$2:A1991,A1991)*10*S1991*(1.1+INDEX(Entourage!BD:BD,MATCH(J1991,Entourage!A:A,0))/20)</f>
        <v>3969.0000000000005</v>
      </c>
      <c r="U1991" s="96">
        <f t="shared" si="288"/>
        <v>491.40000000000009</v>
      </c>
      <c r="V1991" s="96">
        <f>T1991/VLOOKUP(C1991,[4]CharPropertyConfig!$A:$G,7,FALSE)</f>
        <v>3969.0000000000005</v>
      </c>
      <c r="W1991" s="96">
        <f t="shared" si="289"/>
        <v>14.279999999999745</v>
      </c>
      <c r="X1991" s="54" t="str">
        <f>VLOOKUP(J1991,Entourage!A:B,2,FALSE)</f>
        <v>c_b_0070</v>
      </c>
      <c r="Y1991" s="51" t="str">
        <f>VLOOKUP(M1991,Entourage!A:B,2,FALSE)</f>
        <v>c_b_0066</v>
      </c>
    </row>
    <row r="1992" spans="1:25" x14ac:dyDescent="0.15">
      <c r="A1992" s="51">
        <f t="shared" si="285"/>
        <v>100</v>
      </c>
      <c r="B1992" s="2">
        <f>COUNTIF(A$1:A1992,A1992)</f>
        <v>11</v>
      </c>
      <c r="C1992" s="2">
        <f t="shared" si="281"/>
        <v>104</v>
      </c>
      <c r="D1992" s="100">
        <f t="shared" si="286"/>
        <v>4482</v>
      </c>
      <c r="E1992" s="51">
        <v>1</v>
      </c>
      <c r="F1992" s="43">
        <v>4</v>
      </c>
      <c r="G1992" s="82">
        <v>13009</v>
      </c>
      <c r="H1992" s="43">
        <v>34</v>
      </c>
      <c r="I1992" s="43">
        <f>VLOOKUP(C1992,[4]CharPropertyConfig!$A:$G,7,FALSE)*D1992</f>
        <v>4482</v>
      </c>
      <c r="J1992" s="51">
        <f>VLOOKUP(A1992,filiation!A:C,3,FALSE)</f>
        <v>31</v>
      </c>
      <c r="K1992" s="51">
        <f>VLOOKUP(J1992,Entourage!A:N,14,FALSE)</f>
        <v>1</v>
      </c>
      <c r="L1992" s="2" t="str">
        <f t="shared" si="282"/>
        <v>战斗</v>
      </c>
      <c r="M1992" s="51">
        <f>VLOOKUP(A1992,filiation!A:D,4,FALSE)</f>
        <v>30</v>
      </c>
      <c r="N1992" s="51">
        <f>VLOOKUP(M1992,Entourage!A:N,14,FALSE)</f>
        <v>3</v>
      </c>
      <c r="O1992" s="2" t="str">
        <f t="shared" si="283"/>
        <v>辅助</v>
      </c>
      <c r="P1992" s="2">
        <f t="shared" si="284"/>
        <v>104</v>
      </c>
      <c r="Q1992" s="51">
        <f>INT(VLOOKUP(M1992,Entourage!A:AF,28+IF(N1992=1,2,IF(N1992=3,3,1)),FALSE)*0.6*POWER(B1992,1.1))</f>
        <v>3976</v>
      </c>
      <c r="R1992" s="55">
        <f>I1992/(SUM(H$2:H1992)*10)</f>
        <v>6.6787864338081898E-3</v>
      </c>
      <c r="S1992" s="95">
        <f t="shared" si="287"/>
        <v>1.74</v>
      </c>
      <c r="T1992" s="96">
        <f>SUMIFS(H$2:H1992,A$2:A1992,A1992)*10*S1992*(1.1+INDEX(Entourage!BD:BD,MATCH(J1992,Entourage!A:A,0))/20)</f>
        <v>4482.2400000000007</v>
      </c>
      <c r="U1992" s="96">
        <f t="shared" si="288"/>
        <v>513.24000000000024</v>
      </c>
      <c r="V1992" s="96">
        <f>T1992/VLOOKUP(C1992,[4]CharPropertyConfig!$A:$G,7,FALSE)</f>
        <v>4482.2400000000007</v>
      </c>
      <c r="W1992" s="96">
        <f t="shared" si="289"/>
        <v>21.840000000000146</v>
      </c>
      <c r="X1992" s="54" t="str">
        <f>VLOOKUP(J1992,Entourage!A:B,2,FALSE)</f>
        <v>c_b_0070</v>
      </c>
      <c r="Y1992" s="51" t="str">
        <f>VLOOKUP(M1992,Entourage!A:B,2,FALSE)</f>
        <v>c_b_0066</v>
      </c>
    </row>
    <row r="1993" spans="1:25" x14ac:dyDescent="0.15">
      <c r="A1993" s="51">
        <f t="shared" si="285"/>
        <v>100</v>
      </c>
      <c r="B1993" s="2">
        <f>COUNTIF(A$1:A1993,A1993)</f>
        <v>12</v>
      </c>
      <c r="C1993" s="2">
        <f t="shared" si="281"/>
        <v>104</v>
      </c>
      <c r="D1993" s="100">
        <f t="shared" si="286"/>
        <v>5019</v>
      </c>
      <c r="E1993" s="51">
        <v>1</v>
      </c>
      <c r="F1993" s="43">
        <v>4</v>
      </c>
      <c r="G1993" s="82">
        <v>13009</v>
      </c>
      <c r="H1993" s="43">
        <v>38</v>
      </c>
      <c r="I1993" s="43">
        <f>VLOOKUP(C1993,[4]CharPropertyConfig!$A:$G,7,FALSE)*D1993</f>
        <v>5019</v>
      </c>
      <c r="J1993" s="51">
        <f>VLOOKUP(A1993,filiation!A:C,3,FALSE)</f>
        <v>31</v>
      </c>
      <c r="K1993" s="51">
        <f>VLOOKUP(J1993,Entourage!A:N,14,FALSE)</f>
        <v>1</v>
      </c>
      <c r="L1993" s="2" t="str">
        <f t="shared" si="282"/>
        <v>战斗</v>
      </c>
      <c r="M1993" s="51">
        <f>VLOOKUP(A1993,filiation!A:D,4,FALSE)</f>
        <v>30</v>
      </c>
      <c r="N1993" s="51">
        <f>VLOOKUP(M1993,Entourage!A:N,14,FALSE)</f>
        <v>3</v>
      </c>
      <c r="O1993" s="2" t="str">
        <f t="shared" si="283"/>
        <v>辅助</v>
      </c>
      <c r="P1993" s="2">
        <f t="shared" si="284"/>
        <v>104</v>
      </c>
      <c r="Q1993" s="51">
        <f>INT(VLOOKUP(M1993,Entourage!A:AF,28+IF(N1993=1,2,IF(N1993=3,3,1)),FALSE)*0.6*POWER(B1993,1.1))</f>
        <v>4375</v>
      </c>
      <c r="R1993" s="55">
        <f>I1993/(SUM(H$2:H1993)*10)</f>
        <v>7.4747565007595388E-3</v>
      </c>
      <c r="S1993" s="95">
        <f t="shared" si="287"/>
        <v>1.615</v>
      </c>
      <c r="T1993" s="96">
        <f>SUMIFS(H$2:H1993,A$2:A1993,A1993)*10*S1993*(1.1+INDEX(Entourage!BD:BD,MATCH(J1993,Entourage!A:A,0))/20)</f>
        <v>5019.420000000001</v>
      </c>
      <c r="U1993" s="96">
        <f t="shared" si="288"/>
        <v>537.18000000000029</v>
      </c>
      <c r="V1993" s="96">
        <f>T1993/VLOOKUP(C1993,[4]CharPropertyConfig!$A:$G,7,FALSE)</f>
        <v>5019.420000000001</v>
      </c>
      <c r="W1993" s="96">
        <f t="shared" si="289"/>
        <v>23.940000000000055</v>
      </c>
      <c r="X1993" s="54" t="str">
        <f>VLOOKUP(J1993,Entourage!A:B,2,FALSE)</f>
        <v>c_b_0070</v>
      </c>
      <c r="Y1993" s="51" t="str">
        <f>VLOOKUP(M1993,Entourage!A:B,2,FALSE)</f>
        <v>c_b_0066</v>
      </c>
    </row>
    <row r="1994" spans="1:25" x14ac:dyDescent="0.15">
      <c r="A1994" s="51">
        <f t="shared" si="285"/>
        <v>100</v>
      </c>
      <c r="B1994" s="2">
        <f>COUNTIF(A$1:A1994,A1994)</f>
        <v>13</v>
      </c>
      <c r="C1994" s="2">
        <f t="shared" si="281"/>
        <v>104</v>
      </c>
      <c r="D1994" s="100">
        <f t="shared" si="286"/>
        <v>5580</v>
      </c>
      <c r="E1994" s="51">
        <v>1</v>
      </c>
      <c r="F1994" s="43">
        <v>4</v>
      </c>
      <c r="G1994" s="82">
        <v>13009</v>
      </c>
      <c r="H1994" s="43">
        <v>42</v>
      </c>
      <c r="I1994" s="43">
        <f>VLOOKUP(C1994,[4]CharPropertyConfig!$A:$G,7,FALSE)*D1994</f>
        <v>5580</v>
      </c>
      <c r="J1994" s="51">
        <f>VLOOKUP(A1994,filiation!A:C,3,FALSE)</f>
        <v>31</v>
      </c>
      <c r="K1994" s="51">
        <f>VLOOKUP(J1994,Entourage!A:N,14,FALSE)</f>
        <v>1</v>
      </c>
      <c r="L1994" s="2" t="str">
        <f t="shared" si="282"/>
        <v>战斗</v>
      </c>
      <c r="M1994" s="51">
        <f>VLOOKUP(A1994,filiation!A:D,4,FALSE)</f>
        <v>30</v>
      </c>
      <c r="N1994" s="51">
        <f>VLOOKUP(M1994,Entourage!A:N,14,FALSE)</f>
        <v>3</v>
      </c>
      <c r="O1994" s="2" t="str">
        <f t="shared" si="283"/>
        <v>辅助</v>
      </c>
      <c r="P1994" s="2">
        <f t="shared" si="284"/>
        <v>104</v>
      </c>
      <c r="Q1994" s="51">
        <f>INT(VLOOKUP(M1994,Entourage!A:AF,28+IF(N1994=1,2,IF(N1994=3,3,1)),FALSE)*0.6*POWER(B1994,1.1))</f>
        <v>4778</v>
      </c>
      <c r="R1994" s="55">
        <f>I1994/(SUM(H$2:H1994)*10)</f>
        <v>8.3050544740132168E-3</v>
      </c>
      <c r="S1994" s="95">
        <f t="shared" si="287"/>
        <v>1.51</v>
      </c>
      <c r="T1994" s="96">
        <f>SUMIFS(H$2:H1994,A$2:A1994,A1994)*10*S1994*(1.1+INDEX(Entourage!BD:BD,MATCH(J1994,Entourage!A:A,0))/20)</f>
        <v>5580.9600000000009</v>
      </c>
      <c r="U1994" s="96">
        <f t="shared" si="288"/>
        <v>561.54</v>
      </c>
      <c r="V1994" s="96">
        <f>T1994/VLOOKUP(C1994,[4]CharPropertyConfig!$A:$G,7,FALSE)</f>
        <v>5580.9600000000009</v>
      </c>
      <c r="W1994" s="96">
        <f t="shared" si="289"/>
        <v>24.359999999999673</v>
      </c>
      <c r="X1994" s="54" t="str">
        <f>VLOOKUP(J1994,Entourage!A:B,2,FALSE)</f>
        <v>c_b_0070</v>
      </c>
      <c r="Y1994" s="51" t="str">
        <f>VLOOKUP(M1994,Entourage!A:B,2,FALSE)</f>
        <v>c_b_0066</v>
      </c>
    </row>
    <row r="1995" spans="1:25" x14ac:dyDescent="0.15">
      <c r="A1995" s="51">
        <f t="shared" si="285"/>
        <v>100</v>
      </c>
      <c r="B1995" s="2">
        <f>COUNTIF(A$1:A1995,A1995)</f>
        <v>14</v>
      </c>
      <c r="C1995" s="2">
        <f t="shared" si="281"/>
        <v>104</v>
      </c>
      <c r="D1995" s="100">
        <f t="shared" si="286"/>
        <v>6162</v>
      </c>
      <c r="E1995" s="51">
        <v>1</v>
      </c>
      <c r="F1995" s="43">
        <v>5</v>
      </c>
      <c r="G1995" s="82">
        <v>13009</v>
      </c>
      <c r="H1995" s="43">
        <v>46</v>
      </c>
      <c r="I1995" s="43">
        <f>VLOOKUP(C1995,[4]CharPropertyConfig!$A:$G,7,FALSE)*D1995</f>
        <v>6162</v>
      </c>
      <c r="J1995" s="51">
        <f>VLOOKUP(A1995,filiation!A:C,3,FALSE)</f>
        <v>31</v>
      </c>
      <c r="K1995" s="51">
        <f>VLOOKUP(J1995,Entourage!A:N,14,FALSE)</f>
        <v>1</v>
      </c>
      <c r="L1995" s="2" t="str">
        <f t="shared" si="282"/>
        <v>战斗</v>
      </c>
      <c r="M1995" s="51">
        <f>VLOOKUP(A1995,filiation!A:D,4,FALSE)</f>
        <v>30</v>
      </c>
      <c r="N1995" s="51">
        <f>VLOOKUP(M1995,Entourage!A:N,14,FALSE)</f>
        <v>3</v>
      </c>
      <c r="O1995" s="2" t="str">
        <f t="shared" si="283"/>
        <v>辅助</v>
      </c>
      <c r="P1995" s="2">
        <f t="shared" si="284"/>
        <v>104</v>
      </c>
      <c r="Q1995" s="51">
        <f>INT(VLOOKUP(M1995,Entourage!A:AF,28+IF(N1995=1,2,IF(N1995=3,3,1)),FALSE)*0.6*POWER(B1995,1.1))</f>
        <v>5184</v>
      </c>
      <c r="R1995" s="55">
        <f>I1995/(SUM(H$2:H1995)*10)</f>
        <v>9.1650058006365834E-3</v>
      </c>
      <c r="S1995" s="95">
        <f t="shared" si="287"/>
        <v>1.42</v>
      </c>
      <c r="T1995" s="96">
        <f>SUMIFS(H$2:H1995,A$2:A1995,A1995)*10*S1995*(1.1+INDEX(Entourage!BD:BD,MATCH(J1995,Entourage!A:A,0))/20)</f>
        <v>6162.8</v>
      </c>
      <c r="U1995" s="96">
        <f t="shared" si="288"/>
        <v>581.83999999999924</v>
      </c>
      <c r="V1995" s="96">
        <f>T1995/VLOOKUP(C1995,[4]CharPropertyConfig!$A:$G,7,FALSE)</f>
        <v>6162.8</v>
      </c>
      <c r="W1995" s="96">
        <f t="shared" si="289"/>
        <v>20.299999999999272</v>
      </c>
      <c r="X1995" s="54" t="str">
        <f>VLOOKUP(J1995,Entourage!A:B,2,FALSE)</f>
        <v>c_b_0070</v>
      </c>
      <c r="Y1995" s="51" t="str">
        <f>VLOOKUP(M1995,Entourage!A:B,2,FALSE)</f>
        <v>c_b_0066</v>
      </c>
    </row>
    <row r="1996" spans="1:25" x14ac:dyDescent="0.15">
      <c r="A1996" s="51">
        <f t="shared" si="285"/>
        <v>100</v>
      </c>
      <c r="B1996" s="2">
        <f>COUNTIF(A$1:A1996,A1996)</f>
        <v>15</v>
      </c>
      <c r="C1996" s="2">
        <f t="shared" si="281"/>
        <v>104</v>
      </c>
      <c r="D1996" s="100">
        <f t="shared" si="286"/>
        <v>6763</v>
      </c>
      <c r="E1996" s="51">
        <v>1</v>
      </c>
      <c r="F1996" s="43">
        <v>5</v>
      </c>
      <c r="G1996" s="82">
        <v>13009</v>
      </c>
      <c r="H1996" s="43">
        <v>50</v>
      </c>
      <c r="I1996" s="43">
        <f>VLOOKUP(C1996,[4]CharPropertyConfig!$A:$G,7,FALSE)*D1996</f>
        <v>6763</v>
      </c>
      <c r="J1996" s="51">
        <f>VLOOKUP(A1996,filiation!A:C,3,FALSE)</f>
        <v>31</v>
      </c>
      <c r="K1996" s="51">
        <f>VLOOKUP(J1996,Entourage!A:N,14,FALSE)</f>
        <v>1</v>
      </c>
      <c r="L1996" s="2" t="str">
        <f t="shared" si="282"/>
        <v>战斗</v>
      </c>
      <c r="M1996" s="51">
        <f>VLOOKUP(A1996,filiation!A:D,4,FALSE)</f>
        <v>30</v>
      </c>
      <c r="N1996" s="51">
        <f>VLOOKUP(M1996,Entourage!A:N,14,FALSE)</f>
        <v>3</v>
      </c>
      <c r="O1996" s="2" t="str">
        <f t="shared" si="283"/>
        <v>辅助</v>
      </c>
      <c r="P1996" s="2">
        <f t="shared" si="284"/>
        <v>104</v>
      </c>
      <c r="Q1996" s="51">
        <f>INT(VLOOKUP(M1996,Entourage!A:AF,28+IF(N1996=1,2,IF(N1996=3,3,1)),FALSE)*0.6*POWER(B1996,1.1))</f>
        <v>5592</v>
      </c>
      <c r="R1996" s="55">
        <f>I1996/(SUM(H$2:H1996)*10)</f>
        <v>1.0051423815468759E-2</v>
      </c>
      <c r="S1996" s="95">
        <f t="shared" si="287"/>
        <v>1.3418999999999999</v>
      </c>
      <c r="T1996" s="96">
        <f>SUMIFS(H$2:H1996,A$2:A1996,A1996)*10*S1996*(1.1+INDEX(Entourage!BD:BD,MATCH(J1996,Entourage!A:A,0))/20)</f>
        <v>6763.1759999999995</v>
      </c>
      <c r="U1996" s="96">
        <f t="shared" si="288"/>
        <v>600.37599999999929</v>
      </c>
      <c r="V1996" s="96">
        <f>T1996/VLOOKUP(C1996,[4]CharPropertyConfig!$A:$G,7,FALSE)</f>
        <v>6763.1759999999995</v>
      </c>
      <c r="W1996" s="96">
        <f t="shared" si="289"/>
        <v>18.536000000000058</v>
      </c>
      <c r="X1996" s="54" t="str">
        <f>VLOOKUP(J1996,Entourage!A:B,2,FALSE)</f>
        <v>c_b_0070</v>
      </c>
      <c r="Y1996" s="51" t="str">
        <f>VLOOKUP(M1996,Entourage!A:B,2,FALSE)</f>
        <v>c_b_0066</v>
      </c>
    </row>
    <row r="1997" spans="1:25" x14ac:dyDescent="0.15">
      <c r="A1997" s="51">
        <f t="shared" si="285"/>
        <v>100</v>
      </c>
      <c r="B1997" s="2">
        <f>COUNTIF(A$1:A1997,A1997)</f>
        <v>16</v>
      </c>
      <c r="C1997" s="2">
        <f t="shared" si="281"/>
        <v>104</v>
      </c>
      <c r="D1997" s="100">
        <f t="shared" si="286"/>
        <v>7388</v>
      </c>
      <c r="E1997" s="51">
        <v>1</v>
      </c>
      <c r="F1997" s="43">
        <v>5</v>
      </c>
      <c r="G1997" s="82">
        <v>13009</v>
      </c>
      <c r="H1997" s="43">
        <v>54</v>
      </c>
      <c r="I1997" s="43">
        <f>VLOOKUP(C1997,[4]CharPropertyConfig!$A:$G,7,FALSE)*D1997</f>
        <v>7388</v>
      </c>
      <c r="J1997" s="51">
        <f>VLOOKUP(A1997,filiation!A:C,3,FALSE)</f>
        <v>31</v>
      </c>
      <c r="K1997" s="51">
        <f>VLOOKUP(J1997,Entourage!A:N,14,FALSE)</f>
        <v>1</v>
      </c>
      <c r="L1997" s="2" t="str">
        <f t="shared" si="282"/>
        <v>战斗</v>
      </c>
      <c r="M1997" s="51">
        <f>VLOOKUP(A1997,filiation!A:D,4,FALSE)</f>
        <v>30</v>
      </c>
      <c r="N1997" s="51">
        <f>VLOOKUP(M1997,Entourage!A:N,14,FALSE)</f>
        <v>3</v>
      </c>
      <c r="O1997" s="2" t="str">
        <f t="shared" si="283"/>
        <v>辅助</v>
      </c>
      <c r="P1997" s="2">
        <f t="shared" si="284"/>
        <v>104</v>
      </c>
      <c r="Q1997" s="51">
        <f>INT(VLOOKUP(M1997,Entourage!A:AF,28+IF(N1997=1,2,IF(N1997=3,3,1)),FALSE)*0.6*POWER(B1997,1.1))</f>
        <v>6004</v>
      </c>
      <c r="R1997" s="55">
        <f>I1997/(SUM(H$2:H1997)*10)</f>
        <v>1.0971516825566545E-2</v>
      </c>
      <c r="S1997" s="95">
        <f t="shared" si="287"/>
        <v>1.2748049999999997</v>
      </c>
      <c r="T1997" s="96">
        <f>SUMIFS(H$2:H1997,A$2:A1997,A1997)*10*S1997*(1.1+INDEX(Entourage!BD:BD,MATCH(J1997,Entourage!A:A,0))/20)</f>
        <v>7388.7697799999987</v>
      </c>
      <c r="U1997" s="96">
        <f t="shared" si="288"/>
        <v>625.59377999999924</v>
      </c>
      <c r="V1997" s="96">
        <f>T1997/VLOOKUP(C1997,[4]CharPropertyConfig!$A:$G,7,FALSE)</f>
        <v>7388.7697799999987</v>
      </c>
      <c r="W1997" s="96">
        <f t="shared" si="289"/>
        <v>25.217779999999948</v>
      </c>
      <c r="X1997" s="54" t="str">
        <f>VLOOKUP(J1997,Entourage!A:B,2,FALSE)</f>
        <v>c_b_0070</v>
      </c>
      <c r="Y1997" s="51" t="str">
        <f>VLOOKUP(M1997,Entourage!A:B,2,FALSE)</f>
        <v>c_b_0066</v>
      </c>
    </row>
    <row r="1998" spans="1:25" x14ac:dyDescent="0.15">
      <c r="A1998" s="51">
        <f t="shared" si="285"/>
        <v>100</v>
      </c>
      <c r="B1998" s="2">
        <f>COUNTIF(A$1:A1998,A1998)</f>
        <v>17</v>
      </c>
      <c r="C1998" s="2">
        <f t="shared" si="281"/>
        <v>104</v>
      </c>
      <c r="D1998" s="100">
        <f t="shared" si="286"/>
        <v>8044</v>
      </c>
      <c r="E1998" s="51">
        <v>1</v>
      </c>
      <c r="F1998" s="43">
        <v>5</v>
      </c>
      <c r="G1998" s="82">
        <v>13009</v>
      </c>
      <c r="H1998" s="43">
        <v>58</v>
      </c>
      <c r="I1998" s="43">
        <f>VLOOKUP(C1998,[4]CharPropertyConfig!$A:$G,7,FALSE)*D1998</f>
        <v>8044</v>
      </c>
      <c r="J1998" s="51">
        <f>VLOOKUP(A1998,filiation!A:C,3,FALSE)</f>
        <v>31</v>
      </c>
      <c r="K1998" s="51">
        <f>VLOOKUP(J1998,Entourage!A:N,14,FALSE)</f>
        <v>1</v>
      </c>
      <c r="L1998" s="2" t="str">
        <f t="shared" si="282"/>
        <v>战斗</v>
      </c>
      <c r="M1998" s="51">
        <f>VLOOKUP(A1998,filiation!A:D,4,FALSE)</f>
        <v>30</v>
      </c>
      <c r="N1998" s="51">
        <f>VLOOKUP(M1998,Entourage!A:N,14,FALSE)</f>
        <v>3</v>
      </c>
      <c r="O1998" s="2" t="str">
        <f t="shared" si="283"/>
        <v>辅助</v>
      </c>
      <c r="P1998" s="2">
        <f t="shared" si="284"/>
        <v>104</v>
      </c>
      <c r="Q1998" s="51">
        <f>INT(VLOOKUP(M1998,Entourage!A:AF,28+IF(N1998=1,2,IF(N1998=3,3,1)),FALSE)*0.6*POWER(B1998,1.1))</f>
        <v>6418</v>
      </c>
      <c r="R1998" s="55">
        <f>I1998/(SUM(H$2:H1998)*10)</f>
        <v>1.1935426434803253E-2</v>
      </c>
      <c r="S1998" s="95">
        <f t="shared" si="287"/>
        <v>1.2174387749999998</v>
      </c>
      <c r="T1998" s="96">
        <f>SUMIFS(H$2:H1998,A$2:A1998,A1998)*10*S1998*(1.1+INDEX(Entourage!BD:BD,MATCH(J1998,Entourage!A:A,0))/20)</f>
        <v>8044.835425199999</v>
      </c>
      <c r="U1998" s="96">
        <f t="shared" si="288"/>
        <v>656.06564520000029</v>
      </c>
      <c r="V1998" s="96">
        <f>T1998/VLOOKUP(C1998,[4]CharPropertyConfig!$A:$G,7,FALSE)</f>
        <v>8044.835425199999</v>
      </c>
      <c r="W1998" s="96">
        <f t="shared" si="289"/>
        <v>30.471865200001048</v>
      </c>
      <c r="X1998" s="54" t="str">
        <f>VLOOKUP(J1998,Entourage!A:B,2,FALSE)</f>
        <v>c_b_0070</v>
      </c>
      <c r="Y1998" s="51" t="str">
        <f>VLOOKUP(M1998,Entourage!A:B,2,FALSE)</f>
        <v>c_b_0066</v>
      </c>
    </row>
    <row r="1999" spans="1:25" x14ac:dyDescent="0.15">
      <c r="A1999" s="51">
        <f t="shared" si="285"/>
        <v>100</v>
      </c>
      <c r="B1999" s="2">
        <f>COUNTIF(A$1:A1999,A1999)</f>
        <v>18</v>
      </c>
      <c r="C1999" s="2">
        <f t="shared" si="281"/>
        <v>104</v>
      </c>
      <c r="D1999" s="100">
        <f t="shared" si="286"/>
        <v>8770</v>
      </c>
      <c r="E1999" s="51">
        <v>1</v>
      </c>
      <c r="F1999" s="43">
        <v>6</v>
      </c>
      <c r="G1999" s="82">
        <v>13009</v>
      </c>
      <c r="H1999" s="43">
        <v>64</v>
      </c>
      <c r="I1999" s="43">
        <f>VLOOKUP(C1999,[4]CharPropertyConfig!$A:$G,7,FALSE)*D1999</f>
        <v>8770</v>
      </c>
      <c r="J1999" s="51">
        <f>VLOOKUP(A1999,filiation!A:C,3,FALSE)</f>
        <v>31</v>
      </c>
      <c r="K1999" s="51">
        <f>VLOOKUP(J1999,Entourage!A:N,14,FALSE)</f>
        <v>1</v>
      </c>
      <c r="L1999" s="2" t="str">
        <f t="shared" si="282"/>
        <v>战斗</v>
      </c>
      <c r="M1999" s="51">
        <f>VLOOKUP(A1999,filiation!A:D,4,FALSE)</f>
        <v>30</v>
      </c>
      <c r="N1999" s="51">
        <f>VLOOKUP(M1999,Entourage!A:N,14,FALSE)</f>
        <v>3</v>
      </c>
      <c r="O1999" s="2" t="str">
        <f t="shared" si="283"/>
        <v>辅助</v>
      </c>
      <c r="P1999" s="2">
        <f t="shared" si="284"/>
        <v>104</v>
      </c>
      <c r="Q1999" s="51">
        <f>INT(VLOOKUP(M1999,Entourage!A:AF,28+IF(N1999=1,2,IF(N1999=3,3,1)),FALSE)*0.6*POWER(B1999,1.1))</f>
        <v>6834</v>
      </c>
      <c r="R1999" s="55">
        <f>I1999/(SUM(H$2:H1999)*10)</f>
        <v>1.3000296471983398E-2</v>
      </c>
      <c r="S1999" s="95">
        <f t="shared" si="287"/>
        <v>1.1687412239999997</v>
      </c>
      <c r="T1999" s="96">
        <f>SUMIFS(H$2:H1999,A$2:A1999,A1999)*10*S1999*(1.1+INDEX(Entourage!BD:BD,MATCH(J1999,Entourage!A:A,0))/20)</f>
        <v>8770.2341448959978</v>
      </c>
      <c r="U1999" s="96">
        <f t="shared" si="288"/>
        <v>725.39871969599881</v>
      </c>
      <c r="V1999" s="96">
        <f>T1999/VLOOKUP(C1999,[4]CharPropertyConfig!$A:$G,7,FALSE)</f>
        <v>8770.2341448959978</v>
      </c>
      <c r="W1999" s="96">
        <f t="shared" si="289"/>
        <v>69.333074495998517</v>
      </c>
      <c r="X1999" s="54" t="str">
        <f>VLOOKUP(J1999,Entourage!A:B,2,FALSE)</f>
        <v>c_b_0070</v>
      </c>
      <c r="Y1999" s="51" t="str">
        <f>VLOOKUP(M1999,Entourage!A:B,2,FALSE)</f>
        <v>c_b_0066</v>
      </c>
    </row>
    <row r="2000" spans="1:25" x14ac:dyDescent="0.15">
      <c r="A2000" s="51">
        <f t="shared" si="285"/>
        <v>100</v>
      </c>
      <c r="B2000" s="2">
        <f>COUNTIF(A$1:A2000,A2000)</f>
        <v>19</v>
      </c>
      <c r="C2000" s="2">
        <f t="shared" si="281"/>
        <v>104</v>
      </c>
      <c r="D2000" s="100">
        <f t="shared" si="286"/>
        <v>9536</v>
      </c>
      <c r="E2000" s="51">
        <v>1</v>
      </c>
      <c r="F2000" s="43">
        <v>6</v>
      </c>
      <c r="G2000" s="82">
        <v>13009</v>
      </c>
      <c r="H2000" s="43">
        <v>68</v>
      </c>
      <c r="I2000" s="43">
        <f>VLOOKUP(C2000,[4]CharPropertyConfig!$A:$G,7,FALSE)*D2000</f>
        <v>9536</v>
      </c>
      <c r="J2000" s="51">
        <f>VLOOKUP(A2000,filiation!A:C,3,FALSE)</f>
        <v>31</v>
      </c>
      <c r="K2000" s="51">
        <f>VLOOKUP(J2000,Entourage!A:N,14,FALSE)</f>
        <v>1</v>
      </c>
      <c r="L2000" s="2" t="str">
        <f t="shared" si="282"/>
        <v>战斗</v>
      </c>
      <c r="M2000" s="51">
        <f>VLOOKUP(A2000,filiation!A:D,4,FALSE)</f>
        <v>30</v>
      </c>
      <c r="N2000" s="51">
        <f>VLOOKUP(M2000,Entourage!A:N,14,FALSE)</f>
        <v>3</v>
      </c>
      <c r="O2000" s="2" t="str">
        <f t="shared" si="283"/>
        <v>辅助</v>
      </c>
      <c r="P2000" s="2">
        <f t="shared" si="284"/>
        <v>104</v>
      </c>
      <c r="Q2000" s="51">
        <f>INT(VLOOKUP(M2000,Entourage!A:AF,28+IF(N2000=1,2,IF(N2000=3,3,1)),FALSE)*0.6*POWER(B2000,1.1))</f>
        <v>7253</v>
      </c>
      <c r="R2000" s="55">
        <f>I2000/(SUM(H$2:H2000)*10)</f>
        <v>1.4121549579433717E-2</v>
      </c>
      <c r="S2000" s="95">
        <f t="shared" si="287"/>
        <v>1.1278352811599996</v>
      </c>
      <c r="T2000" s="96">
        <f>SUMIFS(H$2:H2000,A$2:A2000,A2000)*10*S2000*(1.1+INDEX(Entourage!BD:BD,MATCH(J2000,Entourage!A:A,0))/20)</f>
        <v>9536.9751374889565</v>
      </c>
      <c r="U2000" s="96">
        <f t="shared" si="288"/>
        <v>766.74099259295872</v>
      </c>
      <c r="V2000" s="96">
        <f>T2000/VLOOKUP(C2000,[4]CharPropertyConfig!$A:$G,7,FALSE)</f>
        <v>9536.9751374889565</v>
      </c>
      <c r="W2000" s="96">
        <f t="shared" si="289"/>
        <v>41.342272896959912</v>
      </c>
      <c r="X2000" s="54" t="str">
        <f>VLOOKUP(J2000,Entourage!A:B,2,FALSE)</f>
        <v>c_b_0070</v>
      </c>
      <c r="Y2000" s="51" t="str">
        <f>VLOOKUP(M2000,Entourage!A:B,2,FALSE)</f>
        <v>c_b_0066</v>
      </c>
    </row>
    <row r="2001" spans="1:25" x14ac:dyDescent="0.15">
      <c r="A2001" s="51">
        <f t="shared" si="285"/>
        <v>100</v>
      </c>
      <c r="B2001" s="2">
        <f>COUNTIF(A$1:A2001,A2001)</f>
        <v>20</v>
      </c>
      <c r="C2001" s="2">
        <f t="shared" si="281"/>
        <v>104</v>
      </c>
      <c r="D2001" s="100">
        <f t="shared" si="286"/>
        <v>10353</v>
      </c>
      <c r="E2001" s="51">
        <v>1</v>
      </c>
      <c r="F2001" s="43">
        <v>6</v>
      </c>
      <c r="G2001" s="82">
        <v>13009</v>
      </c>
      <c r="H2001" s="43">
        <v>72</v>
      </c>
      <c r="I2001" s="43">
        <f>VLOOKUP(C2001,[4]CharPropertyConfig!$A:$G,7,FALSE)*D2001</f>
        <v>10353</v>
      </c>
      <c r="J2001" s="51">
        <f>VLOOKUP(A2001,filiation!A:C,3,FALSE)</f>
        <v>31</v>
      </c>
      <c r="K2001" s="51">
        <f>VLOOKUP(J2001,Entourage!A:N,14,FALSE)</f>
        <v>1</v>
      </c>
      <c r="L2001" s="2" t="str">
        <f t="shared" si="282"/>
        <v>战斗</v>
      </c>
      <c r="M2001" s="51">
        <f>VLOOKUP(A2001,filiation!A:D,4,FALSE)</f>
        <v>30</v>
      </c>
      <c r="N2001" s="51">
        <f>VLOOKUP(M2001,Entourage!A:N,14,FALSE)</f>
        <v>3</v>
      </c>
      <c r="O2001" s="2" t="str">
        <f t="shared" si="283"/>
        <v>辅助</v>
      </c>
      <c r="P2001" s="2">
        <f t="shared" si="284"/>
        <v>104</v>
      </c>
      <c r="Q2001" s="51">
        <f>INT(VLOOKUP(M2001,Entourage!A:AF,28+IF(N2001=1,2,IF(N2001=3,3,1)),FALSE)*0.6*POWER(B2001,1.1))</f>
        <v>7674</v>
      </c>
      <c r="R2001" s="55">
        <f>I2001/(SUM(H$2:H2001)*10)</f>
        <v>1.531508875739645E-2</v>
      </c>
      <c r="S2001" s="95">
        <f t="shared" si="287"/>
        <v>1.0940002227251997</v>
      </c>
      <c r="T2001" s="96">
        <f>SUMIFS(H$2:H2001,A$2:A2001,A2001)*10*S2001*(1.1+INDEX(Entourage!BD:BD,MATCH(J2001,Entourage!A:A,0))/20)</f>
        <v>10353.618107871291</v>
      </c>
      <c r="U2001" s="96">
        <f t="shared" si="288"/>
        <v>816.64297038233417</v>
      </c>
      <c r="V2001" s="96">
        <f>T2001/VLOOKUP(C2001,[4]CharPropertyConfig!$A:$G,7,FALSE)</f>
        <v>10353.618107871291</v>
      </c>
      <c r="W2001" s="96">
        <f t="shared" si="289"/>
        <v>49.901977789375451</v>
      </c>
      <c r="X2001" s="54" t="str">
        <f>VLOOKUP(J2001,Entourage!A:B,2,FALSE)</f>
        <v>c_b_0070</v>
      </c>
      <c r="Y2001" s="51" t="str">
        <f>VLOOKUP(M2001,Entourage!A:B,2,FALSE)</f>
        <v>c_b_0066</v>
      </c>
    </row>
    <row r="2002" spans="1:25" x14ac:dyDescent="0.15">
      <c r="A2002" s="51">
        <f t="shared" si="285"/>
        <v>101</v>
      </c>
      <c r="B2002" s="2">
        <f>COUNTIF(A$1:A2002,A2002)</f>
        <v>1</v>
      </c>
      <c r="C2002" s="2">
        <f t="shared" ref="C2002:C2065" si="290">P2002</f>
        <v>101</v>
      </c>
      <c r="D2002" s="100">
        <f t="shared" si="286"/>
        <v>10</v>
      </c>
      <c r="E2002" s="51">
        <v>1</v>
      </c>
      <c r="F2002" s="43">
        <v>1</v>
      </c>
      <c r="G2002" s="82">
        <v>13009</v>
      </c>
      <c r="H2002" s="43">
        <v>2</v>
      </c>
      <c r="I2002" s="43">
        <f>VLOOKUP(C2002,[4]CharPropertyConfig!$A:$G,7,FALSE)*D2002</f>
        <v>250</v>
      </c>
      <c r="J2002" s="51">
        <f>VLOOKUP(A2002,filiation!A:C,3,FALSE)</f>
        <v>13</v>
      </c>
      <c r="K2002" s="51">
        <f>VLOOKUP(J2002,Entourage!A:N,14,FALSE)</f>
        <v>3</v>
      </c>
      <c r="L2002" s="2" t="str">
        <f t="shared" si="282"/>
        <v>辅助</v>
      </c>
      <c r="M2002" s="51">
        <f>VLOOKUP(A2002,filiation!A:D,4,FALSE)</f>
        <v>7</v>
      </c>
      <c r="N2002" s="51">
        <f>VLOOKUP(M2002,Entourage!A:N,14,FALSE)</f>
        <v>2</v>
      </c>
      <c r="O2002" s="2" t="str">
        <f t="shared" si="283"/>
        <v>刺杀</v>
      </c>
      <c r="P2002" s="2">
        <f t="shared" si="284"/>
        <v>101</v>
      </c>
      <c r="Q2002" s="51">
        <f>INT(VLOOKUP(M2002,Entourage!A:AF,28+IF(N2002=1,2,IF(N2002=3,3,1)),FALSE)*0.6*POWER(B2002,1.1))</f>
        <v>18</v>
      </c>
      <c r="R2002" s="55">
        <f>I2002/(SUM(H$2:H2002)*10)</f>
        <v>3.6981154403715864E-4</v>
      </c>
      <c r="S2002" s="95">
        <f t="shared" si="287"/>
        <v>10</v>
      </c>
      <c r="T2002" s="96">
        <f>SUMIFS(H$2:H2002,A$2:A2002,A2002)*10*S2002*(1.1+INDEX(Entourage!BD:BD,MATCH(J2002,Entourage!A:A,0))/20)</f>
        <v>250</v>
      </c>
      <c r="U2002" s="96">
        <f t="shared" si="288"/>
        <v>-10103.618107871291</v>
      </c>
      <c r="V2002" s="96">
        <f>T2002/VLOOKUP(C2002,[4]CharPropertyConfig!$A:$G,7,FALSE)</f>
        <v>10</v>
      </c>
      <c r="W2002" s="96">
        <f t="shared" si="289"/>
        <v>-10920.261078253625</v>
      </c>
      <c r="X2002" s="54" t="str">
        <f>VLOOKUP(J2002,Entourage!A:B,2,FALSE)</f>
        <v>c_b_0072</v>
      </c>
      <c r="Y2002" s="51" t="str">
        <f>VLOOKUP(M2002,Entourage!A:B,2,FALSE)</f>
        <v>c_b_0058</v>
      </c>
    </row>
    <row r="2003" spans="1:25" x14ac:dyDescent="0.15">
      <c r="A2003" s="51">
        <f t="shared" si="285"/>
        <v>101</v>
      </c>
      <c r="B2003" s="2">
        <f>COUNTIF(A$1:A2003,A2003)</f>
        <v>2</v>
      </c>
      <c r="C2003" s="2">
        <f t="shared" si="290"/>
        <v>101</v>
      </c>
      <c r="D2003" s="100">
        <f t="shared" si="286"/>
        <v>21</v>
      </c>
      <c r="E2003" s="51">
        <v>1</v>
      </c>
      <c r="F2003" s="43">
        <v>1</v>
      </c>
      <c r="G2003" s="82">
        <v>13009</v>
      </c>
      <c r="H2003" s="43">
        <v>4</v>
      </c>
      <c r="I2003" s="43">
        <f>VLOOKUP(C2003,[4]CharPropertyConfig!$A:$G,7,FALSE)*D2003</f>
        <v>525</v>
      </c>
      <c r="J2003" s="51">
        <f>VLOOKUP(A2003,filiation!A:C,3,FALSE)</f>
        <v>13</v>
      </c>
      <c r="K2003" s="51">
        <f>VLOOKUP(J2003,Entourage!A:N,14,FALSE)</f>
        <v>3</v>
      </c>
      <c r="L2003" s="2" t="str">
        <f t="shared" si="282"/>
        <v>辅助</v>
      </c>
      <c r="M2003" s="51">
        <f>VLOOKUP(A2003,filiation!A:D,4,FALSE)</f>
        <v>7</v>
      </c>
      <c r="N2003" s="51">
        <f>VLOOKUP(M2003,Entourage!A:N,14,FALSE)</f>
        <v>2</v>
      </c>
      <c r="O2003" s="2" t="str">
        <f t="shared" si="283"/>
        <v>刺杀</v>
      </c>
      <c r="P2003" s="2">
        <f t="shared" si="284"/>
        <v>101</v>
      </c>
      <c r="Q2003" s="51">
        <f>INT(VLOOKUP(M2003,Entourage!A:AF,28+IF(N2003=1,2,IF(N2003=3,3,1)),FALSE)*0.6*POWER(B2003,1.1))</f>
        <v>38</v>
      </c>
      <c r="R2003" s="55">
        <f>I2003/(SUM(H$2:H2003)*10)</f>
        <v>7.7655829364257608E-4</v>
      </c>
      <c r="S2003" s="95">
        <f t="shared" si="287"/>
        <v>7</v>
      </c>
      <c r="T2003" s="96">
        <f>SUMIFS(H$2:H2003,A$2:A2003,A2003)*10*S2003*(1.1+INDEX(Entourage!BD:BD,MATCH(J2003,Entourage!A:A,0))/20)</f>
        <v>525</v>
      </c>
      <c r="U2003" s="96">
        <f t="shared" si="288"/>
        <v>275</v>
      </c>
      <c r="V2003" s="96">
        <f>T2003/VLOOKUP(C2003,[4]CharPropertyConfig!$A:$G,7,FALSE)</f>
        <v>21</v>
      </c>
      <c r="W2003" s="96">
        <f t="shared" si="289"/>
        <v>10378.618107871291</v>
      </c>
      <c r="X2003" s="54" t="str">
        <f>VLOOKUP(J2003,Entourage!A:B,2,FALSE)</f>
        <v>c_b_0072</v>
      </c>
      <c r="Y2003" s="51" t="str">
        <f>VLOOKUP(M2003,Entourage!A:B,2,FALSE)</f>
        <v>c_b_0058</v>
      </c>
    </row>
    <row r="2004" spans="1:25" x14ac:dyDescent="0.15">
      <c r="A2004" s="51">
        <f t="shared" si="285"/>
        <v>101</v>
      </c>
      <c r="B2004" s="2">
        <f>COUNTIF(A$1:A2004,A2004)</f>
        <v>3</v>
      </c>
      <c r="C2004" s="2">
        <f t="shared" si="290"/>
        <v>101</v>
      </c>
      <c r="D2004" s="100">
        <f t="shared" si="286"/>
        <v>33</v>
      </c>
      <c r="E2004" s="51">
        <v>1</v>
      </c>
      <c r="F2004" s="43">
        <v>1</v>
      </c>
      <c r="G2004" s="82">
        <v>13009</v>
      </c>
      <c r="H2004" s="43">
        <v>6</v>
      </c>
      <c r="I2004" s="43">
        <f>VLOOKUP(C2004,[4]CharPropertyConfig!$A:$G,7,FALSE)*D2004</f>
        <v>825</v>
      </c>
      <c r="J2004" s="51">
        <f>VLOOKUP(A2004,filiation!A:C,3,FALSE)</f>
        <v>13</v>
      </c>
      <c r="K2004" s="51">
        <f>VLOOKUP(J2004,Entourage!A:N,14,FALSE)</f>
        <v>3</v>
      </c>
      <c r="L2004" s="2" t="str">
        <f t="shared" si="282"/>
        <v>辅助</v>
      </c>
      <c r="M2004" s="51">
        <f>VLOOKUP(A2004,filiation!A:D,4,FALSE)</f>
        <v>7</v>
      </c>
      <c r="N2004" s="51">
        <f>VLOOKUP(M2004,Entourage!A:N,14,FALSE)</f>
        <v>2</v>
      </c>
      <c r="O2004" s="2" t="str">
        <f t="shared" si="283"/>
        <v>刺杀</v>
      </c>
      <c r="P2004" s="2">
        <f t="shared" si="284"/>
        <v>101</v>
      </c>
      <c r="Q2004" s="51">
        <f>INT(VLOOKUP(M2004,Entourage!A:AF,28+IF(N2004=1,2,IF(N2004=3,3,1)),FALSE)*0.6*POWER(B2004,1.1))</f>
        <v>60</v>
      </c>
      <c r="R2004" s="55">
        <f>I2004/(SUM(H$2:H2004)*10)</f>
        <v>1.2201975980595161E-3</v>
      </c>
      <c r="S2004" s="95">
        <f t="shared" si="287"/>
        <v>5.5</v>
      </c>
      <c r="T2004" s="96">
        <f>SUMIFS(H$2:H2004,A$2:A2004,A2004)*10*S2004*(1.1+INDEX(Entourage!BD:BD,MATCH(J2004,Entourage!A:A,0))/20)</f>
        <v>825</v>
      </c>
      <c r="U2004" s="96">
        <f t="shared" si="288"/>
        <v>300</v>
      </c>
      <c r="V2004" s="96">
        <f>T2004/VLOOKUP(C2004,[4]CharPropertyConfig!$A:$G,7,FALSE)</f>
        <v>33</v>
      </c>
      <c r="W2004" s="96">
        <f t="shared" si="289"/>
        <v>25</v>
      </c>
      <c r="X2004" s="54" t="str">
        <f>VLOOKUP(J2004,Entourage!A:B,2,FALSE)</f>
        <v>c_b_0072</v>
      </c>
      <c r="Y2004" s="51" t="str">
        <f>VLOOKUP(M2004,Entourage!A:B,2,FALSE)</f>
        <v>c_b_0058</v>
      </c>
    </row>
    <row r="2005" spans="1:25" x14ac:dyDescent="0.15">
      <c r="A2005" s="51">
        <f t="shared" si="285"/>
        <v>101</v>
      </c>
      <c r="B2005" s="2">
        <f>COUNTIF(A$1:A2005,A2005)</f>
        <v>4</v>
      </c>
      <c r="C2005" s="2">
        <f t="shared" si="290"/>
        <v>101</v>
      </c>
      <c r="D2005" s="100">
        <f t="shared" si="286"/>
        <v>46</v>
      </c>
      <c r="E2005" s="51">
        <v>1</v>
      </c>
      <c r="F2005" s="43">
        <v>2</v>
      </c>
      <c r="G2005" s="82">
        <v>13009</v>
      </c>
      <c r="H2005" s="43">
        <v>10</v>
      </c>
      <c r="I2005" s="43">
        <f>VLOOKUP(C2005,[4]CharPropertyConfig!$A:$G,7,FALSE)*D2005</f>
        <v>1150</v>
      </c>
      <c r="J2005" s="51">
        <f>VLOOKUP(A2005,filiation!A:C,3,FALSE)</f>
        <v>13</v>
      </c>
      <c r="K2005" s="51">
        <f>VLOOKUP(J2005,Entourage!A:N,14,FALSE)</f>
        <v>3</v>
      </c>
      <c r="L2005" s="2" t="str">
        <f t="shared" si="282"/>
        <v>辅助</v>
      </c>
      <c r="M2005" s="51">
        <f>VLOOKUP(A2005,filiation!A:D,4,FALSE)</f>
        <v>7</v>
      </c>
      <c r="N2005" s="51">
        <f>VLOOKUP(M2005,Entourage!A:N,14,FALSE)</f>
        <v>2</v>
      </c>
      <c r="O2005" s="2" t="str">
        <f t="shared" si="283"/>
        <v>刺杀</v>
      </c>
      <c r="P2005" s="2">
        <f t="shared" si="284"/>
        <v>101</v>
      </c>
      <c r="Q2005" s="51">
        <f>INT(VLOOKUP(M2005,Entourage!A:AF,28+IF(N2005=1,2,IF(N2005=3,3,1)),FALSE)*0.6*POWER(B2005,1.1))</f>
        <v>82</v>
      </c>
      <c r="R2005" s="55">
        <f>I2005/(SUM(H$2:H2005)*10)</f>
        <v>1.7006299724941587E-3</v>
      </c>
      <c r="S2005" s="95">
        <f t="shared" si="287"/>
        <v>4.2</v>
      </c>
      <c r="T2005" s="96">
        <f>SUMIFS(H$2:H2005,A$2:A2005,A2005)*10*S2005*(1.1+INDEX(Entourage!BD:BD,MATCH(J2005,Entourage!A:A,0))/20)</f>
        <v>1155</v>
      </c>
      <c r="U2005" s="96">
        <f t="shared" si="288"/>
        <v>330</v>
      </c>
      <c r="V2005" s="96">
        <f>T2005/VLOOKUP(C2005,[4]CharPropertyConfig!$A:$G,7,FALSE)</f>
        <v>46.2</v>
      </c>
      <c r="W2005" s="96">
        <f t="shared" si="289"/>
        <v>30</v>
      </c>
      <c r="X2005" s="54" t="str">
        <f>VLOOKUP(J2005,Entourage!A:B,2,FALSE)</f>
        <v>c_b_0072</v>
      </c>
      <c r="Y2005" s="51" t="str">
        <f>VLOOKUP(M2005,Entourage!A:B,2,FALSE)</f>
        <v>c_b_0058</v>
      </c>
    </row>
    <row r="2006" spans="1:25" x14ac:dyDescent="0.15">
      <c r="A2006" s="51">
        <f t="shared" si="285"/>
        <v>101</v>
      </c>
      <c r="B2006" s="2">
        <f>COUNTIF(A$1:A2006,A2006)</f>
        <v>5</v>
      </c>
      <c r="C2006" s="2">
        <f t="shared" si="290"/>
        <v>101</v>
      </c>
      <c r="D2006" s="100">
        <f t="shared" si="286"/>
        <v>60</v>
      </c>
      <c r="E2006" s="51">
        <v>1</v>
      </c>
      <c r="F2006" s="43">
        <v>2</v>
      </c>
      <c r="G2006" s="82">
        <v>13009</v>
      </c>
      <c r="H2006" s="43">
        <v>12</v>
      </c>
      <c r="I2006" s="43">
        <f>VLOOKUP(C2006,[4]CharPropertyConfig!$A:$G,7,FALSE)*D2006</f>
        <v>1500</v>
      </c>
      <c r="J2006" s="51">
        <f>VLOOKUP(A2006,filiation!A:C,3,FALSE)</f>
        <v>13</v>
      </c>
      <c r="K2006" s="51">
        <f>VLOOKUP(J2006,Entourage!A:N,14,FALSE)</f>
        <v>3</v>
      </c>
      <c r="L2006" s="2" t="str">
        <f t="shared" si="282"/>
        <v>辅助</v>
      </c>
      <c r="M2006" s="51">
        <f>VLOOKUP(A2006,filiation!A:D,4,FALSE)</f>
        <v>7</v>
      </c>
      <c r="N2006" s="51">
        <f>VLOOKUP(M2006,Entourage!A:N,14,FALSE)</f>
        <v>2</v>
      </c>
      <c r="O2006" s="2" t="str">
        <f t="shared" si="283"/>
        <v>刺杀</v>
      </c>
      <c r="P2006" s="2">
        <f t="shared" si="284"/>
        <v>101</v>
      </c>
      <c r="Q2006" s="51">
        <f>INT(VLOOKUP(M2006,Entourage!A:AF,28+IF(N2006=1,2,IF(N2006=3,3,1)),FALSE)*0.6*POWER(B2006,1.1))</f>
        <v>105</v>
      </c>
      <c r="R2006" s="55">
        <f>I2006/(SUM(H$2:H2006)*10)</f>
        <v>2.2178194399266639E-3</v>
      </c>
      <c r="S2006" s="95">
        <f t="shared" si="287"/>
        <v>3.56</v>
      </c>
      <c r="T2006" s="96">
        <f>SUMIFS(H$2:H2006,A$2:A2006,A2006)*10*S2006*(1.1+INDEX(Entourage!BD:BD,MATCH(J2006,Entourage!A:A,0))/20)</f>
        <v>1513</v>
      </c>
      <c r="U2006" s="96">
        <f t="shared" si="288"/>
        <v>358</v>
      </c>
      <c r="V2006" s="96">
        <f>T2006/VLOOKUP(C2006,[4]CharPropertyConfig!$A:$G,7,FALSE)</f>
        <v>60.52</v>
      </c>
      <c r="W2006" s="96">
        <f t="shared" si="289"/>
        <v>28</v>
      </c>
      <c r="X2006" s="54" t="str">
        <f>VLOOKUP(J2006,Entourage!A:B,2,FALSE)</f>
        <v>c_b_0072</v>
      </c>
      <c r="Y2006" s="51" t="str">
        <f>VLOOKUP(M2006,Entourage!A:B,2,FALSE)</f>
        <v>c_b_0058</v>
      </c>
    </row>
    <row r="2007" spans="1:25" x14ac:dyDescent="0.15">
      <c r="A2007" s="51">
        <f t="shared" si="285"/>
        <v>101</v>
      </c>
      <c r="B2007" s="2">
        <f>COUNTIF(A$1:A2007,A2007)</f>
        <v>6</v>
      </c>
      <c r="C2007" s="2">
        <f t="shared" si="290"/>
        <v>101</v>
      </c>
      <c r="D2007" s="100">
        <f t="shared" si="286"/>
        <v>75</v>
      </c>
      <c r="E2007" s="51">
        <v>1</v>
      </c>
      <c r="F2007" s="43">
        <v>2</v>
      </c>
      <c r="G2007" s="82">
        <v>13009</v>
      </c>
      <c r="H2007" s="43">
        <v>16</v>
      </c>
      <c r="I2007" s="43">
        <f>VLOOKUP(C2007,[4]CharPropertyConfig!$A:$G,7,FALSE)*D2007</f>
        <v>1875</v>
      </c>
      <c r="J2007" s="51">
        <f>VLOOKUP(A2007,filiation!A:C,3,FALSE)</f>
        <v>13</v>
      </c>
      <c r="K2007" s="51">
        <f>VLOOKUP(J2007,Entourage!A:N,14,FALSE)</f>
        <v>3</v>
      </c>
      <c r="L2007" s="2" t="str">
        <f t="shared" si="282"/>
        <v>辅助</v>
      </c>
      <c r="M2007" s="51">
        <f>VLOOKUP(A2007,filiation!A:D,4,FALSE)</f>
        <v>7</v>
      </c>
      <c r="N2007" s="51">
        <f>VLOOKUP(M2007,Entourage!A:N,14,FALSE)</f>
        <v>2</v>
      </c>
      <c r="O2007" s="2" t="str">
        <f t="shared" si="283"/>
        <v>刺杀</v>
      </c>
      <c r="P2007" s="2">
        <f t="shared" si="284"/>
        <v>101</v>
      </c>
      <c r="Q2007" s="51">
        <f>INT(VLOOKUP(M2007,Entourage!A:AF,28+IF(N2007=1,2,IF(N2007=3,3,1)),FALSE)*0.6*POWER(B2007,1.1))</f>
        <v>129</v>
      </c>
      <c r="R2007" s="55">
        <f>I2007/(SUM(H$2:H2007)*10)</f>
        <v>2.7716186252771621E-3</v>
      </c>
      <c r="S2007" s="95">
        <f t="shared" si="287"/>
        <v>3.02</v>
      </c>
      <c r="T2007" s="96">
        <f>SUMIFS(H$2:H2007,A$2:A2007,A2007)*10*S2007*(1.1+INDEX(Entourage!BD:BD,MATCH(J2007,Entourage!A:A,0))/20)</f>
        <v>1887.5</v>
      </c>
      <c r="U2007" s="96">
        <f t="shared" si="288"/>
        <v>374.5</v>
      </c>
      <c r="V2007" s="96">
        <f>T2007/VLOOKUP(C2007,[4]CharPropertyConfig!$A:$G,7,FALSE)</f>
        <v>75.5</v>
      </c>
      <c r="W2007" s="96">
        <f t="shared" si="289"/>
        <v>16.5</v>
      </c>
      <c r="X2007" s="54" t="str">
        <f>VLOOKUP(J2007,Entourage!A:B,2,FALSE)</f>
        <v>c_b_0072</v>
      </c>
      <c r="Y2007" s="51" t="str">
        <f>VLOOKUP(M2007,Entourage!A:B,2,FALSE)</f>
        <v>c_b_0058</v>
      </c>
    </row>
    <row r="2008" spans="1:25" x14ac:dyDescent="0.15">
      <c r="A2008" s="51">
        <f t="shared" si="285"/>
        <v>101</v>
      </c>
      <c r="B2008" s="2">
        <f>COUNTIF(A$1:A2008,A2008)</f>
        <v>7</v>
      </c>
      <c r="C2008" s="2">
        <f t="shared" si="290"/>
        <v>101</v>
      </c>
      <c r="D2008" s="100">
        <f t="shared" si="286"/>
        <v>91</v>
      </c>
      <c r="E2008" s="51">
        <v>1</v>
      </c>
      <c r="F2008" s="43">
        <v>3</v>
      </c>
      <c r="G2008" s="82">
        <v>13009</v>
      </c>
      <c r="H2008" s="43">
        <v>20</v>
      </c>
      <c r="I2008" s="43">
        <f>VLOOKUP(C2008,[4]CharPropertyConfig!$A:$G,7,FALSE)*D2008</f>
        <v>2275</v>
      </c>
      <c r="J2008" s="51">
        <f>VLOOKUP(A2008,filiation!A:C,3,FALSE)</f>
        <v>13</v>
      </c>
      <c r="K2008" s="51">
        <f>VLOOKUP(J2008,Entourage!A:N,14,FALSE)</f>
        <v>3</v>
      </c>
      <c r="L2008" s="2" t="str">
        <f t="shared" si="282"/>
        <v>辅助</v>
      </c>
      <c r="M2008" s="51">
        <f>VLOOKUP(A2008,filiation!A:D,4,FALSE)</f>
        <v>7</v>
      </c>
      <c r="N2008" s="51">
        <f>VLOOKUP(M2008,Entourage!A:N,14,FALSE)</f>
        <v>2</v>
      </c>
      <c r="O2008" s="2" t="str">
        <f t="shared" si="283"/>
        <v>刺杀</v>
      </c>
      <c r="P2008" s="2">
        <f t="shared" si="284"/>
        <v>101</v>
      </c>
      <c r="Q2008" s="51">
        <f>INT(VLOOKUP(M2008,Entourage!A:AF,28+IF(N2008=1,2,IF(N2008=3,3,1)),FALSE)*0.6*POWER(B2008,1.1))</f>
        <v>153</v>
      </c>
      <c r="R2008" s="55">
        <f>I2008/(SUM(H$2:H2008)*10)</f>
        <v>3.361903354514556E-3</v>
      </c>
      <c r="S2008" s="95">
        <f t="shared" si="287"/>
        <v>2.6</v>
      </c>
      <c r="T2008" s="96">
        <f>SUMIFS(H$2:H2008,A$2:A2008,A2008)*10*S2008*(1.1+INDEX(Entourage!BD:BD,MATCH(J2008,Entourage!A:A,0))/20)</f>
        <v>2275</v>
      </c>
      <c r="U2008" s="96">
        <f t="shared" si="288"/>
        <v>387.5</v>
      </c>
      <c r="V2008" s="96">
        <f>T2008/VLOOKUP(C2008,[4]CharPropertyConfig!$A:$G,7,FALSE)</f>
        <v>91</v>
      </c>
      <c r="W2008" s="96">
        <f t="shared" si="289"/>
        <v>13</v>
      </c>
      <c r="X2008" s="54" t="str">
        <f>VLOOKUP(J2008,Entourage!A:B,2,FALSE)</f>
        <v>c_b_0072</v>
      </c>
      <c r="Y2008" s="51" t="str">
        <f>VLOOKUP(M2008,Entourage!A:B,2,FALSE)</f>
        <v>c_b_0058</v>
      </c>
    </row>
    <row r="2009" spans="1:25" x14ac:dyDescent="0.15">
      <c r="A2009" s="51">
        <f t="shared" si="285"/>
        <v>101</v>
      </c>
      <c r="B2009" s="2">
        <f>COUNTIF(A$1:A2009,A2009)</f>
        <v>8</v>
      </c>
      <c r="C2009" s="2">
        <f t="shared" si="290"/>
        <v>101</v>
      </c>
      <c r="D2009" s="100">
        <f t="shared" si="286"/>
        <v>107</v>
      </c>
      <c r="E2009" s="51">
        <v>1</v>
      </c>
      <c r="F2009" s="43">
        <v>3</v>
      </c>
      <c r="G2009" s="82">
        <v>13009</v>
      </c>
      <c r="H2009" s="43">
        <v>24</v>
      </c>
      <c r="I2009" s="43">
        <f>VLOOKUP(C2009,[4]CharPropertyConfig!$A:$G,7,FALSE)*D2009</f>
        <v>2675</v>
      </c>
      <c r="J2009" s="51">
        <f>VLOOKUP(A2009,filiation!A:C,3,FALSE)</f>
        <v>13</v>
      </c>
      <c r="K2009" s="51">
        <f>VLOOKUP(J2009,Entourage!A:N,14,FALSE)</f>
        <v>3</v>
      </c>
      <c r="L2009" s="2" t="str">
        <f t="shared" si="282"/>
        <v>辅助</v>
      </c>
      <c r="M2009" s="51">
        <f>VLOOKUP(A2009,filiation!A:D,4,FALSE)</f>
        <v>7</v>
      </c>
      <c r="N2009" s="51">
        <f>VLOOKUP(M2009,Entourage!A:N,14,FALSE)</f>
        <v>2</v>
      </c>
      <c r="O2009" s="2" t="str">
        <f t="shared" si="283"/>
        <v>刺杀</v>
      </c>
      <c r="P2009" s="2">
        <f t="shared" si="284"/>
        <v>101</v>
      </c>
      <c r="Q2009" s="51">
        <f>INT(VLOOKUP(M2009,Entourage!A:AF,28+IF(N2009=1,2,IF(N2009=3,3,1)),FALSE)*0.6*POWER(B2009,1.1))</f>
        <v>177</v>
      </c>
      <c r="R2009" s="55">
        <f>I2009/(SUM(H$2:H2009)*10)</f>
        <v>3.9516057553106625E-3</v>
      </c>
      <c r="S2009" s="95">
        <f t="shared" si="287"/>
        <v>2.2799999999999998</v>
      </c>
      <c r="T2009" s="96">
        <f>SUMIFS(H$2:H2009,A$2:A2009,A2009)*10*S2009*(1.1+INDEX(Entourage!BD:BD,MATCH(J2009,Entourage!A:A,0))/20)</f>
        <v>2679</v>
      </c>
      <c r="U2009" s="96">
        <f t="shared" si="288"/>
        <v>404</v>
      </c>
      <c r="V2009" s="96">
        <f>T2009/VLOOKUP(C2009,[4]CharPropertyConfig!$A:$G,7,FALSE)</f>
        <v>107.16</v>
      </c>
      <c r="W2009" s="96">
        <f t="shared" si="289"/>
        <v>16.5</v>
      </c>
      <c r="X2009" s="54" t="str">
        <f>VLOOKUP(J2009,Entourage!A:B,2,FALSE)</f>
        <v>c_b_0072</v>
      </c>
      <c r="Y2009" s="51" t="str">
        <f>VLOOKUP(M2009,Entourage!A:B,2,FALSE)</f>
        <v>c_b_0058</v>
      </c>
    </row>
    <row r="2010" spans="1:25" x14ac:dyDescent="0.15">
      <c r="A2010" s="51">
        <f t="shared" si="285"/>
        <v>101</v>
      </c>
      <c r="B2010" s="2">
        <f>COUNTIF(A$1:A2010,A2010)</f>
        <v>9</v>
      </c>
      <c r="C2010" s="2">
        <f t="shared" si="290"/>
        <v>101</v>
      </c>
      <c r="D2010" s="100">
        <f t="shared" si="286"/>
        <v>124</v>
      </c>
      <c r="E2010" s="51">
        <v>1</v>
      </c>
      <c r="F2010" s="43">
        <v>3</v>
      </c>
      <c r="G2010" s="82">
        <v>13009</v>
      </c>
      <c r="H2010" s="43">
        <v>26</v>
      </c>
      <c r="I2010" s="43">
        <f>VLOOKUP(C2010,[4]CharPropertyConfig!$A:$G,7,FALSE)*D2010</f>
        <v>3100</v>
      </c>
      <c r="J2010" s="51">
        <f>VLOOKUP(A2010,filiation!A:C,3,FALSE)</f>
        <v>13</v>
      </c>
      <c r="K2010" s="51">
        <f>VLOOKUP(J2010,Entourage!A:N,14,FALSE)</f>
        <v>3</v>
      </c>
      <c r="L2010" s="2" t="str">
        <f t="shared" si="282"/>
        <v>辅助</v>
      </c>
      <c r="M2010" s="51">
        <f>VLOOKUP(A2010,filiation!A:D,4,FALSE)</f>
        <v>7</v>
      </c>
      <c r="N2010" s="51">
        <f>VLOOKUP(M2010,Entourage!A:N,14,FALSE)</f>
        <v>2</v>
      </c>
      <c r="O2010" s="2" t="str">
        <f t="shared" si="283"/>
        <v>刺杀</v>
      </c>
      <c r="P2010" s="2">
        <f t="shared" si="284"/>
        <v>101</v>
      </c>
      <c r="Q2010" s="51">
        <f>INT(VLOOKUP(M2010,Entourage!A:AF,28+IF(N2010=1,2,IF(N2010=3,3,1)),FALSE)*0.6*POWER(B2010,1.1))</f>
        <v>201</v>
      </c>
      <c r="R2010" s="55">
        <f>I2010/(SUM(H$2:H2010)*10)</f>
        <v>4.57767277023036E-3</v>
      </c>
      <c r="S2010" s="95">
        <f t="shared" si="287"/>
        <v>2.0699999999999998</v>
      </c>
      <c r="T2010" s="96">
        <f>SUMIFS(H$2:H2010,A$2:A2010,A2010)*10*S2010*(1.1+INDEX(Entourage!BD:BD,MATCH(J2010,Entourage!A:A,0))/20)</f>
        <v>3105</v>
      </c>
      <c r="U2010" s="96">
        <f t="shared" si="288"/>
        <v>426</v>
      </c>
      <c r="V2010" s="96">
        <f>T2010/VLOOKUP(C2010,[4]CharPropertyConfig!$A:$G,7,FALSE)</f>
        <v>124.2</v>
      </c>
      <c r="W2010" s="96">
        <f t="shared" si="289"/>
        <v>22</v>
      </c>
      <c r="X2010" s="54" t="str">
        <f>VLOOKUP(J2010,Entourage!A:B,2,FALSE)</f>
        <v>c_b_0072</v>
      </c>
      <c r="Y2010" s="51" t="str">
        <f>VLOOKUP(M2010,Entourage!A:B,2,FALSE)</f>
        <v>c_b_0058</v>
      </c>
    </row>
    <row r="2011" spans="1:25" x14ac:dyDescent="0.15">
      <c r="A2011" s="51">
        <f t="shared" si="285"/>
        <v>101</v>
      </c>
      <c r="B2011" s="2">
        <f>COUNTIF(A$1:A2011,A2011)</f>
        <v>10</v>
      </c>
      <c r="C2011" s="2">
        <f t="shared" si="290"/>
        <v>101</v>
      </c>
      <c r="D2011" s="100">
        <f t="shared" si="286"/>
        <v>141</v>
      </c>
      <c r="E2011" s="51">
        <v>1</v>
      </c>
      <c r="F2011" s="43">
        <v>3</v>
      </c>
      <c r="G2011" s="82">
        <v>13009</v>
      </c>
      <c r="H2011" s="43">
        <v>30</v>
      </c>
      <c r="I2011" s="43">
        <f>VLOOKUP(C2011,[4]CharPropertyConfig!$A:$G,7,FALSE)*D2011</f>
        <v>3525</v>
      </c>
      <c r="J2011" s="51">
        <f>VLOOKUP(A2011,filiation!A:C,3,FALSE)</f>
        <v>13</v>
      </c>
      <c r="K2011" s="51">
        <f>VLOOKUP(J2011,Entourage!A:N,14,FALSE)</f>
        <v>3</v>
      </c>
      <c r="L2011" s="2" t="str">
        <f t="shared" si="282"/>
        <v>辅助</v>
      </c>
      <c r="M2011" s="51">
        <f>VLOOKUP(A2011,filiation!A:D,4,FALSE)</f>
        <v>7</v>
      </c>
      <c r="N2011" s="51">
        <f>VLOOKUP(M2011,Entourage!A:N,14,FALSE)</f>
        <v>2</v>
      </c>
      <c r="O2011" s="2" t="str">
        <f t="shared" si="283"/>
        <v>刺杀</v>
      </c>
      <c r="P2011" s="2">
        <f t="shared" si="284"/>
        <v>101</v>
      </c>
      <c r="Q2011" s="51">
        <f>INT(VLOOKUP(M2011,Entourage!A:AF,28+IF(N2011=1,2,IF(N2011=3,3,1)),FALSE)*0.6*POWER(B2011,1.1))</f>
        <v>226</v>
      </c>
      <c r="R2011" s="55">
        <f>I2011/(SUM(H$2:H2011)*10)</f>
        <v>5.2029520295202953E-3</v>
      </c>
      <c r="S2011" s="95">
        <f t="shared" si="287"/>
        <v>1.89</v>
      </c>
      <c r="T2011" s="96">
        <f>SUMIFS(H$2:H2011,A$2:A2011,A2011)*10*S2011*(1.1+INDEX(Entourage!BD:BD,MATCH(J2011,Entourage!A:A,0))/20)</f>
        <v>3543.75</v>
      </c>
      <c r="U2011" s="96">
        <f t="shared" si="288"/>
        <v>438.75</v>
      </c>
      <c r="V2011" s="96">
        <f>T2011/VLOOKUP(C2011,[4]CharPropertyConfig!$A:$G,7,FALSE)</f>
        <v>141.75</v>
      </c>
      <c r="W2011" s="96">
        <f t="shared" si="289"/>
        <v>12.75</v>
      </c>
      <c r="X2011" s="54" t="str">
        <f>VLOOKUP(J2011,Entourage!A:B,2,FALSE)</f>
        <v>c_b_0072</v>
      </c>
      <c r="Y2011" s="51" t="str">
        <f>VLOOKUP(M2011,Entourage!A:B,2,FALSE)</f>
        <v>c_b_0058</v>
      </c>
    </row>
    <row r="2012" spans="1:25" x14ac:dyDescent="0.15">
      <c r="A2012" s="51">
        <f t="shared" si="285"/>
        <v>101</v>
      </c>
      <c r="B2012" s="2">
        <f>COUNTIF(A$1:A2012,A2012)</f>
        <v>11</v>
      </c>
      <c r="C2012" s="2">
        <f t="shared" si="290"/>
        <v>101</v>
      </c>
      <c r="D2012" s="100">
        <f t="shared" si="286"/>
        <v>160</v>
      </c>
      <c r="E2012" s="51">
        <v>1</v>
      </c>
      <c r="F2012" s="43">
        <v>4</v>
      </c>
      <c r="G2012" s="82">
        <v>13009</v>
      </c>
      <c r="H2012" s="43">
        <v>34</v>
      </c>
      <c r="I2012" s="43">
        <f>VLOOKUP(C2012,[4]CharPropertyConfig!$A:$G,7,FALSE)*D2012</f>
        <v>4000</v>
      </c>
      <c r="J2012" s="51">
        <f>VLOOKUP(A2012,filiation!A:C,3,FALSE)</f>
        <v>13</v>
      </c>
      <c r="K2012" s="51">
        <f>VLOOKUP(J2012,Entourage!A:N,14,FALSE)</f>
        <v>3</v>
      </c>
      <c r="L2012" s="2" t="str">
        <f t="shared" si="282"/>
        <v>辅助</v>
      </c>
      <c r="M2012" s="51">
        <f>VLOOKUP(A2012,filiation!A:D,4,FALSE)</f>
        <v>7</v>
      </c>
      <c r="N2012" s="51">
        <f>VLOOKUP(M2012,Entourage!A:N,14,FALSE)</f>
        <v>2</v>
      </c>
      <c r="O2012" s="2" t="str">
        <f t="shared" si="283"/>
        <v>刺杀</v>
      </c>
      <c r="P2012" s="2">
        <f t="shared" si="284"/>
        <v>101</v>
      </c>
      <c r="Q2012" s="51">
        <f>INT(VLOOKUP(M2012,Entourage!A:AF,28+IF(N2012=1,2,IF(N2012=3,3,1)),FALSE)*0.6*POWER(B2012,1.1))</f>
        <v>251</v>
      </c>
      <c r="R2012" s="55">
        <f>I2012/(SUM(H$2:H2012)*10)</f>
        <v>5.9010976041543725E-3</v>
      </c>
      <c r="S2012" s="95">
        <f t="shared" si="287"/>
        <v>1.74</v>
      </c>
      <c r="T2012" s="96">
        <f>SUMIFS(H$2:H2012,A$2:A2012,A2012)*10*S2012*(1.1+INDEX(Entourage!BD:BD,MATCH(J2012,Entourage!A:A,0))/20)</f>
        <v>4002</v>
      </c>
      <c r="U2012" s="96">
        <f t="shared" si="288"/>
        <v>458.25</v>
      </c>
      <c r="V2012" s="96">
        <f>T2012/VLOOKUP(C2012,[4]CharPropertyConfig!$A:$G,7,FALSE)</f>
        <v>160.08000000000001</v>
      </c>
      <c r="W2012" s="96">
        <f t="shared" si="289"/>
        <v>19.5</v>
      </c>
      <c r="X2012" s="54" t="str">
        <f>VLOOKUP(J2012,Entourage!A:B,2,FALSE)</f>
        <v>c_b_0072</v>
      </c>
      <c r="Y2012" s="51" t="str">
        <f>VLOOKUP(M2012,Entourage!A:B,2,FALSE)</f>
        <v>c_b_0058</v>
      </c>
    </row>
    <row r="2013" spans="1:25" x14ac:dyDescent="0.15">
      <c r="A2013" s="51">
        <f t="shared" si="285"/>
        <v>101</v>
      </c>
      <c r="B2013" s="2">
        <f>COUNTIF(A$1:A2013,A2013)</f>
        <v>12</v>
      </c>
      <c r="C2013" s="2">
        <f t="shared" si="290"/>
        <v>101</v>
      </c>
      <c r="D2013" s="100">
        <f t="shared" si="286"/>
        <v>179</v>
      </c>
      <c r="E2013" s="51">
        <v>1</v>
      </c>
      <c r="F2013" s="43">
        <v>4</v>
      </c>
      <c r="G2013" s="82">
        <v>13009</v>
      </c>
      <c r="H2013" s="43">
        <v>38</v>
      </c>
      <c r="I2013" s="43">
        <f>VLOOKUP(C2013,[4]CharPropertyConfig!$A:$G,7,FALSE)*D2013</f>
        <v>4475</v>
      </c>
      <c r="J2013" s="51">
        <f>VLOOKUP(A2013,filiation!A:C,3,FALSE)</f>
        <v>13</v>
      </c>
      <c r="K2013" s="51">
        <f>VLOOKUP(J2013,Entourage!A:N,14,FALSE)</f>
        <v>3</v>
      </c>
      <c r="L2013" s="2" t="str">
        <f t="shared" si="282"/>
        <v>辅助</v>
      </c>
      <c r="M2013" s="51">
        <f>VLOOKUP(A2013,filiation!A:D,4,FALSE)</f>
        <v>7</v>
      </c>
      <c r="N2013" s="51">
        <f>VLOOKUP(M2013,Entourage!A:N,14,FALSE)</f>
        <v>2</v>
      </c>
      <c r="O2013" s="2" t="str">
        <f t="shared" si="283"/>
        <v>刺杀</v>
      </c>
      <c r="P2013" s="2">
        <f t="shared" si="284"/>
        <v>101</v>
      </c>
      <c r="Q2013" s="51">
        <f>INT(VLOOKUP(M2013,Entourage!A:AF,28+IF(N2013=1,2,IF(N2013=3,3,1)),FALSE)*0.6*POWER(B2013,1.1))</f>
        <v>276</v>
      </c>
      <c r="R2013" s="55">
        <f>I2013/(SUM(H$2:H2013)*10)</f>
        <v>6.5981539913302469E-3</v>
      </c>
      <c r="S2013" s="95">
        <f t="shared" si="287"/>
        <v>1.615</v>
      </c>
      <c r="T2013" s="96">
        <f>SUMIFS(H$2:H2013,A$2:A2013,A2013)*10*S2013*(1.1+INDEX(Entourage!BD:BD,MATCH(J2013,Entourage!A:A,0))/20)</f>
        <v>4481.625</v>
      </c>
      <c r="U2013" s="96">
        <f t="shared" si="288"/>
        <v>479.625</v>
      </c>
      <c r="V2013" s="96">
        <f>T2013/VLOOKUP(C2013,[4]CharPropertyConfig!$A:$G,7,FALSE)</f>
        <v>179.26499999999999</v>
      </c>
      <c r="W2013" s="96">
        <f t="shared" si="289"/>
        <v>21.375</v>
      </c>
      <c r="X2013" s="54" t="str">
        <f>VLOOKUP(J2013,Entourage!A:B,2,FALSE)</f>
        <v>c_b_0072</v>
      </c>
      <c r="Y2013" s="51" t="str">
        <f>VLOOKUP(M2013,Entourage!A:B,2,FALSE)</f>
        <v>c_b_0058</v>
      </c>
    </row>
    <row r="2014" spans="1:25" x14ac:dyDescent="0.15">
      <c r="A2014" s="51">
        <f t="shared" si="285"/>
        <v>101</v>
      </c>
      <c r="B2014" s="2">
        <f>COUNTIF(A$1:A2014,A2014)</f>
        <v>13</v>
      </c>
      <c r="C2014" s="2">
        <f t="shared" si="290"/>
        <v>101</v>
      </c>
      <c r="D2014" s="100">
        <f t="shared" si="286"/>
        <v>199</v>
      </c>
      <c r="E2014" s="51">
        <v>1</v>
      </c>
      <c r="F2014" s="43">
        <v>4</v>
      </c>
      <c r="G2014" s="82">
        <v>13009</v>
      </c>
      <c r="H2014" s="43">
        <v>42</v>
      </c>
      <c r="I2014" s="43">
        <f>VLOOKUP(C2014,[4]CharPropertyConfig!$A:$G,7,FALSE)*D2014</f>
        <v>4975</v>
      </c>
      <c r="J2014" s="51">
        <f>VLOOKUP(A2014,filiation!A:C,3,FALSE)</f>
        <v>13</v>
      </c>
      <c r="K2014" s="51">
        <f>VLOOKUP(J2014,Entourage!A:N,14,FALSE)</f>
        <v>3</v>
      </c>
      <c r="L2014" s="2" t="str">
        <f t="shared" si="282"/>
        <v>辅助</v>
      </c>
      <c r="M2014" s="51">
        <f>VLOOKUP(A2014,filiation!A:D,4,FALSE)</f>
        <v>7</v>
      </c>
      <c r="N2014" s="51">
        <f>VLOOKUP(M2014,Entourage!A:N,14,FALSE)</f>
        <v>2</v>
      </c>
      <c r="O2014" s="2" t="str">
        <f t="shared" si="283"/>
        <v>刺杀</v>
      </c>
      <c r="P2014" s="2">
        <f t="shared" si="284"/>
        <v>101</v>
      </c>
      <c r="Q2014" s="51">
        <f>INT(VLOOKUP(M2014,Entourage!A:AF,28+IF(N2014=1,2,IF(N2014=3,3,1)),FALSE)*0.6*POWER(B2014,1.1))</f>
        <v>302</v>
      </c>
      <c r="R2014" s="55">
        <f>I2014/(SUM(H$2:H2014)*10)</f>
        <v>7.3308381468819989E-3</v>
      </c>
      <c r="S2014" s="95">
        <f t="shared" si="287"/>
        <v>1.51</v>
      </c>
      <c r="T2014" s="96">
        <f>SUMIFS(H$2:H2014,A$2:A2014,A2014)*10*S2014*(1.1+INDEX(Entourage!BD:BD,MATCH(J2014,Entourage!A:A,0))/20)</f>
        <v>4983</v>
      </c>
      <c r="U2014" s="96">
        <f t="shared" si="288"/>
        <v>501.375</v>
      </c>
      <c r="V2014" s="96">
        <f>T2014/VLOOKUP(C2014,[4]CharPropertyConfig!$A:$G,7,FALSE)</f>
        <v>199.32</v>
      </c>
      <c r="W2014" s="96">
        <f t="shared" si="289"/>
        <v>21.75</v>
      </c>
      <c r="X2014" s="54" t="str">
        <f>VLOOKUP(J2014,Entourage!A:B,2,FALSE)</f>
        <v>c_b_0072</v>
      </c>
      <c r="Y2014" s="51" t="str">
        <f>VLOOKUP(M2014,Entourage!A:B,2,FALSE)</f>
        <v>c_b_0058</v>
      </c>
    </row>
    <row r="2015" spans="1:25" x14ac:dyDescent="0.15">
      <c r="A2015" s="51">
        <f t="shared" si="285"/>
        <v>101</v>
      </c>
      <c r="B2015" s="2">
        <f>COUNTIF(A$1:A2015,A2015)</f>
        <v>14</v>
      </c>
      <c r="C2015" s="2">
        <f t="shared" si="290"/>
        <v>101</v>
      </c>
      <c r="D2015" s="100">
        <f t="shared" si="286"/>
        <v>220</v>
      </c>
      <c r="E2015" s="51">
        <v>1</v>
      </c>
      <c r="F2015" s="43">
        <v>5</v>
      </c>
      <c r="G2015" s="82">
        <v>13009</v>
      </c>
      <c r="H2015" s="43">
        <v>46</v>
      </c>
      <c r="I2015" s="43">
        <f>VLOOKUP(C2015,[4]CharPropertyConfig!$A:$G,7,FALSE)*D2015</f>
        <v>5500</v>
      </c>
      <c r="J2015" s="51">
        <f>VLOOKUP(A2015,filiation!A:C,3,FALSE)</f>
        <v>13</v>
      </c>
      <c r="K2015" s="51">
        <f>VLOOKUP(J2015,Entourage!A:N,14,FALSE)</f>
        <v>3</v>
      </c>
      <c r="L2015" s="2" t="str">
        <f t="shared" si="282"/>
        <v>辅助</v>
      </c>
      <c r="M2015" s="51">
        <f>VLOOKUP(A2015,filiation!A:D,4,FALSE)</f>
        <v>7</v>
      </c>
      <c r="N2015" s="51">
        <f>VLOOKUP(M2015,Entourage!A:N,14,FALSE)</f>
        <v>2</v>
      </c>
      <c r="O2015" s="2" t="str">
        <f t="shared" si="283"/>
        <v>刺杀</v>
      </c>
      <c r="P2015" s="2">
        <f t="shared" si="284"/>
        <v>101</v>
      </c>
      <c r="Q2015" s="51">
        <f>INT(VLOOKUP(M2015,Entourage!A:AF,28+IF(N2015=1,2,IF(N2015=3,3,1)),FALSE)*0.6*POWER(B2015,1.1))</f>
        <v>328</v>
      </c>
      <c r="R2015" s="55">
        <f>I2015/(SUM(H$2:H2015)*10)</f>
        <v>8.0989544986010895E-3</v>
      </c>
      <c r="S2015" s="95">
        <f t="shared" si="287"/>
        <v>1.42</v>
      </c>
      <c r="T2015" s="96">
        <f>SUMIFS(H$2:H2015,A$2:A2015,A2015)*10*S2015*(1.1+INDEX(Entourage!BD:BD,MATCH(J2015,Entourage!A:A,0))/20)</f>
        <v>5502.5</v>
      </c>
      <c r="U2015" s="96">
        <f t="shared" si="288"/>
        <v>519.5</v>
      </c>
      <c r="V2015" s="96">
        <f>T2015/VLOOKUP(C2015,[4]CharPropertyConfig!$A:$G,7,FALSE)</f>
        <v>220.1</v>
      </c>
      <c r="W2015" s="96">
        <f t="shared" si="289"/>
        <v>18.125</v>
      </c>
      <c r="X2015" s="54" t="str">
        <f>VLOOKUP(J2015,Entourage!A:B,2,FALSE)</f>
        <v>c_b_0072</v>
      </c>
      <c r="Y2015" s="51" t="str">
        <f>VLOOKUP(M2015,Entourage!A:B,2,FALSE)</f>
        <v>c_b_0058</v>
      </c>
    </row>
    <row r="2016" spans="1:25" x14ac:dyDescent="0.15">
      <c r="A2016" s="51">
        <f t="shared" si="285"/>
        <v>101</v>
      </c>
      <c r="B2016" s="2">
        <f>COUNTIF(A$1:A2016,A2016)</f>
        <v>15</v>
      </c>
      <c r="C2016" s="2">
        <f t="shared" si="290"/>
        <v>101</v>
      </c>
      <c r="D2016" s="100">
        <f t="shared" si="286"/>
        <v>241</v>
      </c>
      <c r="E2016" s="51">
        <v>1</v>
      </c>
      <c r="F2016" s="43">
        <v>5</v>
      </c>
      <c r="G2016" s="82">
        <v>13009</v>
      </c>
      <c r="H2016" s="43">
        <v>50</v>
      </c>
      <c r="I2016" s="43">
        <f>VLOOKUP(C2016,[4]CharPropertyConfig!$A:$G,7,FALSE)*D2016</f>
        <v>6025</v>
      </c>
      <c r="J2016" s="51">
        <f>VLOOKUP(A2016,filiation!A:C,3,FALSE)</f>
        <v>13</v>
      </c>
      <c r="K2016" s="51">
        <f>VLOOKUP(J2016,Entourage!A:N,14,FALSE)</f>
        <v>3</v>
      </c>
      <c r="L2016" s="2" t="str">
        <f t="shared" si="282"/>
        <v>辅助</v>
      </c>
      <c r="M2016" s="51">
        <f>VLOOKUP(A2016,filiation!A:D,4,FALSE)</f>
        <v>7</v>
      </c>
      <c r="N2016" s="51">
        <f>VLOOKUP(M2016,Entourage!A:N,14,FALSE)</f>
        <v>2</v>
      </c>
      <c r="O2016" s="2" t="str">
        <f t="shared" si="283"/>
        <v>刺杀</v>
      </c>
      <c r="P2016" s="2">
        <f t="shared" si="284"/>
        <v>101</v>
      </c>
      <c r="Q2016" s="51">
        <f>INT(VLOOKUP(M2016,Entourage!A:AF,28+IF(N2016=1,2,IF(N2016=3,3,1)),FALSE)*0.6*POWER(B2016,1.1))</f>
        <v>353</v>
      </c>
      <c r="R2016" s="55">
        <f>I2016/(SUM(H$2:H2016)*10)</f>
        <v>8.8655091230135374E-3</v>
      </c>
      <c r="S2016" s="95">
        <f t="shared" si="287"/>
        <v>1.3418999999999999</v>
      </c>
      <c r="T2016" s="96">
        <f>SUMIFS(H$2:H2016,A$2:A2016,A2016)*10*S2016*(1.1+INDEX(Entourage!BD:BD,MATCH(J2016,Entourage!A:A,0))/20)</f>
        <v>6038.5499999999993</v>
      </c>
      <c r="U2016" s="96">
        <f t="shared" si="288"/>
        <v>536.04999999999927</v>
      </c>
      <c r="V2016" s="96">
        <f>T2016/VLOOKUP(C2016,[4]CharPropertyConfig!$A:$G,7,FALSE)</f>
        <v>241.54199999999997</v>
      </c>
      <c r="W2016" s="96">
        <f t="shared" si="289"/>
        <v>16.549999999999272</v>
      </c>
      <c r="X2016" s="54" t="str">
        <f>VLOOKUP(J2016,Entourage!A:B,2,FALSE)</f>
        <v>c_b_0072</v>
      </c>
      <c r="Y2016" s="51" t="str">
        <f>VLOOKUP(M2016,Entourage!A:B,2,FALSE)</f>
        <v>c_b_0058</v>
      </c>
    </row>
    <row r="2017" spans="1:25" x14ac:dyDescent="0.15">
      <c r="A2017" s="51">
        <f t="shared" si="285"/>
        <v>101</v>
      </c>
      <c r="B2017" s="2">
        <f>COUNTIF(A$1:A2017,A2017)</f>
        <v>16</v>
      </c>
      <c r="C2017" s="2">
        <f t="shared" si="290"/>
        <v>101</v>
      </c>
      <c r="D2017" s="100">
        <f t="shared" si="286"/>
        <v>263</v>
      </c>
      <c r="E2017" s="51">
        <v>1</v>
      </c>
      <c r="F2017" s="43">
        <v>5</v>
      </c>
      <c r="G2017" s="82">
        <v>13009</v>
      </c>
      <c r="H2017" s="43">
        <v>54</v>
      </c>
      <c r="I2017" s="43">
        <f>VLOOKUP(C2017,[4]CharPropertyConfig!$A:$G,7,FALSE)*D2017</f>
        <v>6575</v>
      </c>
      <c r="J2017" s="51">
        <f>VLOOKUP(A2017,filiation!A:C,3,FALSE)</f>
        <v>13</v>
      </c>
      <c r="K2017" s="51">
        <f>VLOOKUP(J2017,Entourage!A:N,14,FALSE)</f>
        <v>3</v>
      </c>
      <c r="L2017" s="2" t="str">
        <f t="shared" si="282"/>
        <v>辅助</v>
      </c>
      <c r="M2017" s="51">
        <f>VLOOKUP(A2017,filiation!A:D,4,FALSE)</f>
        <v>7</v>
      </c>
      <c r="N2017" s="51">
        <f>VLOOKUP(M2017,Entourage!A:N,14,FALSE)</f>
        <v>2</v>
      </c>
      <c r="O2017" s="2" t="str">
        <f t="shared" si="283"/>
        <v>刺杀</v>
      </c>
      <c r="P2017" s="2">
        <f t="shared" si="284"/>
        <v>101</v>
      </c>
      <c r="Q2017" s="51">
        <f>INT(VLOOKUP(M2017,Entourage!A:AF,28+IF(N2017=1,2,IF(N2017=3,3,1)),FALSE)*0.6*POWER(B2017,1.1))</f>
        <v>380</v>
      </c>
      <c r="R2017" s="55">
        <f>I2017/(SUM(H$2:H2017)*10)</f>
        <v>9.6671273561325603E-3</v>
      </c>
      <c r="S2017" s="95">
        <f t="shared" si="287"/>
        <v>1.2748049999999997</v>
      </c>
      <c r="T2017" s="96">
        <f>SUMIFS(H$2:H2017,A$2:A2017,A2017)*10*S2017*(1.1+INDEX(Entourage!BD:BD,MATCH(J2017,Entourage!A:A,0))/20)</f>
        <v>6597.1158749999986</v>
      </c>
      <c r="U2017" s="96">
        <f t="shared" si="288"/>
        <v>558.56587499999932</v>
      </c>
      <c r="V2017" s="96">
        <f>T2017/VLOOKUP(C2017,[4]CharPropertyConfig!$A:$G,7,FALSE)</f>
        <v>263.88463499999995</v>
      </c>
      <c r="W2017" s="96">
        <f t="shared" si="289"/>
        <v>22.515875000000051</v>
      </c>
      <c r="X2017" s="54" t="str">
        <f>VLOOKUP(J2017,Entourage!A:B,2,FALSE)</f>
        <v>c_b_0072</v>
      </c>
      <c r="Y2017" s="51" t="str">
        <f>VLOOKUP(M2017,Entourage!A:B,2,FALSE)</f>
        <v>c_b_0058</v>
      </c>
    </row>
    <row r="2018" spans="1:25" x14ac:dyDescent="0.15">
      <c r="A2018" s="51">
        <f t="shared" si="285"/>
        <v>101</v>
      </c>
      <c r="B2018" s="2">
        <f>COUNTIF(A$1:A2018,A2018)</f>
        <v>17</v>
      </c>
      <c r="C2018" s="2">
        <f t="shared" si="290"/>
        <v>101</v>
      </c>
      <c r="D2018" s="100">
        <f t="shared" si="286"/>
        <v>287</v>
      </c>
      <c r="E2018" s="51">
        <v>1</v>
      </c>
      <c r="F2018" s="43">
        <v>5</v>
      </c>
      <c r="G2018" s="82">
        <v>13009</v>
      </c>
      <c r="H2018" s="43">
        <v>58</v>
      </c>
      <c r="I2018" s="43">
        <f>VLOOKUP(C2018,[4]CharPropertyConfig!$A:$G,7,FALSE)*D2018</f>
        <v>7175</v>
      </c>
      <c r="J2018" s="51">
        <f>VLOOKUP(A2018,filiation!A:C,3,FALSE)</f>
        <v>13</v>
      </c>
      <c r="K2018" s="51">
        <f>VLOOKUP(J2018,Entourage!A:N,14,FALSE)</f>
        <v>3</v>
      </c>
      <c r="L2018" s="2" t="str">
        <f t="shared" ref="L2018:L2081" si="291">VLOOKUP(K2018,$AC$2:$AD$4,2,FALSE)</f>
        <v>辅助</v>
      </c>
      <c r="M2018" s="51">
        <f>VLOOKUP(A2018,filiation!A:D,4,FALSE)</f>
        <v>7</v>
      </c>
      <c r="N2018" s="51">
        <f>VLOOKUP(M2018,Entourage!A:N,14,FALSE)</f>
        <v>2</v>
      </c>
      <c r="O2018" s="2" t="str">
        <f t="shared" ref="O2018:O2081" si="292">VLOOKUP(N2018,$AC$2:$AD$4,2,FALSE)</f>
        <v>刺杀</v>
      </c>
      <c r="P2018" s="2">
        <f t="shared" ref="P2018:P2081" si="293">VLOOKUP(N2018,$AC$2:$AE$4,3,FALSE)</f>
        <v>101</v>
      </c>
      <c r="Q2018" s="51">
        <f>INT(VLOOKUP(M2018,Entourage!A:AF,28+IF(N2018=1,2,IF(N2018=3,3,1)),FALSE)*0.6*POWER(B2018,1.1))</f>
        <v>406</v>
      </c>
      <c r="R2018" s="55">
        <f>I2018/(SUM(H$2:H2018)*10)</f>
        <v>1.0540310259724997E-2</v>
      </c>
      <c r="S2018" s="95">
        <f t="shared" si="287"/>
        <v>1.2174387749999998</v>
      </c>
      <c r="T2018" s="96">
        <f>SUMIFS(H$2:H2018,A$2:A2018,A2018)*10*S2018*(1.1+INDEX(Entourage!BD:BD,MATCH(J2018,Entourage!A:A,0))/20)</f>
        <v>7182.8887724999986</v>
      </c>
      <c r="U2018" s="96">
        <f t="shared" si="288"/>
        <v>585.7728975</v>
      </c>
      <c r="V2018" s="96">
        <f>T2018/VLOOKUP(C2018,[4]CharPropertyConfig!$A:$G,7,FALSE)</f>
        <v>287.31555089999995</v>
      </c>
      <c r="W2018" s="96">
        <f t="shared" si="289"/>
        <v>27.207022500000676</v>
      </c>
      <c r="X2018" s="54" t="str">
        <f>VLOOKUP(J2018,Entourage!A:B,2,FALSE)</f>
        <v>c_b_0072</v>
      </c>
      <c r="Y2018" s="51" t="str">
        <f>VLOOKUP(M2018,Entourage!A:B,2,FALSE)</f>
        <v>c_b_0058</v>
      </c>
    </row>
    <row r="2019" spans="1:25" x14ac:dyDescent="0.15">
      <c r="A2019" s="51">
        <f t="shared" si="285"/>
        <v>101</v>
      </c>
      <c r="B2019" s="2">
        <f>COUNTIF(A$1:A2019,A2019)</f>
        <v>18</v>
      </c>
      <c r="C2019" s="2">
        <f t="shared" si="290"/>
        <v>101</v>
      </c>
      <c r="D2019" s="100">
        <f t="shared" si="286"/>
        <v>313</v>
      </c>
      <c r="E2019" s="51">
        <v>1</v>
      </c>
      <c r="F2019" s="43">
        <v>6</v>
      </c>
      <c r="G2019" s="82">
        <v>13009</v>
      </c>
      <c r="H2019" s="43">
        <v>64</v>
      </c>
      <c r="I2019" s="43">
        <f>VLOOKUP(C2019,[4]CharPropertyConfig!$A:$G,7,FALSE)*D2019</f>
        <v>7825</v>
      </c>
      <c r="J2019" s="51">
        <f>VLOOKUP(A2019,filiation!A:C,3,FALSE)</f>
        <v>13</v>
      </c>
      <c r="K2019" s="51">
        <f>VLOOKUP(J2019,Entourage!A:N,14,FALSE)</f>
        <v>3</v>
      </c>
      <c r="L2019" s="2" t="str">
        <f t="shared" si="291"/>
        <v>辅助</v>
      </c>
      <c r="M2019" s="51">
        <f>VLOOKUP(A2019,filiation!A:D,4,FALSE)</f>
        <v>7</v>
      </c>
      <c r="N2019" s="51">
        <f>VLOOKUP(M2019,Entourage!A:N,14,FALSE)</f>
        <v>2</v>
      </c>
      <c r="O2019" s="2" t="str">
        <f t="shared" si="292"/>
        <v>刺杀</v>
      </c>
      <c r="P2019" s="2">
        <f t="shared" si="293"/>
        <v>101</v>
      </c>
      <c r="Q2019" s="51">
        <f>INT(VLOOKUP(M2019,Entourage!A:AF,28+IF(N2019=1,2,IF(N2019=3,3,1)),FALSE)*0.6*POWER(B2019,1.1))</f>
        <v>432</v>
      </c>
      <c r="R2019" s="55">
        <f>I2019/(SUM(H$2:H2019)*10)</f>
        <v>1.1484384172830809E-2</v>
      </c>
      <c r="S2019" s="95">
        <f t="shared" si="287"/>
        <v>1.1687412239999997</v>
      </c>
      <c r="T2019" s="96">
        <f>SUMIFS(H$2:H2019,A$2:A2019,A2019)*10*S2019*(1.1+INDEX(Entourage!BD:BD,MATCH(J2019,Entourage!A:A,0))/20)</f>
        <v>7830.5662007999981</v>
      </c>
      <c r="U2019" s="96">
        <f t="shared" si="288"/>
        <v>647.67742829999952</v>
      </c>
      <c r="V2019" s="96">
        <f>T2019/VLOOKUP(C2019,[4]CharPropertyConfig!$A:$G,7,FALSE)</f>
        <v>313.22264803199994</v>
      </c>
      <c r="W2019" s="96">
        <f t="shared" si="289"/>
        <v>61.90453079999952</v>
      </c>
      <c r="X2019" s="54" t="str">
        <f>VLOOKUP(J2019,Entourage!A:B,2,FALSE)</f>
        <v>c_b_0072</v>
      </c>
      <c r="Y2019" s="51" t="str">
        <f>VLOOKUP(M2019,Entourage!A:B,2,FALSE)</f>
        <v>c_b_0058</v>
      </c>
    </row>
    <row r="2020" spans="1:25" x14ac:dyDescent="0.15">
      <c r="A2020" s="51">
        <f t="shared" si="285"/>
        <v>101</v>
      </c>
      <c r="B2020" s="2">
        <f>COUNTIF(A$1:A2020,A2020)</f>
        <v>19</v>
      </c>
      <c r="C2020" s="2">
        <f t="shared" si="290"/>
        <v>101</v>
      </c>
      <c r="D2020" s="100">
        <f t="shared" si="286"/>
        <v>340</v>
      </c>
      <c r="E2020" s="51">
        <v>1</v>
      </c>
      <c r="F2020" s="43">
        <v>6</v>
      </c>
      <c r="G2020" s="82">
        <v>13009</v>
      </c>
      <c r="H2020" s="43">
        <v>68</v>
      </c>
      <c r="I2020" s="43">
        <f>VLOOKUP(C2020,[4]CharPropertyConfig!$A:$G,7,FALSE)*D2020</f>
        <v>8500</v>
      </c>
      <c r="J2020" s="51">
        <f>VLOOKUP(A2020,filiation!A:C,3,FALSE)</f>
        <v>13</v>
      </c>
      <c r="K2020" s="51">
        <f>VLOOKUP(J2020,Entourage!A:N,14,FALSE)</f>
        <v>3</v>
      </c>
      <c r="L2020" s="2" t="str">
        <f t="shared" si="291"/>
        <v>辅助</v>
      </c>
      <c r="M2020" s="51">
        <f>VLOOKUP(A2020,filiation!A:D,4,FALSE)</f>
        <v>7</v>
      </c>
      <c r="N2020" s="51">
        <f>VLOOKUP(M2020,Entourage!A:N,14,FALSE)</f>
        <v>2</v>
      </c>
      <c r="O2020" s="2" t="str">
        <f t="shared" si="292"/>
        <v>刺杀</v>
      </c>
      <c r="P2020" s="2">
        <f t="shared" si="293"/>
        <v>101</v>
      </c>
      <c r="Q2020" s="51">
        <f>INT(VLOOKUP(M2020,Entourage!A:AF,28+IF(N2020=1,2,IF(N2020=3,3,1)),FALSE)*0.6*POWER(B2020,1.1))</f>
        <v>459</v>
      </c>
      <c r="R2020" s="55">
        <f>I2020/(SUM(H$2:H2020)*10)</f>
        <v>1.2462612163509471E-2</v>
      </c>
      <c r="S2020" s="95">
        <f t="shared" si="287"/>
        <v>1.1278352811599996</v>
      </c>
      <c r="T2020" s="96">
        <f>SUMIFS(H$2:H2020,A$2:A2020,A2020)*10*S2020*(1.1+INDEX(Entourage!BD:BD,MATCH(J2020,Entourage!A:A,0))/20)</f>
        <v>8515.156372757996</v>
      </c>
      <c r="U2020" s="96">
        <f t="shared" si="288"/>
        <v>684.59017195799788</v>
      </c>
      <c r="V2020" s="96">
        <f>T2020/VLOOKUP(C2020,[4]CharPropertyConfig!$A:$G,7,FALSE)</f>
        <v>340.60625491031982</v>
      </c>
      <c r="W2020" s="96">
        <f t="shared" si="289"/>
        <v>36.912743657998362</v>
      </c>
      <c r="X2020" s="54" t="str">
        <f>VLOOKUP(J2020,Entourage!A:B,2,FALSE)</f>
        <v>c_b_0072</v>
      </c>
      <c r="Y2020" s="51" t="str">
        <f>VLOOKUP(M2020,Entourage!A:B,2,FALSE)</f>
        <v>c_b_0058</v>
      </c>
    </row>
    <row r="2021" spans="1:25" x14ac:dyDescent="0.15">
      <c r="A2021" s="51">
        <f t="shared" si="285"/>
        <v>101</v>
      </c>
      <c r="B2021" s="2">
        <f>COUNTIF(A$1:A2021,A2021)</f>
        <v>20</v>
      </c>
      <c r="C2021" s="2">
        <f t="shared" si="290"/>
        <v>101</v>
      </c>
      <c r="D2021" s="100">
        <f t="shared" si="286"/>
        <v>369</v>
      </c>
      <c r="E2021" s="51">
        <v>1</v>
      </c>
      <c r="F2021" s="43">
        <v>6</v>
      </c>
      <c r="G2021" s="82">
        <v>13009</v>
      </c>
      <c r="H2021" s="43">
        <v>72</v>
      </c>
      <c r="I2021" s="43">
        <f>VLOOKUP(C2021,[4]CharPropertyConfig!$A:$G,7,FALSE)*D2021</f>
        <v>9225</v>
      </c>
      <c r="J2021" s="51">
        <f>VLOOKUP(A2021,filiation!A:C,3,FALSE)</f>
        <v>13</v>
      </c>
      <c r="K2021" s="51">
        <f>VLOOKUP(J2021,Entourage!A:N,14,FALSE)</f>
        <v>3</v>
      </c>
      <c r="L2021" s="2" t="str">
        <f t="shared" si="291"/>
        <v>辅助</v>
      </c>
      <c r="M2021" s="51">
        <f>VLOOKUP(A2021,filiation!A:D,4,FALSE)</f>
        <v>7</v>
      </c>
      <c r="N2021" s="51">
        <f>VLOOKUP(M2021,Entourage!A:N,14,FALSE)</f>
        <v>2</v>
      </c>
      <c r="O2021" s="2" t="str">
        <f t="shared" si="292"/>
        <v>刺杀</v>
      </c>
      <c r="P2021" s="2">
        <f t="shared" si="293"/>
        <v>101</v>
      </c>
      <c r="Q2021" s="51">
        <f>INT(VLOOKUP(M2021,Entourage!A:AF,28+IF(N2021=1,2,IF(N2021=3,3,1)),FALSE)*0.6*POWER(B2021,1.1))</f>
        <v>485</v>
      </c>
      <c r="R2021" s="55">
        <f>I2021/(SUM(H$2:H2021)*10)</f>
        <v>1.3511336340734665E-2</v>
      </c>
      <c r="S2021" s="95">
        <f t="shared" si="287"/>
        <v>1.0940002227251997</v>
      </c>
      <c r="T2021" s="96">
        <f>SUMIFS(H$2:H2021,A$2:A2021,A2021)*10*S2021*(1.1+INDEX(Entourage!BD:BD,MATCH(J2021,Entourage!A:A,0))/20)</f>
        <v>9244.3018820279376</v>
      </c>
      <c r="U2021" s="96">
        <f t="shared" si="288"/>
        <v>729.14550926994161</v>
      </c>
      <c r="V2021" s="96">
        <f>T2021/VLOOKUP(C2021,[4]CharPropertyConfig!$A:$G,7,FALSE)</f>
        <v>369.77207528111751</v>
      </c>
      <c r="W2021" s="96">
        <f t="shared" si="289"/>
        <v>44.555337311943731</v>
      </c>
      <c r="X2021" s="54" t="str">
        <f>VLOOKUP(J2021,Entourage!A:B,2,FALSE)</f>
        <v>c_b_0072</v>
      </c>
      <c r="Y2021" s="51" t="str">
        <f>VLOOKUP(M2021,Entourage!A:B,2,FALSE)</f>
        <v>c_b_0058</v>
      </c>
    </row>
    <row r="2022" spans="1:25" x14ac:dyDescent="0.15">
      <c r="A2022" s="51">
        <f t="shared" si="285"/>
        <v>102</v>
      </c>
      <c r="B2022" s="2">
        <f>COUNTIF(A$1:A2022,A2022)</f>
        <v>1</v>
      </c>
      <c r="C2022" s="2">
        <f t="shared" si="290"/>
        <v>104</v>
      </c>
      <c r="D2022" s="100">
        <f t="shared" si="286"/>
        <v>270</v>
      </c>
      <c r="E2022" s="51">
        <v>1</v>
      </c>
      <c r="F2022" s="43">
        <v>1</v>
      </c>
      <c r="G2022" s="82">
        <v>13009</v>
      </c>
      <c r="H2022" s="43">
        <v>2</v>
      </c>
      <c r="I2022" s="43">
        <f>VLOOKUP(C2022,[4]CharPropertyConfig!$A:$G,7,FALSE)*D2022</f>
        <v>270</v>
      </c>
      <c r="J2022" s="51">
        <f>VLOOKUP(A2022,filiation!A:C,3,FALSE)</f>
        <v>7</v>
      </c>
      <c r="K2022" s="51">
        <f>VLOOKUP(J2022,Entourage!A:N,14,FALSE)</f>
        <v>2</v>
      </c>
      <c r="L2022" s="2" t="str">
        <f t="shared" si="291"/>
        <v>刺杀</v>
      </c>
      <c r="M2022" s="51">
        <f>VLOOKUP(A2022,filiation!A:D,4,FALSE)</f>
        <v>13</v>
      </c>
      <c r="N2022" s="51">
        <f>VLOOKUP(M2022,Entourage!A:N,14,FALSE)</f>
        <v>3</v>
      </c>
      <c r="O2022" s="2" t="str">
        <f t="shared" si="292"/>
        <v>辅助</v>
      </c>
      <c r="P2022" s="2">
        <f t="shared" si="293"/>
        <v>104</v>
      </c>
      <c r="Q2022" s="51">
        <f>INT(VLOOKUP(M2022,Entourage!A:AF,28+IF(N2022=1,2,IF(N2022=3,3,1)),FALSE)*0.6*POWER(B2022,1.1))</f>
        <v>157</v>
      </c>
      <c r="R2022" s="55">
        <f>I2022/(SUM(H$2:H2022)*10)</f>
        <v>3.9544216292217111E-4</v>
      </c>
      <c r="S2022" s="95">
        <f t="shared" si="287"/>
        <v>10</v>
      </c>
      <c r="T2022" s="96">
        <f>SUMIFS(H$2:H2022,A$2:A2022,A2022)*10*S2022*(1.1+INDEX(Entourage!BD:BD,MATCH(J2022,Entourage!A:A,0))/20)</f>
        <v>270</v>
      </c>
      <c r="U2022" s="96">
        <f t="shared" si="288"/>
        <v>-8974.3018820279376</v>
      </c>
      <c r="V2022" s="96">
        <f>T2022/VLOOKUP(C2022,[4]CharPropertyConfig!$A:$G,7,FALSE)</f>
        <v>270</v>
      </c>
      <c r="W2022" s="96">
        <f t="shared" si="289"/>
        <v>-9703.4473912978792</v>
      </c>
      <c r="X2022" s="54" t="str">
        <f>VLOOKUP(J2022,Entourage!A:B,2,FALSE)</f>
        <v>c_b_0058</v>
      </c>
      <c r="Y2022" s="51" t="str">
        <f>VLOOKUP(M2022,Entourage!A:B,2,FALSE)</f>
        <v>c_b_0072</v>
      </c>
    </row>
    <row r="2023" spans="1:25" x14ac:dyDescent="0.15">
      <c r="A2023" s="51">
        <f t="shared" si="285"/>
        <v>102</v>
      </c>
      <c r="B2023" s="2">
        <f>COUNTIF(A$1:A2023,A2023)</f>
        <v>2</v>
      </c>
      <c r="C2023" s="2">
        <f t="shared" si="290"/>
        <v>104</v>
      </c>
      <c r="D2023" s="100">
        <f t="shared" si="286"/>
        <v>567</v>
      </c>
      <c r="E2023" s="51">
        <v>1</v>
      </c>
      <c r="F2023" s="43">
        <v>1</v>
      </c>
      <c r="G2023" s="82">
        <v>13009</v>
      </c>
      <c r="H2023" s="43">
        <v>4</v>
      </c>
      <c r="I2023" s="43">
        <f>VLOOKUP(C2023,[4]CharPropertyConfig!$A:$G,7,FALSE)*D2023</f>
        <v>567</v>
      </c>
      <c r="J2023" s="51">
        <f>VLOOKUP(A2023,filiation!A:C,3,FALSE)</f>
        <v>7</v>
      </c>
      <c r="K2023" s="51">
        <f>VLOOKUP(J2023,Entourage!A:N,14,FALSE)</f>
        <v>2</v>
      </c>
      <c r="L2023" s="2" t="str">
        <f t="shared" si="291"/>
        <v>刺杀</v>
      </c>
      <c r="M2023" s="51">
        <f>VLOOKUP(A2023,filiation!A:D,4,FALSE)</f>
        <v>13</v>
      </c>
      <c r="N2023" s="51">
        <f>VLOOKUP(M2023,Entourage!A:N,14,FALSE)</f>
        <v>3</v>
      </c>
      <c r="O2023" s="2" t="str">
        <f t="shared" si="292"/>
        <v>辅助</v>
      </c>
      <c r="P2023" s="2">
        <f t="shared" si="293"/>
        <v>104</v>
      </c>
      <c r="Q2023" s="51">
        <f>INT(VLOOKUP(M2023,Entourage!A:AF,28+IF(N2023=1,2,IF(N2023=3,3,1)),FALSE)*0.6*POWER(B2023,1.1))</f>
        <v>336</v>
      </c>
      <c r="R2023" s="55">
        <f>I2023/(SUM(H$2:H2023)*10)</f>
        <v>8.3037989514073986E-4</v>
      </c>
      <c r="S2023" s="95">
        <f t="shared" si="287"/>
        <v>7</v>
      </c>
      <c r="T2023" s="96">
        <f>SUMIFS(H$2:H2023,A$2:A2023,A2023)*10*S2023*(1.1+INDEX(Entourage!BD:BD,MATCH(J2023,Entourage!A:A,0))/20)</f>
        <v>567</v>
      </c>
      <c r="U2023" s="96">
        <f t="shared" si="288"/>
        <v>297</v>
      </c>
      <c r="V2023" s="96">
        <f>T2023/VLOOKUP(C2023,[4]CharPropertyConfig!$A:$G,7,FALSE)</f>
        <v>567</v>
      </c>
      <c r="W2023" s="96">
        <f t="shared" si="289"/>
        <v>9271.3018820279376</v>
      </c>
      <c r="X2023" s="54" t="str">
        <f>VLOOKUP(J2023,Entourage!A:B,2,FALSE)</f>
        <v>c_b_0058</v>
      </c>
      <c r="Y2023" s="51" t="str">
        <f>VLOOKUP(M2023,Entourage!A:B,2,FALSE)</f>
        <v>c_b_0072</v>
      </c>
    </row>
    <row r="2024" spans="1:25" x14ac:dyDescent="0.15">
      <c r="A2024" s="51">
        <f t="shared" si="285"/>
        <v>102</v>
      </c>
      <c r="B2024" s="2">
        <f>COUNTIF(A$1:A2024,A2024)</f>
        <v>3</v>
      </c>
      <c r="C2024" s="2">
        <f t="shared" si="290"/>
        <v>104</v>
      </c>
      <c r="D2024" s="100">
        <f t="shared" si="286"/>
        <v>891</v>
      </c>
      <c r="E2024" s="51">
        <v>1</v>
      </c>
      <c r="F2024" s="43">
        <v>1</v>
      </c>
      <c r="G2024" s="82">
        <v>13009</v>
      </c>
      <c r="H2024" s="43">
        <v>6</v>
      </c>
      <c r="I2024" s="43">
        <f>VLOOKUP(C2024,[4]CharPropertyConfig!$A:$G,7,FALSE)*D2024</f>
        <v>891</v>
      </c>
      <c r="J2024" s="51">
        <f>VLOOKUP(A2024,filiation!A:C,3,FALSE)</f>
        <v>7</v>
      </c>
      <c r="K2024" s="51">
        <f>VLOOKUP(J2024,Entourage!A:N,14,FALSE)</f>
        <v>2</v>
      </c>
      <c r="L2024" s="2" t="str">
        <f t="shared" si="291"/>
        <v>刺杀</v>
      </c>
      <c r="M2024" s="51">
        <f>VLOOKUP(A2024,filiation!A:D,4,FALSE)</f>
        <v>13</v>
      </c>
      <c r="N2024" s="51">
        <f>VLOOKUP(M2024,Entourage!A:N,14,FALSE)</f>
        <v>3</v>
      </c>
      <c r="O2024" s="2" t="str">
        <f t="shared" si="292"/>
        <v>辅助</v>
      </c>
      <c r="P2024" s="2">
        <f t="shared" si="293"/>
        <v>104</v>
      </c>
      <c r="Q2024" s="51">
        <f>INT(VLOOKUP(M2024,Entourage!A:AF,28+IF(N2024=1,2,IF(N2024=3,3,1)),FALSE)*0.6*POWER(B2024,1.1))</f>
        <v>526</v>
      </c>
      <c r="R2024" s="55">
        <f>I2024/(SUM(H$2:H2024)*10)</f>
        <v>1.3047680412371133E-3</v>
      </c>
      <c r="S2024" s="95">
        <f t="shared" si="287"/>
        <v>5.5</v>
      </c>
      <c r="T2024" s="96">
        <f>SUMIFS(H$2:H2024,A$2:A2024,A2024)*10*S2024*(1.1+INDEX(Entourage!BD:BD,MATCH(J2024,Entourage!A:A,0))/20)</f>
        <v>891.00000000000011</v>
      </c>
      <c r="U2024" s="96">
        <f t="shared" si="288"/>
        <v>324.00000000000011</v>
      </c>
      <c r="V2024" s="96">
        <f>T2024/VLOOKUP(C2024,[4]CharPropertyConfig!$A:$G,7,FALSE)</f>
        <v>891.00000000000011</v>
      </c>
      <c r="W2024" s="96">
        <f t="shared" si="289"/>
        <v>27.000000000000114</v>
      </c>
      <c r="X2024" s="54" t="str">
        <f>VLOOKUP(J2024,Entourage!A:B,2,FALSE)</f>
        <v>c_b_0058</v>
      </c>
      <c r="Y2024" s="51" t="str">
        <f>VLOOKUP(M2024,Entourage!A:B,2,FALSE)</f>
        <v>c_b_0072</v>
      </c>
    </row>
    <row r="2025" spans="1:25" x14ac:dyDescent="0.15">
      <c r="A2025" s="51">
        <f t="shared" si="285"/>
        <v>102</v>
      </c>
      <c r="B2025" s="2">
        <f>COUNTIF(A$1:A2025,A2025)</f>
        <v>4</v>
      </c>
      <c r="C2025" s="2">
        <f t="shared" si="290"/>
        <v>104</v>
      </c>
      <c r="D2025" s="100">
        <f t="shared" si="286"/>
        <v>1247</v>
      </c>
      <c r="E2025" s="51">
        <v>1</v>
      </c>
      <c r="F2025" s="43">
        <v>2</v>
      </c>
      <c r="G2025" s="82">
        <v>13009</v>
      </c>
      <c r="H2025" s="43">
        <v>10</v>
      </c>
      <c r="I2025" s="43">
        <f>VLOOKUP(C2025,[4]CharPropertyConfig!$A:$G,7,FALSE)*D2025</f>
        <v>1247</v>
      </c>
      <c r="J2025" s="51">
        <f>VLOOKUP(A2025,filiation!A:C,3,FALSE)</f>
        <v>7</v>
      </c>
      <c r="K2025" s="51">
        <f>VLOOKUP(J2025,Entourage!A:N,14,FALSE)</f>
        <v>2</v>
      </c>
      <c r="L2025" s="2" t="str">
        <f t="shared" si="291"/>
        <v>刺杀</v>
      </c>
      <c r="M2025" s="51">
        <f>VLOOKUP(A2025,filiation!A:D,4,FALSE)</f>
        <v>13</v>
      </c>
      <c r="N2025" s="51">
        <f>VLOOKUP(M2025,Entourage!A:N,14,FALSE)</f>
        <v>3</v>
      </c>
      <c r="O2025" s="2" t="str">
        <f t="shared" si="292"/>
        <v>辅助</v>
      </c>
      <c r="P2025" s="2">
        <f t="shared" si="293"/>
        <v>104</v>
      </c>
      <c r="Q2025" s="51">
        <f>INT(VLOOKUP(M2025,Entourage!A:AF,28+IF(N2025=1,2,IF(N2025=3,3,1)),FALSE)*0.6*POWER(B2025,1.1))</f>
        <v>722</v>
      </c>
      <c r="R2025" s="55">
        <f>I2025/(SUM(H$2:H2025)*10)</f>
        <v>1.8258221324196902E-3</v>
      </c>
      <c r="S2025" s="95">
        <f t="shared" si="287"/>
        <v>4.2</v>
      </c>
      <c r="T2025" s="96">
        <f>SUMIFS(H$2:H2025,A$2:A2025,A2025)*10*S2025*(1.1+INDEX(Entourage!BD:BD,MATCH(J2025,Entourage!A:A,0))/20)</f>
        <v>1247.4000000000001</v>
      </c>
      <c r="U2025" s="96">
        <f t="shared" si="288"/>
        <v>356.4</v>
      </c>
      <c r="V2025" s="96">
        <f>T2025/VLOOKUP(C2025,[4]CharPropertyConfig!$A:$G,7,FALSE)</f>
        <v>1247.4000000000001</v>
      </c>
      <c r="W2025" s="96">
        <f t="shared" si="289"/>
        <v>32.399999999999864</v>
      </c>
      <c r="X2025" s="54" t="str">
        <f>VLOOKUP(J2025,Entourage!A:B,2,FALSE)</f>
        <v>c_b_0058</v>
      </c>
      <c r="Y2025" s="51" t="str">
        <f>VLOOKUP(M2025,Entourage!A:B,2,FALSE)</f>
        <v>c_b_0072</v>
      </c>
    </row>
    <row r="2026" spans="1:25" x14ac:dyDescent="0.15">
      <c r="A2026" s="51">
        <f t="shared" si="285"/>
        <v>102</v>
      </c>
      <c r="B2026" s="2">
        <f>COUNTIF(A$1:A2026,A2026)</f>
        <v>5</v>
      </c>
      <c r="C2026" s="2">
        <f t="shared" si="290"/>
        <v>104</v>
      </c>
      <c r="D2026" s="100">
        <f t="shared" si="286"/>
        <v>1634</v>
      </c>
      <c r="E2026" s="51">
        <v>1</v>
      </c>
      <c r="F2026" s="43">
        <v>2</v>
      </c>
      <c r="G2026" s="82">
        <v>13009</v>
      </c>
      <c r="H2026" s="43">
        <v>12</v>
      </c>
      <c r="I2026" s="43">
        <f>VLOOKUP(C2026,[4]CharPropertyConfig!$A:$G,7,FALSE)*D2026</f>
        <v>1634</v>
      </c>
      <c r="J2026" s="51">
        <f>VLOOKUP(A2026,filiation!A:C,3,FALSE)</f>
        <v>7</v>
      </c>
      <c r="K2026" s="51">
        <f>VLOOKUP(J2026,Entourage!A:N,14,FALSE)</f>
        <v>2</v>
      </c>
      <c r="L2026" s="2" t="str">
        <f t="shared" si="291"/>
        <v>刺杀</v>
      </c>
      <c r="M2026" s="51">
        <f>VLOOKUP(A2026,filiation!A:D,4,FALSE)</f>
        <v>13</v>
      </c>
      <c r="N2026" s="51">
        <f>VLOOKUP(M2026,Entourage!A:N,14,FALSE)</f>
        <v>3</v>
      </c>
      <c r="O2026" s="2" t="str">
        <f t="shared" si="292"/>
        <v>辅助</v>
      </c>
      <c r="P2026" s="2">
        <f t="shared" si="293"/>
        <v>104</v>
      </c>
      <c r="Q2026" s="51">
        <f>INT(VLOOKUP(M2026,Entourage!A:AF,28+IF(N2026=1,2,IF(N2026=3,3,1)),FALSE)*0.6*POWER(B2026,1.1))</f>
        <v>923</v>
      </c>
      <c r="R2026" s="55">
        <f>I2026/(SUM(H$2:H2026)*10)</f>
        <v>2.3920363050797832E-3</v>
      </c>
      <c r="S2026" s="95">
        <f t="shared" si="287"/>
        <v>3.56</v>
      </c>
      <c r="T2026" s="96">
        <f>SUMIFS(H$2:H2026,A$2:A2026,A2026)*10*S2026*(1.1+INDEX(Entourage!BD:BD,MATCH(J2026,Entourage!A:A,0))/20)</f>
        <v>1634.0400000000002</v>
      </c>
      <c r="U2026" s="96">
        <f t="shared" si="288"/>
        <v>386.6400000000001</v>
      </c>
      <c r="V2026" s="96">
        <f>T2026/VLOOKUP(C2026,[4]CharPropertyConfig!$A:$G,7,FALSE)</f>
        <v>1634.0400000000002</v>
      </c>
      <c r="W2026" s="96">
        <f t="shared" si="289"/>
        <v>30.240000000000123</v>
      </c>
      <c r="X2026" s="54" t="str">
        <f>VLOOKUP(J2026,Entourage!A:B,2,FALSE)</f>
        <v>c_b_0058</v>
      </c>
      <c r="Y2026" s="51" t="str">
        <f>VLOOKUP(M2026,Entourage!A:B,2,FALSE)</f>
        <v>c_b_0072</v>
      </c>
    </row>
    <row r="2027" spans="1:25" x14ac:dyDescent="0.15">
      <c r="A2027" s="51">
        <f t="shared" si="285"/>
        <v>102</v>
      </c>
      <c r="B2027" s="2">
        <f>COUNTIF(A$1:A2027,A2027)</f>
        <v>6</v>
      </c>
      <c r="C2027" s="2">
        <f t="shared" si="290"/>
        <v>104</v>
      </c>
      <c r="D2027" s="100">
        <f t="shared" si="286"/>
        <v>2038</v>
      </c>
      <c r="E2027" s="51">
        <v>1</v>
      </c>
      <c r="F2027" s="43">
        <v>2</v>
      </c>
      <c r="G2027" s="82">
        <v>13009</v>
      </c>
      <c r="H2027" s="43">
        <v>16</v>
      </c>
      <c r="I2027" s="43">
        <f>VLOOKUP(C2027,[4]CharPropertyConfig!$A:$G,7,FALSE)*D2027</f>
        <v>2038</v>
      </c>
      <c r="J2027" s="51">
        <f>VLOOKUP(A2027,filiation!A:C,3,FALSE)</f>
        <v>7</v>
      </c>
      <c r="K2027" s="51">
        <f>VLOOKUP(J2027,Entourage!A:N,14,FALSE)</f>
        <v>2</v>
      </c>
      <c r="L2027" s="2" t="str">
        <f t="shared" si="291"/>
        <v>刺杀</v>
      </c>
      <c r="M2027" s="51">
        <f>VLOOKUP(A2027,filiation!A:D,4,FALSE)</f>
        <v>13</v>
      </c>
      <c r="N2027" s="51">
        <f>VLOOKUP(M2027,Entourage!A:N,14,FALSE)</f>
        <v>3</v>
      </c>
      <c r="O2027" s="2" t="str">
        <f t="shared" si="292"/>
        <v>辅助</v>
      </c>
      <c r="P2027" s="2">
        <f t="shared" si="293"/>
        <v>104</v>
      </c>
      <c r="Q2027" s="51">
        <f>INT(VLOOKUP(M2027,Entourage!A:AF,28+IF(N2027=1,2,IF(N2027=3,3,1)),FALSE)*0.6*POWER(B2027,1.1))</f>
        <v>1128</v>
      </c>
      <c r="R2027" s="55">
        <f>I2027/(SUM(H$2:H2027)*10)</f>
        <v>2.9827591253695517E-3</v>
      </c>
      <c r="S2027" s="95">
        <f t="shared" si="287"/>
        <v>3.02</v>
      </c>
      <c r="T2027" s="96">
        <f>SUMIFS(H$2:H2027,A$2:A2027,A2027)*10*S2027*(1.1+INDEX(Entourage!BD:BD,MATCH(J2027,Entourage!A:A,0))/20)</f>
        <v>2038.5000000000002</v>
      </c>
      <c r="U2027" s="96">
        <f t="shared" si="288"/>
        <v>404.46000000000004</v>
      </c>
      <c r="V2027" s="96">
        <f>T2027/VLOOKUP(C2027,[4]CharPropertyConfig!$A:$G,7,FALSE)</f>
        <v>2038.5000000000002</v>
      </c>
      <c r="W2027" s="96">
        <f t="shared" si="289"/>
        <v>17.819999999999936</v>
      </c>
      <c r="X2027" s="54" t="str">
        <f>VLOOKUP(J2027,Entourage!A:B,2,FALSE)</f>
        <v>c_b_0058</v>
      </c>
      <c r="Y2027" s="51" t="str">
        <f>VLOOKUP(M2027,Entourage!A:B,2,FALSE)</f>
        <v>c_b_0072</v>
      </c>
    </row>
    <row r="2028" spans="1:25" x14ac:dyDescent="0.15">
      <c r="A2028" s="51">
        <f t="shared" si="285"/>
        <v>102</v>
      </c>
      <c r="B2028" s="2">
        <f>COUNTIF(A$1:A2028,A2028)</f>
        <v>7</v>
      </c>
      <c r="C2028" s="2">
        <f t="shared" si="290"/>
        <v>104</v>
      </c>
      <c r="D2028" s="100">
        <f t="shared" si="286"/>
        <v>2457</v>
      </c>
      <c r="E2028" s="51">
        <v>1</v>
      </c>
      <c r="F2028" s="43">
        <v>3</v>
      </c>
      <c r="G2028" s="82">
        <v>13009</v>
      </c>
      <c r="H2028" s="43">
        <v>20</v>
      </c>
      <c r="I2028" s="43">
        <f>VLOOKUP(C2028,[4]CharPropertyConfig!$A:$G,7,FALSE)*D2028</f>
        <v>2457</v>
      </c>
      <c r="J2028" s="51">
        <f>VLOOKUP(A2028,filiation!A:C,3,FALSE)</f>
        <v>7</v>
      </c>
      <c r="K2028" s="51">
        <f>VLOOKUP(J2028,Entourage!A:N,14,FALSE)</f>
        <v>2</v>
      </c>
      <c r="L2028" s="2" t="str">
        <f t="shared" si="291"/>
        <v>刺杀</v>
      </c>
      <c r="M2028" s="51">
        <f>VLOOKUP(A2028,filiation!A:D,4,FALSE)</f>
        <v>13</v>
      </c>
      <c r="N2028" s="51">
        <f>VLOOKUP(M2028,Entourage!A:N,14,FALSE)</f>
        <v>3</v>
      </c>
      <c r="O2028" s="2" t="str">
        <f t="shared" si="292"/>
        <v>辅助</v>
      </c>
      <c r="P2028" s="2">
        <f t="shared" si="293"/>
        <v>104</v>
      </c>
      <c r="Q2028" s="51">
        <f>INT(VLOOKUP(M2028,Entourage!A:AF,28+IF(N2028=1,2,IF(N2028=3,3,1)),FALSE)*0.6*POWER(B2028,1.1))</f>
        <v>1336</v>
      </c>
      <c r="R2028" s="55">
        <f>I2028/(SUM(H$2:H2028)*10)</f>
        <v>3.5949433763497497E-3</v>
      </c>
      <c r="S2028" s="95">
        <f t="shared" si="287"/>
        <v>2.6</v>
      </c>
      <c r="T2028" s="96">
        <f>SUMIFS(H$2:H2028,A$2:A2028,A2028)*10*S2028*(1.1+INDEX(Entourage!BD:BD,MATCH(J2028,Entourage!A:A,0))/20)</f>
        <v>2457</v>
      </c>
      <c r="U2028" s="96">
        <f t="shared" si="288"/>
        <v>418.49999999999977</v>
      </c>
      <c r="V2028" s="96">
        <f>T2028/VLOOKUP(C2028,[4]CharPropertyConfig!$A:$G,7,FALSE)</f>
        <v>2457</v>
      </c>
      <c r="W2028" s="96">
        <f t="shared" si="289"/>
        <v>14.039999999999736</v>
      </c>
      <c r="X2028" s="54" t="str">
        <f>VLOOKUP(J2028,Entourage!A:B,2,FALSE)</f>
        <v>c_b_0058</v>
      </c>
      <c r="Y2028" s="51" t="str">
        <f>VLOOKUP(M2028,Entourage!A:B,2,FALSE)</f>
        <v>c_b_0072</v>
      </c>
    </row>
    <row r="2029" spans="1:25" x14ac:dyDescent="0.15">
      <c r="A2029" s="51">
        <f t="shared" si="285"/>
        <v>102</v>
      </c>
      <c r="B2029" s="2">
        <f>COUNTIF(A$1:A2029,A2029)</f>
        <v>8</v>
      </c>
      <c r="C2029" s="2">
        <f t="shared" si="290"/>
        <v>104</v>
      </c>
      <c r="D2029" s="100">
        <f t="shared" si="286"/>
        <v>2893</v>
      </c>
      <c r="E2029" s="51">
        <v>1</v>
      </c>
      <c r="F2029" s="43">
        <v>3</v>
      </c>
      <c r="G2029" s="82">
        <v>13009</v>
      </c>
      <c r="H2029" s="43">
        <v>24</v>
      </c>
      <c r="I2029" s="43">
        <f>VLOOKUP(C2029,[4]CharPropertyConfig!$A:$G,7,FALSE)*D2029</f>
        <v>2893</v>
      </c>
      <c r="J2029" s="51">
        <f>VLOOKUP(A2029,filiation!A:C,3,FALSE)</f>
        <v>7</v>
      </c>
      <c r="K2029" s="51">
        <f>VLOOKUP(J2029,Entourage!A:N,14,FALSE)</f>
        <v>2</v>
      </c>
      <c r="L2029" s="2" t="str">
        <f t="shared" si="291"/>
        <v>刺杀</v>
      </c>
      <c r="M2029" s="51">
        <f>VLOOKUP(A2029,filiation!A:D,4,FALSE)</f>
        <v>13</v>
      </c>
      <c r="N2029" s="51">
        <f>VLOOKUP(M2029,Entourage!A:N,14,FALSE)</f>
        <v>3</v>
      </c>
      <c r="O2029" s="2" t="str">
        <f t="shared" si="292"/>
        <v>辅助</v>
      </c>
      <c r="P2029" s="2">
        <f t="shared" si="293"/>
        <v>104</v>
      </c>
      <c r="Q2029" s="51">
        <f>INT(VLOOKUP(M2029,Entourage!A:AF,28+IF(N2029=1,2,IF(N2029=3,3,1)),FALSE)*0.6*POWER(B2029,1.1))</f>
        <v>1548</v>
      </c>
      <c r="R2029" s="55">
        <f>I2029/(SUM(H$2:H2029)*10)</f>
        <v>4.2313880356881677E-3</v>
      </c>
      <c r="S2029" s="95">
        <f t="shared" si="287"/>
        <v>2.2799999999999998</v>
      </c>
      <c r="T2029" s="96">
        <f>SUMIFS(H$2:H2029,A$2:A2029,A2029)*10*S2029*(1.1+INDEX(Entourage!BD:BD,MATCH(J2029,Entourage!A:A,0))/20)</f>
        <v>2893.32</v>
      </c>
      <c r="U2029" s="96">
        <f t="shared" si="288"/>
        <v>436.32000000000016</v>
      </c>
      <c r="V2029" s="96">
        <f>T2029/VLOOKUP(C2029,[4]CharPropertyConfig!$A:$G,7,FALSE)</f>
        <v>2893.32</v>
      </c>
      <c r="W2029" s="96">
        <f t="shared" si="289"/>
        <v>17.820000000000391</v>
      </c>
      <c r="X2029" s="54" t="str">
        <f>VLOOKUP(J2029,Entourage!A:B,2,FALSE)</f>
        <v>c_b_0058</v>
      </c>
      <c r="Y2029" s="51" t="str">
        <f>VLOOKUP(M2029,Entourage!A:B,2,FALSE)</f>
        <v>c_b_0072</v>
      </c>
    </row>
    <row r="2030" spans="1:25" x14ac:dyDescent="0.15">
      <c r="A2030" s="51">
        <f t="shared" si="285"/>
        <v>102</v>
      </c>
      <c r="B2030" s="2">
        <f>COUNTIF(A$1:A2030,A2030)</f>
        <v>9</v>
      </c>
      <c r="C2030" s="2">
        <f t="shared" si="290"/>
        <v>104</v>
      </c>
      <c r="D2030" s="100">
        <f t="shared" si="286"/>
        <v>3353</v>
      </c>
      <c r="E2030" s="51">
        <v>1</v>
      </c>
      <c r="F2030" s="43">
        <v>3</v>
      </c>
      <c r="G2030" s="82">
        <v>13009</v>
      </c>
      <c r="H2030" s="43">
        <v>26</v>
      </c>
      <c r="I2030" s="43">
        <f>VLOOKUP(C2030,[4]CharPropertyConfig!$A:$G,7,FALSE)*D2030</f>
        <v>3353</v>
      </c>
      <c r="J2030" s="51">
        <f>VLOOKUP(A2030,filiation!A:C,3,FALSE)</f>
        <v>7</v>
      </c>
      <c r="K2030" s="51">
        <f>VLOOKUP(J2030,Entourage!A:N,14,FALSE)</f>
        <v>2</v>
      </c>
      <c r="L2030" s="2" t="str">
        <f t="shared" si="291"/>
        <v>刺杀</v>
      </c>
      <c r="M2030" s="51">
        <f>VLOOKUP(A2030,filiation!A:D,4,FALSE)</f>
        <v>13</v>
      </c>
      <c r="N2030" s="51">
        <f>VLOOKUP(M2030,Entourage!A:N,14,FALSE)</f>
        <v>3</v>
      </c>
      <c r="O2030" s="2" t="str">
        <f t="shared" si="292"/>
        <v>辅助</v>
      </c>
      <c r="P2030" s="2">
        <f t="shared" si="293"/>
        <v>104</v>
      </c>
      <c r="Q2030" s="51">
        <f>INT(VLOOKUP(M2030,Entourage!A:AF,28+IF(N2030=1,2,IF(N2030=3,3,1)),FALSE)*0.6*POWER(B2030,1.1))</f>
        <v>1762</v>
      </c>
      <c r="R2030" s="55">
        <f>I2030/(SUM(H$2:H2030)*10)</f>
        <v>4.9023334697935548E-3</v>
      </c>
      <c r="S2030" s="95">
        <f t="shared" si="287"/>
        <v>2.0699999999999998</v>
      </c>
      <c r="T2030" s="96">
        <f>SUMIFS(H$2:H2030,A$2:A2030,A2030)*10*S2030*(1.1+INDEX(Entourage!BD:BD,MATCH(J2030,Entourage!A:A,0))/20)</f>
        <v>3353.4</v>
      </c>
      <c r="U2030" s="96">
        <f t="shared" si="288"/>
        <v>460.07999999999993</v>
      </c>
      <c r="V2030" s="96">
        <f>T2030/VLOOKUP(C2030,[4]CharPropertyConfig!$A:$G,7,FALSE)</f>
        <v>3353.4</v>
      </c>
      <c r="W2030" s="96">
        <f t="shared" si="289"/>
        <v>23.759999999999764</v>
      </c>
      <c r="X2030" s="54" t="str">
        <f>VLOOKUP(J2030,Entourage!A:B,2,FALSE)</f>
        <v>c_b_0058</v>
      </c>
      <c r="Y2030" s="51" t="str">
        <f>VLOOKUP(M2030,Entourage!A:B,2,FALSE)</f>
        <v>c_b_0072</v>
      </c>
    </row>
    <row r="2031" spans="1:25" x14ac:dyDescent="0.15">
      <c r="A2031" s="51">
        <f t="shared" si="285"/>
        <v>102</v>
      </c>
      <c r="B2031" s="2">
        <f>COUNTIF(A$1:A2031,A2031)</f>
        <v>10</v>
      </c>
      <c r="C2031" s="2">
        <f t="shared" si="290"/>
        <v>104</v>
      </c>
      <c r="D2031" s="100">
        <f t="shared" si="286"/>
        <v>3827</v>
      </c>
      <c r="E2031" s="51">
        <v>1</v>
      </c>
      <c r="F2031" s="43">
        <v>3</v>
      </c>
      <c r="G2031" s="82">
        <v>13009</v>
      </c>
      <c r="H2031" s="43">
        <v>30</v>
      </c>
      <c r="I2031" s="43">
        <f>VLOOKUP(C2031,[4]CharPropertyConfig!$A:$G,7,FALSE)*D2031</f>
        <v>3827</v>
      </c>
      <c r="J2031" s="51">
        <f>VLOOKUP(A2031,filiation!A:C,3,FALSE)</f>
        <v>7</v>
      </c>
      <c r="K2031" s="51">
        <f>VLOOKUP(J2031,Entourage!A:N,14,FALSE)</f>
        <v>2</v>
      </c>
      <c r="L2031" s="2" t="str">
        <f t="shared" si="291"/>
        <v>刺杀</v>
      </c>
      <c r="M2031" s="51">
        <f>VLOOKUP(A2031,filiation!A:D,4,FALSE)</f>
        <v>13</v>
      </c>
      <c r="N2031" s="51">
        <f>VLOOKUP(M2031,Entourage!A:N,14,FALSE)</f>
        <v>3</v>
      </c>
      <c r="O2031" s="2" t="str">
        <f t="shared" si="292"/>
        <v>辅助</v>
      </c>
      <c r="P2031" s="2">
        <f t="shared" si="293"/>
        <v>104</v>
      </c>
      <c r="Q2031" s="51">
        <f>INT(VLOOKUP(M2031,Entourage!A:AF,28+IF(N2031=1,2,IF(N2031=3,3,1)),FALSE)*0.6*POWER(B2031,1.1))</f>
        <v>1979</v>
      </c>
      <c r="R2031" s="55">
        <f>I2031/(SUM(H$2:H2031)*10)</f>
        <v>5.5929032823780435E-3</v>
      </c>
      <c r="S2031" s="95">
        <f t="shared" si="287"/>
        <v>1.89</v>
      </c>
      <c r="T2031" s="96">
        <f>SUMIFS(H$2:H2031,A$2:A2031,A2031)*10*S2031*(1.1+INDEX(Entourage!BD:BD,MATCH(J2031,Entourage!A:A,0))/20)</f>
        <v>3827.2500000000005</v>
      </c>
      <c r="U2031" s="96">
        <f t="shared" si="288"/>
        <v>473.85000000000036</v>
      </c>
      <c r="V2031" s="96">
        <f>T2031/VLOOKUP(C2031,[4]CharPropertyConfig!$A:$G,7,FALSE)</f>
        <v>3827.2500000000005</v>
      </c>
      <c r="W2031" s="96">
        <f t="shared" si="289"/>
        <v>13.770000000000437</v>
      </c>
      <c r="X2031" s="54" t="str">
        <f>VLOOKUP(J2031,Entourage!A:B,2,FALSE)</f>
        <v>c_b_0058</v>
      </c>
      <c r="Y2031" s="51" t="str">
        <f>VLOOKUP(M2031,Entourage!A:B,2,FALSE)</f>
        <v>c_b_0072</v>
      </c>
    </row>
    <row r="2032" spans="1:25" x14ac:dyDescent="0.15">
      <c r="A2032" s="51">
        <f t="shared" si="285"/>
        <v>102</v>
      </c>
      <c r="B2032" s="2">
        <f>COUNTIF(A$1:A2032,A2032)</f>
        <v>11</v>
      </c>
      <c r="C2032" s="2">
        <f t="shared" si="290"/>
        <v>104</v>
      </c>
      <c r="D2032" s="100">
        <f t="shared" si="286"/>
        <v>4322</v>
      </c>
      <c r="E2032" s="51">
        <v>1</v>
      </c>
      <c r="F2032" s="43">
        <v>4</v>
      </c>
      <c r="G2032" s="82">
        <v>13009</v>
      </c>
      <c r="H2032" s="43">
        <v>34</v>
      </c>
      <c r="I2032" s="43">
        <f>VLOOKUP(C2032,[4]CharPropertyConfig!$A:$G,7,FALSE)*D2032</f>
        <v>4322</v>
      </c>
      <c r="J2032" s="51">
        <f>VLOOKUP(A2032,filiation!A:C,3,FALSE)</f>
        <v>7</v>
      </c>
      <c r="K2032" s="51">
        <f>VLOOKUP(J2032,Entourage!A:N,14,FALSE)</f>
        <v>2</v>
      </c>
      <c r="L2032" s="2" t="str">
        <f t="shared" si="291"/>
        <v>刺杀</v>
      </c>
      <c r="M2032" s="51">
        <f>VLOOKUP(A2032,filiation!A:D,4,FALSE)</f>
        <v>13</v>
      </c>
      <c r="N2032" s="51">
        <f>VLOOKUP(M2032,Entourage!A:N,14,FALSE)</f>
        <v>3</v>
      </c>
      <c r="O2032" s="2" t="str">
        <f t="shared" si="292"/>
        <v>辅助</v>
      </c>
      <c r="P2032" s="2">
        <f t="shared" si="293"/>
        <v>104</v>
      </c>
      <c r="Q2032" s="51">
        <f>INT(VLOOKUP(M2032,Entourage!A:AF,28+IF(N2032=1,2,IF(N2032=3,3,1)),FALSE)*0.6*POWER(B2032,1.1))</f>
        <v>2197</v>
      </c>
      <c r="R2032" s="55">
        <f>I2032/(SUM(H$2:H2032)*10)</f>
        <v>6.3131755769792576E-3</v>
      </c>
      <c r="S2032" s="95">
        <f t="shared" si="287"/>
        <v>1.74</v>
      </c>
      <c r="T2032" s="96">
        <f>SUMIFS(H$2:H2032,A$2:A2032,A2032)*10*S2032*(1.1+INDEX(Entourage!BD:BD,MATCH(J2032,Entourage!A:A,0))/20)</f>
        <v>4322.16</v>
      </c>
      <c r="U2032" s="96">
        <f t="shared" si="288"/>
        <v>494.9099999999994</v>
      </c>
      <c r="V2032" s="96">
        <f>T2032/VLOOKUP(C2032,[4]CharPropertyConfig!$A:$G,7,FALSE)</f>
        <v>4322.16</v>
      </c>
      <c r="W2032" s="96">
        <f t="shared" si="289"/>
        <v>21.059999999999036</v>
      </c>
      <c r="X2032" s="54" t="str">
        <f>VLOOKUP(J2032,Entourage!A:B,2,FALSE)</f>
        <v>c_b_0058</v>
      </c>
      <c r="Y2032" s="51" t="str">
        <f>VLOOKUP(M2032,Entourage!A:B,2,FALSE)</f>
        <v>c_b_0072</v>
      </c>
    </row>
    <row r="2033" spans="1:25" x14ac:dyDescent="0.15">
      <c r="A2033" s="51">
        <f t="shared" si="285"/>
        <v>102</v>
      </c>
      <c r="B2033" s="2">
        <f>COUNTIF(A$1:A2033,A2033)</f>
        <v>12</v>
      </c>
      <c r="C2033" s="2">
        <f t="shared" si="290"/>
        <v>104</v>
      </c>
      <c r="D2033" s="100">
        <f t="shared" si="286"/>
        <v>4840</v>
      </c>
      <c r="E2033" s="51">
        <v>1</v>
      </c>
      <c r="F2033" s="43">
        <v>4</v>
      </c>
      <c r="G2033" s="82">
        <v>13009</v>
      </c>
      <c r="H2033" s="43">
        <v>38</v>
      </c>
      <c r="I2033" s="43">
        <f>VLOOKUP(C2033,[4]CharPropertyConfig!$A:$G,7,FALSE)*D2033</f>
        <v>4840</v>
      </c>
      <c r="J2033" s="51">
        <f>VLOOKUP(A2033,filiation!A:C,3,FALSE)</f>
        <v>7</v>
      </c>
      <c r="K2033" s="51">
        <f>VLOOKUP(J2033,Entourage!A:N,14,FALSE)</f>
        <v>2</v>
      </c>
      <c r="L2033" s="2" t="str">
        <f t="shared" si="291"/>
        <v>刺杀</v>
      </c>
      <c r="M2033" s="51">
        <f>VLOOKUP(A2033,filiation!A:D,4,FALSE)</f>
        <v>13</v>
      </c>
      <c r="N2033" s="51">
        <f>VLOOKUP(M2033,Entourage!A:N,14,FALSE)</f>
        <v>3</v>
      </c>
      <c r="O2033" s="2" t="str">
        <f t="shared" si="292"/>
        <v>辅助</v>
      </c>
      <c r="P2033" s="2">
        <f t="shared" si="293"/>
        <v>104</v>
      </c>
      <c r="Q2033" s="51">
        <f>INT(VLOOKUP(M2033,Entourage!A:AF,28+IF(N2033=1,2,IF(N2033=3,3,1)),FALSE)*0.6*POWER(B2033,1.1))</f>
        <v>2418</v>
      </c>
      <c r="R2033" s="55">
        <f>I2033/(SUM(H$2:H2033)*10)</f>
        <v>7.0658997342988115E-3</v>
      </c>
      <c r="S2033" s="95">
        <f t="shared" si="287"/>
        <v>1.615</v>
      </c>
      <c r="T2033" s="96">
        <f>SUMIFS(H$2:H2033,A$2:A2033,A2033)*10*S2033*(1.1+INDEX(Entourage!BD:BD,MATCH(J2033,Entourage!A:A,0))/20)</f>
        <v>4840.1550000000007</v>
      </c>
      <c r="U2033" s="96">
        <f t="shared" si="288"/>
        <v>517.9950000000008</v>
      </c>
      <c r="V2033" s="96">
        <f>T2033/VLOOKUP(C2033,[4]CharPropertyConfig!$A:$G,7,FALSE)</f>
        <v>4840.1550000000007</v>
      </c>
      <c r="W2033" s="96">
        <f t="shared" si="289"/>
        <v>23.085000000001401</v>
      </c>
      <c r="X2033" s="54" t="str">
        <f>VLOOKUP(J2033,Entourage!A:B,2,FALSE)</f>
        <v>c_b_0058</v>
      </c>
      <c r="Y2033" s="51" t="str">
        <f>VLOOKUP(M2033,Entourage!A:B,2,FALSE)</f>
        <v>c_b_0072</v>
      </c>
    </row>
    <row r="2034" spans="1:25" x14ac:dyDescent="0.15">
      <c r="A2034" s="51">
        <f t="shared" si="285"/>
        <v>102</v>
      </c>
      <c r="B2034" s="2">
        <f>COUNTIF(A$1:A2034,A2034)</f>
        <v>13</v>
      </c>
      <c r="C2034" s="2">
        <f t="shared" si="290"/>
        <v>104</v>
      </c>
      <c r="D2034" s="100">
        <f t="shared" si="286"/>
        <v>5381</v>
      </c>
      <c r="E2034" s="51">
        <v>1</v>
      </c>
      <c r="F2034" s="43">
        <v>4</v>
      </c>
      <c r="G2034" s="82">
        <v>13009</v>
      </c>
      <c r="H2034" s="43">
        <v>42</v>
      </c>
      <c r="I2034" s="43">
        <f>VLOOKUP(C2034,[4]CharPropertyConfig!$A:$G,7,FALSE)*D2034</f>
        <v>5381</v>
      </c>
      <c r="J2034" s="51">
        <f>VLOOKUP(A2034,filiation!A:C,3,FALSE)</f>
        <v>7</v>
      </c>
      <c r="K2034" s="51">
        <f>VLOOKUP(J2034,Entourage!A:N,14,FALSE)</f>
        <v>2</v>
      </c>
      <c r="L2034" s="2" t="str">
        <f t="shared" si="291"/>
        <v>刺杀</v>
      </c>
      <c r="M2034" s="51">
        <f>VLOOKUP(A2034,filiation!A:D,4,FALSE)</f>
        <v>13</v>
      </c>
      <c r="N2034" s="51">
        <f>VLOOKUP(M2034,Entourage!A:N,14,FALSE)</f>
        <v>3</v>
      </c>
      <c r="O2034" s="2" t="str">
        <f t="shared" si="292"/>
        <v>辅助</v>
      </c>
      <c r="P2034" s="2">
        <f t="shared" si="293"/>
        <v>104</v>
      </c>
      <c r="Q2034" s="51">
        <f>INT(VLOOKUP(M2034,Entourage!A:AF,28+IF(N2034=1,2,IF(N2034=3,3,1)),FALSE)*0.6*POWER(B2034,1.1))</f>
        <v>2641</v>
      </c>
      <c r="R2034" s="55">
        <f>I2034/(SUM(H$2:H2034)*10)</f>
        <v>7.8508899912459879E-3</v>
      </c>
      <c r="S2034" s="95">
        <f t="shared" si="287"/>
        <v>1.51</v>
      </c>
      <c r="T2034" s="96">
        <f>SUMIFS(H$2:H2034,A$2:A2034,A2034)*10*S2034*(1.1+INDEX(Entourage!BD:BD,MATCH(J2034,Entourage!A:A,0))/20)</f>
        <v>5381.64</v>
      </c>
      <c r="U2034" s="96">
        <f t="shared" si="288"/>
        <v>541.48499999999967</v>
      </c>
      <c r="V2034" s="96">
        <f>T2034/VLOOKUP(C2034,[4]CharPropertyConfig!$A:$G,7,FALSE)</f>
        <v>5381.64</v>
      </c>
      <c r="W2034" s="96">
        <f t="shared" si="289"/>
        <v>23.489999999998872</v>
      </c>
      <c r="X2034" s="54" t="str">
        <f>VLOOKUP(J2034,Entourage!A:B,2,FALSE)</f>
        <v>c_b_0058</v>
      </c>
      <c r="Y2034" s="51" t="str">
        <f>VLOOKUP(M2034,Entourage!A:B,2,FALSE)</f>
        <v>c_b_0072</v>
      </c>
    </row>
    <row r="2035" spans="1:25" x14ac:dyDescent="0.15">
      <c r="A2035" s="51">
        <f t="shared" si="285"/>
        <v>102</v>
      </c>
      <c r="B2035" s="2">
        <f>COUNTIF(A$1:A2035,A2035)</f>
        <v>14</v>
      </c>
      <c r="C2035" s="2">
        <f t="shared" si="290"/>
        <v>104</v>
      </c>
      <c r="D2035" s="100">
        <f t="shared" si="286"/>
        <v>5942</v>
      </c>
      <c r="E2035" s="51">
        <v>1</v>
      </c>
      <c r="F2035" s="43">
        <v>5</v>
      </c>
      <c r="G2035" s="82">
        <v>13009</v>
      </c>
      <c r="H2035" s="43">
        <v>46</v>
      </c>
      <c r="I2035" s="43">
        <f>VLOOKUP(C2035,[4]CharPropertyConfig!$A:$G,7,FALSE)*D2035</f>
        <v>5942</v>
      </c>
      <c r="J2035" s="51">
        <f>VLOOKUP(A2035,filiation!A:C,3,FALSE)</f>
        <v>7</v>
      </c>
      <c r="K2035" s="51">
        <f>VLOOKUP(J2035,Entourage!A:N,14,FALSE)</f>
        <v>2</v>
      </c>
      <c r="L2035" s="2" t="str">
        <f t="shared" si="291"/>
        <v>刺杀</v>
      </c>
      <c r="M2035" s="51">
        <f>VLOOKUP(A2035,filiation!A:D,4,FALSE)</f>
        <v>13</v>
      </c>
      <c r="N2035" s="51">
        <f>VLOOKUP(M2035,Entourage!A:N,14,FALSE)</f>
        <v>3</v>
      </c>
      <c r="O2035" s="2" t="str">
        <f t="shared" si="292"/>
        <v>辅助</v>
      </c>
      <c r="P2035" s="2">
        <f t="shared" si="293"/>
        <v>104</v>
      </c>
      <c r="Q2035" s="51">
        <f>INT(VLOOKUP(M2035,Entourage!A:AF,28+IF(N2035=1,2,IF(N2035=3,3,1)),FALSE)*0.6*POWER(B2035,1.1))</f>
        <v>2865</v>
      </c>
      <c r="R2035" s="55">
        <f>I2035/(SUM(H$2:H2035)*10)</f>
        <v>8.6635756568395877E-3</v>
      </c>
      <c r="S2035" s="95">
        <f t="shared" si="287"/>
        <v>1.42</v>
      </c>
      <c r="T2035" s="96">
        <f>SUMIFS(H$2:H2035,A$2:A2035,A2035)*10*S2035*(1.1+INDEX(Entourage!BD:BD,MATCH(J2035,Entourage!A:A,0))/20)</f>
        <v>5942.7000000000007</v>
      </c>
      <c r="U2035" s="96">
        <f t="shared" si="288"/>
        <v>561.0600000000004</v>
      </c>
      <c r="V2035" s="96">
        <f>T2035/VLOOKUP(C2035,[4]CharPropertyConfig!$A:$G,7,FALSE)</f>
        <v>5942.7000000000007</v>
      </c>
      <c r="W2035" s="96">
        <f t="shared" si="289"/>
        <v>19.575000000000728</v>
      </c>
      <c r="X2035" s="54" t="str">
        <f>VLOOKUP(J2035,Entourage!A:B,2,FALSE)</f>
        <v>c_b_0058</v>
      </c>
      <c r="Y2035" s="51" t="str">
        <f>VLOOKUP(M2035,Entourage!A:B,2,FALSE)</f>
        <v>c_b_0072</v>
      </c>
    </row>
    <row r="2036" spans="1:25" x14ac:dyDescent="0.15">
      <c r="A2036" s="51">
        <f t="shared" si="285"/>
        <v>102</v>
      </c>
      <c r="B2036" s="2">
        <f>COUNTIF(A$1:A2036,A2036)</f>
        <v>15</v>
      </c>
      <c r="C2036" s="2">
        <f t="shared" si="290"/>
        <v>104</v>
      </c>
      <c r="D2036" s="100">
        <f t="shared" si="286"/>
        <v>6521</v>
      </c>
      <c r="E2036" s="51">
        <v>1</v>
      </c>
      <c r="F2036" s="43">
        <v>5</v>
      </c>
      <c r="G2036" s="82">
        <v>13009</v>
      </c>
      <c r="H2036" s="43">
        <v>50</v>
      </c>
      <c r="I2036" s="43">
        <f>VLOOKUP(C2036,[4]CharPropertyConfig!$A:$G,7,FALSE)*D2036</f>
        <v>6521</v>
      </c>
      <c r="J2036" s="51">
        <f>VLOOKUP(A2036,filiation!A:C,3,FALSE)</f>
        <v>7</v>
      </c>
      <c r="K2036" s="51">
        <f>VLOOKUP(J2036,Entourage!A:N,14,FALSE)</f>
        <v>2</v>
      </c>
      <c r="L2036" s="2" t="str">
        <f t="shared" si="291"/>
        <v>刺杀</v>
      </c>
      <c r="M2036" s="51">
        <f>VLOOKUP(A2036,filiation!A:D,4,FALSE)</f>
        <v>13</v>
      </c>
      <c r="N2036" s="51">
        <f>VLOOKUP(M2036,Entourage!A:N,14,FALSE)</f>
        <v>3</v>
      </c>
      <c r="O2036" s="2" t="str">
        <f t="shared" si="292"/>
        <v>辅助</v>
      </c>
      <c r="P2036" s="2">
        <f t="shared" si="293"/>
        <v>104</v>
      </c>
      <c r="Q2036" s="51">
        <f>INT(VLOOKUP(M2036,Entourage!A:AF,28+IF(N2036=1,2,IF(N2036=3,3,1)),FALSE)*0.6*POWER(B2036,1.1))</f>
        <v>3091</v>
      </c>
      <c r="R2036" s="55">
        <f>I2036/(SUM(H$2:H2036)*10)</f>
        <v>9.5008450375896024E-3</v>
      </c>
      <c r="S2036" s="95">
        <f t="shared" si="287"/>
        <v>1.3418999999999999</v>
      </c>
      <c r="T2036" s="96">
        <f>SUMIFS(H$2:H2036,A$2:A2036,A2036)*10*S2036*(1.1+INDEX(Entourage!BD:BD,MATCH(J2036,Entourage!A:A,0))/20)</f>
        <v>6521.6339999999991</v>
      </c>
      <c r="U2036" s="96">
        <f t="shared" si="288"/>
        <v>578.93399999999838</v>
      </c>
      <c r="V2036" s="96">
        <f>T2036/VLOOKUP(C2036,[4]CharPropertyConfig!$A:$G,7,FALSE)</f>
        <v>6521.6339999999991</v>
      </c>
      <c r="W2036" s="96">
        <f t="shared" si="289"/>
        <v>17.873999999997977</v>
      </c>
      <c r="X2036" s="54" t="str">
        <f>VLOOKUP(J2036,Entourage!A:B,2,FALSE)</f>
        <v>c_b_0058</v>
      </c>
      <c r="Y2036" s="51" t="str">
        <f>VLOOKUP(M2036,Entourage!A:B,2,FALSE)</f>
        <v>c_b_0072</v>
      </c>
    </row>
    <row r="2037" spans="1:25" x14ac:dyDescent="0.15">
      <c r="A2037" s="51">
        <f t="shared" si="285"/>
        <v>102</v>
      </c>
      <c r="B2037" s="2">
        <f>COUNTIF(A$1:A2037,A2037)</f>
        <v>16</v>
      </c>
      <c r="C2037" s="2">
        <f t="shared" si="290"/>
        <v>104</v>
      </c>
      <c r="D2037" s="100">
        <f t="shared" si="286"/>
        <v>7124</v>
      </c>
      <c r="E2037" s="51">
        <v>1</v>
      </c>
      <c r="F2037" s="43">
        <v>5</v>
      </c>
      <c r="G2037" s="82">
        <v>13009</v>
      </c>
      <c r="H2037" s="43">
        <v>54</v>
      </c>
      <c r="I2037" s="43">
        <f>VLOOKUP(C2037,[4]CharPropertyConfig!$A:$G,7,FALSE)*D2037</f>
        <v>7124</v>
      </c>
      <c r="J2037" s="51">
        <f>VLOOKUP(A2037,filiation!A:C,3,FALSE)</f>
        <v>7</v>
      </c>
      <c r="K2037" s="51">
        <f>VLOOKUP(J2037,Entourage!A:N,14,FALSE)</f>
        <v>2</v>
      </c>
      <c r="L2037" s="2" t="str">
        <f t="shared" si="291"/>
        <v>刺杀</v>
      </c>
      <c r="M2037" s="51">
        <f>VLOOKUP(A2037,filiation!A:D,4,FALSE)</f>
        <v>13</v>
      </c>
      <c r="N2037" s="51">
        <f>VLOOKUP(M2037,Entourage!A:N,14,FALSE)</f>
        <v>3</v>
      </c>
      <c r="O2037" s="2" t="str">
        <f t="shared" si="292"/>
        <v>辅助</v>
      </c>
      <c r="P2037" s="2">
        <f t="shared" si="293"/>
        <v>104</v>
      </c>
      <c r="Q2037" s="51">
        <f>INT(VLOOKUP(M2037,Entourage!A:AF,28+IF(N2037=1,2,IF(N2037=3,3,1)),FALSE)*0.6*POWER(B2037,1.1))</f>
        <v>3318</v>
      </c>
      <c r="R2037" s="55">
        <f>I2037/(SUM(H$2:H2037)*10)</f>
        <v>1.0371233076139175E-2</v>
      </c>
      <c r="S2037" s="95">
        <f t="shared" si="287"/>
        <v>1.2748049999999997</v>
      </c>
      <c r="T2037" s="96">
        <f>SUMIFS(H$2:H2037,A$2:A2037,A2037)*10*S2037*(1.1+INDEX(Entourage!BD:BD,MATCH(J2037,Entourage!A:A,0))/20)</f>
        <v>7124.8851449999984</v>
      </c>
      <c r="U2037" s="96">
        <f t="shared" si="288"/>
        <v>603.25114499999927</v>
      </c>
      <c r="V2037" s="96">
        <f>T2037/VLOOKUP(C2037,[4]CharPropertyConfig!$A:$G,7,FALSE)</f>
        <v>7124.8851449999984</v>
      </c>
      <c r="W2037" s="96">
        <f t="shared" si="289"/>
        <v>24.317145000000892</v>
      </c>
      <c r="X2037" s="54" t="str">
        <f>VLOOKUP(J2037,Entourage!A:B,2,FALSE)</f>
        <v>c_b_0058</v>
      </c>
      <c r="Y2037" s="51" t="str">
        <f>VLOOKUP(M2037,Entourage!A:B,2,FALSE)</f>
        <v>c_b_0072</v>
      </c>
    </row>
    <row r="2038" spans="1:25" x14ac:dyDescent="0.15">
      <c r="A2038" s="51">
        <f t="shared" si="285"/>
        <v>102</v>
      </c>
      <c r="B2038" s="2">
        <f>COUNTIF(A$1:A2038,A2038)</f>
        <v>17</v>
      </c>
      <c r="C2038" s="2">
        <f t="shared" si="290"/>
        <v>104</v>
      </c>
      <c r="D2038" s="100">
        <f t="shared" si="286"/>
        <v>7757</v>
      </c>
      <c r="E2038" s="51">
        <v>1</v>
      </c>
      <c r="F2038" s="43">
        <v>5</v>
      </c>
      <c r="G2038" s="82">
        <v>13009</v>
      </c>
      <c r="H2038" s="43">
        <v>58</v>
      </c>
      <c r="I2038" s="43">
        <f>VLOOKUP(C2038,[4]CharPropertyConfig!$A:$G,7,FALSE)*D2038</f>
        <v>7757</v>
      </c>
      <c r="J2038" s="51">
        <f>VLOOKUP(A2038,filiation!A:C,3,FALSE)</f>
        <v>7</v>
      </c>
      <c r="K2038" s="51">
        <f>VLOOKUP(J2038,Entourage!A:N,14,FALSE)</f>
        <v>2</v>
      </c>
      <c r="L2038" s="2" t="str">
        <f t="shared" si="291"/>
        <v>刺杀</v>
      </c>
      <c r="M2038" s="51">
        <f>VLOOKUP(A2038,filiation!A:D,4,FALSE)</f>
        <v>13</v>
      </c>
      <c r="N2038" s="51">
        <f>VLOOKUP(M2038,Entourage!A:N,14,FALSE)</f>
        <v>3</v>
      </c>
      <c r="O2038" s="2" t="str">
        <f t="shared" si="292"/>
        <v>辅助</v>
      </c>
      <c r="P2038" s="2">
        <f t="shared" si="293"/>
        <v>104</v>
      </c>
      <c r="Q2038" s="51">
        <f>INT(VLOOKUP(M2038,Entourage!A:AF,28+IF(N2038=1,2,IF(N2038=3,3,1)),FALSE)*0.6*POWER(B2038,1.1))</f>
        <v>3547</v>
      </c>
      <c r="R2038" s="55">
        <f>I2038/(SUM(H$2:H2038)*10)</f>
        <v>1.1283237330540525E-2</v>
      </c>
      <c r="S2038" s="95">
        <f t="shared" si="287"/>
        <v>1.2174387749999998</v>
      </c>
      <c r="T2038" s="96">
        <f>SUMIFS(H$2:H2038,A$2:A2038,A2038)*10*S2038*(1.1+INDEX(Entourage!BD:BD,MATCH(J2038,Entourage!A:A,0))/20)</f>
        <v>7757.5198742999983</v>
      </c>
      <c r="U2038" s="96">
        <f t="shared" si="288"/>
        <v>632.63472929999989</v>
      </c>
      <c r="V2038" s="96">
        <f>T2038/VLOOKUP(C2038,[4]CharPropertyConfig!$A:$G,7,FALSE)</f>
        <v>7757.5198742999983</v>
      </c>
      <c r="W2038" s="96">
        <f t="shared" si="289"/>
        <v>29.383584300000621</v>
      </c>
      <c r="X2038" s="54" t="str">
        <f>VLOOKUP(J2038,Entourage!A:B,2,FALSE)</f>
        <v>c_b_0058</v>
      </c>
      <c r="Y2038" s="51" t="str">
        <f>VLOOKUP(M2038,Entourage!A:B,2,FALSE)</f>
        <v>c_b_0072</v>
      </c>
    </row>
    <row r="2039" spans="1:25" x14ac:dyDescent="0.15">
      <c r="A2039" s="51">
        <f t="shared" si="285"/>
        <v>102</v>
      </c>
      <c r="B2039" s="2">
        <f>COUNTIF(A$1:A2039,A2039)</f>
        <v>18</v>
      </c>
      <c r="C2039" s="2">
        <f t="shared" si="290"/>
        <v>104</v>
      </c>
      <c r="D2039" s="100">
        <f t="shared" si="286"/>
        <v>8457</v>
      </c>
      <c r="E2039" s="51">
        <v>1</v>
      </c>
      <c r="F2039" s="43">
        <v>6</v>
      </c>
      <c r="G2039" s="82">
        <v>13009</v>
      </c>
      <c r="H2039" s="43">
        <v>64</v>
      </c>
      <c r="I2039" s="43">
        <f>VLOOKUP(C2039,[4]CharPropertyConfig!$A:$G,7,FALSE)*D2039</f>
        <v>8457</v>
      </c>
      <c r="J2039" s="51">
        <f>VLOOKUP(A2039,filiation!A:C,3,FALSE)</f>
        <v>7</v>
      </c>
      <c r="K2039" s="51">
        <f>VLOOKUP(J2039,Entourage!A:N,14,FALSE)</f>
        <v>2</v>
      </c>
      <c r="L2039" s="2" t="str">
        <f t="shared" si="291"/>
        <v>刺杀</v>
      </c>
      <c r="M2039" s="51">
        <f>VLOOKUP(A2039,filiation!A:D,4,FALSE)</f>
        <v>13</v>
      </c>
      <c r="N2039" s="51">
        <f>VLOOKUP(M2039,Entourage!A:N,14,FALSE)</f>
        <v>3</v>
      </c>
      <c r="O2039" s="2" t="str">
        <f t="shared" si="292"/>
        <v>辅助</v>
      </c>
      <c r="P2039" s="2">
        <f t="shared" si="293"/>
        <v>104</v>
      </c>
      <c r="Q2039" s="51">
        <f>INT(VLOOKUP(M2039,Entourage!A:AF,28+IF(N2039=1,2,IF(N2039=3,3,1)),FALSE)*0.6*POWER(B2039,1.1))</f>
        <v>3777</v>
      </c>
      <c r="R2039" s="55">
        <f>I2039/(SUM(H$2:H2039)*10)</f>
        <v>1.2290007556821485E-2</v>
      </c>
      <c r="S2039" s="95">
        <f t="shared" si="287"/>
        <v>1.1687412239999997</v>
      </c>
      <c r="T2039" s="96">
        <f>SUMIFS(H$2:H2039,A$2:A2039,A2039)*10*S2039*(1.1+INDEX(Entourage!BD:BD,MATCH(J2039,Entourage!A:A,0))/20)</f>
        <v>8457.0114968639991</v>
      </c>
      <c r="U2039" s="96">
        <f t="shared" si="288"/>
        <v>699.49162256400086</v>
      </c>
      <c r="V2039" s="96">
        <f>T2039/VLOOKUP(C2039,[4]CharPropertyConfig!$A:$G,7,FALSE)</f>
        <v>8457.0114968639991</v>
      </c>
      <c r="W2039" s="96">
        <f t="shared" si="289"/>
        <v>66.856893264000973</v>
      </c>
      <c r="X2039" s="54" t="str">
        <f>VLOOKUP(J2039,Entourage!A:B,2,FALSE)</f>
        <v>c_b_0058</v>
      </c>
      <c r="Y2039" s="51" t="str">
        <f>VLOOKUP(M2039,Entourage!A:B,2,FALSE)</f>
        <v>c_b_0072</v>
      </c>
    </row>
    <row r="2040" spans="1:25" x14ac:dyDescent="0.15">
      <c r="A2040" s="51">
        <f t="shared" si="285"/>
        <v>102</v>
      </c>
      <c r="B2040" s="2">
        <f>COUNTIF(A$1:A2040,A2040)</f>
        <v>19</v>
      </c>
      <c r="C2040" s="2">
        <f t="shared" si="290"/>
        <v>104</v>
      </c>
      <c r="D2040" s="100">
        <f t="shared" si="286"/>
        <v>9196</v>
      </c>
      <c r="E2040" s="51">
        <v>1</v>
      </c>
      <c r="F2040" s="43">
        <v>6</v>
      </c>
      <c r="G2040" s="82">
        <v>13009</v>
      </c>
      <c r="H2040" s="43">
        <v>68</v>
      </c>
      <c r="I2040" s="43">
        <f>VLOOKUP(C2040,[4]CharPropertyConfig!$A:$G,7,FALSE)*D2040</f>
        <v>9196</v>
      </c>
      <c r="J2040" s="51">
        <f>VLOOKUP(A2040,filiation!A:C,3,FALSE)</f>
        <v>7</v>
      </c>
      <c r="K2040" s="51">
        <f>VLOOKUP(J2040,Entourage!A:N,14,FALSE)</f>
        <v>2</v>
      </c>
      <c r="L2040" s="2" t="str">
        <f t="shared" si="291"/>
        <v>刺杀</v>
      </c>
      <c r="M2040" s="51">
        <f>VLOOKUP(A2040,filiation!A:D,4,FALSE)</f>
        <v>13</v>
      </c>
      <c r="N2040" s="51">
        <f>VLOOKUP(M2040,Entourage!A:N,14,FALSE)</f>
        <v>3</v>
      </c>
      <c r="O2040" s="2" t="str">
        <f t="shared" si="292"/>
        <v>辅助</v>
      </c>
      <c r="P2040" s="2">
        <f t="shared" si="293"/>
        <v>104</v>
      </c>
      <c r="Q2040" s="51">
        <f>INT(VLOOKUP(M2040,Entourage!A:AF,28+IF(N2040=1,2,IF(N2040=3,3,1)),FALSE)*0.6*POWER(B2040,1.1))</f>
        <v>4009</v>
      </c>
      <c r="R2040" s="55">
        <f>I2040/(SUM(H$2:H2040)*10)</f>
        <v>1.335075493612079E-2</v>
      </c>
      <c r="S2040" s="95">
        <f t="shared" si="287"/>
        <v>1.1278352811599996</v>
      </c>
      <c r="T2040" s="96">
        <f>SUMIFS(H$2:H2040,A$2:A2040,A2040)*10*S2040*(1.1+INDEX(Entourage!BD:BD,MATCH(J2040,Entourage!A:A,0))/20)</f>
        <v>9196.3688825786376</v>
      </c>
      <c r="U2040" s="96">
        <f t="shared" si="288"/>
        <v>739.35738571463844</v>
      </c>
      <c r="V2040" s="96">
        <f>T2040/VLOOKUP(C2040,[4]CharPropertyConfig!$A:$G,7,FALSE)</f>
        <v>9196.3688825786376</v>
      </c>
      <c r="W2040" s="96">
        <f t="shared" si="289"/>
        <v>39.865763150637576</v>
      </c>
      <c r="X2040" s="54" t="str">
        <f>VLOOKUP(J2040,Entourage!A:B,2,FALSE)</f>
        <v>c_b_0058</v>
      </c>
      <c r="Y2040" s="51" t="str">
        <f>VLOOKUP(M2040,Entourage!A:B,2,FALSE)</f>
        <v>c_b_0072</v>
      </c>
    </row>
    <row r="2041" spans="1:25" x14ac:dyDescent="0.15">
      <c r="A2041" s="51">
        <f t="shared" si="285"/>
        <v>102</v>
      </c>
      <c r="B2041" s="2">
        <f>COUNTIF(A$1:A2041,A2041)</f>
        <v>20</v>
      </c>
      <c r="C2041" s="2">
        <f t="shared" si="290"/>
        <v>104</v>
      </c>
      <c r="D2041" s="100">
        <f t="shared" si="286"/>
        <v>9983</v>
      </c>
      <c r="E2041" s="51">
        <v>1</v>
      </c>
      <c r="F2041" s="43">
        <v>6</v>
      </c>
      <c r="G2041" s="82">
        <v>13009</v>
      </c>
      <c r="H2041" s="43">
        <v>72</v>
      </c>
      <c r="I2041" s="43">
        <f>VLOOKUP(C2041,[4]CharPropertyConfig!$A:$G,7,FALSE)*D2041</f>
        <v>9983</v>
      </c>
      <c r="J2041" s="51">
        <f>VLOOKUP(A2041,filiation!A:C,3,FALSE)</f>
        <v>7</v>
      </c>
      <c r="K2041" s="51">
        <f>VLOOKUP(J2041,Entourage!A:N,14,FALSE)</f>
        <v>2</v>
      </c>
      <c r="L2041" s="2" t="str">
        <f t="shared" si="291"/>
        <v>刺杀</v>
      </c>
      <c r="M2041" s="51">
        <f>VLOOKUP(A2041,filiation!A:D,4,FALSE)</f>
        <v>13</v>
      </c>
      <c r="N2041" s="51">
        <f>VLOOKUP(M2041,Entourage!A:N,14,FALSE)</f>
        <v>3</v>
      </c>
      <c r="O2041" s="2" t="str">
        <f t="shared" si="292"/>
        <v>辅助</v>
      </c>
      <c r="P2041" s="2">
        <f t="shared" si="293"/>
        <v>104</v>
      </c>
      <c r="Q2041" s="51">
        <f>INT(VLOOKUP(M2041,Entourage!A:AF,28+IF(N2041=1,2,IF(N2041=3,3,1)),FALSE)*0.6*POWER(B2041,1.1))</f>
        <v>4242</v>
      </c>
      <c r="R2041" s="55">
        <f>I2041/(SUM(H$2:H2041)*10)</f>
        <v>1.447818772479406E-2</v>
      </c>
      <c r="S2041" s="95">
        <f t="shared" si="287"/>
        <v>1.0940002227251997</v>
      </c>
      <c r="T2041" s="96">
        <f>SUMIFS(H$2:H2041,A$2:A2041,A2041)*10*S2041*(1.1+INDEX(Entourage!BD:BD,MATCH(J2041,Entourage!A:A,0))/20)</f>
        <v>9983.8460325901724</v>
      </c>
      <c r="U2041" s="96">
        <f t="shared" si="288"/>
        <v>787.47715001153483</v>
      </c>
      <c r="V2041" s="96">
        <f>T2041/VLOOKUP(C2041,[4]CharPropertyConfig!$A:$G,7,FALSE)</f>
        <v>9983.8460325901724</v>
      </c>
      <c r="W2041" s="96">
        <f t="shared" si="289"/>
        <v>48.119764296896392</v>
      </c>
      <c r="X2041" s="54" t="str">
        <f>VLOOKUP(J2041,Entourage!A:B,2,FALSE)</f>
        <v>c_b_0058</v>
      </c>
      <c r="Y2041" s="51" t="str">
        <f>VLOOKUP(M2041,Entourage!A:B,2,FALSE)</f>
        <v>c_b_0072</v>
      </c>
    </row>
    <row r="2042" spans="1:25" x14ac:dyDescent="0.15">
      <c r="A2042" s="51">
        <f t="shared" si="285"/>
        <v>103</v>
      </c>
      <c r="B2042" s="2">
        <f>COUNTIF(A$1:A2042,A2042)</f>
        <v>1</v>
      </c>
      <c r="C2042" s="2">
        <f t="shared" si="290"/>
        <v>101</v>
      </c>
      <c r="D2042" s="100">
        <f t="shared" si="286"/>
        <v>10</v>
      </c>
      <c r="E2042" s="51">
        <v>1</v>
      </c>
      <c r="F2042" s="43">
        <v>1</v>
      </c>
      <c r="G2042" s="82">
        <v>13009</v>
      </c>
      <c r="H2042" s="43">
        <v>2</v>
      </c>
      <c r="I2042" s="43">
        <f>VLOOKUP(C2042,[4]CharPropertyConfig!$A:$G,7,FALSE)*D2042</f>
        <v>250</v>
      </c>
      <c r="J2042" s="51">
        <f>VLOOKUP(A2042,filiation!A:C,3,FALSE)</f>
        <v>13</v>
      </c>
      <c r="K2042" s="51">
        <f>VLOOKUP(J2042,Entourage!A:N,14,FALSE)</f>
        <v>3</v>
      </c>
      <c r="L2042" s="2" t="str">
        <f t="shared" si="291"/>
        <v>辅助</v>
      </c>
      <c r="M2042" s="51">
        <f>VLOOKUP(A2042,filiation!A:D,4,FALSE)</f>
        <v>3</v>
      </c>
      <c r="N2042" s="51">
        <f>VLOOKUP(M2042,Entourage!A:N,14,FALSE)</f>
        <v>2</v>
      </c>
      <c r="O2042" s="2" t="str">
        <f t="shared" si="292"/>
        <v>刺杀</v>
      </c>
      <c r="P2042" s="2">
        <f t="shared" si="293"/>
        <v>101</v>
      </c>
      <c r="Q2042" s="51">
        <f>INT(VLOOKUP(M2042,Entourage!A:AF,28+IF(N2042=1,2,IF(N2042=3,3,1)),FALSE)*0.6*POWER(B2042,1.1))</f>
        <v>21</v>
      </c>
      <c r="R2042" s="55">
        <f>I2042/(SUM(H$2:H2042)*10)</f>
        <v>3.6256054761145114E-4</v>
      </c>
      <c r="S2042" s="95">
        <f t="shared" si="287"/>
        <v>10</v>
      </c>
      <c r="T2042" s="96">
        <f>SUMIFS(H$2:H2042,A$2:A2042,A2042)*10*S2042*(1.1+INDEX(Entourage!BD:BD,MATCH(J2042,Entourage!A:A,0))/20)</f>
        <v>250</v>
      </c>
      <c r="U2042" s="96">
        <f t="shared" si="288"/>
        <v>-9733.8460325901724</v>
      </c>
      <c r="V2042" s="96">
        <f>T2042/VLOOKUP(C2042,[4]CharPropertyConfig!$A:$G,7,FALSE)</f>
        <v>10</v>
      </c>
      <c r="W2042" s="96">
        <f t="shared" si="289"/>
        <v>-10521.323182601707</v>
      </c>
      <c r="X2042" s="54" t="str">
        <f>VLOOKUP(J2042,Entourage!A:B,2,FALSE)</f>
        <v>c_b_0072</v>
      </c>
      <c r="Y2042" s="51" t="str">
        <f>VLOOKUP(M2042,Entourage!A:B,2,FALSE)</f>
        <v>c_b_0002</v>
      </c>
    </row>
    <row r="2043" spans="1:25" x14ac:dyDescent="0.15">
      <c r="A2043" s="51">
        <f t="shared" si="285"/>
        <v>103</v>
      </c>
      <c r="B2043" s="2">
        <f>COUNTIF(A$1:A2043,A2043)</f>
        <v>2</v>
      </c>
      <c r="C2043" s="2">
        <f t="shared" si="290"/>
        <v>101</v>
      </c>
      <c r="D2043" s="100">
        <f t="shared" si="286"/>
        <v>21</v>
      </c>
      <c r="E2043" s="51">
        <v>1</v>
      </c>
      <c r="F2043" s="43">
        <v>1</v>
      </c>
      <c r="G2043" s="82">
        <v>13009</v>
      </c>
      <c r="H2043" s="43">
        <v>4</v>
      </c>
      <c r="I2043" s="43">
        <f>VLOOKUP(C2043,[4]CharPropertyConfig!$A:$G,7,FALSE)*D2043</f>
        <v>525</v>
      </c>
      <c r="J2043" s="51">
        <f>VLOOKUP(A2043,filiation!A:C,3,FALSE)</f>
        <v>13</v>
      </c>
      <c r="K2043" s="51">
        <f>VLOOKUP(J2043,Entourage!A:N,14,FALSE)</f>
        <v>3</v>
      </c>
      <c r="L2043" s="2" t="str">
        <f t="shared" si="291"/>
        <v>辅助</v>
      </c>
      <c r="M2043" s="51">
        <f>VLOOKUP(A2043,filiation!A:D,4,FALSE)</f>
        <v>3</v>
      </c>
      <c r="N2043" s="51">
        <f>VLOOKUP(M2043,Entourage!A:N,14,FALSE)</f>
        <v>2</v>
      </c>
      <c r="O2043" s="2" t="str">
        <f t="shared" si="292"/>
        <v>刺杀</v>
      </c>
      <c r="P2043" s="2">
        <f t="shared" si="293"/>
        <v>101</v>
      </c>
      <c r="Q2043" s="51">
        <f>INT(VLOOKUP(M2043,Entourage!A:AF,28+IF(N2043=1,2,IF(N2043=3,3,1)),FALSE)*0.6*POWER(B2043,1.1))</f>
        <v>46</v>
      </c>
      <c r="R2043" s="55">
        <f>I2043/(SUM(H$2:H2043)*10)</f>
        <v>7.6133298529539723E-4</v>
      </c>
      <c r="S2043" s="95">
        <f t="shared" si="287"/>
        <v>7</v>
      </c>
      <c r="T2043" s="96">
        <f>SUMIFS(H$2:H2043,A$2:A2043,A2043)*10*S2043*(1.1+INDEX(Entourage!BD:BD,MATCH(J2043,Entourage!A:A,0))/20)</f>
        <v>525</v>
      </c>
      <c r="U2043" s="96">
        <f t="shared" si="288"/>
        <v>275</v>
      </c>
      <c r="V2043" s="96">
        <f>T2043/VLOOKUP(C2043,[4]CharPropertyConfig!$A:$G,7,FALSE)</f>
        <v>21</v>
      </c>
      <c r="W2043" s="96">
        <f t="shared" si="289"/>
        <v>10008.846032590172</v>
      </c>
      <c r="X2043" s="54" t="str">
        <f>VLOOKUP(J2043,Entourage!A:B,2,FALSE)</f>
        <v>c_b_0072</v>
      </c>
      <c r="Y2043" s="51" t="str">
        <f>VLOOKUP(M2043,Entourage!A:B,2,FALSE)</f>
        <v>c_b_0002</v>
      </c>
    </row>
    <row r="2044" spans="1:25" x14ac:dyDescent="0.15">
      <c r="A2044" s="51">
        <f t="shared" si="285"/>
        <v>103</v>
      </c>
      <c r="B2044" s="2">
        <f>COUNTIF(A$1:A2044,A2044)</f>
        <v>3</v>
      </c>
      <c r="C2044" s="2">
        <f t="shared" si="290"/>
        <v>101</v>
      </c>
      <c r="D2044" s="100">
        <f t="shared" si="286"/>
        <v>33</v>
      </c>
      <c r="E2044" s="51">
        <v>1</v>
      </c>
      <c r="F2044" s="43">
        <v>1</v>
      </c>
      <c r="G2044" s="82">
        <v>13009</v>
      </c>
      <c r="H2044" s="43">
        <v>6</v>
      </c>
      <c r="I2044" s="43">
        <f>VLOOKUP(C2044,[4]CharPropertyConfig!$A:$G,7,FALSE)*D2044</f>
        <v>825</v>
      </c>
      <c r="J2044" s="51">
        <f>VLOOKUP(A2044,filiation!A:C,3,FALSE)</f>
        <v>13</v>
      </c>
      <c r="K2044" s="51">
        <f>VLOOKUP(J2044,Entourage!A:N,14,FALSE)</f>
        <v>3</v>
      </c>
      <c r="L2044" s="2" t="str">
        <f t="shared" si="291"/>
        <v>辅助</v>
      </c>
      <c r="M2044" s="51">
        <f>VLOOKUP(A2044,filiation!A:D,4,FALSE)</f>
        <v>3</v>
      </c>
      <c r="N2044" s="51">
        <f>VLOOKUP(M2044,Entourage!A:N,14,FALSE)</f>
        <v>2</v>
      </c>
      <c r="O2044" s="2" t="str">
        <f t="shared" si="292"/>
        <v>刺杀</v>
      </c>
      <c r="P2044" s="2">
        <f t="shared" si="293"/>
        <v>101</v>
      </c>
      <c r="Q2044" s="51">
        <f>INT(VLOOKUP(M2044,Entourage!A:AF,28+IF(N2044=1,2,IF(N2044=3,3,1)),FALSE)*0.6*POWER(B2044,1.1))</f>
        <v>72</v>
      </c>
      <c r="R2044" s="55">
        <f>I2044/(SUM(H$2:H2044)*10)</f>
        <v>1.1962763180789978E-3</v>
      </c>
      <c r="S2044" s="95">
        <f t="shared" si="287"/>
        <v>5.5</v>
      </c>
      <c r="T2044" s="96">
        <f>SUMIFS(H$2:H2044,A$2:A2044,A2044)*10*S2044*(1.1+INDEX(Entourage!BD:BD,MATCH(J2044,Entourage!A:A,0))/20)</f>
        <v>825</v>
      </c>
      <c r="U2044" s="96">
        <f t="shared" si="288"/>
        <v>300</v>
      </c>
      <c r="V2044" s="96">
        <f>T2044/VLOOKUP(C2044,[4]CharPropertyConfig!$A:$G,7,FALSE)</f>
        <v>33</v>
      </c>
      <c r="W2044" s="96">
        <f t="shared" si="289"/>
        <v>25</v>
      </c>
      <c r="X2044" s="54" t="str">
        <f>VLOOKUP(J2044,Entourage!A:B,2,FALSE)</f>
        <v>c_b_0072</v>
      </c>
      <c r="Y2044" s="51" t="str">
        <f>VLOOKUP(M2044,Entourage!A:B,2,FALSE)</f>
        <v>c_b_0002</v>
      </c>
    </row>
    <row r="2045" spans="1:25" x14ac:dyDescent="0.15">
      <c r="A2045" s="51">
        <f t="shared" si="285"/>
        <v>103</v>
      </c>
      <c r="B2045" s="2">
        <f>COUNTIF(A$1:A2045,A2045)</f>
        <v>4</v>
      </c>
      <c r="C2045" s="2">
        <f t="shared" si="290"/>
        <v>101</v>
      </c>
      <c r="D2045" s="100">
        <f t="shared" si="286"/>
        <v>46</v>
      </c>
      <c r="E2045" s="51">
        <v>1</v>
      </c>
      <c r="F2045" s="43">
        <v>2</v>
      </c>
      <c r="G2045" s="82">
        <v>13009</v>
      </c>
      <c r="H2045" s="43">
        <v>10</v>
      </c>
      <c r="I2045" s="43">
        <f>VLOOKUP(C2045,[4]CharPropertyConfig!$A:$G,7,FALSE)*D2045</f>
        <v>1150</v>
      </c>
      <c r="J2045" s="51">
        <f>VLOOKUP(A2045,filiation!A:C,3,FALSE)</f>
        <v>13</v>
      </c>
      <c r="K2045" s="51">
        <f>VLOOKUP(J2045,Entourage!A:N,14,FALSE)</f>
        <v>3</v>
      </c>
      <c r="L2045" s="2" t="str">
        <f t="shared" si="291"/>
        <v>辅助</v>
      </c>
      <c r="M2045" s="51">
        <f>VLOOKUP(A2045,filiation!A:D,4,FALSE)</f>
        <v>3</v>
      </c>
      <c r="N2045" s="51">
        <f>VLOOKUP(M2045,Entourage!A:N,14,FALSE)</f>
        <v>2</v>
      </c>
      <c r="O2045" s="2" t="str">
        <f t="shared" si="292"/>
        <v>刺杀</v>
      </c>
      <c r="P2045" s="2">
        <f t="shared" si="293"/>
        <v>101</v>
      </c>
      <c r="Q2045" s="51">
        <f>INT(VLOOKUP(M2045,Entourage!A:AF,28+IF(N2045=1,2,IF(N2045=3,3,1)),FALSE)*0.6*POWER(B2045,1.1))</f>
        <v>99</v>
      </c>
      <c r="R2045" s="55">
        <f>I2045/(SUM(H$2:H2045)*10)</f>
        <v>1.6672949227245048E-3</v>
      </c>
      <c r="S2045" s="95">
        <f t="shared" si="287"/>
        <v>4.2</v>
      </c>
      <c r="T2045" s="96">
        <f>SUMIFS(H$2:H2045,A$2:A2045,A2045)*10*S2045*(1.1+INDEX(Entourage!BD:BD,MATCH(J2045,Entourage!A:A,0))/20)</f>
        <v>1155</v>
      </c>
      <c r="U2045" s="96">
        <f t="shared" si="288"/>
        <v>330</v>
      </c>
      <c r="V2045" s="96">
        <f>T2045/VLOOKUP(C2045,[4]CharPropertyConfig!$A:$G,7,FALSE)</f>
        <v>46.2</v>
      </c>
      <c r="W2045" s="96">
        <f t="shared" si="289"/>
        <v>30</v>
      </c>
      <c r="X2045" s="54" t="str">
        <f>VLOOKUP(J2045,Entourage!A:B,2,FALSE)</f>
        <v>c_b_0072</v>
      </c>
      <c r="Y2045" s="51" t="str">
        <f>VLOOKUP(M2045,Entourage!A:B,2,FALSE)</f>
        <v>c_b_0002</v>
      </c>
    </row>
    <row r="2046" spans="1:25" x14ac:dyDescent="0.15">
      <c r="A2046" s="51">
        <f t="shared" si="285"/>
        <v>103</v>
      </c>
      <c r="B2046" s="2">
        <f>COUNTIF(A$1:A2046,A2046)</f>
        <v>5</v>
      </c>
      <c r="C2046" s="2">
        <f t="shared" si="290"/>
        <v>101</v>
      </c>
      <c r="D2046" s="100">
        <f t="shared" si="286"/>
        <v>60</v>
      </c>
      <c r="E2046" s="51">
        <v>1</v>
      </c>
      <c r="F2046" s="43">
        <v>2</v>
      </c>
      <c r="G2046" s="82">
        <v>13009</v>
      </c>
      <c r="H2046" s="43">
        <v>12</v>
      </c>
      <c r="I2046" s="43">
        <f>VLOOKUP(C2046,[4]CharPropertyConfig!$A:$G,7,FALSE)*D2046</f>
        <v>1500</v>
      </c>
      <c r="J2046" s="51">
        <f>VLOOKUP(A2046,filiation!A:C,3,FALSE)</f>
        <v>13</v>
      </c>
      <c r="K2046" s="51">
        <f>VLOOKUP(J2046,Entourage!A:N,14,FALSE)</f>
        <v>3</v>
      </c>
      <c r="L2046" s="2" t="str">
        <f t="shared" si="291"/>
        <v>辅助</v>
      </c>
      <c r="M2046" s="51">
        <f>VLOOKUP(A2046,filiation!A:D,4,FALSE)</f>
        <v>3</v>
      </c>
      <c r="N2046" s="51">
        <f>VLOOKUP(M2046,Entourage!A:N,14,FALSE)</f>
        <v>2</v>
      </c>
      <c r="O2046" s="2" t="str">
        <f t="shared" si="292"/>
        <v>刺杀</v>
      </c>
      <c r="P2046" s="2">
        <f t="shared" si="293"/>
        <v>101</v>
      </c>
      <c r="Q2046" s="51">
        <f>INT(VLOOKUP(M2046,Entourage!A:AF,28+IF(N2046=1,2,IF(N2046=3,3,1)),FALSE)*0.6*POWER(B2046,1.1))</f>
        <v>126</v>
      </c>
      <c r="R2046" s="55">
        <f>I2046/(SUM(H$2:H2046)*10)</f>
        <v>2.174354216797611E-3</v>
      </c>
      <c r="S2046" s="95">
        <f t="shared" si="287"/>
        <v>3.56</v>
      </c>
      <c r="T2046" s="96">
        <f>SUMIFS(H$2:H2046,A$2:A2046,A2046)*10*S2046*(1.1+INDEX(Entourage!BD:BD,MATCH(J2046,Entourage!A:A,0))/20)</f>
        <v>1513</v>
      </c>
      <c r="U2046" s="96">
        <f t="shared" si="288"/>
        <v>358</v>
      </c>
      <c r="V2046" s="96">
        <f>T2046/VLOOKUP(C2046,[4]CharPropertyConfig!$A:$G,7,FALSE)</f>
        <v>60.52</v>
      </c>
      <c r="W2046" s="96">
        <f t="shared" si="289"/>
        <v>28</v>
      </c>
      <c r="X2046" s="54" t="str">
        <f>VLOOKUP(J2046,Entourage!A:B,2,FALSE)</f>
        <v>c_b_0072</v>
      </c>
      <c r="Y2046" s="51" t="str">
        <f>VLOOKUP(M2046,Entourage!A:B,2,FALSE)</f>
        <v>c_b_0002</v>
      </c>
    </row>
    <row r="2047" spans="1:25" x14ac:dyDescent="0.15">
      <c r="A2047" s="51">
        <f t="shared" si="285"/>
        <v>103</v>
      </c>
      <c r="B2047" s="2">
        <f>COUNTIF(A$1:A2047,A2047)</f>
        <v>6</v>
      </c>
      <c r="C2047" s="2">
        <f t="shared" si="290"/>
        <v>101</v>
      </c>
      <c r="D2047" s="100">
        <f t="shared" si="286"/>
        <v>75</v>
      </c>
      <c r="E2047" s="51">
        <v>1</v>
      </c>
      <c r="F2047" s="43">
        <v>2</v>
      </c>
      <c r="G2047" s="82">
        <v>13009</v>
      </c>
      <c r="H2047" s="43">
        <v>16</v>
      </c>
      <c r="I2047" s="43">
        <f>VLOOKUP(C2047,[4]CharPropertyConfig!$A:$G,7,FALSE)*D2047</f>
        <v>1875</v>
      </c>
      <c r="J2047" s="51">
        <f>VLOOKUP(A2047,filiation!A:C,3,FALSE)</f>
        <v>13</v>
      </c>
      <c r="K2047" s="51">
        <f>VLOOKUP(J2047,Entourage!A:N,14,FALSE)</f>
        <v>3</v>
      </c>
      <c r="L2047" s="2" t="str">
        <f t="shared" si="291"/>
        <v>辅助</v>
      </c>
      <c r="M2047" s="51">
        <f>VLOOKUP(A2047,filiation!A:D,4,FALSE)</f>
        <v>3</v>
      </c>
      <c r="N2047" s="51">
        <f>VLOOKUP(M2047,Entourage!A:N,14,FALSE)</f>
        <v>2</v>
      </c>
      <c r="O2047" s="2" t="str">
        <f t="shared" si="292"/>
        <v>刺杀</v>
      </c>
      <c r="P2047" s="2">
        <f t="shared" si="293"/>
        <v>101</v>
      </c>
      <c r="Q2047" s="51">
        <f>INT(VLOOKUP(M2047,Entourage!A:AF,28+IF(N2047=1,2,IF(N2047=3,3,1)),FALSE)*0.6*POWER(B2047,1.1))</f>
        <v>155</v>
      </c>
      <c r="R2047" s="55">
        <f>I2047/(SUM(H$2:H2047)*10)</f>
        <v>2.717312541665459E-3</v>
      </c>
      <c r="S2047" s="95">
        <f t="shared" si="287"/>
        <v>3.02</v>
      </c>
      <c r="T2047" s="96">
        <f>SUMIFS(H$2:H2047,A$2:A2047,A2047)*10*S2047*(1.1+INDEX(Entourage!BD:BD,MATCH(J2047,Entourage!A:A,0))/20)</f>
        <v>1887.5</v>
      </c>
      <c r="U2047" s="96">
        <f t="shared" si="288"/>
        <v>374.5</v>
      </c>
      <c r="V2047" s="96">
        <f>T2047/VLOOKUP(C2047,[4]CharPropertyConfig!$A:$G,7,FALSE)</f>
        <v>75.5</v>
      </c>
      <c r="W2047" s="96">
        <f t="shared" si="289"/>
        <v>16.5</v>
      </c>
      <c r="X2047" s="54" t="str">
        <f>VLOOKUP(J2047,Entourage!A:B,2,FALSE)</f>
        <v>c_b_0072</v>
      </c>
      <c r="Y2047" s="51" t="str">
        <f>VLOOKUP(M2047,Entourage!A:B,2,FALSE)</f>
        <v>c_b_0002</v>
      </c>
    </row>
    <row r="2048" spans="1:25" x14ac:dyDescent="0.15">
      <c r="A2048" s="51">
        <f t="shared" si="285"/>
        <v>103</v>
      </c>
      <c r="B2048" s="2">
        <f>COUNTIF(A$1:A2048,A2048)</f>
        <v>7</v>
      </c>
      <c r="C2048" s="2">
        <f t="shared" si="290"/>
        <v>101</v>
      </c>
      <c r="D2048" s="100">
        <f t="shared" si="286"/>
        <v>91</v>
      </c>
      <c r="E2048" s="51">
        <v>1</v>
      </c>
      <c r="F2048" s="43">
        <v>3</v>
      </c>
      <c r="G2048" s="82">
        <v>13009</v>
      </c>
      <c r="H2048" s="43">
        <v>20</v>
      </c>
      <c r="I2048" s="43">
        <f>VLOOKUP(C2048,[4]CharPropertyConfig!$A:$G,7,FALSE)*D2048</f>
        <v>2275</v>
      </c>
      <c r="J2048" s="51">
        <f>VLOOKUP(A2048,filiation!A:C,3,FALSE)</f>
        <v>13</v>
      </c>
      <c r="K2048" s="51">
        <f>VLOOKUP(J2048,Entourage!A:N,14,FALSE)</f>
        <v>3</v>
      </c>
      <c r="L2048" s="2" t="str">
        <f t="shared" si="291"/>
        <v>辅助</v>
      </c>
      <c r="M2048" s="51">
        <f>VLOOKUP(A2048,filiation!A:D,4,FALSE)</f>
        <v>3</v>
      </c>
      <c r="N2048" s="51">
        <f>VLOOKUP(M2048,Entourage!A:N,14,FALSE)</f>
        <v>2</v>
      </c>
      <c r="O2048" s="2" t="str">
        <f t="shared" si="292"/>
        <v>刺杀</v>
      </c>
      <c r="P2048" s="2">
        <f t="shared" si="293"/>
        <v>101</v>
      </c>
      <c r="Q2048" s="51">
        <f>INT(VLOOKUP(M2048,Entourage!A:AF,28+IF(N2048=1,2,IF(N2048=3,3,1)),FALSE)*0.6*POWER(B2048,1.1))</f>
        <v>183</v>
      </c>
      <c r="R2048" s="55">
        <f>I2048/(SUM(H$2:H2048)*10)</f>
        <v>3.2960505346121527E-3</v>
      </c>
      <c r="S2048" s="95">
        <f t="shared" si="287"/>
        <v>2.6</v>
      </c>
      <c r="T2048" s="96">
        <f>SUMIFS(H$2:H2048,A$2:A2048,A2048)*10*S2048*(1.1+INDEX(Entourage!BD:BD,MATCH(J2048,Entourage!A:A,0))/20)</f>
        <v>2275</v>
      </c>
      <c r="U2048" s="96">
        <f t="shared" si="288"/>
        <v>387.5</v>
      </c>
      <c r="V2048" s="96">
        <f>T2048/VLOOKUP(C2048,[4]CharPropertyConfig!$A:$G,7,FALSE)</f>
        <v>91</v>
      </c>
      <c r="W2048" s="96">
        <f t="shared" si="289"/>
        <v>13</v>
      </c>
      <c r="X2048" s="54" t="str">
        <f>VLOOKUP(J2048,Entourage!A:B,2,FALSE)</f>
        <v>c_b_0072</v>
      </c>
      <c r="Y2048" s="51" t="str">
        <f>VLOOKUP(M2048,Entourage!A:B,2,FALSE)</f>
        <v>c_b_0002</v>
      </c>
    </row>
    <row r="2049" spans="1:25" x14ac:dyDescent="0.15">
      <c r="A2049" s="51">
        <f t="shared" si="285"/>
        <v>103</v>
      </c>
      <c r="B2049" s="2">
        <f>COUNTIF(A$1:A2049,A2049)</f>
        <v>8</v>
      </c>
      <c r="C2049" s="2">
        <f t="shared" si="290"/>
        <v>101</v>
      </c>
      <c r="D2049" s="100">
        <f t="shared" si="286"/>
        <v>107</v>
      </c>
      <c r="E2049" s="51">
        <v>1</v>
      </c>
      <c r="F2049" s="43">
        <v>3</v>
      </c>
      <c r="G2049" s="82">
        <v>13009</v>
      </c>
      <c r="H2049" s="43">
        <v>24</v>
      </c>
      <c r="I2049" s="43">
        <f>VLOOKUP(C2049,[4]CharPropertyConfig!$A:$G,7,FALSE)*D2049</f>
        <v>2675</v>
      </c>
      <c r="J2049" s="51">
        <f>VLOOKUP(A2049,filiation!A:C,3,FALSE)</f>
        <v>13</v>
      </c>
      <c r="K2049" s="51">
        <f>VLOOKUP(J2049,Entourage!A:N,14,FALSE)</f>
        <v>3</v>
      </c>
      <c r="L2049" s="2" t="str">
        <f t="shared" si="291"/>
        <v>辅助</v>
      </c>
      <c r="M2049" s="51">
        <f>VLOOKUP(A2049,filiation!A:D,4,FALSE)</f>
        <v>3</v>
      </c>
      <c r="N2049" s="51">
        <f>VLOOKUP(M2049,Entourage!A:N,14,FALSE)</f>
        <v>2</v>
      </c>
      <c r="O2049" s="2" t="str">
        <f t="shared" si="292"/>
        <v>刺杀</v>
      </c>
      <c r="P2049" s="2">
        <f t="shared" si="293"/>
        <v>101</v>
      </c>
      <c r="Q2049" s="51">
        <f>INT(VLOOKUP(M2049,Entourage!A:AF,28+IF(N2049=1,2,IF(N2049=3,3,1)),FALSE)*0.6*POWER(B2049,1.1))</f>
        <v>212</v>
      </c>
      <c r="R2049" s="55">
        <f>I2049/(SUM(H$2:H2049)*10)</f>
        <v>3.874228775019552E-3</v>
      </c>
      <c r="S2049" s="95">
        <f t="shared" si="287"/>
        <v>2.2799999999999998</v>
      </c>
      <c r="T2049" s="96">
        <f>SUMIFS(H$2:H2049,A$2:A2049,A2049)*10*S2049*(1.1+INDEX(Entourage!BD:BD,MATCH(J2049,Entourage!A:A,0))/20)</f>
        <v>2679</v>
      </c>
      <c r="U2049" s="96">
        <f t="shared" si="288"/>
        <v>404</v>
      </c>
      <c r="V2049" s="96">
        <f>T2049/VLOOKUP(C2049,[4]CharPropertyConfig!$A:$G,7,FALSE)</f>
        <v>107.16</v>
      </c>
      <c r="W2049" s="96">
        <f t="shared" si="289"/>
        <v>16.5</v>
      </c>
      <c r="X2049" s="54" t="str">
        <f>VLOOKUP(J2049,Entourage!A:B,2,FALSE)</f>
        <v>c_b_0072</v>
      </c>
      <c r="Y2049" s="51" t="str">
        <f>VLOOKUP(M2049,Entourage!A:B,2,FALSE)</f>
        <v>c_b_0002</v>
      </c>
    </row>
    <row r="2050" spans="1:25" x14ac:dyDescent="0.15">
      <c r="A2050" s="51">
        <f t="shared" si="285"/>
        <v>103</v>
      </c>
      <c r="B2050" s="2">
        <f>COUNTIF(A$1:A2050,A2050)</f>
        <v>9</v>
      </c>
      <c r="C2050" s="2">
        <f t="shared" si="290"/>
        <v>101</v>
      </c>
      <c r="D2050" s="100">
        <f t="shared" si="286"/>
        <v>124</v>
      </c>
      <c r="E2050" s="51">
        <v>1</v>
      </c>
      <c r="F2050" s="43">
        <v>3</v>
      </c>
      <c r="G2050" s="82">
        <v>13009</v>
      </c>
      <c r="H2050" s="43">
        <v>26</v>
      </c>
      <c r="I2050" s="43">
        <f>VLOOKUP(C2050,[4]CharPropertyConfig!$A:$G,7,FALSE)*D2050</f>
        <v>3100</v>
      </c>
      <c r="J2050" s="51">
        <f>VLOOKUP(A2050,filiation!A:C,3,FALSE)</f>
        <v>13</v>
      </c>
      <c r="K2050" s="51">
        <f>VLOOKUP(J2050,Entourage!A:N,14,FALSE)</f>
        <v>3</v>
      </c>
      <c r="L2050" s="2" t="str">
        <f t="shared" si="291"/>
        <v>辅助</v>
      </c>
      <c r="M2050" s="51">
        <f>VLOOKUP(A2050,filiation!A:D,4,FALSE)</f>
        <v>3</v>
      </c>
      <c r="N2050" s="51">
        <f>VLOOKUP(M2050,Entourage!A:N,14,FALSE)</f>
        <v>2</v>
      </c>
      <c r="O2050" s="2" t="str">
        <f t="shared" si="292"/>
        <v>刺杀</v>
      </c>
      <c r="P2050" s="2">
        <f t="shared" si="293"/>
        <v>101</v>
      </c>
      <c r="Q2050" s="51">
        <f>INT(VLOOKUP(M2050,Entourage!A:AF,28+IF(N2050=1,2,IF(N2050=3,3,1)),FALSE)*0.6*POWER(B2050,1.1))</f>
        <v>242</v>
      </c>
      <c r="R2050" s="55">
        <f>I2050/(SUM(H$2:H2050)*10)</f>
        <v>4.4880704192726429E-3</v>
      </c>
      <c r="S2050" s="95">
        <f t="shared" si="287"/>
        <v>2.0699999999999998</v>
      </c>
      <c r="T2050" s="96">
        <f>SUMIFS(H$2:H2050,A$2:A2050,A2050)*10*S2050*(1.1+INDEX(Entourage!BD:BD,MATCH(J2050,Entourage!A:A,0))/20)</f>
        <v>3105</v>
      </c>
      <c r="U2050" s="96">
        <f t="shared" si="288"/>
        <v>426</v>
      </c>
      <c r="V2050" s="96">
        <f>T2050/VLOOKUP(C2050,[4]CharPropertyConfig!$A:$G,7,FALSE)</f>
        <v>124.2</v>
      </c>
      <c r="W2050" s="96">
        <f t="shared" si="289"/>
        <v>22</v>
      </c>
      <c r="X2050" s="54" t="str">
        <f>VLOOKUP(J2050,Entourage!A:B,2,FALSE)</f>
        <v>c_b_0072</v>
      </c>
      <c r="Y2050" s="51" t="str">
        <f>VLOOKUP(M2050,Entourage!A:B,2,FALSE)</f>
        <v>c_b_0002</v>
      </c>
    </row>
    <row r="2051" spans="1:25" x14ac:dyDescent="0.15">
      <c r="A2051" s="51">
        <f t="shared" ref="A2051:A2114" si="294">INT((ROW(A2051)+18)/20)</f>
        <v>103</v>
      </c>
      <c r="B2051" s="2">
        <f>COUNTIF(A$1:A2051,A2051)</f>
        <v>10</v>
      </c>
      <c r="C2051" s="2">
        <f t="shared" si="290"/>
        <v>101</v>
      </c>
      <c r="D2051" s="100">
        <f t="shared" ref="D2051:D2081" si="295">INT(V2051)</f>
        <v>141</v>
      </c>
      <c r="E2051" s="51">
        <v>1</v>
      </c>
      <c r="F2051" s="43">
        <v>3</v>
      </c>
      <c r="G2051" s="82">
        <v>13009</v>
      </c>
      <c r="H2051" s="43">
        <v>30</v>
      </c>
      <c r="I2051" s="43">
        <f>VLOOKUP(C2051,[4]CharPropertyConfig!$A:$G,7,FALSE)*D2051</f>
        <v>3525</v>
      </c>
      <c r="J2051" s="51">
        <f>VLOOKUP(A2051,filiation!A:C,3,FALSE)</f>
        <v>13</v>
      </c>
      <c r="K2051" s="51">
        <f>VLOOKUP(J2051,Entourage!A:N,14,FALSE)</f>
        <v>3</v>
      </c>
      <c r="L2051" s="2" t="str">
        <f t="shared" si="291"/>
        <v>辅助</v>
      </c>
      <c r="M2051" s="51">
        <f>VLOOKUP(A2051,filiation!A:D,4,FALSE)</f>
        <v>3</v>
      </c>
      <c r="N2051" s="51">
        <f>VLOOKUP(M2051,Entourage!A:N,14,FALSE)</f>
        <v>2</v>
      </c>
      <c r="O2051" s="2" t="str">
        <f t="shared" si="292"/>
        <v>刺杀</v>
      </c>
      <c r="P2051" s="2">
        <f t="shared" si="293"/>
        <v>101</v>
      </c>
      <c r="Q2051" s="51">
        <f>INT(VLOOKUP(M2051,Entourage!A:AF,28+IF(N2051=1,2,IF(N2051=3,3,1)),FALSE)*0.6*POWER(B2051,1.1))</f>
        <v>271</v>
      </c>
      <c r="R2051" s="55">
        <f>I2051/(SUM(H$2:H2051)*10)</f>
        <v>5.1011548146218631E-3</v>
      </c>
      <c r="S2051" s="95">
        <f t="shared" ref="S2051:S2114" si="296">VLOOKUP(B2051,AG$2:AH$22,2,FALSE)</f>
        <v>1.89</v>
      </c>
      <c r="T2051" s="96">
        <f>SUMIFS(H$2:H2051,A$2:A2051,A2051)*10*S2051*(1.1+INDEX(Entourage!BD:BD,MATCH(J2051,Entourage!A:A,0))/20)</f>
        <v>3543.75</v>
      </c>
      <c r="U2051" s="96">
        <f t="shared" ref="U2051:U2081" si="297">IFERROR(T2051-T2050,0)</f>
        <v>438.75</v>
      </c>
      <c r="V2051" s="96">
        <f>T2051/VLOOKUP(C2051,[4]CharPropertyConfig!$A:$G,7,FALSE)</f>
        <v>141.75</v>
      </c>
      <c r="W2051" s="96">
        <f t="shared" si="289"/>
        <v>12.75</v>
      </c>
      <c r="X2051" s="54" t="str">
        <f>VLOOKUP(J2051,Entourage!A:B,2,FALSE)</f>
        <v>c_b_0072</v>
      </c>
      <c r="Y2051" s="51" t="str">
        <f>VLOOKUP(M2051,Entourage!A:B,2,FALSE)</f>
        <v>c_b_0002</v>
      </c>
    </row>
    <row r="2052" spans="1:25" x14ac:dyDescent="0.15">
      <c r="A2052" s="51">
        <f t="shared" si="294"/>
        <v>103</v>
      </c>
      <c r="B2052" s="2">
        <f>COUNTIF(A$1:A2052,A2052)</f>
        <v>11</v>
      </c>
      <c r="C2052" s="2">
        <f t="shared" si="290"/>
        <v>101</v>
      </c>
      <c r="D2052" s="100">
        <f t="shared" si="295"/>
        <v>160</v>
      </c>
      <c r="E2052" s="51">
        <v>1</v>
      </c>
      <c r="F2052" s="43">
        <v>4</v>
      </c>
      <c r="G2052" s="82">
        <v>13009</v>
      </c>
      <c r="H2052" s="43">
        <v>34</v>
      </c>
      <c r="I2052" s="43">
        <f>VLOOKUP(C2052,[4]CharPropertyConfig!$A:$G,7,FALSE)*D2052</f>
        <v>4000</v>
      </c>
      <c r="J2052" s="51">
        <f>VLOOKUP(A2052,filiation!A:C,3,FALSE)</f>
        <v>13</v>
      </c>
      <c r="K2052" s="51">
        <f>VLOOKUP(J2052,Entourage!A:N,14,FALSE)</f>
        <v>3</v>
      </c>
      <c r="L2052" s="2" t="str">
        <f t="shared" si="291"/>
        <v>辅助</v>
      </c>
      <c r="M2052" s="51">
        <f>VLOOKUP(A2052,filiation!A:D,4,FALSE)</f>
        <v>3</v>
      </c>
      <c r="N2052" s="51">
        <f>VLOOKUP(M2052,Entourage!A:N,14,FALSE)</f>
        <v>2</v>
      </c>
      <c r="O2052" s="2" t="str">
        <f t="shared" si="292"/>
        <v>刺杀</v>
      </c>
      <c r="P2052" s="2">
        <f t="shared" si="293"/>
        <v>101</v>
      </c>
      <c r="Q2052" s="51">
        <f>INT(VLOOKUP(M2052,Entourage!A:AF,28+IF(N2052=1,2,IF(N2052=3,3,1)),FALSE)*0.6*POWER(B2052,1.1))</f>
        <v>301</v>
      </c>
      <c r="R2052" s="55">
        <f>I2052/(SUM(H$2:H2052)*10)</f>
        <v>5.7856977551492706E-3</v>
      </c>
      <c r="S2052" s="95">
        <f t="shared" si="296"/>
        <v>1.74</v>
      </c>
      <c r="T2052" s="96">
        <f>SUMIFS(H$2:H2052,A$2:A2052,A2052)*10*S2052*(1.1+INDEX(Entourage!BD:BD,MATCH(J2052,Entourage!A:A,0))/20)</f>
        <v>4002</v>
      </c>
      <c r="U2052" s="96">
        <f t="shared" si="297"/>
        <v>458.25</v>
      </c>
      <c r="V2052" s="96">
        <f>T2052/VLOOKUP(C2052,[4]CharPropertyConfig!$A:$G,7,FALSE)</f>
        <v>160.08000000000001</v>
      </c>
      <c r="W2052" s="96">
        <f t="shared" ref="W2052:W2081" si="298">U2052-U2051</f>
        <v>19.5</v>
      </c>
      <c r="X2052" s="54" t="str">
        <f>VLOOKUP(J2052,Entourage!A:B,2,FALSE)</f>
        <v>c_b_0072</v>
      </c>
      <c r="Y2052" s="51" t="str">
        <f>VLOOKUP(M2052,Entourage!A:B,2,FALSE)</f>
        <v>c_b_0002</v>
      </c>
    </row>
    <row r="2053" spans="1:25" x14ac:dyDescent="0.15">
      <c r="A2053" s="51">
        <f t="shared" si="294"/>
        <v>103</v>
      </c>
      <c r="B2053" s="2">
        <f>COUNTIF(A$1:A2053,A2053)</f>
        <v>12</v>
      </c>
      <c r="C2053" s="2">
        <f t="shared" si="290"/>
        <v>101</v>
      </c>
      <c r="D2053" s="100">
        <f t="shared" si="295"/>
        <v>179</v>
      </c>
      <c r="E2053" s="51">
        <v>1</v>
      </c>
      <c r="F2053" s="43">
        <v>4</v>
      </c>
      <c r="G2053" s="82">
        <v>13009</v>
      </c>
      <c r="H2053" s="43">
        <v>38</v>
      </c>
      <c r="I2053" s="43">
        <f>VLOOKUP(C2053,[4]CharPropertyConfig!$A:$G,7,FALSE)*D2053</f>
        <v>4475</v>
      </c>
      <c r="J2053" s="51">
        <f>VLOOKUP(A2053,filiation!A:C,3,FALSE)</f>
        <v>13</v>
      </c>
      <c r="K2053" s="51">
        <f>VLOOKUP(J2053,Entourage!A:N,14,FALSE)</f>
        <v>3</v>
      </c>
      <c r="L2053" s="2" t="str">
        <f t="shared" si="291"/>
        <v>辅助</v>
      </c>
      <c r="M2053" s="51">
        <f>VLOOKUP(A2053,filiation!A:D,4,FALSE)</f>
        <v>3</v>
      </c>
      <c r="N2053" s="51">
        <f>VLOOKUP(M2053,Entourage!A:N,14,FALSE)</f>
        <v>2</v>
      </c>
      <c r="O2053" s="2" t="str">
        <f t="shared" si="292"/>
        <v>刺杀</v>
      </c>
      <c r="P2053" s="2">
        <f t="shared" si="293"/>
        <v>101</v>
      </c>
      <c r="Q2053" s="51">
        <f>INT(VLOOKUP(M2053,Entourage!A:AF,28+IF(N2053=1,2,IF(N2053=3,3,1)),FALSE)*0.6*POWER(B2053,1.1))</f>
        <v>332</v>
      </c>
      <c r="R2053" s="55">
        <f>I2053/(SUM(H$2:H2053)*10)</f>
        <v>6.4691936276635728E-3</v>
      </c>
      <c r="S2053" s="95">
        <f t="shared" si="296"/>
        <v>1.615</v>
      </c>
      <c r="T2053" s="96">
        <f>SUMIFS(H$2:H2053,A$2:A2053,A2053)*10*S2053*(1.1+INDEX(Entourage!BD:BD,MATCH(J2053,Entourage!A:A,0))/20)</f>
        <v>4481.625</v>
      </c>
      <c r="U2053" s="96">
        <f t="shared" si="297"/>
        <v>479.625</v>
      </c>
      <c r="V2053" s="96">
        <f>T2053/VLOOKUP(C2053,[4]CharPropertyConfig!$A:$G,7,FALSE)</f>
        <v>179.26499999999999</v>
      </c>
      <c r="W2053" s="96">
        <f t="shared" si="298"/>
        <v>21.375</v>
      </c>
      <c r="X2053" s="54" t="str">
        <f>VLOOKUP(J2053,Entourage!A:B,2,FALSE)</f>
        <v>c_b_0072</v>
      </c>
      <c r="Y2053" s="51" t="str">
        <f>VLOOKUP(M2053,Entourage!A:B,2,FALSE)</f>
        <v>c_b_0002</v>
      </c>
    </row>
    <row r="2054" spans="1:25" x14ac:dyDescent="0.15">
      <c r="A2054" s="51">
        <f t="shared" si="294"/>
        <v>103</v>
      </c>
      <c r="B2054" s="2">
        <f>COUNTIF(A$1:A2054,A2054)</f>
        <v>13</v>
      </c>
      <c r="C2054" s="2">
        <f t="shared" si="290"/>
        <v>101</v>
      </c>
      <c r="D2054" s="100">
        <f t="shared" si="295"/>
        <v>199</v>
      </c>
      <c r="E2054" s="51">
        <v>1</v>
      </c>
      <c r="F2054" s="43">
        <v>4</v>
      </c>
      <c r="G2054" s="82">
        <v>13009</v>
      </c>
      <c r="H2054" s="43">
        <v>42</v>
      </c>
      <c r="I2054" s="43">
        <f>VLOOKUP(C2054,[4]CharPropertyConfig!$A:$G,7,FALSE)*D2054</f>
        <v>4975</v>
      </c>
      <c r="J2054" s="51">
        <f>VLOOKUP(A2054,filiation!A:C,3,FALSE)</f>
        <v>13</v>
      </c>
      <c r="K2054" s="51">
        <f>VLOOKUP(J2054,Entourage!A:N,14,FALSE)</f>
        <v>3</v>
      </c>
      <c r="L2054" s="2" t="str">
        <f t="shared" si="291"/>
        <v>辅助</v>
      </c>
      <c r="M2054" s="51">
        <f>VLOOKUP(A2054,filiation!A:D,4,FALSE)</f>
        <v>3</v>
      </c>
      <c r="N2054" s="51">
        <f>VLOOKUP(M2054,Entourage!A:N,14,FALSE)</f>
        <v>2</v>
      </c>
      <c r="O2054" s="2" t="str">
        <f t="shared" si="292"/>
        <v>刺杀</v>
      </c>
      <c r="P2054" s="2">
        <f t="shared" si="293"/>
        <v>101</v>
      </c>
      <c r="Q2054" s="51">
        <f>INT(VLOOKUP(M2054,Entourage!A:AF,28+IF(N2054=1,2,IF(N2054=3,3,1)),FALSE)*0.6*POWER(B2054,1.1))</f>
        <v>362</v>
      </c>
      <c r="R2054" s="55">
        <f>I2054/(SUM(H$2:H2054)*10)</f>
        <v>7.1876444752658345E-3</v>
      </c>
      <c r="S2054" s="95">
        <f t="shared" si="296"/>
        <v>1.51</v>
      </c>
      <c r="T2054" s="96">
        <f>SUMIFS(H$2:H2054,A$2:A2054,A2054)*10*S2054*(1.1+INDEX(Entourage!BD:BD,MATCH(J2054,Entourage!A:A,0))/20)</f>
        <v>4983</v>
      </c>
      <c r="U2054" s="96">
        <f t="shared" si="297"/>
        <v>501.375</v>
      </c>
      <c r="V2054" s="96">
        <f>T2054/VLOOKUP(C2054,[4]CharPropertyConfig!$A:$G,7,FALSE)</f>
        <v>199.32</v>
      </c>
      <c r="W2054" s="96">
        <f t="shared" si="298"/>
        <v>21.75</v>
      </c>
      <c r="X2054" s="54" t="str">
        <f>VLOOKUP(J2054,Entourage!A:B,2,FALSE)</f>
        <v>c_b_0072</v>
      </c>
      <c r="Y2054" s="51" t="str">
        <f>VLOOKUP(M2054,Entourage!A:B,2,FALSE)</f>
        <v>c_b_0002</v>
      </c>
    </row>
    <row r="2055" spans="1:25" x14ac:dyDescent="0.15">
      <c r="A2055" s="51">
        <f t="shared" si="294"/>
        <v>103</v>
      </c>
      <c r="B2055" s="2">
        <f>COUNTIF(A$1:A2055,A2055)</f>
        <v>14</v>
      </c>
      <c r="C2055" s="2">
        <f t="shared" si="290"/>
        <v>101</v>
      </c>
      <c r="D2055" s="100">
        <f t="shared" si="295"/>
        <v>220</v>
      </c>
      <c r="E2055" s="51">
        <v>1</v>
      </c>
      <c r="F2055" s="43">
        <v>5</v>
      </c>
      <c r="G2055" s="82">
        <v>13009</v>
      </c>
      <c r="H2055" s="43">
        <v>46</v>
      </c>
      <c r="I2055" s="43">
        <f>VLOOKUP(C2055,[4]CharPropertyConfig!$A:$G,7,FALSE)*D2055</f>
        <v>5500</v>
      </c>
      <c r="J2055" s="51">
        <f>VLOOKUP(A2055,filiation!A:C,3,FALSE)</f>
        <v>13</v>
      </c>
      <c r="K2055" s="51">
        <f>VLOOKUP(J2055,Entourage!A:N,14,FALSE)</f>
        <v>3</v>
      </c>
      <c r="L2055" s="2" t="str">
        <f t="shared" si="291"/>
        <v>辅助</v>
      </c>
      <c r="M2055" s="51">
        <f>VLOOKUP(A2055,filiation!A:D,4,FALSE)</f>
        <v>3</v>
      </c>
      <c r="N2055" s="51">
        <f>VLOOKUP(M2055,Entourage!A:N,14,FALSE)</f>
        <v>2</v>
      </c>
      <c r="O2055" s="2" t="str">
        <f t="shared" si="292"/>
        <v>刺杀</v>
      </c>
      <c r="P2055" s="2">
        <f t="shared" si="293"/>
        <v>101</v>
      </c>
      <c r="Q2055" s="51">
        <f>INT(VLOOKUP(M2055,Entourage!A:AF,28+IF(N2055=1,2,IF(N2055=3,3,1)),FALSE)*0.6*POWER(B2055,1.1))</f>
        <v>393</v>
      </c>
      <c r="R2055" s="55">
        <f>I2055/(SUM(H$2:H2055)*10)</f>
        <v>7.9408622332592192E-3</v>
      </c>
      <c r="S2055" s="95">
        <f t="shared" si="296"/>
        <v>1.42</v>
      </c>
      <c r="T2055" s="96">
        <f>SUMIFS(H$2:H2055,A$2:A2055,A2055)*10*S2055*(1.1+INDEX(Entourage!BD:BD,MATCH(J2055,Entourage!A:A,0))/20)</f>
        <v>5502.5</v>
      </c>
      <c r="U2055" s="96">
        <f t="shared" si="297"/>
        <v>519.5</v>
      </c>
      <c r="V2055" s="96">
        <f>T2055/VLOOKUP(C2055,[4]CharPropertyConfig!$A:$G,7,FALSE)</f>
        <v>220.1</v>
      </c>
      <c r="W2055" s="96">
        <f t="shared" si="298"/>
        <v>18.125</v>
      </c>
      <c r="X2055" s="54" t="str">
        <f>VLOOKUP(J2055,Entourage!A:B,2,FALSE)</f>
        <v>c_b_0072</v>
      </c>
      <c r="Y2055" s="51" t="str">
        <f>VLOOKUP(M2055,Entourage!A:B,2,FALSE)</f>
        <v>c_b_0002</v>
      </c>
    </row>
    <row r="2056" spans="1:25" x14ac:dyDescent="0.15">
      <c r="A2056" s="51">
        <f t="shared" si="294"/>
        <v>103</v>
      </c>
      <c r="B2056" s="2">
        <f>COUNTIF(A$1:A2056,A2056)</f>
        <v>15</v>
      </c>
      <c r="C2056" s="2">
        <f t="shared" si="290"/>
        <v>101</v>
      </c>
      <c r="D2056" s="100">
        <f t="shared" si="295"/>
        <v>241</v>
      </c>
      <c r="E2056" s="51">
        <v>1</v>
      </c>
      <c r="F2056" s="43">
        <v>5</v>
      </c>
      <c r="G2056" s="82">
        <v>13009</v>
      </c>
      <c r="H2056" s="43">
        <v>50</v>
      </c>
      <c r="I2056" s="43">
        <f>VLOOKUP(C2056,[4]CharPropertyConfig!$A:$G,7,FALSE)*D2056</f>
        <v>6025</v>
      </c>
      <c r="J2056" s="51">
        <f>VLOOKUP(A2056,filiation!A:C,3,FALSE)</f>
        <v>13</v>
      </c>
      <c r="K2056" s="51">
        <f>VLOOKUP(J2056,Entourage!A:N,14,FALSE)</f>
        <v>3</v>
      </c>
      <c r="L2056" s="2" t="str">
        <f t="shared" si="291"/>
        <v>辅助</v>
      </c>
      <c r="M2056" s="51">
        <f>VLOOKUP(A2056,filiation!A:D,4,FALSE)</f>
        <v>3</v>
      </c>
      <c r="N2056" s="51">
        <f>VLOOKUP(M2056,Entourage!A:N,14,FALSE)</f>
        <v>2</v>
      </c>
      <c r="O2056" s="2" t="str">
        <f t="shared" si="292"/>
        <v>刺杀</v>
      </c>
      <c r="P2056" s="2">
        <f t="shared" si="293"/>
        <v>101</v>
      </c>
      <c r="Q2056" s="51">
        <f>INT(VLOOKUP(M2056,Entourage!A:AF,28+IF(N2056=1,2,IF(N2056=3,3,1)),FALSE)*0.6*POWER(B2056,1.1))</f>
        <v>424</v>
      </c>
      <c r="R2056" s="55">
        <f>I2056/(SUM(H$2:H2056)*10)</f>
        <v>8.6925784856879042E-3</v>
      </c>
      <c r="S2056" s="95">
        <f t="shared" si="296"/>
        <v>1.3418999999999999</v>
      </c>
      <c r="T2056" s="96">
        <f>SUMIFS(H$2:H2056,A$2:A2056,A2056)*10*S2056*(1.1+INDEX(Entourage!BD:BD,MATCH(J2056,Entourage!A:A,0))/20)</f>
        <v>6038.5499999999993</v>
      </c>
      <c r="U2056" s="96">
        <f t="shared" si="297"/>
        <v>536.04999999999927</v>
      </c>
      <c r="V2056" s="96">
        <f>T2056/VLOOKUP(C2056,[4]CharPropertyConfig!$A:$G,7,FALSE)</f>
        <v>241.54199999999997</v>
      </c>
      <c r="W2056" s="96">
        <f t="shared" si="298"/>
        <v>16.549999999999272</v>
      </c>
      <c r="X2056" s="54" t="str">
        <f>VLOOKUP(J2056,Entourage!A:B,2,FALSE)</f>
        <v>c_b_0072</v>
      </c>
      <c r="Y2056" s="51" t="str">
        <f>VLOOKUP(M2056,Entourage!A:B,2,FALSE)</f>
        <v>c_b_0002</v>
      </c>
    </row>
    <row r="2057" spans="1:25" x14ac:dyDescent="0.15">
      <c r="A2057" s="51">
        <f t="shared" si="294"/>
        <v>103</v>
      </c>
      <c r="B2057" s="2">
        <f>COUNTIF(A$1:A2057,A2057)</f>
        <v>16</v>
      </c>
      <c r="C2057" s="2">
        <f t="shared" si="290"/>
        <v>101</v>
      </c>
      <c r="D2057" s="100">
        <f t="shared" si="295"/>
        <v>263</v>
      </c>
      <c r="E2057" s="51">
        <v>1</v>
      </c>
      <c r="F2057" s="43">
        <v>5</v>
      </c>
      <c r="G2057" s="82">
        <v>13009</v>
      </c>
      <c r="H2057" s="43">
        <v>54</v>
      </c>
      <c r="I2057" s="43">
        <f>VLOOKUP(C2057,[4]CharPropertyConfig!$A:$G,7,FALSE)*D2057</f>
        <v>6575</v>
      </c>
      <c r="J2057" s="51">
        <f>VLOOKUP(A2057,filiation!A:C,3,FALSE)</f>
        <v>13</v>
      </c>
      <c r="K2057" s="51">
        <f>VLOOKUP(J2057,Entourage!A:N,14,FALSE)</f>
        <v>3</v>
      </c>
      <c r="L2057" s="2" t="str">
        <f t="shared" si="291"/>
        <v>辅助</v>
      </c>
      <c r="M2057" s="51">
        <f>VLOOKUP(A2057,filiation!A:D,4,FALSE)</f>
        <v>3</v>
      </c>
      <c r="N2057" s="51">
        <f>VLOOKUP(M2057,Entourage!A:N,14,FALSE)</f>
        <v>2</v>
      </c>
      <c r="O2057" s="2" t="str">
        <f t="shared" si="292"/>
        <v>刺杀</v>
      </c>
      <c r="P2057" s="2">
        <f t="shared" si="293"/>
        <v>101</v>
      </c>
      <c r="Q2057" s="51">
        <f>INT(VLOOKUP(M2057,Entourage!A:AF,28+IF(N2057=1,2,IF(N2057=3,3,1)),FALSE)*0.6*POWER(B2057,1.1))</f>
        <v>456</v>
      </c>
      <c r="R2057" s="55">
        <f>I2057/(SUM(H$2:H2057)*10)</f>
        <v>9.4787071475939226E-3</v>
      </c>
      <c r="S2057" s="95">
        <f t="shared" si="296"/>
        <v>1.2748049999999997</v>
      </c>
      <c r="T2057" s="96">
        <f>SUMIFS(H$2:H2057,A$2:A2057,A2057)*10*S2057*(1.1+INDEX(Entourage!BD:BD,MATCH(J2057,Entourage!A:A,0))/20)</f>
        <v>6597.1158749999986</v>
      </c>
      <c r="U2057" s="96">
        <f t="shared" si="297"/>
        <v>558.56587499999932</v>
      </c>
      <c r="V2057" s="96">
        <f>T2057/VLOOKUP(C2057,[4]CharPropertyConfig!$A:$G,7,FALSE)</f>
        <v>263.88463499999995</v>
      </c>
      <c r="W2057" s="96">
        <f t="shared" si="298"/>
        <v>22.515875000000051</v>
      </c>
      <c r="X2057" s="54" t="str">
        <f>VLOOKUP(J2057,Entourage!A:B,2,FALSE)</f>
        <v>c_b_0072</v>
      </c>
      <c r="Y2057" s="51" t="str">
        <f>VLOOKUP(M2057,Entourage!A:B,2,FALSE)</f>
        <v>c_b_0002</v>
      </c>
    </row>
    <row r="2058" spans="1:25" x14ac:dyDescent="0.15">
      <c r="A2058" s="51">
        <f t="shared" si="294"/>
        <v>103</v>
      </c>
      <c r="B2058" s="2">
        <f>COUNTIF(A$1:A2058,A2058)</f>
        <v>17</v>
      </c>
      <c r="C2058" s="2">
        <f t="shared" si="290"/>
        <v>101</v>
      </c>
      <c r="D2058" s="100">
        <f t="shared" si="295"/>
        <v>287</v>
      </c>
      <c r="E2058" s="51">
        <v>1</v>
      </c>
      <c r="F2058" s="43">
        <v>5</v>
      </c>
      <c r="G2058" s="82">
        <v>13009</v>
      </c>
      <c r="H2058" s="43">
        <v>58</v>
      </c>
      <c r="I2058" s="43">
        <f>VLOOKUP(C2058,[4]CharPropertyConfig!$A:$G,7,FALSE)*D2058</f>
        <v>7175</v>
      </c>
      <c r="J2058" s="51">
        <f>VLOOKUP(A2058,filiation!A:C,3,FALSE)</f>
        <v>13</v>
      </c>
      <c r="K2058" s="51">
        <f>VLOOKUP(J2058,Entourage!A:N,14,FALSE)</f>
        <v>3</v>
      </c>
      <c r="L2058" s="2" t="str">
        <f t="shared" si="291"/>
        <v>辅助</v>
      </c>
      <c r="M2058" s="51">
        <f>VLOOKUP(A2058,filiation!A:D,4,FALSE)</f>
        <v>3</v>
      </c>
      <c r="N2058" s="51">
        <f>VLOOKUP(M2058,Entourage!A:N,14,FALSE)</f>
        <v>2</v>
      </c>
      <c r="O2058" s="2" t="str">
        <f t="shared" si="292"/>
        <v>刺杀</v>
      </c>
      <c r="P2058" s="2">
        <f t="shared" si="293"/>
        <v>101</v>
      </c>
      <c r="Q2058" s="51">
        <f>INT(VLOOKUP(M2058,Entourage!A:AF,28+IF(N2058=1,2,IF(N2058=3,3,1)),FALSE)*0.6*POWER(B2058,1.1))</f>
        <v>487</v>
      </c>
      <c r="R2058" s="55">
        <f>I2058/(SUM(H$2:H2058)*10)</f>
        <v>1.0335042636552201E-2</v>
      </c>
      <c r="S2058" s="95">
        <f t="shared" si="296"/>
        <v>1.2174387749999998</v>
      </c>
      <c r="T2058" s="96">
        <f>SUMIFS(H$2:H2058,A$2:A2058,A2058)*10*S2058*(1.1+INDEX(Entourage!BD:BD,MATCH(J2058,Entourage!A:A,0))/20)</f>
        <v>7182.8887724999986</v>
      </c>
      <c r="U2058" s="96">
        <f t="shared" si="297"/>
        <v>585.7728975</v>
      </c>
      <c r="V2058" s="96">
        <f>T2058/VLOOKUP(C2058,[4]CharPropertyConfig!$A:$G,7,FALSE)</f>
        <v>287.31555089999995</v>
      </c>
      <c r="W2058" s="96">
        <f t="shared" si="298"/>
        <v>27.207022500000676</v>
      </c>
      <c r="X2058" s="54" t="str">
        <f>VLOOKUP(J2058,Entourage!A:B,2,FALSE)</f>
        <v>c_b_0072</v>
      </c>
      <c r="Y2058" s="51" t="str">
        <f>VLOOKUP(M2058,Entourage!A:B,2,FALSE)</f>
        <v>c_b_0002</v>
      </c>
    </row>
    <row r="2059" spans="1:25" x14ac:dyDescent="0.15">
      <c r="A2059" s="51">
        <f t="shared" si="294"/>
        <v>103</v>
      </c>
      <c r="B2059" s="2">
        <f>COUNTIF(A$1:A2059,A2059)</f>
        <v>18</v>
      </c>
      <c r="C2059" s="2">
        <f t="shared" si="290"/>
        <v>101</v>
      </c>
      <c r="D2059" s="100">
        <f t="shared" si="295"/>
        <v>313</v>
      </c>
      <c r="E2059" s="51">
        <v>1</v>
      </c>
      <c r="F2059" s="43">
        <v>6</v>
      </c>
      <c r="G2059" s="82">
        <v>13009</v>
      </c>
      <c r="H2059" s="43">
        <v>64</v>
      </c>
      <c r="I2059" s="43">
        <f>VLOOKUP(C2059,[4]CharPropertyConfig!$A:$G,7,FALSE)*D2059</f>
        <v>7825</v>
      </c>
      <c r="J2059" s="51">
        <f>VLOOKUP(A2059,filiation!A:C,3,FALSE)</f>
        <v>13</v>
      </c>
      <c r="K2059" s="51">
        <f>VLOOKUP(J2059,Entourage!A:N,14,FALSE)</f>
        <v>3</v>
      </c>
      <c r="L2059" s="2" t="str">
        <f t="shared" si="291"/>
        <v>辅助</v>
      </c>
      <c r="M2059" s="51">
        <f>VLOOKUP(A2059,filiation!A:D,4,FALSE)</f>
        <v>3</v>
      </c>
      <c r="N2059" s="51">
        <f>VLOOKUP(M2059,Entourage!A:N,14,FALSE)</f>
        <v>2</v>
      </c>
      <c r="O2059" s="2" t="str">
        <f t="shared" si="292"/>
        <v>刺杀</v>
      </c>
      <c r="P2059" s="2">
        <f t="shared" si="293"/>
        <v>101</v>
      </c>
      <c r="Q2059" s="51">
        <f>INT(VLOOKUP(M2059,Entourage!A:AF,28+IF(N2059=1,2,IF(N2059=3,3,1)),FALSE)*0.6*POWER(B2059,1.1))</f>
        <v>519</v>
      </c>
      <c r="R2059" s="55">
        <f>I2059/(SUM(H$2:H2059)*10)</f>
        <v>1.1260937140225651E-2</v>
      </c>
      <c r="S2059" s="95">
        <f t="shared" si="296"/>
        <v>1.1687412239999997</v>
      </c>
      <c r="T2059" s="96">
        <f>SUMIFS(H$2:H2059,A$2:A2059,A2059)*10*S2059*(1.1+INDEX(Entourage!BD:BD,MATCH(J2059,Entourage!A:A,0))/20)</f>
        <v>7830.5662007999981</v>
      </c>
      <c r="U2059" s="96">
        <f t="shared" si="297"/>
        <v>647.67742829999952</v>
      </c>
      <c r="V2059" s="96">
        <f>T2059/VLOOKUP(C2059,[4]CharPropertyConfig!$A:$G,7,FALSE)</f>
        <v>313.22264803199994</v>
      </c>
      <c r="W2059" s="96">
        <f t="shared" si="298"/>
        <v>61.90453079999952</v>
      </c>
      <c r="X2059" s="54" t="str">
        <f>VLOOKUP(J2059,Entourage!A:B,2,FALSE)</f>
        <v>c_b_0072</v>
      </c>
      <c r="Y2059" s="51" t="str">
        <f>VLOOKUP(M2059,Entourage!A:B,2,FALSE)</f>
        <v>c_b_0002</v>
      </c>
    </row>
    <row r="2060" spans="1:25" x14ac:dyDescent="0.15">
      <c r="A2060" s="51">
        <f t="shared" si="294"/>
        <v>103</v>
      </c>
      <c r="B2060" s="2">
        <f>COUNTIF(A$1:A2060,A2060)</f>
        <v>19</v>
      </c>
      <c r="C2060" s="2">
        <f t="shared" si="290"/>
        <v>101</v>
      </c>
      <c r="D2060" s="100">
        <f t="shared" si="295"/>
        <v>340</v>
      </c>
      <c r="E2060" s="51">
        <v>1</v>
      </c>
      <c r="F2060" s="43">
        <v>6</v>
      </c>
      <c r="G2060" s="82">
        <v>13009</v>
      </c>
      <c r="H2060" s="43">
        <v>68</v>
      </c>
      <c r="I2060" s="43">
        <f>VLOOKUP(C2060,[4]CharPropertyConfig!$A:$G,7,FALSE)*D2060</f>
        <v>8500</v>
      </c>
      <c r="J2060" s="51">
        <f>VLOOKUP(A2060,filiation!A:C,3,FALSE)</f>
        <v>13</v>
      </c>
      <c r="K2060" s="51">
        <f>VLOOKUP(J2060,Entourage!A:N,14,FALSE)</f>
        <v>3</v>
      </c>
      <c r="L2060" s="2" t="str">
        <f t="shared" si="291"/>
        <v>辅助</v>
      </c>
      <c r="M2060" s="51">
        <f>VLOOKUP(A2060,filiation!A:D,4,FALSE)</f>
        <v>3</v>
      </c>
      <c r="N2060" s="51">
        <f>VLOOKUP(M2060,Entourage!A:N,14,FALSE)</f>
        <v>2</v>
      </c>
      <c r="O2060" s="2" t="str">
        <f t="shared" si="292"/>
        <v>刺杀</v>
      </c>
      <c r="P2060" s="2">
        <f t="shared" si="293"/>
        <v>101</v>
      </c>
      <c r="Q2060" s="51">
        <f>INT(VLOOKUP(M2060,Entourage!A:AF,28+IF(N2060=1,2,IF(N2060=3,3,1)),FALSE)*0.6*POWER(B2060,1.1))</f>
        <v>550</v>
      </c>
      <c r="R2060" s="55">
        <f>I2060/(SUM(H$2:H2060)*10)</f>
        <v>1.2220369198918857E-2</v>
      </c>
      <c r="S2060" s="95">
        <f t="shared" si="296"/>
        <v>1.1278352811599996</v>
      </c>
      <c r="T2060" s="96">
        <f>SUMIFS(H$2:H2060,A$2:A2060,A2060)*10*S2060*(1.1+INDEX(Entourage!BD:BD,MATCH(J2060,Entourage!A:A,0))/20)</f>
        <v>8515.156372757996</v>
      </c>
      <c r="U2060" s="96">
        <f t="shared" si="297"/>
        <v>684.59017195799788</v>
      </c>
      <c r="V2060" s="96">
        <f>T2060/VLOOKUP(C2060,[4]CharPropertyConfig!$A:$G,7,FALSE)</f>
        <v>340.60625491031982</v>
      </c>
      <c r="W2060" s="96">
        <f t="shared" si="298"/>
        <v>36.912743657998362</v>
      </c>
      <c r="X2060" s="54" t="str">
        <f>VLOOKUP(J2060,Entourage!A:B,2,FALSE)</f>
        <v>c_b_0072</v>
      </c>
      <c r="Y2060" s="51" t="str">
        <f>VLOOKUP(M2060,Entourage!A:B,2,FALSE)</f>
        <v>c_b_0002</v>
      </c>
    </row>
    <row r="2061" spans="1:25" x14ac:dyDescent="0.15">
      <c r="A2061" s="51">
        <f t="shared" si="294"/>
        <v>103</v>
      </c>
      <c r="B2061" s="2">
        <f>COUNTIF(A$1:A2061,A2061)</f>
        <v>20</v>
      </c>
      <c r="C2061" s="2">
        <f t="shared" si="290"/>
        <v>101</v>
      </c>
      <c r="D2061" s="100">
        <f t="shared" si="295"/>
        <v>369</v>
      </c>
      <c r="E2061" s="51">
        <v>1</v>
      </c>
      <c r="F2061" s="43">
        <v>6</v>
      </c>
      <c r="G2061" s="82">
        <v>13009</v>
      </c>
      <c r="H2061" s="43">
        <v>72</v>
      </c>
      <c r="I2061" s="43">
        <f>VLOOKUP(C2061,[4]CharPropertyConfig!$A:$G,7,FALSE)*D2061</f>
        <v>9225</v>
      </c>
      <c r="J2061" s="51">
        <f>VLOOKUP(A2061,filiation!A:C,3,FALSE)</f>
        <v>13</v>
      </c>
      <c r="K2061" s="51">
        <f>VLOOKUP(J2061,Entourage!A:N,14,FALSE)</f>
        <v>3</v>
      </c>
      <c r="L2061" s="2" t="str">
        <f t="shared" si="291"/>
        <v>辅助</v>
      </c>
      <c r="M2061" s="51">
        <f>VLOOKUP(A2061,filiation!A:D,4,FALSE)</f>
        <v>3</v>
      </c>
      <c r="N2061" s="51">
        <f>VLOOKUP(M2061,Entourage!A:N,14,FALSE)</f>
        <v>2</v>
      </c>
      <c r="O2061" s="2" t="str">
        <f t="shared" si="292"/>
        <v>刺杀</v>
      </c>
      <c r="P2061" s="2">
        <f t="shared" si="293"/>
        <v>101</v>
      </c>
      <c r="Q2061" s="51">
        <f>INT(VLOOKUP(M2061,Entourage!A:AF,28+IF(N2061=1,2,IF(N2061=3,3,1)),FALSE)*0.6*POWER(B2061,1.1))</f>
        <v>582</v>
      </c>
      <c r="R2061" s="55">
        <f>I2061/(SUM(H$2:H2061)*10)</f>
        <v>1.3248980295283506E-2</v>
      </c>
      <c r="S2061" s="95">
        <f t="shared" si="296"/>
        <v>1.0940002227251997</v>
      </c>
      <c r="T2061" s="96">
        <f>SUMIFS(H$2:H2061,A$2:A2061,A2061)*10*S2061*(1.1+INDEX(Entourage!BD:BD,MATCH(J2061,Entourage!A:A,0))/20)</f>
        <v>9244.3018820279376</v>
      </c>
      <c r="U2061" s="96">
        <f t="shared" si="297"/>
        <v>729.14550926994161</v>
      </c>
      <c r="V2061" s="96">
        <f>T2061/VLOOKUP(C2061,[4]CharPropertyConfig!$A:$G,7,FALSE)</f>
        <v>369.77207528111751</v>
      </c>
      <c r="W2061" s="96">
        <f t="shared" si="298"/>
        <v>44.555337311943731</v>
      </c>
      <c r="X2061" s="54" t="str">
        <f>VLOOKUP(J2061,Entourage!A:B,2,FALSE)</f>
        <v>c_b_0072</v>
      </c>
      <c r="Y2061" s="51" t="str">
        <f>VLOOKUP(M2061,Entourage!A:B,2,FALSE)</f>
        <v>c_b_0002</v>
      </c>
    </row>
    <row r="2062" spans="1:25" x14ac:dyDescent="0.15">
      <c r="A2062" s="51">
        <f t="shared" si="294"/>
        <v>104</v>
      </c>
      <c r="B2062" s="2">
        <f>COUNTIF(A$1:A2062,A2062)</f>
        <v>1</v>
      </c>
      <c r="C2062" s="2">
        <f t="shared" si="290"/>
        <v>104</v>
      </c>
      <c r="D2062" s="100">
        <f t="shared" si="295"/>
        <v>280</v>
      </c>
      <c r="E2062" s="51">
        <v>1</v>
      </c>
      <c r="F2062" s="43">
        <v>1</v>
      </c>
      <c r="G2062" s="82">
        <v>13009</v>
      </c>
      <c r="H2062" s="43">
        <v>2</v>
      </c>
      <c r="I2062" s="43">
        <f>VLOOKUP(C2062,[4]CharPropertyConfig!$A:$G,7,FALSE)*D2062</f>
        <v>280</v>
      </c>
      <c r="J2062" s="51">
        <f>VLOOKUP(A2062,filiation!A:C,3,FALSE)</f>
        <v>3</v>
      </c>
      <c r="K2062" s="51">
        <f>VLOOKUP(J2062,Entourage!A:N,14,FALSE)</f>
        <v>2</v>
      </c>
      <c r="L2062" s="2" t="str">
        <f t="shared" si="291"/>
        <v>刺杀</v>
      </c>
      <c r="M2062" s="51">
        <f>VLOOKUP(A2062,filiation!A:D,4,FALSE)</f>
        <v>13</v>
      </c>
      <c r="N2062" s="51">
        <f>VLOOKUP(M2062,Entourage!A:N,14,FALSE)</f>
        <v>3</v>
      </c>
      <c r="O2062" s="2" t="str">
        <f t="shared" si="292"/>
        <v>辅助</v>
      </c>
      <c r="P2062" s="2">
        <f t="shared" si="293"/>
        <v>104</v>
      </c>
      <c r="Q2062" s="51">
        <f>INT(VLOOKUP(M2062,Entourage!A:AF,28+IF(N2062=1,2,IF(N2062=3,3,1)),FALSE)*0.6*POWER(B2062,1.1))</f>
        <v>157</v>
      </c>
      <c r="R2062" s="55">
        <f>I2062/(SUM(H$2:H2062)*10)</f>
        <v>4.0212552060893295E-4</v>
      </c>
      <c r="S2062" s="95">
        <f t="shared" si="296"/>
        <v>10</v>
      </c>
      <c r="T2062" s="96">
        <f>SUMIFS(H$2:H2062,A$2:A2062,A2062)*10*S2062*(1.1+INDEX(Entourage!BD:BD,MATCH(J2062,Entourage!A:A,0))/20)</f>
        <v>280</v>
      </c>
      <c r="U2062" s="96">
        <f t="shared" si="297"/>
        <v>-8964.3018820279376</v>
      </c>
      <c r="V2062" s="96">
        <f>T2062/VLOOKUP(C2062,[4]CharPropertyConfig!$A:$G,7,FALSE)</f>
        <v>280</v>
      </c>
      <c r="W2062" s="96">
        <f t="shared" si="298"/>
        <v>-9693.4473912978792</v>
      </c>
      <c r="X2062" s="54" t="str">
        <f>VLOOKUP(J2062,Entourage!A:B,2,FALSE)</f>
        <v>c_b_0002</v>
      </c>
      <c r="Y2062" s="51" t="str">
        <f>VLOOKUP(M2062,Entourage!A:B,2,FALSE)</f>
        <v>c_b_0072</v>
      </c>
    </row>
    <row r="2063" spans="1:25" x14ac:dyDescent="0.15">
      <c r="A2063" s="51">
        <f t="shared" si="294"/>
        <v>104</v>
      </c>
      <c r="B2063" s="2">
        <f>COUNTIF(A$1:A2063,A2063)</f>
        <v>2</v>
      </c>
      <c r="C2063" s="2">
        <f t="shared" si="290"/>
        <v>104</v>
      </c>
      <c r="D2063" s="100">
        <f t="shared" si="295"/>
        <v>588</v>
      </c>
      <c r="E2063" s="51">
        <v>1</v>
      </c>
      <c r="F2063" s="43">
        <v>1</v>
      </c>
      <c r="G2063" s="82">
        <v>13009</v>
      </c>
      <c r="H2063" s="43">
        <v>4</v>
      </c>
      <c r="I2063" s="43">
        <f>VLOOKUP(C2063,[4]CharPropertyConfig!$A:$G,7,FALSE)*D2063</f>
        <v>588</v>
      </c>
      <c r="J2063" s="51">
        <f>VLOOKUP(A2063,filiation!A:C,3,FALSE)</f>
        <v>3</v>
      </c>
      <c r="K2063" s="51">
        <f>VLOOKUP(J2063,Entourage!A:N,14,FALSE)</f>
        <v>2</v>
      </c>
      <c r="L2063" s="2" t="str">
        <f t="shared" si="291"/>
        <v>刺杀</v>
      </c>
      <c r="M2063" s="51">
        <f>VLOOKUP(A2063,filiation!A:D,4,FALSE)</f>
        <v>13</v>
      </c>
      <c r="N2063" s="51">
        <f>VLOOKUP(M2063,Entourage!A:N,14,FALSE)</f>
        <v>3</v>
      </c>
      <c r="O2063" s="2" t="str">
        <f t="shared" si="292"/>
        <v>辅助</v>
      </c>
      <c r="P2063" s="2">
        <f t="shared" si="293"/>
        <v>104</v>
      </c>
      <c r="Q2063" s="51">
        <f>INT(VLOOKUP(M2063,Entourage!A:AF,28+IF(N2063=1,2,IF(N2063=3,3,1)),FALSE)*0.6*POWER(B2063,1.1))</f>
        <v>336</v>
      </c>
      <c r="R2063" s="55">
        <f>I2063/(SUM(H$2:H2063)*10)</f>
        <v>8.4441508458511642E-4</v>
      </c>
      <c r="S2063" s="95">
        <f t="shared" si="296"/>
        <v>7</v>
      </c>
      <c r="T2063" s="96">
        <f>SUMIFS(H$2:H2063,A$2:A2063,A2063)*10*S2063*(1.1+INDEX(Entourage!BD:BD,MATCH(J2063,Entourage!A:A,0))/20)</f>
        <v>588</v>
      </c>
      <c r="U2063" s="96">
        <f t="shared" si="297"/>
        <v>308</v>
      </c>
      <c r="V2063" s="96">
        <f>T2063/VLOOKUP(C2063,[4]CharPropertyConfig!$A:$G,7,FALSE)</f>
        <v>588</v>
      </c>
      <c r="W2063" s="96">
        <f t="shared" si="298"/>
        <v>9272.3018820279376</v>
      </c>
      <c r="X2063" s="54" t="str">
        <f>VLOOKUP(J2063,Entourage!A:B,2,FALSE)</f>
        <v>c_b_0002</v>
      </c>
      <c r="Y2063" s="51" t="str">
        <f>VLOOKUP(M2063,Entourage!A:B,2,FALSE)</f>
        <v>c_b_0072</v>
      </c>
    </row>
    <row r="2064" spans="1:25" x14ac:dyDescent="0.15">
      <c r="A2064" s="51">
        <f t="shared" si="294"/>
        <v>104</v>
      </c>
      <c r="B2064" s="2">
        <f>COUNTIF(A$1:A2064,A2064)</f>
        <v>3</v>
      </c>
      <c r="C2064" s="2">
        <f t="shared" si="290"/>
        <v>104</v>
      </c>
      <c r="D2064" s="100">
        <f t="shared" si="295"/>
        <v>924</v>
      </c>
      <c r="E2064" s="51">
        <v>1</v>
      </c>
      <c r="F2064" s="43">
        <v>1</v>
      </c>
      <c r="G2064" s="82">
        <v>13009</v>
      </c>
      <c r="H2064" s="43">
        <v>6</v>
      </c>
      <c r="I2064" s="43">
        <f>VLOOKUP(C2064,[4]CharPropertyConfig!$A:$G,7,FALSE)*D2064</f>
        <v>924</v>
      </c>
      <c r="J2064" s="51">
        <f>VLOOKUP(A2064,filiation!A:C,3,FALSE)</f>
        <v>3</v>
      </c>
      <c r="K2064" s="51">
        <f>VLOOKUP(J2064,Entourage!A:N,14,FALSE)</f>
        <v>2</v>
      </c>
      <c r="L2064" s="2" t="str">
        <f t="shared" si="291"/>
        <v>刺杀</v>
      </c>
      <c r="M2064" s="51">
        <f>VLOOKUP(A2064,filiation!A:D,4,FALSE)</f>
        <v>13</v>
      </c>
      <c r="N2064" s="51">
        <f>VLOOKUP(M2064,Entourage!A:N,14,FALSE)</f>
        <v>3</v>
      </c>
      <c r="O2064" s="2" t="str">
        <f t="shared" si="292"/>
        <v>辅助</v>
      </c>
      <c r="P2064" s="2">
        <f t="shared" si="293"/>
        <v>104</v>
      </c>
      <c r="Q2064" s="51">
        <f>INT(VLOOKUP(M2064,Entourage!A:AF,28+IF(N2064=1,2,IF(N2064=3,3,1)),FALSE)*0.6*POWER(B2064,1.1))</f>
        <v>526</v>
      </c>
      <c r="R2064" s="55">
        <f>I2064/(SUM(H$2:H2064)*10)</f>
        <v>1.3268236645605973E-3</v>
      </c>
      <c r="S2064" s="95">
        <f t="shared" si="296"/>
        <v>5.5</v>
      </c>
      <c r="T2064" s="96">
        <f>SUMIFS(H$2:H2064,A$2:A2064,A2064)*10*S2064*(1.1+INDEX(Entourage!BD:BD,MATCH(J2064,Entourage!A:A,0))/20)</f>
        <v>924.00000000000011</v>
      </c>
      <c r="U2064" s="96">
        <f t="shared" si="297"/>
        <v>336.00000000000011</v>
      </c>
      <c r="V2064" s="96">
        <f>T2064/VLOOKUP(C2064,[4]CharPropertyConfig!$A:$G,7,FALSE)</f>
        <v>924.00000000000011</v>
      </c>
      <c r="W2064" s="96">
        <f t="shared" si="298"/>
        <v>28.000000000000114</v>
      </c>
      <c r="X2064" s="54" t="str">
        <f>VLOOKUP(J2064,Entourage!A:B,2,FALSE)</f>
        <v>c_b_0002</v>
      </c>
      <c r="Y2064" s="51" t="str">
        <f>VLOOKUP(M2064,Entourage!A:B,2,FALSE)</f>
        <v>c_b_0072</v>
      </c>
    </row>
    <row r="2065" spans="1:25" x14ac:dyDescent="0.15">
      <c r="A2065" s="51">
        <f t="shared" si="294"/>
        <v>104</v>
      </c>
      <c r="B2065" s="2">
        <f>COUNTIF(A$1:A2065,A2065)</f>
        <v>4</v>
      </c>
      <c r="C2065" s="2">
        <f t="shared" si="290"/>
        <v>104</v>
      </c>
      <c r="D2065" s="100">
        <f t="shared" si="295"/>
        <v>1293</v>
      </c>
      <c r="E2065" s="51">
        <v>1</v>
      </c>
      <c r="F2065" s="43">
        <v>2</v>
      </c>
      <c r="G2065" s="82">
        <v>13009</v>
      </c>
      <c r="H2065" s="43">
        <v>10</v>
      </c>
      <c r="I2065" s="43">
        <f>VLOOKUP(C2065,[4]CharPropertyConfig!$A:$G,7,FALSE)*D2065</f>
        <v>1293</v>
      </c>
      <c r="J2065" s="51">
        <f>VLOOKUP(A2065,filiation!A:C,3,FALSE)</f>
        <v>3</v>
      </c>
      <c r="K2065" s="51">
        <f>VLOOKUP(J2065,Entourage!A:N,14,FALSE)</f>
        <v>2</v>
      </c>
      <c r="L2065" s="2" t="str">
        <f t="shared" si="291"/>
        <v>刺杀</v>
      </c>
      <c r="M2065" s="51">
        <f>VLOOKUP(A2065,filiation!A:D,4,FALSE)</f>
        <v>13</v>
      </c>
      <c r="N2065" s="51">
        <f>VLOOKUP(M2065,Entourage!A:N,14,FALSE)</f>
        <v>3</v>
      </c>
      <c r="O2065" s="2" t="str">
        <f t="shared" si="292"/>
        <v>辅助</v>
      </c>
      <c r="P2065" s="2">
        <f t="shared" si="293"/>
        <v>104</v>
      </c>
      <c r="Q2065" s="51">
        <f>INT(VLOOKUP(M2065,Entourage!A:AF,28+IF(N2065=1,2,IF(N2065=3,3,1)),FALSE)*0.6*POWER(B2065,1.1))</f>
        <v>722</v>
      </c>
      <c r="R2065" s="55">
        <f>I2065/(SUM(H$2:H2065)*10)</f>
        <v>1.8564249820531228E-3</v>
      </c>
      <c r="S2065" s="95">
        <f t="shared" si="296"/>
        <v>4.2</v>
      </c>
      <c r="T2065" s="96">
        <f>SUMIFS(H$2:H2065,A$2:A2065,A2065)*10*S2065*(1.1+INDEX(Entourage!BD:BD,MATCH(J2065,Entourage!A:A,0))/20)</f>
        <v>1293.6000000000001</v>
      </c>
      <c r="U2065" s="96">
        <f t="shared" si="297"/>
        <v>369.6</v>
      </c>
      <c r="V2065" s="96">
        <f>T2065/VLOOKUP(C2065,[4]CharPropertyConfig!$A:$G,7,FALSE)</f>
        <v>1293.6000000000001</v>
      </c>
      <c r="W2065" s="96">
        <f t="shared" si="298"/>
        <v>33.599999999999909</v>
      </c>
      <c r="X2065" s="54" t="str">
        <f>VLOOKUP(J2065,Entourage!A:B,2,FALSE)</f>
        <v>c_b_0002</v>
      </c>
      <c r="Y2065" s="51" t="str">
        <f>VLOOKUP(M2065,Entourage!A:B,2,FALSE)</f>
        <v>c_b_0072</v>
      </c>
    </row>
    <row r="2066" spans="1:25" x14ac:dyDescent="0.15">
      <c r="A2066" s="51">
        <f t="shared" si="294"/>
        <v>104</v>
      </c>
      <c r="B2066" s="2">
        <f>COUNTIF(A$1:A2066,A2066)</f>
        <v>5</v>
      </c>
      <c r="C2066" s="2">
        <f t="shared" ref="C2066:C2081" si="299">P2066</f>
        <v>104</v>
      </c>
      <c r="D2066" s="100">
        <f t="shared" si="295"/>
        <v>1694</v>
      </c>
      <c r="E2066" s="51">
        <v>1</v>
      </c>
      <c r="F2066" s="43">
        <v>2</v>
      </c>
      <c r="G2066" s="82">
        <v>13009</v>
      </c>
      <c r="H2066" s="43">
        <v>12</v>
      </c>
      <c r="I2066" s="43">
        <f>VLOOKUP(C2066,[4]CharPropertyConfig!$A:$G,7,FALSE)*D2066</f>
        <v>1694</v>
      </c>
      <c r="J2066" s="51">
        <f>VLOOKUP(A2066,filiation!A:C,3,FALSE)</f>
        <v>3</v>
      </c>
      <c r="K2066" s="51">
        <f>VLOOKUP(J2066,Entourage!A:N,14,FALSE)</f>
        <v>2</v>
      </c>
      <c r="L2066" s="2" t="str">
        <f t="shared" si="291"/>
        <v>刺杀</v>
      </c>
      <c r="M2066" s="51">
        <f>VLOOKUP(A2066,filiation!A:D,4,FALSE)</f>
        <v>13</v>
      </c>
      <c r="N2066" s="51">
        <f>VLOOKUP(M2066,Entourage!A:N,14,FALSE)</f>
        <v>3</v>
      </c>
      <c r="O2066" s="2" t="str">
        <f t="shared" si="292"/>
        <v>辅助</v>
      </c>
      <c r="P2066" s="2">
        <f t="shared" si="293"/>
        <v>104</v>
      </c>
      <c r="Q2066" s="51">
        <f>INT(VLOOKUP(M2066,Entourage!A:AF,28+IF(N2066=1,2,IF(N2066=3,3,1)),FALSE)*0.6*POWER(B2066,1.1))</f>
        <v>923</v>
      </c>
      <c r="R2066" s="55">
        <f>I2066/(SUM(H$2:H2066)*10)</f>
        <v>2.4317418391662598E-3</v>
      </c>
      <c r="S2066" s="95">
        <f t="shared" si="296"/>
        <v>3.56</v>
      </c>
      <c r="T2066" s="96">
        <f>SUMIFS(H$2:H2066,A$2:A2066,A2066)*10*S2066*(1.1+INDEX(Entourage!BD:BD,MATCH(J2066,Entourage!A:A,0))/20)</f>
        <v>1694.5600000000004</v>
      </c>
      <c r="U2066" s="96">
        <f t="shared" si="297"/>
        <v>400.96000000000026</v>
      </c>
      <c r="V2066" s="96">
        <f>T2066/VLOOKUP(C2066,[4]CharPropertyConfig!$A:$G,7,FALSE)</f>
        <v>1694.5600000000004</v>
      </c>
      <c r="W2066" s="96">
        <f t="shared" si="298"/>
        <v>31.360000000000241</v>
      </c>
      <c r="X2066" s="54" t="str">
        <f>VLOOKUP(J2066,Entourage!A:B,2,FALSE)</f>
        <v>c_b_0002</v>
      </c>
      <c r="Y2066" s="51" t="str">
        <f>VLOOKUP(M2066,Entourage!A:B,2,FALSE)</f>
        <v>c_b_0072</v>
      </c>
    </row>
    <row r="2067" spans="1:25" x14ac:dyDescent="0.15">
      <c r="A2067" s="51">
        <f t="shared" si="294"/>
        <v>104</v>
      </c>
      <c r="B2067" s="2">
        <f>COUNTIF(A$1:A2067,A2067)</f>
        <v>6</v>
      </c>
      <c r="C2067" s="2">
        <f t="shared" si="299"/>
        <v>104</v>
      </c>
      <c r="D2067" s="100">
        <f t="shared" si="295"/>
        <v>2114</v>
      </c>
      <c r="E2067" s="51">
        <v>1</v>
      </c>
      <c r="F2067" s="43">
        <v>2</v>
      </c>
      <c r="G2067" s="82">
        <v>13009</v>
      </c>
      <c r="H2067" s="43">
        <v>16</v>
      </c>
      <c r="I2067" s="43">
        <f>VLOOKUP(C2067,[4]CharPropertyConfig!$A:$G,7,FALSE)*D2067</f>
        <v>2114</v>
      </c>
      <c r="J2067" s="51">
        <f>VLOOKUP(A2067,filiation!A:C,3,FALSE)</f>
        <v>3</v>
      </c>
      <c r="K2067" s="51">
        <f>VLOOKUP(J2067,Entourage!A:N,14,FALSE)</f>
        <v>2</v>
      </c>
      <c r="L2067" s="2" t="str">
        <f t="shared" si="291"/>
        <v>刺杀</v>
      </c>
      <c r="M2067" s="51">
        <f>VLOOKUP(A2067,filiation!A:D,4,FALSE)</f>
        <v>13</v>
      </c>
      <c r="N2067" s="51">
        <f>VLOOKUP(M2067,Entourage!A:N,14,FALSE)</f>
        <v>3</v>
      </c>
      <c r="O2067" s="2" t="str">
        <f t="shared" si="292"/>
        <v>辅助</v>
      </c>
      <c r="P2067" s="2">
        <f t="shared" si="293"/>
        <v>104</v>
      </c>
      <c r="Q2067" s="51">
        <f>INT(VLOOKUP(M2067,Entourage!A:AF,28+IF(N2067=1,2,IF(N2067=3,3,1)),FALSE)*0.6*POWER(B2067,1.1))</f>
        <v>1128</v>
      </c>
      <c r="R2067" s="55">
        <f>I2067/(SUM(H$2:H2067)*10)</f>
        <v>3.0339561985131607E-3</v>
      </c>
      <c r="S2067" s="95">
        <f t="shared" si="296"/>
        <v>3.02</v>
      </c>
      <c r="T2067" s="96">
        <f>SUMIFS(H$2:H2067,A$2:A2067,A2067)*10*S2067*(1.1+INDEX(Entourage!BD:BD,MATCH(J2067,Entourage!A:A,0))/20)</f>
        <v>2114</v>
      </c>
      <c r="U2067" s="96">
        <f t="shared" si="297"/>
        <v>419.4399999999996</v>
      </c>
      <c r="V2067" s="96">
        <f>T2067/VLOOKUP(C2067,[4]CharPropertyConfig!$A:$G,7,FALSE)</f>
        <v>2114</v>
      </c>
      <c r="W2067" s="96">
        <f t="shared" si="298"/>
        <v>18.479999999999336</v>
      </c>
      <c r="X2067" s="54" t="str">
        <f>VLOOKUP(J2067,Entourage!A:B,2,FALSE)</f>
        <v>c_b_0002</v>
      </c>
      <c r="Y2067" s="51" t="str">
        <f>VLOOKUP(M2067,Entourage!A:B,2,FALSE)</f>
        <v>c_b_0072</v>
      </c>
    </row>
    <row r="2068" spans="1:25" x14ac:dyDescent="0.15">
      <c r="A2068" s="51">
        <f t="shared" si="294"/>
        <v>104</v>
      </c>
      <c r="B2068" s="2">
        <f>COUNTIF(A$1:A2068,A2068)</f>
        <v>7</v>
      </c>
      <c r="C2068" s="2">
        <f t="shared" si="299"/>
        <v>104</v>
      </c>
      <c r="D2068" s="100">
        <f t="shared" si="295"/>
        <v>2548</v>
      </c>
      <c r="E2068" s="51">
        <v>1</v>
      </c>
      <c r="F2068" s="43">
        <v>3</v>
      </c>
      <c r="G2068" s="82">
        <v>13009</v>
      </c>
      <c r="H2068" s="43">
        <v>20</v>
      </c>
      <c r="I2068" s="43">
        <f>VLOOKUP(C2068,[4]CharPropertyConfig!$A:$G,7,FALSE)*D2068</f>
        <v>2548</v>
      </c>
      <c r="J2068" s="51">
        <f>VLOOKUP(A2068,filiation!A:C,3,FALSE)</f>
        <v>3</v>
      </c>
      <c r="K2068" s="51">
        <f>VLOOKUP(J2068,Entourage!A:N,14,FALSE)</f>
        <v>2</v>
      </c>
      <c r="L2068" s="2" t="str">
        <f t="shared" si="291"/>
        <v>刺杀</v>
      </c>
      <c r="M2068" s="51">
        <f>VLOOKUP(A2068,filiation!A:D,4,FALSE)</f>
        <v>13</v>
      </c>
      <c r="N2068" s="51">
        <f>VLOOKUP(M2068,Entourage!A:N,14,FALSE)</f>
        <v>3</v>
      </c>
      <c r="O2068" s="2" t="str">
        <f t="shared" si="292"/>
        <v>辅助</v>
      </c>
      <c r="P2068" s="2">
        <f t="shared" si="293"/>
        <v>104</v>
      </c>
      <c r="Q2068" s="51">
        <f>INT(VLOOKUP(M2068,Entourage!A:AF,28+IF(N2068=1,2,IF(N2068=3,3,1)),FALSE)*0.6*POWER(B2068,1.1))</f>
        <v>1336</v>
      </c>
      <c r="R2068" s="55">
        <f>I2068/(SUM(H$2:H2068)*10)</f>
        <v>3.6557720451088982E-3</v>
      </c>
      <c r="S2068" s="95">
        <f t="shared" si="296"/>
        <v>2.6</v>
      </c>
      <c r="T2068" s="96">
        <f>SUMIFS(H$2:H2068,A$2:A2068,A2068)*10*S2068*(1.1+INDEX(Entourage!BD:BD,MATCH(J2068,Entourage!A:A,0))/20)</f>
        <v>2548.0000000000005</v>
      </c>
      <c r="U2068" s="96">
        <f t="shared" si="297"/>
        <v>434.00000000000045</v>
      </c>
      <c r="V2068" s="96">
        <f>T2068/VLOOKUP(C2068,[4]CharPropertyConfig!$A:$G,7,FALSE)</f>
        <v>2548.0000000000005</v>
      </c>
      <c r="W2068" s="96">
        <f t="shared" si="298"/>
        <v>14.560000000000855</v>
      </c>
      <c r="X2068" s="54" t="str">
        <f>VLOOKUP(J2068,Entourage!A:B,2,FALSE)</f>
        <v>c_b_0002</v>
      </c>
      <c r="Y2068" s="51" t="str">
        <f>VLOOKUP(M2068,Entourage!A:B,2,FALSE)</f>
        <v>c_b_0072</v>
      </c>
    </row>
    <row r="2069" spans="1:25" x14ac:dyDescent="0.15">
      <c r="A2069" s="51">
        <f t="shared" si="294"/>
        <v>104</v>
      </c>
      <c r="B2069" s="2">
        <f>COUNTIF(A$1:A2069,A2069)</f>
        <v>8</v>
      </c>
      <c r="C2069" s="2">
        <f t="shared" si="299"/>
        <v>104</v>
      </c>
      <c r="D2069" s="100">
        <f t="shared" si="295"/>
        <v>3000</v>
      </c>
      <c r="E2069" s="51">
        <v>1</v>
      </c>
      <c r="F2069" s="43">
        <v>3</v>
      </c>
      <c r="G2069" s="82">
        <v>13009</v>
      </c>
      <c r="H2069" s="43">
        <v>24</v>
      </c>
      <c r="I2069" s="43">
        <f>VLOOKUP(C2069,[4]CharPropertyConfig!$A:$G,7,FALSE)*D2069</f>
        <v>3000</v>
      </c>
      <c r="J2069" s="51">
        <f>VLOOKUP(A2069,filiation!A:C,3,FALSE)</f>
        <v>3</v>
      </c>
      <c r="K2069" s="51">
        <f>VLOOKUP(J2069,Entourage!A:N,14,FALSE)</f>
        <v>2</v>
      </c>
      <c r="L2069" s="2" t="str">
        <f t="shared" si="291"/>
        <v>刺杀</v>
      </c>
      <c r="M2069" s="51">
        <f>VLOOKUP(A2069,filiation!A:D,4,FALSE)</f>
        <v>13</v>
      </c>
      <c r="N2069" s="51">
        <f>VLOOKUP(M2069,Entourage!A:N,14,FALSE)</f>
        <v>3</v>
      </c>
      <c r="O2069" s="2" t="str">
        <f t="shared" si="292"/>
        <v>辅助</v>
      </c>
      <c r="P2069" s="2">
        <f t="shared" si="293"/>
        <v>104</v>
      </c>
      <c r="Q2069" s="51">
        <f>INT(VLOOKUP(M2069,Entourage!A:AF,28+IF(N2069=1,2,IF(N2069=3,3,1)),FALSE)*0.6*POWER(B2069,1.1))</f>
        <v>1548</v>
      </c>
      <c r="R2069" s="55">
        <f>I2069/(SUM(H$2:H2069)*10)</f>
        <v>4.3028025587332546E-3</v>
      </c>
      <c r="S2069" s="95">
        <f t="shared" si="296"/>
        <v>2.2799999999999998</v>
      </c>
      <c r="T2069" s="96">
        <f>SUMIFS(H$2:H2069,A$2:A2069,A2069)*10*S2069*(1.1+INDEX(Entourage!BD:BD,MATCH(J2069,Entourage!A:A,0))/20)</f>
        <v>3000.48</v>
      </c>
      <c r="U2069" s="96">
        <f t="shared" si="297"/>
        <v>452.47999999999956</v>
      </c>
      <c r="V2069" s="96">
        <f>T2069/VLOOKUP(C2069,[4]CharPropertyConfig!$A:$G,7,FALSE)</f>
        <v>3000.48</v>
      </c>
      <c r="W2069" s="96">
        <f t="shared" si="298"/>
        <v>18.479999999999109</v>
      </c>
      <c r="X2069" s="54" t="str">
        <f>VLOOKUP(J2069,Entourage!A:B,2,FALSE)</f>
        <v>c_b_0002</v>
      </c>
      <c r="Y2069" s="51" t="str">
        <f>VLOOKUP(M2069,Entourage!A:B,2,FALSE)</f>
        <v>c_b_0072</v>
      </c>
    </row>
    <row r="2070" spans="1:25" x14ac:dyDescent="0.15">
      <c r="A2070" s="51">
        <f t="shared" si="294"/>
        <v>104</v>
      </c>
      <c r="B2070" s="2">
        <f>COUNTIF(A$1:A2070,A2070)</f>
        <v>9</v>
      </c>
      <c r="C2070" s="2">
        <f t="shared" si="299"/>
        <v>104</v>
      </c>
      <c r="D2070" s="100">
        <f t="shared" si="295"/>
        <v>3477</v>
      </c>
      <c r="E2070" s="51">
        <v>1</v>
      </c>
      <c r="F2070" s="43">
        <v>3</v>
      </c>
      <c r="G2070" s="82">
        <v>13009</v>
      </c>
      <c r="H2070" s="43">
        <v>26</v>
      </c>
      <c r="I2070" s="43">
        <f>VLOOKUP(C2070,[4]CharPropertyConfig!$A:$G,7,FALSE)*D2070</f>
        <v>3477</v>
      </c>
      <c r="J2070" s="51">
        <f>VLOOKUP(A2070,filiation!A:C,3,FALSE)</f>
        <v>3</v>
      </c>
      <c r="K2070" s="51">
        <f>VLOOKUP(J2070,Entourage!A:N,14,FALSE)</f>
        <v>2</v>
      </c>
      <c r="L2070" s="2" t="str">
        <f t="shared" si="291"/>
        <v>刺杀</v>
      </c>
      <c r="M2070" s="51">
        <f>VLOOKUP(A2070,filiation!A:D,4,FALSE)</f>
        <v>13</v>
      </c>
      <c r="N2070" s="51">
        <f>VLOOKUP(M2070,Entourage!A:N,14,FALSE)</f>
        <v>3</v>
      </c>
      <c r="O2070" s="2" t="str">
        <f t="shared" si="292"/>
        <v>辅助</v>
      </c>
      <c r="P2070" s="2">
        <f t="shared" si="293"/>
        <v>104</v>
      </c>
      <c r="Q2070" s="51">
        <f>INT(VLOOKUP(M2070,Entourage!A:AF,28+IF(N2070=1,2,IF(N2070=3,3,1)),FALSE)*0.6*POWER(B2070,1.1))</f>
        <v>1762</v>
      </c>
      <c r="R2070" s="55">
        <f>I2070/(SUM(H$2:H2070)*10)</f>
        <v>4.9850891781843204E-3</v>
      </c>
      <c r="S2070" s="95">
        <f t="shared" si="296"/>
        <v>2.0699999999999998</v>
      </c>
      <c r="T2070" s="96">
        <f>SUMIFS(H$2:H2070,A$2:A2070,A2070)*10*S2070*(1.1+INDEX(Entourage!BD:BD,MATCH(J2070,Entourage!A:A,0))/20)</f>
        <v>3477.6000000000004</v>
      </c>
      <c r="U2070" s="96">
        <f t="shared" si="297"/>
        <v>477.12000000000035</v>
      </c>
      <c r="V2070" s="96">
        <f>T2070/VLOOKUP(C2070,[4]CharPropertyConfig!$A:$G,7,FALSE)</f>
        <v>3477.6000000000004</v>
      </c>
      <c r="W2070" s="96">
        <f t="shared" si="298"/>
        <v>24.640000000000782</v>
      </c>
      <c r="X2070" s="54" t="str">
        <f>VLOOKUP(J2070,Entourage!A:B,2,FALSE)</f>
        <v>c_b_0002</v>
      </c>
      <c r="Y2070" s="51" t="str">
        <f>VLOOKUP(M2070,Entourage!A:B,2,FALSE)</f>
        <v>c_b_0072</v>
      </c>
    </row>
    <row r="2071" spans="1:25" x14ac:dyDescent="0.15">
      <c r="A2071" s="51">
        <f t="shared" si="294"/>
        <v>104</v>
      </c>
      <c r="B2071" s="2">
        <f>COUNTIF(A$1:A2071,A2071)</f>
        <v>10</v>
      </c>
      <c r="C2071" s="2">
        <f t="shared" si="299"/>
        <v>104</v>
      </c>
      <c r="D2071" s="100">
        <f t="shared" si="295"/>
        <v>3969</v>
      </c>
      <c r="E2071" s="51">
        <v>1</v>
      </c>
      <c r="F2071" s="43">
        <v>3</v>
      </c>
      <c r="G2071" s="82">
        <v>13009</v>
      </c>
      <c r="H2071" s="43">
        <v>30</v>
      </c>
      <c r="I2071" s="43">
        <f>VLOOKUP(C2071,[4]CharPropertyConfig!$A:$G,7,FALSE)*D2071</f>
        <v>3969</v>
      </c>
      <c r="J2071" s="51">
        <f>VLOOKUP(A2071,filiation!A:C,3,FALSE)</f>
        <v>3</v>
      </c>
      <c r="K2071" s="51">
        <f>VLOOKUP(J2071,Entourage!A:N,14,FALSE)</f>
        <v>2</v>
      </c>
      <c r="L2071" s="2" t="str">
        <f t="shared" si="291"/>
        <v>刺杀</v>
      </c>
      <c r="M2071" s="51">
        <f>VLOOKUP(A2071,filiation!A:D,4,FALSE)</f>
        <v>13</v>
      </c>
      <c r="N2071" s="51">
        <f>VLOOKUP(M2071,Entourage!A:N,14,FALSE)</f>
        <v>3</v>
      </c>
      <c r="O2071" s="2" t="str">
        <f t="shared" si="292"/>
        <v>辅助</v>
      </c>
      <c r="P2071" s="2">
        <f t="shared" si="293"/>
        <v>104</v>
      </c>
      <c r="Q2071" s="51">
        <f>INT(VLOOKUP(M2071,Entourage!A:AF,28+IF(N2071=1,2,IF(N2071=3,3,1)),FALSE)*0.6*POWER(B2071,1.1))</f>
        <v>1979</v>
      </c>
      <c r="R2071" s="55">
        <f>I2071/(SUM(H$2:H2071)*10)</f>
        <v>5.6880392100662099E-3</v>
      </c>
      <c r="S2071" s="95">
        <f t="shared" si="296"/>
        <v>1.89</v>
      </c>
      <c r="T2071" s="96">
        <f>SUMIFS(H$2:H2071,A$2:A2071,A2071)*10*S2071*(1.1+INDEX(Entourage!BD:BD,MATCH(J2071,Entourage!A:A,0))/20)</f>
        <v>3969.0000000000005</v>
      </c>
      <c r="U2071" s="96">
        <f t="shared" si="297"/>
        <v>491.40000000000009</v>
      </c>
      <c r="V2071" s="96">
        <f>T2071/VLOOKUP(C2071,[4]CharPropertyConfig!$A:$G,7,FALSE)</f>
        <v>3969.0000000000005</v>
      </c>
      <c r="W2071" s="96">
        <f t="shared" si="298"/>
        <v>14.279999999999745</v>
      </c>
      <c r="X2071" s="54" t="str">
        <f>VLOOKUP(J2071,Entourage!A:B,2,FALSE)</f>
        <v>c_b_0002</v>
      </c>
      <c r="Y2071" s="51" t="str">
        <f>VLOOKUP(M2071,Entourage!A:B,2,FALSE)</f>
        <v>c_b_0072</v>
      </c>
    </row>
    <row r="2072" spans="1:25" x14ac:dyDescent="0.15">
      <c r="A2072" s="51">
        <f t="shared" si="294"/>
        <v>104</v>
      </c>
      <c r="B2072" s="2">
        <f>COUNTIF(A$1:A2072,A2072)</f>
        <v>11</v>
      </c>
      <c r="C2072" s="2">
        <f t="shared" si="299"/>
        <v>104</v>
      </c>
      <c r="D2072" s="100">
        <f t="shared" si="295"/>
        <v>4482</v>
      </c>
      <c r="E2072" s="51">
        <v>1</v>
      </c>
      <c r="F2072" s="43">
        <v>4</v>
      </c>
      <c r="G2072" s="82">
        <v>13009</v>
      </c>
      <c r="H2072" s="43">
        <v>34</v>
      </c>
      <c r="I2072" s="43">
        <f>VLOOKUP(C2072,[4]CharPropertyConfig!$A:$G,7,FALSE)*D2072</f>
        <v>4482</v>
      </c>
      <c r="J2072" s="51">
        <f>VLOOKUP(A2072,filiation!A:C,3,FALSE)</f>
        <v>3</v>
      </c>
      <c r="K2072" s="51">
        <f>VLOOKUP(J2072,Entourage!A:N,14,FALSE)</f>
        <v>2</v>
      </c>
      <c r="L2072" s="2" t="str">
        <f t="shared" si="291"/>
        <v>刺杀</v>
      </c>
      <c r="M2072" s="51">
        <f>VLOOKUP(A2072,filiation!A:D,4,FALSE)</f>
        <v>13</v>
      </c>
      <c r="N2072" s="51">
        <f>VLOOKUP(M2072,Entourage!A:N,14,FALSE)</f>
        <v>3</v>
      </c>
      <c r="O2072" s="2" t="str">
        <f t="shared" si="292"/>
        <v>辅助</v>
      </c>
      <c r="P2072" s="2">
        <f t="shared" si="293"/>
        <v>104</v>
      </c>
      <c r="Q2072" s="51">
        <f>INT(VLOOKUP(M2072,Entourage!A:AF,28+IF(N2072=1,2,IF(N2072=3,3,1)),FALSE)*0.6*POWER(B2072,1.1))</f>
        <v>2197</v>
      </c>
      <c r="R2072" s="55">
        <f>I2072/(SUM(H$2:H2072)*10)</f>
        <v>6.4200996963272791E-3</v>
      </c>
      <c r="S2072" s="95">
        <f t="shared" si="296"/>
        <v>1.74</v>
      </c>
      <c r="T2072" s="96">
        <f>SUMIFS(H$2:H2072,A$2:A2072,A2072)*10*S2072*(1.1+INDEX(Entourage!BD:BD,MATCH(J2072,Entourage!A:A,0))/20)</f>
        <v>4482.2400000000007</v>
      </c>
      <c r="U2072" s="96">
        <f t="shared" si="297"/>
        <v>513.24000000000024</v>
      </c>
      <c r="V2072" s="96">
        <f>T2072/VLOOKUP(C2072,[4]CharPropertyConfig!$A:$G,7,FALSE)</f>
        <v>4482.2400000000007</v>
      </c>
      <c r="W2072" s="96">
        <f t="shared" si="298"/>
        <v>21.840000000000146</v>
      </c>
      <c r="X2072" s="54" t="str">
        <f>VLOOKUP(J2072,Entourage!A:B,2,FALSE)</f>
        <v>c_b_0002</v>
      </c>
      <c r="Y2072" s="51" t="str">
        <f>VLOOKUP(M2072,Entourage!A:B,2,FALSE)</f>
        <v>c_b_0072</v>
      </c>
    </row>
    <row r="2073" spans="1:25" x14ac:dyDescent="0.15">
      <c r="A2073" s="51">
        <f t="shared" si="294"/>
        <v>104</v>
      </c>
      <c r="B2073" s="2">
        <f>COUNTIF(A$1:A2073,A2073)</f>
        <v>12</v>
      </c>
      <c r="C2073" s="2">
        <f t="shared" si="299"/>
        <v>104</v>
      </c>
      <c r="D2073" s="100">
        <f t="shared" si="295"/>
        <v>5019</v>
      </c>
      <c r="E2073" s="51">
        <v>1</v>
      </c>
      <c r="F2073" s="43">
        <v>4</v>
      </c>
      <c r="G2073" s="82">
        <v>13009</v>
      </c>
      <c r="H2073" s="43">
        <v>38</v>
      </c>
      <c r="I2073" s="43">
        <f>VLOOKUP(C2073,[4]CharPropertyConfig!$A:$G,7,FALSE)*D2073</f>
        <v>5019</v>
      </c>
      <c r="J2073" s="51">
        <f>VLOOKUP(A2073,filiation!A:C,3,FALSE)</f>
        <v>3</v>
      </c>
      <c r="K2073" s="51">
        <f>VLOOKUP(J2073,Entourage!A:N,14,FALSE)</f>
        <v>2</v>
      </c>
      <c r="L2073" s="2" t="str">
        <f t="shared" si="291"/>
        <v>刺杀</v>
      </c>
      <c r="M2073" s="51">
        <f>VLOOKUP(A2073,filiation!A:D,4,FALSE)</f>
        <v>13</v>
      </c>
      <c r="N2073" s="51">
        <f>VLOOKUP(M2073,Entourage!A:N,14,FALSE)</f>
        <v>3</v>
      </c>
      <c r="O2073" s="2" t="str">
        <f t="shared" si="292"/>
        <v>辅助</v>
      </c>
      <c r="P2073" s="2">
        <f t="shared" si="293"/>
        <v>104</v>
      </c>
      <c r="Q2073" s="51">
        <f>INT(VLOOKUP(M2073,Entourage!A:AF,28+IF(N2073=1,2,IF(N2073=3,3,1)),FALSE)*0.6*POWER(B2073,1.1))</f>
        <v>2418</v>
      </c>
      <c r="R2073" s="55">
        <f>I2073/(SUM(H$2:H2073)*10)</f>
        <v>7.1853972798854686E-3</v>
      </c>
      <c r="S2073" s="95">
        <f t="shared" si="296"/>
        <v>1.615</v>
      </c>
      <c r="T2073" s="96">
        <f>SUMIFS(H$2:H2073,A$2:A2073,A2073)*10*S2073*(1.1+INDEX(Entourage!BD:BD,MATCH(J2073,Entourage!A:A,0))/20)</f>
        <v>5019.420000000001</v>
      </c>
      <c r="U2073" s="96">
        <f t="shared" si="297"/>
        <v>537.18000000000029</v>
      </c>
      <c r="V2073" s="96">
        <f>T2073/VLOOKUP(C2073,[4]CharPropertyConfig!$A:$G,7,FALSE)</f>
        <v>5019.420000000001</v>
      </c>
      <c r="W2073" s="96">
        <f t="shared" si="298"/>
        <v>23.940000000000055</v>
      </c>
      <c r="X2073" s="54" t="str">
        <f>VLOOKUP(J2073,Entourage!A:B,2,FALSE)</f>
        <v>c_b_0002</v>
      </c>
      <c r="Y2073" s="51" t="str">
        <f>VLOOKUP(M2073,Entourage!A:B,2,FALSE)</f>
        <v>c_b_0072</v>
      </c>
    </row>
    <row r="2074" spans="1:25" x14ac:dyDescent="0.15">
      <c r="A2074" s="51">
        <f t="shared" si="294"/>
        <v>104</v>
      </c>
      <c r="B2074" s="2">
        <f>COUNTIF(A$1:A2074,A2074)</f>
        <v>13</v>
      </c>
      <c r="C2074" s="2">
        <f t="shared" si="299"/>
        <v>104</v>
      </c>
      <c r="D2074" s="100">
        <f t="shared" si="295"/>
        <v>5580</v>
      </c>
      <c r="E2074" s="51">
        <v>1</v>
      </c>
      <c r="F2074" s="43">
        <v>4</v>
      </c>
      <c r="G2074" s="82">
        <v>13009</v>
      </c>
      <c r="H2074" s="43">
        <v>42</v>
      </c>
      <c r="I2074" s="43">
        <f>VLOOKUP(C2074,[4]CharPropertyConfig!$A:$G,7,FALSE)*D2074</f>
        <v>5580</v>
      </c>
      <c r="J2074" s="51">
        <f>VLOOKUP(A2074,filiation!A:C,3,FALSE)</f>
        <v>3</v>
      </c>
      <c r="K2074" s="51">
        <f>VLOOKUP(J2074,Entourage!A:N,14,FALSE)</f>
        <v>2</v>
      </c>
      <c r="L2074" s="2" t="str">
        <f t="shared" si="291"/>
        <v>刺杀</v>
      </c>
      <c r="M2074" s="51">
        <f>VLOOKUP(A2074,filiation!A:D,4,FALSE)</f>
        <v>13</v>
      </c>
      <c r="N2074" s="51">
        <f>VLOOKUP(M2074,Entourage!A:N,14,FALSE)</f>
        <v>3</v>
      </c>
      <c r="O2074" s="2" t="str">
        <f t="shared" si="292"/>
        <v>辅助</v>
      </c>
      <c r="P2074" s="2">
        <f t="shared" si="293"/>
        <v>104</v>
      </c>
      <c r="Q2074" s="51">
        <f>INT(VLOOKUP(M2074,Entourage!A:AF,28+IF(N2074=1,2,IF(N2074=3,3,1)),FALSE)*0.6*POWER(B2074,1.1))</f>
        <v>2641</v>
      </c>
      <c r="R2074" s="55">
        <f>I2074/(SUM(H$2:H2074)*10)</f>
        <v>7.9837463515137642E-3</v>
      </c>
      <c r="S2074" s="95">
        <f t="shared" si="296"/>
        <v>1.51</v>
      </c>
      <c r="T2074" s="96">
        <f>SUMIFS(H$2:H2074,A$2:A2074,A2074)*10*S2074*(1.1+INDEX(Entourage!BD:BD,MATCH(J2074,Entourage!A:A,0))/20)</f>
        <v>5580.9600000000009</v>
      </c>
      <c r="U2074" s="96">
        <f t="shared" si="297"/>
        <v>561.54</v>
      </c>
      <c r="V2074" s="96">
        <f>T2074/VLOOKUP(C2074,[4]CharPropertyConfig!$A:$G,7,FALSE)</f>
        <v>5580.9600000000009</v>
      </c>
      <c r="W2074" s="96">
        <f t="shared" si="298"/>
        <v>24.359999999999673</v>
      </c>
      <c r="X2074" s="54" t="str">
        <f>VLOOKUP(J2074,Entourage!A:B,2,FALSE)</f>
        <v>c_b_0002</v>
      </c>
      <c r="Y2074" s="51" t="str">
        <f>VLOOKUP(M2074,Entourage!A:B,2,FALSE)</f>
        <v>c_b_0072</v>
      </c>
    </row>
    <row r="2075" spans="1:25" x14ac:dyDescent="0.15">
      <c r="A2075" s="51">
        <f t="shared" si="294"/>
        <v>104</v>
      </c>
      <c r="B2075" s="2">
        <f>COUNTIF(A$1:A2075,A2075)</f>
        <v>14</v>
      </c>
      <c r="C2075" s="2">
        <f t="shared" si="299"/>
        <v>104</v>
      </c>
      <c r="D2075" s="100">
        <f t="shared" si="295"/>
        <v>6162</v>
      </c>
      <c r="E2075" s="51">
        <v>1</v>
      </c>
      <c r="F2075" s="43">
        <v>5</v>
      </c>
      <c r="G2075" s="82">
        <v>13009</v>
      </c>
      <c r="H2075" s="43">
        <v>46</v>
      </c>
      <c r="I2075" s="43">
        <f>VLOOKUP(C2075,[4]CharPropertyConfig!$A:$G,7,FALSE)*D2075</f>
        <v>6162</v>
      </c>
      <c r="J2075" s="51">
        <f>VLOOKUP(A2075,filiation!A:C,3,FALSE)</f>
        <v>3</v>
      </c>
      <c r="K2075" s="51">
        <f>VLOOKUP(J2075,Entourage!A:N,14,FALSE)</f>
        <v>2</v>
      </c>
      <c r="L2075" s="2" t="str">
        <f t="shared" si="291"/>
        <v>刺杀</v>
      </c>
      <c r="M2075" s="51">
        <f>VLOOKUP(A2075,filiation!A:D,4,FALSE)</f>
        <v>13</v>
      </c>
      <c r="N2075" s="51">
        <f>VLOOKUP(M2075,Entourage!A:N,14,FALSE)</f>
        <v>3</v>
      </c>
      <c r="O2075" s="2" t="str">
        <f t="shared" si="292"/>
        <v>辅助</v>
      </c>
      <c r="P2075" s="2">
        <f t="shared" si="293"/>
        <v>104</v>
      </c>
      <c r="Q2075" s="51">
        <f>INT(VLOOKUP(M2075,Entourage!A:AF,28+IF(N2075=1,2,IF(N2075=3,3,1)),FALSE)*0.6*POWER(B2075,1.1))</f>
        <v>2865</v>
      </c>
      <c r="R2075" s="55">
        <f>I2075/(SUM(H$2:H2075)*10)</f>
        <v>8.8106608710572226E-3</v>
      </c>
      <c r="S2075" s="95">
        <f t="shared" si="296"/>
        <v>1.42</v>
      </c>
      <c r="T2075" s="96">
        <f>SUMIFS(H$2:H2075,A$2:A2075,A2075)*10*S2075*(1.1+INDEX(Entourage!BD:BD,MATCH(J2075,Entourage!A:A,0))/20)</f>
        <v>6162.8</v>
      </c>
      <c r="U2075" s="96">
        <f t="shared" si="297"/>
        <v>581.83999999999924</v>
      </c>
      <c r="V2075" s="96">
        <f>T2075/VLOOKUP(C2075,[4]CharPropertyConfig!$A:$G,7,FALSE)</f>
        <v>6162.8</v>
      </c>
      <c r="W2075" s="96">
        <f t="shared" si="298"/>
        <v>20.299999999999272</v>
      </c>
      <c r="X2075" s="54" t="str">
        <f>VLOOKUP(J2075,Entourage!A:B,2,FALSE)</f>
        <v>c_b_0002</v>
      </c>
      <c r="Y2075" s="51" t="str">
        <f>VLOOKUP(M2075,Entourage!A:B,2,FALSE)</f>
        <v>c_b_0072</v>
      </c>
    </row>
    <row r="2076" spans="1:25" x14ac:dyDescent="0.15">
      <c r="A2076" s="51">
        <f t="shared" si="294"/>
        <v>104</v>
      </c>
      <c r="B2076" s="2">
        <f>COUNTIF(A$1:A2076,A2076)</f>
        <v>15</v>
      </c>
      <c r="C2076" s="2">
        <f t="shared" si="299"/>
        <v>104</v>
      </c>
      <c r="D2076" s="100">
        <f t="shared" si="295"/>
        <v>6763</v>
      </c>
      <c r="E2076" s="51">
        <v>1</v>
      </c>
      <c r="F2076" s="43">
        <v>5</v>
      </c>
      <c r="G2076" s="82">
        <v>13009</v>
      </c>
      <c r="H2076" s="43">
        <v>50</v>
      </c>
      <c r="I2076" s="43">
        <f>VLOOKUP(C2076,[4]CharPropertyConfig!$A:$G,7,FALSE)*D2076</f>
        <v>6763</v>
      </c>
      <c r="J2076" s="51">
        <f>VLOOKUP(A2076,filiation!A:C,3,FALSE)</f>
        <v>3</v>
      </c>
      <c r="K2076" s="51">
        <f>VLOOKUP(J2076,Entourage!A:N,14,FALSE)</f>
        <v>2</v>
      </c>
      <c r="L2076" s="2" t="str">
        <f t="shared" si="291"/>
        <v>刺杀</v>
      </c>
      <c r="M2076" s="51">
        <f>VLOOKUP(A2076,filiation!A:D,4,FALSE)</f>
        <v>13</v>
      </c>
      <c r="N2076" s="51">
        <f>VLOOKUP(M2076,Entourage!A:N,14,FALSE)</f>
        <v>3</v>
      </c>
      <c r="O2076" s="2" t="str">
        <f t="shared" si="292"/>
        <v>辅助</v>
      </c>
      <c r="P2076" s="2">
        <f t="shared" si="293"/>
        <v>104</v>
      </c>
      <c r="Q2076" s="51">
        <f>INT(VLOOKUP(M2076,Entourage!A:AF,28+IF(N2076=1,2,IF(N2076=3,3,1)),FALSE)*0.6*POWER(B2076,1.1))</f>
        <v>3091</v>
      </c>
      <c r="R2076" s="55">
        <f>I2076/(SUM(H$2:H2076)*10)</f>
        <v>9.6630851003029084E-3</v>
      </c>
      <c r="S2076" s="95">
        <f t="shared" si="296"/>
        <v>1.3418999999999999</v>
      </c>
      <c r="T2076" s="96">
        <f>SUMIFS(H$2:H2076,A$2:A2076,A2076)*10*S2076*(1.1+INDEX(Entourage!BD:BD,MATCH(J2076,Entourage!A:A,0))/20)</f>
        <v>6763.1759999999995</v>
      </c>
      <c r="U2076" s="96">
        <f t="shared" si="297"/>
        <v>600.37599999999929</v>
      </c>
      <c r="V2076" s="96">
        <f>T2076/VLOOKUP(C2076,[4]CharPropertyConfig!$A:$G,7,FALSE)</f>
        <v>6763.1759999999995</v>
      </c>
      <c r="W2076" s="96">
        <f t="shared" si="298"/>
        <v>18.536000000000058</v>
      </c>
      <c r="X2076" s="54" t="str">
        <f>VLOOKUP(J2076,Entourage!A:B,2,FALSE)</f>
        <v>c_b_0002</v>
      </c>
      <c r="Y2076" s="51" t="str">
        <f>VLOOKUP(M2076,Entourage!A:B,2,FALSE)</f>
        <v>c_b_0072</v>
      </c>
    </row>
    <row r="2077" spans="1:25" x14ac:dyDescent="0.15">
      <c r="A2077" s="51">
        <f t="shared" si="294"/>
        <v>104</v>
      </c>
      <c r="B2077" s="2">
        <f>COUNTIF(A$1:A2077,A2077)</f>
        <v>16</v>
      </c>
      <c r="C2077" s="2">
        <f t="shared" si="299"/>
        <v>104</v>
      </c>
      <c r="D2077" s="100">
        <f t="shared" si="295"/>
        <v>7388</v>
      </c>
      <c r="E2077" s="51">
        <v>1</v>
      </c>
      <c r="F2077" s="43">
        <v>5</v>
      </c>
      <c r="G2077" s="82">
        <v>13009</v>
      </c>
      <c r="H2077" s="43">
        <v>54</v>
      </c>
      <c r="I2077" s="43">
        <f>VLOOKUP(C2077,[4]CharPropertyConfig!$A:$G,7,FALSE)*D2077</f>
        <v>7388</v>
      </c>
      <c r="J2077" s="51">
        <f>VLOOKUP(A2077,filiation!A:C,3,FALSE)</f>
        <v>3</v>
      </c>
      <c r="K2077" s="51">
        <f>VLOOKUP(J2077,Entourage!A:N,14,FALSE)</f>
        <v>2</v>
      </c>
      <c r="L2077" s="2" t="str">
        <f t="shared" si="291"/>
        <v>刺杀</v>
      </c>
      <c r="M2077" s="51">
        <f>VLOOKUP(A2077,filiation!A:D,4,FALSE)</f>
        <v>13</v>
      </c>
      <c r="N2077" s="51">
        <f>VLOOKUP(M2077,Entourage!A:N,14,FALSE)</f>
        <v>3</v>
      </c>
      <c r="O2077" s="2" t="str">
        <f t="shared" si="292"/>
        <v>辅助</v>
      </c>
      <c r="P2077" s="2">
        <f t="shared" si="293"/>
        <v>104</v>
      </c>
      <c r="Q2077" s="51">
        <f>INT(VLOOKUP(M2077,Entourage!A:AF,28+IF(N2077=1,2,IF(N2077=3,3,1)),FALSE)*0.6*POWER(B2077,1.1))</f>
        <v>3318</v>
      </c>
      <c r="R2077" s="55">
        <f>I2077/(SUM(H$2:H2077)*10)</f>
        <v>1.0547956940121641E-2</v>
      </c>
      <c r="S2077" s="95">
        <f t="shared" si="296"/>
        <v>1.2748049999999997</v>
      </c>
      <c r="T2077" s="96">
        <f>SUMIFS(H$2:H2077,A$2:A2077,A2077)*10*S2077*(1.1+INDEX(Entourage!BD:BD,MATCH(J2077,Entourage!A:A,0))/20)</f>
        <v>7388.7697799999987</v>
      </c>
      <c r="U2077" s="96">
        <f t="shared" si="297"/>
        <v>625.59377999999924</v>
      </c>
      <c r="V2077" s="96">
        <f>T2077/VLOOKUP(C2077,[4]CharPropertyConfig!$A:$G,7,FALSE)</f>
        <v>7388.7697799999987</v>
      </c>
      <c r="W2077" s="96">
        <f t="shared" si="298"/>
        <v>25.217779999999948</v>
      </c>
      <c r="X2077" s="54" t="str">
        <f>VLOOKUP(J2077,Entourage!A:B,2,FALSE)</f>
        <v>c_b_0002</v>
      </c>
      <c r="Y2077" s="51" t="str">
        <f>VLOOKUP(M2077,Entourage!A:B,2,FALSE)</f>
        <v>c_b_0072</v>
      </c>
    </row>
    <row r="2078" spans="1:25" x14ac:dyDescent="0.15">
      <c r="A2078" s="51">
        <f t="shared" si="294"/>
        <v>104</v>
      </c>
      <c r="B2078" s="2">
        <f>COUNTIF(A$1:A2078,A2078)</f>
        <v>17</v>
      </c>
      <c r="C2078" s="2">
        <f t="shared" si="299"/>
        <v>104</v>
      </c>
      <c r="D2078" s="100">
        <f t="shared" si="295"/>
        <v>8044</v>
      </c>
      <c r="E2078" s="51">
        <v>1</v>
      </c>
      <c r="F2078" s="43">
        <v>5</v>
      </c>
      <c r="G2078" s="82">
        <v>13009</v>
      </c>
      <c r="H2078" s="43">
        <v>58</v>
      </c>
      <c r="I2078" s="43">
        <f>VLOOKUP(C2078,[4]CharPropertyConfig!$A:$G,7,FALSE)*D2078</f>
        <v>8044</v>
      </c>
      <c r="J2078" s="51">
        <f>VLOOKUP(A2078,filiation!A:C,3,FALSE)</f>
        <v>3</v>
      </c>
      <c r="K2078" s="51">
        <f>VLOOKUP(J2078,Entourage!A:N,14,FALSE)</f>
        <v>2</v>
      </c>
      <c r="L2078" s="2" t="str">
        <f t="shared" si="291"/>
        <v>刺杀</v>
      </c>
      <c r="M2078" s="51">
        <f>VLOOKUP(A2078,filiation!A:D,4,FALSE)</f>
        <v>13</v>
      </c>
      <c r="N2078" s="51">
        <f>VLOOKUP(M2078,Entourage!A:N,14,FALSE)</f>
        <v>3</v>
      </c>
      <c r="O2078" s="2" t="str">
        <f t="shared" si="292"/>
        <v>辅助</v>
      </c>
      <c r="P2078" s="2">
        <f t="shared" si="293"/>
        <v>104</v>
      </c>
      <c r="Q2078" s="51">
        <f>INT(VLOOKUP(M2078,Entourage!A:AF,28+IF(N2078=1,2,IF(N2078=3,3,1)),FALSE)*0.6*POWER(B2078,1.1))</f>
        <v>3547</v>
      </c>
      <c r="R2078" s="55">
        <f>I2078/(SUM(H$2:H2078)*10)</f>
        <v>1.1475035663338089E-2</v>
      </c>
      <c r="S2078" s="95">
        <f t="shared" si="296"/>
        <v>1.2174387749999998</v>
      </c>
      <c r="T2078" s="96">
        <f>SUMIFS(H$2:H2078,A$2:A2078,A2078)*10*S2078*(1.1+INDEX(Entourage!BD:BD,MATCH(J2078,Entourage!A:A,0))/20)</f>
        <v>8044.835425199999</v>
      </c>
      <c r="U2078" s="96">
        <f t="shared" si="297"/>
        <v>656.06564520000029</v>
      </c>
      <c r="V2078" s="96">
        <f>T2078/VLOOKUP(C2078,[4]CharPropertyConfig!$A:$G,7,FALSE)</f>
        <v>8044.835425199999</v>
      </c>
      <c r="W2078" s="96">
        <f t="shared" si="298"/>
        <v>30.471865200001048</v>
      </c>
      <c r="X2078" s="54" t="str">
        <f>VLOOKUP(J2078,Entourage!A:B,2,FALSE)</f>
        <v>c_b_0002</v>
      </c>
      <c r="Y2078" s="51" t="str">
        <f>VLOOKUP(M2078,Entourage!A:B,2,FALSE)</f>
        <v>c_b_0072</v>
      </c>
    </row>
    <row r="2079" spans="1:25" x14ac:dyDescent="0.15">
      <c r="A2079" s="51">
        <f t="shared" si="294"/>
        <v>104</v>
      </c>
      <c r="B2079" s="2">
        <f>COUNTIF(A$1:A2079,A2079)</f>
        <v>18</v>
      </c>
      <c r="C2079" s="2">
        <f t="shared" si="299"/>
        <v>104</v>
      </c>
      <c r="D2079" s="100">
        <f t="shared" si="295"/>
        <v>8770</v>
      </c>
      <c r="E2079" s="51">
        <v>1</v>
      </c>
      <c r="F2079" s="43">
        <v>6</v>
      </c>
      <c r="G2079" s="82">
        <v>13009</v>
      </c>
      <c r="H2079" s="43">
        <v>64</v>
      </c>
      <c r="I2079" s="43">
        <f>VLOOKUP(C2079,[4]CharPropertyConfig!$A:$G,7,FALSE)*D2079</f>
        <v>8770</v>
      </c>
      <c r="J2079" s="51">
        <f>VLOOKUP(A2079,filiation!A:C,3,FALSE)</f>
        <v>3</v>
      </c>
      <c r="K2079" s="51">
        <f>VLOOKUP(J2079,Entourage!A:N,14,FALSE)</f>
        <v>2</v>
      </c>
      <c r="L2079" s="2" t="str">
        <f t="shared" si="291"/>
        <v>刺杀</v>
      </c>
      <c r="M2079" s="51">
        <f>VLOOKUP(A2079,filiation!A:D,4,FALSE)</f>
        <v>13</v>
      </c>
      <c r="N2079" s="51">
        <f>VLOOKUP(M2079,Entourage!A:N,14,FALSE)</f>
        <v>3</v>
      </c>
      <c r="O2079" s="2" t="str">
        <f t="shared" si="292"/>
        <v>辅助</v>
      </c>
      <c r="P2079" s="2">
        <f t="shared" si="293"/>
        <v>104</v>
      </c>
      <c r="Q2079" s="51">
        <f>INT(VLOOKUP(M2079,Entourage!A:AF,28+IF(N2079=1,2,IF(N2079=3,3,1)),FALSE)*0.6*POWER(B2079,1.1))</f>
        <v>3777</v>
      </c>
      <c r="R2079" s="55">
        <f>I2079/(SUM(H$2:H2079)*10)</f>
        <v>1.2499287383843566E-2</v>
      </c>
      <c r="S2079" s="95">
        <f t="shared" si="296"/>
        <v>1.1687412239999997</v>
      </c>
      <c r="T2079" s="96">
        <f>SUMIFS(H$2:H2079,A$2:A2079,A2079)*10*S2079*(1.1+INDEX(Entourage!BD:BD,MATCH(J2079,Entourage!A:A,0))/20)</f>
        <v>8770.2341448959978</v>
      </c>
      <c r="U2079" s="96">
        <f t="shared" si="297"/>
        <v>725.39871969599881</v>
      </c>
      <c r="V2079" s="96">
        <f>T2079/VLOOKUP(C2079,[4]CharPropertyConfig!$A:$G,7,FALSE)</f>
        <v>8770.2341448959978</v>
      </c>
      <c r="W2079" s="96">
        <f t="shared" si="298"/>
        <v>69.333074495998517</v>
      </c>
      <c r="X2079" s="54" t="str">
        <f>VLOOKUP(J2079,Entourage!A:B,2,FALSE)</f>
        <v>c_b_0002</v>
      </c>
      <c r="Y2079" s="51" t="str">
        <f>VLOOKUP(M2079,Entourage!A:B,2,FALSE)</f>
        <v>c_b_0072</v>
      </c>
    </row>
    <row r="2080" spans="1:25" x14ac:dyDescent="0.15">
      <c r="A2080" s="51">
        <f t="shared" si="294"/>
        <v>104</v>
      </c>
      <c r="B2080" s="2">
        <f>COUNTIF(A$1:A2080,A2080)</f>
        <v>19</v>
      </c>
      <c r="C2080" s="2">
        <f t="shared" si="299"/>
        <v>104</v>
      </c>
      <c r="D2080" s="100">
        <f t="shared" si="295"/>
        <v>9536</v>
      </c>
      <c r="E2080" s="51">
        <v>1</v>
      </c>
      <c r="F2080" s="43">
        <v>6</v>
      </c>
      <c r="G2080" s="82">
        <v>13009</v>
      </c>
      <c r="H2080" s="43">
        <v>68</v>
      </c>
      <c r="I2080" s="43">
        <f>VLOOKUP(C2080,[4]CharPropertyConfig!$A:$G,7,FALSE)*D2080</f>
        <v>9536</v>
      </c>
      <c r="J2080" s="51">
        <f>VLOOKUP(A2080,filiation!A:C,3,FALSE)</f>
        <v>3</v>
      </c>
      <c r="K2080" s="51">
        <f>VLOOKUP(J2080,Entourage!A:N,14,FALSE)</f>
        <v>2</v>
      </c>
      <c r="L2080" s="2" t="str">
        <f t="shared" si="291"/>
        <v>刺杀</v>
      </c>
      <c r="M2080" s="51">
        <f>VLOOKUP(A2080,filiation!A:D,4,FALSE)</f>
        <v>13</v>
      </c>
      <c r="N2080" s="51">
        <f>VLOOKUP(M2080,Entourage!A:N,14,FALSE)</f>
        <v>3</v>
      </c>
      <c r="O2080" s="2" t="str">
        <f t="shared" si="292"/>
        <v>辅助</v>
      </c>
      <c r="P2080" s="2">
        <f t="shared" si="293"/>
        <v>104</v>
      </c>
      <c r="Q2080" s="51">
        <f>INT(VLOOKUP(M2080,Entourage!A:AF,28+IF(N2080=1,2,IF(N2080=3,3,1)),FALSE)*0.6*POWER(B2080,1.1))</f>
        <v>4009</v>
      </c>
      <c r="R2080" s="55">
        <f>I2080/(SUM(H$2:H2080)*10)</f>
        <v>1.3577856247864221E-2</v>
      </c>
      <c r="S2080" s="95">
        <f t="shared" si="296"/>
        <v>1.1278352811599996</v>
      </c>
      <c r="T2080" s="96">
        <f>SUMIFS(H$2:H2080,A$2:A2080,A2080)*10*S2080*(1.1+INDEX(Entourage!BD:BD,MATCH(J2080,Entourage!A:A,0))/20)</f>
        <v>9536.9751374889565</v>
      </c>
      <c r="U2080" s="96">
        <f t="shared" si="297"/>
        <v>766.74099259295872</v>
      </c>
      <c r="V2080" s="96">
        <f>T2080/VLOOKUP(C2080,[4]CharPropertyConfig!$A:$G,7,FALSE)</f>
        <v>9536.9751374889565</v>
      </c>
      <c r="W2080" s="96">
        <f t="shared" si="298"/>
        <v>41.342272896959912</v>
      </c>
      <c r="X2080" s="54" t="str">
        <f>VLOOKUP(J2080,Entourage!A:B,2,FALSE)</f>
        <v>c_b_0002</v>
      </c>
      <c r="Y2080" s="51" t="str">
        <f>VLOOKUP(M2080,Entourage!A:B,2,FALSE)</f>
        <v>c_b_0072</v>
      </c>
    </row>
    <row r="2081" spans="1:25" x14ac:dyDescent="0.15">
      <c r="A2081" s="51">
        <f t="shared" si="294"/>
        <v>104</v>
      </c>
      <c r="B2081" s="2">
        <f>COUNTIF(A$1:A2081,A2081)</f>
        <v>20</v>
      </c>
      <c r="C2081" s="2">
        <f t="shared" si="299"/>
        <v>104</v>
      </c>
      <c r="D2081" s="100">
        <f t="shared" si="295"/>
        <v>10353</v>
      </c>
      <c r="E2081" s="51">
        <v>1</v>
      </c>
      <c r="F2081" s="43">
        <v>6</v>
      </c>
      <c r="G2081" s="82">
        <v>13009</v>
      </c>
      <c r="H2081" s="43">
        <v>72</v>
      </c>
      <c r="I2081" s="43">
        <f>VLOOKUP(C2081,[4]CharPropertyConfig!$A:$G,7,FALSE)*D2081</f>
        <v>10353</v>
      </c>
      <c r="J2081" s="51">
        <f>VLOOKUP(A2081,filiation!A:C,3,FALSE)</f>
        <v>3</v>
      </c>
      <c r="K2081" s="51">
        <f>VLOOKUP(J2081,Entourage!A:N,14,FALSE)</f>
        <v>2</v>
      </c>
      <c r="L2081" s="2" t="str">
        <f t="shared" si="291"/>
        <v>刺杀</v>
      </c>
      <c r="M2081" s="51">
        <f>VLOOKUP(A2081,filiation!A:D,4,FALSE)</f>
        <v>13</v>
      </c>
      <c r="N2081" s="51">
        <f>VLOOKUP(M2081,Entourage!A:N,14,FALSE)</f>
        <v>3</v>
      </c>
      <c r="O2081" s="2" t="str">
        <f t="shared" si="292"/>
        <v>辅助</v>
      </c>
      <c r="P2081" s="2">
        <f t="shared" si="293"/>
        <v>104</v>
      </c>
      <c r="Q2081" s="51">
        <f>INT(VLOOKUP(M2081,Entourage!A:AF,28+IF(N2081=1,2,IF(N2081=3,3,1)),FALSE)*0.6*POWER(B2081,1.1))</f>
        <v>4242</v>
      </c>
      <c r="R2081" s="55">
        <f>I2081/(SUM(H$2:H2081)*10)</f>
        <v>1.4726046882111972E-2</v>
      </c>
      <c r="S2081" s="95">
        <f t="shared" si="296"/>
        <v>1.0940002227251997</v>
      </c>
      <c r="T2081" s="96">
        <f>SUMIFS(H$2:H2081,A$2:A2081,A2081)*10*S2081*(1.1+INDEX(Entourage!BD:BD,MATCH(J2081,Entourage!A:A,0))/20)</f>
        <v>10353.618107871291</v>
      </c>
      <c r="U2081" s="96">
        <f t="shared" si="297"/>
        <v>816.64297038233417</v>
      </c>
      <c r="V2081" s="96">
        <f>T2081/VLOOKUP(C2081,[4]CharPropertyConfig!$A:$G,7,FALSE)</f>
        <v>10353.618107871291</v>
      </c>
      <c r="W2081" s="96">
        <f t="shared" si="298"/>
        <v>49.901977789375451</v>
      </c>
      <c r="X2081" s="54" t="str">
        <f>VLOOKUP(J2081,Entourage!A:B,2,FALSE)</f>
        <v>c_b_0002</v>
      </c>
      <c r="Y2081" s="51" t="str">
        <f>VLOOKUP(M2081,Entourage!A:B,2,FALSE)</f>
        <v>c_b_0072</v>
      </c>
    </row>
    <row r="2082" spans="1:25" x14ac:dyDescent="0.15">
      <c r="A2082" s="51">
        <f t="shared" si="294"/>
        <v>105</v>
      </c>
      <c r="B2082" s="2">
        <f>COUNTIF(A$1:A2082,A2082)</f>
        <v>1</v>
      </c>
      <c r="C2082" s="2">
        <f t="shared" ref="C2082:C2145" si="300">P2082</f>
        <v>102</v>
      </c>
      <c r="D2082" s="100">
        <f t="shared" ref="D2082:D2145" si="301">INT(V2082)</f>
        <v>10</v>
      </c>
      <c r="E2082" s="51">
        <v>1</v>
      </c>
      <c r="F2082" s="43">
        <f>F2062</f>
        <v>1</v>
      </c>
      <c r="G2082" s="82">
        <v>13009</v>
      </c>
      <c r="H2082" s="101">
        <f>H2062</f>
        <v>2</v>
      </c>
      <c r="I2082" s="43">
        <f>VLOOKUP(C2082,[4]CharPropertyConfig!$A:$G,7,FALSE)*D2082</f>
        <v>250</v>
      </c>
      <c r="J2082" s="51">
        <f>VLOOKUP(A2082,filiation!A:C,3,FALSE)</f>
        <v>1</v>
      </c>
      <c r="K2082" s="51">
        <f>VLOOKUP(J2082,Entourage!A:N,14,FALSE)</f>
        <v>1</v>
      </c>
      <c r="L2082" s="2" t="str">
        <f t="shared" ref="L2082:L2145" si="302">VLOOKUP(K2082,$AC$2:$AD$4,2,FALSE)</f>
        <v>战斗</v>
      </c>
      <c r="M2082" s="51">
        <f>VLOOKUP(A2082,filiation!A:D,IF(AND(A2082&gt;=105,A2082&lt;=125),3,4),FALSE)</f>
        <v>1</v>
      </c>
      <c r="N2082" s="51">
        <f>VLOOKUP(M2082,Entourage!A:N,14,FALSE)</f>
        <v>1</v>
      </c>
      <c r="O2082" s="2" t="str">
        <f t="shared" ref="O2082:O2145" si="303">VLOOKUP(N2082,$AC$2:$AD$4,2,FALSE)</f>
        <v>战斗</v>
      </c>
      <c r="P2082" s="2">
        <f t="shared" ref="P2082:P2145" si="304">VLOOKUP(N2082,$AC$2:$AE$4,3,FALSE)</f>
        <v>102</v>
      </c>
      <c r="Q2082" s="51">
        <f>INT(VLOOKUP(M2082,Entourage!A:AF,28+IF(N2082=1,2,IF(N2082=3,3,1)),FALSE)*0.6*POWER(B2082,1.1))</f>
        <v>7</v>
      </c>
      <c r="R2082" s="55">
        <f>I2082/(SUM(H$2:H2082)*10)</f>
        <v>3.5558842773020797E-4</v>
      </c>
      <c r="S2082" s="95">
        <f t="shared" si="296"/>
        <v>10</v>
      </c>
      <c r="T2082" s="96">
        <f>SUMIFS(H$2:H2082,A$2:A2082,A2082)*10*S2082*(1.1+INDEX(Entourage!BD:BD,MATCH(J2082,Entourage!A:A,0))/20)</f>
        <v>260</v>
      </c>
      <c r="U2082" s="96">
        <f t="shared" ref="U2082:U2145" si="305">IFERROR(T2082-T2081,0)</f>
        <v>-10093.618107871291</v>
      </c>
      <c r="V2082" s="96">
        <f>T2082/VLOOKUP(C2082,[4]CharPropertyConfig!$A:$G,7,FALSE)</f>
        <v>10.4</v>
      </c>
      <c r="W2082" s="96">
        <f t="shared" ref="W2082:W2145" si="306">U2082-U2081</f>
        <v>-10910.261078253625</v>
      </c>
      <c r="X2082" s="54" t="str">
        <f>VLOOKUP(J2082,Entourage!A:B,2,FALSE)</f>
        <v>c_b_0010</v>
      </c>
      <c r="Y2082" s="51" t="str">
        <f>VLOOKUP(M2082,Entourage!A:B,2,FALSE)</f>
        <v>c_b_0010</v>
      </c>
    </row>
    <row r="2083" spans="1:25" x14ac:dyDescent="0.15">
      <c r="A2083" s="51">
        <f t="shared" si="294"/>
        <v>105</v>
      </c>
      <c r="B2083" s="2">
        <f>COUNTIF(A$1:A2083,A2083)</f>
        <v>2</v>
      </c>
      <c r="C2083" s="2">
        <f t="shared" si="300"/>
        <v>102</v>
      </c>
      <c r="D2083" s="100">
        <f t="shared" si="301"/>
        <v>21</v>
      </c>
      <c r="E2083" s="51">
        <v>1</v>
      </c>
      <c r="F2083" s="43">
        <f t="shared" ref="F2083:F2146" si="307">F2063</f>
        <v>1</v>
      </c>
      <c r="G2083" s="82">
        <v>13009</v>
      </c>
      <c r="H2083" s="101">
        <f t="shared" ref="H2083:H2146" si="308">H2063</f>
        <v>4</v>
      </c>
      <c r="I2083" s="43">
        <f>VLOOKUP(C2083,[4]CharPropertyConfig!$A:$G,7,FALSE)*D2083</f>
        <v>525</v>
      </c>
      <c r="J2083" s="51">
        <f>VLOOKUP(A2083,filiation!A:C,3,FALSE)</f>
        <v>1</v>
      </c>
      <c r="K2083" s="51">
        <f>VLOOKUP(J2083,Entourage!A:N,14,FALSE)</f>
        <v>1</v>
      </c>
      <c r="L2083" s="2" t="str">
        <f t="shared" si="302"/>
        <v>战斗</v>
      </c>
      <c r="M2083" s="51">
        <f>VLOOKUP(A2083,filiation!A:D,IF(AND(A2083&gt;=105,A2083&lt;=125),3,4),FALSE)</f>
        <v>1</v>
      </c>
      <c r="N2083" s="51">
        <f>VLOOKUP(M2083,Entourage!A:N,14,FALSE)</f>
        <v>1</v>
      </c>
      <c r="O2083" s="2" t="str">
        <f t="shared" si="303"/>
        <v>战斗</v>
      </c>
      <c r="P2083" s="2">
        <f t="shared" si="304"/>
        <v>102</v>
      </c>
      <c r="Q2083" s="51">
        <f>INT(VLOOKUP(M2083,Entourage!A:AF,28+IF(N2083=1,2,IF(N2083=3,3,1)),FALSE)*0.6*POWER(B2083,1.1))</f>
        <v>15</v>
      </c>
      <c r="R2083" s="55">
        <f>I2083/(SUM(H$2:H2083)*10)</f>
        <v>7.4669321575878257E-4</v>
      </c>
      <c r="S2083" s="95">
        <f t="shared" si="296"/>
        <v>7</v>
      </c>
      <c r="T2083" s="96">
        <f>SUMIFS(H$2:H2083,A$2:A2083,A2083)*10*S2083*(1.1+INDEX(Entourage!BD:BD,MATCH(J2083,Entourage!A:A,0))/20)</f>
        <v>546</v>
      </c>
      <c r="U2083" s="96">
        <f t="shared" si="305"/>
        <v>286</v>
      </c>
      <c r="V2083" s="96">
        <f>T2083/VLOOKUP(C2083,[4]CharPropertyConfig!$A:$G,7,FALSE)</f>
        <v>21.84</v>
      </c>
      <c r="W2083" s="96">
        <f t="shared" si="306"/>
        <v>10379.618107871291</v>
      </c>
      <c r="X2083" s="54" t="str">
        <f>VLOOKUP(J2083,Entourage!A:B,2,FALSE)</f>
        <v>c_b_0010</v>
      </c>
      <c r="Y2083" s="51" t="str">
        <f>VLOOKUP(M2083,Entourage!A:B,2,FALSE)</f>
        <v>c_b_0010</v>
      </c>
    </row>
    <row r="2084" spans="1:25" x14ac:dyDescent="0.15">
      <c r="A2084" s="51">
        <f t="shared" si="294"/>
        <v>105</v>
      </c>
      <c r="B2084" s="2">
        <f>COUNTIF(A$1:A2084,A2084)</f>
        <v>3</v>
      </c>
      <c r="C2084" s="2">
        <f t="shared" si="300"/>
        <v>102</v>
      </c>
      <c r="D2084" s="100">
        <f t="shared" si="301"/>
        <v>34</v>
      </c>
      <c r="E2084" s="51">
        <v>1</v>
      </c>
      <c r="F2084" s="43">
        <f t="shared" si="307"/>
        <v>1</v>
      </c>
      <c r="G2084" s="82">
        <v>13009</v>
      </c>
      <c r="H2084" s="101">
        <f t="shared" si="308"/>
        <v>6</v>
      </c>
      <c r="I2084" s="43">
        <f>VLOOKUP(C2084,[4]CharPropertyConfig!$A:$G,7,FALSE)*D2084</f>
        <v>850</v>
      </c>
      <c r="J2084" s="51">
        <f>VLOOKUP(A2084,filiation!A:C,3,FALSE)</f>
        <v>1</v>
      </c>
      <c r="K2084" s="51">
        <f>VLOOKUP(J2084,Entourage!A:N,14,FALSE)</f>
        <v>1</v>
      </c>
      <c r="L2084" s="2" t="str">
        <f t="shared" si="302"/>
        <v>战斗</v>
      </c>
      <c r="M2084" s="51">
        <f>VLOOKUP(A2084,filiation!A:D,IF(AND(A2084&gt;=105,A2084&lt;=125),3,4),FALSE)</f>
        <v>1</v>
      </c>
      <c r="N2084" s="51">
        <f>VLOOKUP(M2084,Entourage!A:N,14,FALSE)</f>
        <v>1</v>
      </c>
      <c r="O2084" s="2" t="str">
        <f t="shared" si="303"/>
        <v>战斗</v>
      </c>
      <c r="P2084" s="2">
        <f t="shared" si="304"/>
        <v>102</v>
      </c>
      <c r="Q2084" s="51">
        <f>INT(VLOOKUP(M2084,Entourage!A:AF,28+IF(N2084=1,2,IF(N2084=3,3,1)),FALSE)*0.6*POWER(B2084,1.1))</f>
        <v>24</v>
      </c>
      <c r="R2084" s="55">
        <f>I2084/(SUM(H$2:H2084)*10)</f>
        <v>1.2088287160816884E-3</v>
      </c>
      <c r="S2084" s="95">
        <f t="shared" si="296"/>
        <v>5.5</v>
      </c>
      <c r="T2084" s="96">
        <f>SUMIFS(H$2:H2084,A$2:A2084,A2084)*10*S2084*(1.1+INDEX(Entourage!BD:BD,MATCH(J2084,Entourage!A:A,0))/20)</f>
        <v>858</v>
      </c>
      <c r="U2084" s="96">
        <f t="shared" si="305"/>
        <v>312</v>
      </c>
      <c r="V2084" s="96">
        <f>T2084/VLOOKUP(C2084,[4]CharPropertyConfig!$A:$G,7,FALSE)</f>
        <v>34.32</v>
      </c>
      <c r="W2084" s="96">
        <f t="shared" si="306"/>
        <v>26</v>
      </c>
      <c r="X2084" s="54" t="str">
        <f>VLOOKUP(J2084,Entourage!A:B,2,FALSE)</f>
        <v>c_b_0010</v>
      </c>
      <c r="Y2084" s="51" t="str">
        <f>VLOOKUP(M2084,Entourage!A:B,2,FALSE)</f>
        <v>c_b_0010</v>
      </c>
    </row>
    <row r="2085" spans="1:25" x14ac:dyDescent="0.15">
      <c r="A2085" s="51">
        <f t="shared" si="294"/>
        <v>105</v>
      </c>
      <c r="B2085" s="2">
        <f>COUNTIF(A$1:A2085,A2085)</f>
        <v>4</v>
      </c>
      <c r="C2085" s="2">
        <f t="shared" si="300"/>
        <v>102</v>
      </c>
      <c r="D2085" s="100">
        <f t="shared" si="301"/>
        <v>48</v>
      </c>
      <c r="E2085" s="51">
        <v>1</v>
      </c>
      <c r="F2085" s="43">
        <f t="shared" si="307"/>
        <v>2</v>
      </c>
      <c r="G2085" s="82">
        <v>13009</v>
      </c>
      <c r="H2085" s="101">
        <f t="shared" si="308"/>
        <v>10</v>
      </c>
      <c r="I2085" s="43">
        <f>VLOOKUP(C2085,[4]CharPropertyConfig!$A:$G,7,FALSE)*D2085</f>
        <v>1200</v>
      </c>
      <c r="J2085" s="51">
        <f>VLOOKUP(A2085,filiation!A:C,3,FALSE)</f>
        <v>1</v>
      </c>
      <c r="K2085" s="51">
        <f>VLOOKUP(J2085,Entourage!A:N,14,FALSE)</f>
        <v>1</v>
      </c>
      <c r="L2085" s="2" t="str">
        <f t="shared" si="302"/>
        <v>战斗</v>
      </c>
      <c r="M2085" s="51">
        <f>VLOOKUP(A2085,filiation!A:D,IF(AND(A2085&gt;=105,A2085&lt;=125),3,4),FALSE)</f>
        <v>1</v>
      </c>
      <c r="N2085" s="51">
        <f>VLOOKUP(M2085,Entourage!A:N,14,FALSE)</f>
        <v>1</v>
      </c>
      <c r="O2085" s="2" t="str">
        <f t="shared" si="303"/>
        <v>战斗</v>
      </c>
      <c r="P2085" s="2">
        <f t="shared" si="304"/>
        <v>102</v>
      </c>
      <c r="Q2085" s="51">
        <f>INT(VLOOKUP(M2085,Entourage!A:AF,28+IF(N2085=1,2,IF(N2085=3,3,1)),FALSE)*0.6*POWER(B2085,1.1))</f>
        <v>33</v>
      </c>
      <c r="R2085" s="55">
        <f>I2085/(SUM(H$2:H2085)*10)</f>
        <v>1.7063390495691494E-3</v>
      </c>
      <c r="S2085" s="95">
        <f t="shared" si="296"/>
        <v>4.2</v>
      </c>
      <c r="T2085" s="96">
        <f>SUMIFS(H$2:H2085,A$2:A2085,A2085)*10*S2085*(1.1+INDEX(Entourage!BD:BD,MATCH(J2085,Entourage!A:A,0))/20)</f>
        <v>1201.2</v>
      </c>
      <c r="U2085" s="96">
        <f t="shared" si="305"/>
        <v>343.20000000000005</v>
      </c>
      <c r="V2085" s="96">
        <f>T2085/VLOOKUP(C2085,[4]CharPropertyConfig!$A:$G,7,FALSE)</f>
        <v>48.048000000000002</v>
      </c>
      <c r="W2085" s="96">
        <f t="shared" si="306"/>
        <v>31.200000000000045</v>
      </c>
      <c r="X2085" s="54" t="str">
        <f>VLOOKUP(J2085,Entourage!A:B,2,FALSE)</f>
        <v>c_b_0010</v>
      </c>
      <c r="Y2085" s="51" t="str">
        <f>VLOOKUP(M2085,Entourage!A:B,2,FALSE)</f>
        <v>c_b_0010</v>
      </c>
    </row>
    <row r="2086" spans="1:25" x14ac:dyDescent="0.15">
      <c r="A2086" s="51">
        <f t="shared" si="294"/>
        <v>105</v>
      </c>
      <c r="B2086" s="2">
        <f>COUNTIF(A$1:A2086,A2086)</f>
        <v>5</v>
      </c>
      <c r="C2086" s="2">
        <f t="shared" si="300"/>
        <v>102</v>
      </c>
      <c r="D2086" s="100">
        <f t="shared" si="301"/>
        <v>62</v>
      </c>
      <c r="E2086" s="51">
        <v>1</v>
      </c>
      <c r="F2086" s="43">
        <f t="shared" si="307"/>
        <v>2</v>
      </c>
      <c r="G2086" s="82">
        <v>13009</v>
      </c>
      <c r="H2086" s="101">
        <f t="shared" si="308"/>
        <v>12</v>
      </c>
      <c r="I2086" s="43">
        <f>VLOOKUP(C2086,[4]CharPropertyConfig!$A:$G,7,FALSE)*D2086</f>
        <v>1550</v>
      </c>
      <c r="J2086" s="51">
        <f>VLOOKUP(A2086,filiation!A:C,3,FALSE)</f>
        <v>1</v>
      </c>
      <c r="K2086" s="51">
        <f>VLOOKUP(J2086,Entourage!A:N,14,FALSE)</f>
        <v>1</v>
      </c>
      <c r="L2086" s="2" t="str">
        <f t="shared" si="302"/>
        <v>战斗</v>
      </c>
      <c r="M2086" s="51">
        <f>VLOOKUP(A2086,filiation!A:D,IF(AND(A2086&gt;=105,A2086&lt;=125),3,4),FALSE)</f>
        <v>1</v>
      </c>
      <c r="N2086" s="51">
        <f>VLOOKUP(M2086,Entourage!A:N,14,FALSE)</f>
        <v>1</v>
      </c>
      <c r="O2086" s="2" t="str">
        <f t="shared" si="303"/>
        <v>战斗</v>
      </c>
      <c r="P2086" s="2">
        <f t="shared" si="304"/>
        <v>102</v>
      </c>
      <c r="Q2086" s="51">
        <f>INT(VLOOKUP(M2086,Entourage!A:AF,28+IF(N2086=1,2,IF(N2086=3,3,1)),FALSE)*0.6*POWER(B2086,1.1))</f>
        <v>42</v>
      </c>
      <c r="R2086" s="55">
        <f>I2086/(SUM(H$2:H2086)*10)</f>
        <v>2.2036452557650204E-3</v>
      </c>
      <c r="S2086" s="95">
        <f t="shared" si="296"/>
        <v>3.56</v>
      </c>
      <c r="T2086" s="96">
        <f>SUMIFS(H$2:H2086,A$2:A2086,A2086)*10*S2086*(1.1+INDEX(Entourage!BD:BD,MATCH(J2086,Entourage!A:A,0))/20)</f>
        <v>1573.5200000000002</v>
      </c>
      <c r="U2086" s="96">
        <f t="shared" si="305"/>
        <v>372.32000000000016</v>
      </c>
      <c r="V2086" s="96">
        <f>T2086/VLOOKUP(C2086,[4]CharPropertyConfig!$A:$G,7,FALSE)</f>
        <v>62.94080000000001</v>
      </c>
      <c r="W2086" s="96">
        <f t="shared" si="306"/>
        <v>29.120000000000118</v>
      </c>
      <c r="X2086" s="54" t="str">
        <f>VLOOKUP(J2086,Entourage!A:B,2,FALSE)</f>
        <v>c_b_0010</v>
      </c>
      <c r="Y2086" s="51" t="str">
        <f>VLOOKUP(M2086,Entourage!A:B,2,FALSE)</f>
        <v>c_b_0010</v>
      </c>
    </row>
    <row r="2087" spans="1:25" x14ac:dyDescent="0.15">
      <c r="A2087" s="51">
        <f t="shared" si="294"/>
        <v>105</v>
      </c>
      <c r="B2087" s="2">
        <f>COUNTIF(A$1:A2087,A2087)</f>
        <v>6</v>
      </c>
      <c r="C2087" s="2">
        <f t="shared" si="300"/>
        <v>102</v>
      </c>
      <c r="D2087" s="100">
        <f t="shared" si="301"/>
        <v>78</v>
      </c>
      <c r="E2087" s="51">
        <v>1</v>
      </c>
      <c r="F2087" s="43">
        <f t="shared" si="307"/>
        <v>2</v>
      </c>
      <c r="G2087" s="82">
        <v>13009</v>
      </c>
      <c r="H2087" s="101">
        <f t="shared" si="308"/>
        <v>16</v>
      </c>
      <c r="I2087" s="43">
        <f>VLOOKUP(C2087,[4]CharPropertyConfig!$A:$G,7,FALSE)*D2087</f>
        <v>1950</v>
      </c>
      <c r="J2087" s="51">
        <f>VLOOKUP(A2087,filiation!A:C,3,FALSE)</f>
        <v>1</v>
      </c>
      <c r="K2087" s="51">
        <f>VLOOKUP(J2087,Entourage!A:N,14,FALSE)</f>
        <v>1</v>
      </c>
      <c r="L2087" s="2" t="str">
        <f t="shared" si="302"/>
        <v>战斗</v>
      </c>
      <c r="M2087" s="51">
        <f>VLOOKUP(A2087,filiation!A:D,IF(AND(A2087&gt;=105,A2087&lt;=125),3,4),FALSE)</f>
        <v>1</v>
      </c>
      <c r="N2087" s="51">
        <f>VLOOKUP(M2087,Entourage!A:N,14,FALSE)</f>
        <v>1</v>
      </c>
      <c r="O2087" s="2" t="str">
        <f t="shared" si="303"/>
        <v>战斗</v>
      </c>
      <c r="P2087" s="2">
        <f t="shared" si="304"/>
        <v>102</v>
      </c>
      <c r="Q2087" s="51">
        <f>INT(VLOOKUP(M2087,Entourage!A:AF,28+IF(N2087=1,2,IF(N2087=3,3,1)),FALSE)*0.6*POWER(B2087,1.1))</f>
        <v>51</v>
      </c>
      <c r="R2087" s="55">
        <f>I2087/(SUM(H$2:H2087)*10)</f>
        <v>2.7716974159251785E-3</v>
      </c>
      <c r="S2087" s="95">
        <f t="shared" si="296"/>
        <v>3.02</v>
      </c>
      <c r="T2087" s="96">
        <f>SUMIFS(H$2:H2087,A$2:A2087,A2087)*10*S2087*(1.1+INDEX(Entourage!BD:BD,MATCH(J2087,Entourage!A:A,0))/20)</f>
        <v>1963</v>
      </c>
      <c r="U2087" s="96">
        <f t="shared" si="305"/>
        <v>389.47999999999979</v>
      </c>
      <c r="V2087" s="96">
        <f>T2087/VLOOKUP(C2087,[4]CharPropertyConfig!$A:$G,7,FALSE)</f>
        <v>78.52</v>
      </c>
      <c r="W2087" s="96">
        <f t="shared" si="306"/>
        <v>17.159999999999627</v>
      </c>
      <c r="X2087" s="54" t="str">
        <f>VLOOKUP(J2087,Entourage!A:B,2,FALSE)</f>
        <v>c_b_0010</v>
      </c>
      <c r="Y2087" s="51" t="str">
        <f>VLOOKUP(M2087,Entourage!A:B,2,FALSE)</f>
        <v>c_b_0010</v>
      </c>
    </row>
    <row r="2088" spans="1:25" x14ac:dyDescent="0.15">
      <c r="A2088" s="51">
        <f t="shared" si="294"/>
        <v>105</v>
      </c>
      <c r="B2088" s="2">
        <f>COUNTIF(A$1:A2088,A2088)</f>
        <v>7</v>
      </c>
      <c r="C2088" s="2">
        <f t="shared" si="300"/>
        <v>102</v>
      </c>
      <c r="D2088" s="100">
        <f t="shared" si="301"/>
        <v>94</v>
      </c>
      <c r="E2088" s="51">
        <v>1</v>
      </c>
      <c r="F2088" s="43">
        <f t="shared" si="307"/>
        <v>3</v>
      </c>
      <c r="G2088" s="82">
        <v>13009</v>
      </c>
      <c r="H2088" s="101">
        <f t="shared" si="308"/>
        <v>20</v>
      </c>
      <c r="I2088" s="43">
        <f>VLOOKUP(C2088,[4]CharPropertyConfig!$A:$G,7,FALSE)*D2088</f>
        <v>2350</v>
      </c>
      <c r="J2088" s="51">
        <f>VLOOKUP(A2088,filiation!A:C,3,FALSE)</f>
        <v>1</v>
      </c>
      <c r="K2088" s="51">
        <f>VLOOKUP(J2088,Entourage!A:N,14,FALSE)</f>
        <v>1</v>
      </c>
      <c r="L2088" s="2" t="str">
        <f t="shared" si="302"/>
        <v>战斗</v>
      </c>
      <c r="M2088" s="51">
        <f>VLOOKUP(A2088,filiation!A:D,IF(AND(A2088&gt;=105,A2088&lt;=125),3,4),FALSE)</f>
        <v>1</v>
      </c>
      <c r="N2088" s="51">
        <f>VLOOKUP(M2088,Entourage!A:N,14,FALSE)</f>
        <v>1</v>
      </c>
      <c r="O2088" s="2" t="str">
        <f t="shared" si="303"/>
        <v>战斗</v>
      </c>
      <c r="P2088" s="2">
        <f t="shared" si="304"/>
        <v>102</v>
      </c>
      <c r="Q2088" s="51">
        <f>INT(VLOOKUP(M2088,Entourage!A:AF,28+IF(N2088=1,2,IF(N2088=3,3,1)),FALSE)*0.6*POWER(B2088,1.1))</f>
        <v>61</v>
      </c>
      <c r="R2088" s="55">
        <f>I2088/(SUM(H$2:H2088)*10)</f>
        <v>3.339301446556967E-3</v>
      </c>
      <c r="S2088" s="95">
        <f t="shared" si="296"/>
        <v>2.6</v>
      </c>
      <c r="T2088" s="96">
        <f>SUMIFS(H$2:H2088,A$2:A2088,A2088)*10*S2088*(1.1+INDEX(Entourage!BD:BD,MATCH(J2088,Entourage!A:A,0))/20)</f>
        <v>2366</v>
      </c>
      <c r="U2088" s="96">
        <f t="shared" si="305"/>
        <v>403</v>
      </c>
      <c r="V2088" s="96">
        <f>T2088/VLOOKUP(C2088,[4]CharPropertyConfig!$A:$G,7,FALSE)</f>
        <v>94.64</v>
      </c>
      <c r="W2088" s="96">
        <f t="shared" si="306"/>
        <v>13.520000000000209</v>
      </c>
      <c r="X2088" s="54" t="str">
        <f>VLOOKUP(J2088,Entourage!A:B,2,FALSE)</f>
        <v>c_b_0010</v>
      </c>
      <c r="Y2088" s="51" t="str">
        <f>VLOOKUP(M2088,Entourage!A:B,2,FALSE)</f>
        <v>c_b_0010</v>
      </c>
    </row>
    <row r="2089" spans="1:25" x14ac:dyDescent="0.15">
      <c r="A2089" s="51">
        <f t="shared" si="294"/>
        <v>105</v>
      </c>
      <c r="B2089" s="2">
        <f>COUNTIF(A$1:A2089,A2089)</f>
        <v>8</v>
      </c>
      <c r="C2089" s="2">
        <f t="shared" si="300"/>
        <v>102</v>
      </c>
      <c r="D2089" s="100">
        <f t="shared" si="301"/>
        <v>111</v>
      </c>
      <c r="E2089" s="51">
        <v>1</v>
      </c>
      <c r="F2089" s="43">
        <f t="shared" si="307"/>
        <v>3</v>
      </c>
      <c r="G2089" s="82">
        <v>13009</v>
      </c>
      <c r="H2089" s="101">
        <f t="shared" si="308"/>
        <v>24</v>
      </c>
      <c r="I2089" s="43">
        <f>VLOOKUP(C2089,[4]CharPropertyConfig!$A:$G,7,FALSE)*D2089</f>
        <v>2775</v>
      </c>
      <c r="J2089" s="51">
        <f>VLOOKUP(A2089,filiation!A:C,3,FALSE)</f>
        <v>1</v>
      </c>
      <c r="K2089" s="51">
        <f>VLOOKUP(J2089,Entourage!A:N,14,FALSE)</f>
        <v>1</v>
      </c>
      <c r="L2089" s="2" t="str">
        <f t="shared" si="302"/>
        <v>战斗</v>
      </c>
      <c r="M2089" s="51">
        <f>VLOOKUP(A2089,filiation!A:D,IF(AND(A2089&gt;=105,A2089&lt;=125),3,4),FALSE)</f>
        <v>1</v>
      </c>
      <c r="N2089" s="51">
        <f>VLOOKUP(M2089,Entourage!A:N,14,FALSE)</f>
        <v>1</v>
      </c>
      <c r="O2089" s="2" t="str">
        <f t="shared" si="303"/>
        <v>战斗</v>
      </c>
      <c r="P2089" s="2">
        <f t="shared" si="304"/>
        <v>102</v>
      </c>
      <c r="Q2089" s="51">
        <f>INT(VLOOKUP(M2089,Entourage!A:AF,28+IF(N2089=1,2,IF(N2089=3,3,1)),FALSE)*0.6*POWER(B2089,1.1))</f>
        <v>70</v>
      </c>
      <c r="R2089" s="55">
        <f>I2089/(SUM(H$2:H2089)*10)</f>
        <v>3.9418733486746779E-3</v>
      </c>
      <c r="S2089" s="95">
        <f t="shared" si="296"/>
        <v>2.2799999999999998</v>
      </c>
      <c r="T2089" s="96">
        <f>SUMIFS(H$2:H2089,A$2:A2089,A2089)*10*S2089*(1.1+INDEX(Entourage!BD:BD,MATCH(J2089,Entourage!A:A,0))/20)</f>
        <v>2786.16</v>
      </c>
      <c r="U2089" s="96">
        <f t="shared" si="305"/>
        <v>420.15999999999985</v>
      </c>
      <c r="V2089" s="96">
        <f>T2089/VLOOKUP(C2089,[4]CharPropertyConfig!$A:$G,7,FALSE)</f>
        <v>111.4464</v>
      </c>
      <c r="W2089" s="96">
        <f t="shared" si="306"/>
        <v>17.159999999999854</v>
      </c>
      <c r="X2089" s="54" t="str">
        <f>VLOOKUP(J2089,Entourage!A:B,2,FALSE)</f>
        <v>c_b_0010</v>
      </c>
      <c r="Y2089" s="51" t="str">
        <f>VLOOKUP(M2089,Entourage!A:B,2,FALSE)</f>
        <v>c_b_0010</v>
      </c>
    </row>
    <row r="2090" spans="1:25" x14ac:dyDescent="0.15">
      <c r="A2090" s="51">
        <f t="shared" si="294"/>
        <v>105</v>
      </c>
      <c r="B2090" s="2">
        <f>COUNTIF(A$1:A2090,A2090)</f>
        <v>9</v>
      </c>
      <c r="C2090" s="2">
        <f t="shared" si="300"/>
        <v>102</v>
      </c>
      <c r="D2090" s="100">
        <f t="shared" si="301"/>
        <v>129</v>
      </c>
      <c r="E2090" s="51">
        <v>1</v>
      </c>
      <c r="F2090" s="43">
        <f t="shared" si="307"/>
        <v>3</v>
      </c>
      <c r="G2090" s="82">
        <v>13009</v>
      </c>
      <c r="H2090" s="101">
        <f t="shared" si="308"/>
        <v>26</v>
      </c>
      <c r="I2090" s="43">
        <f>VLOOKUP(C2090,[4]CharPropertyConfig!$A:$G,7,FALSE)*D2090</f>
        <v>3225</v>
      </c>
      <c r="J2090" s="51">
        <f>VLOOKUP(A2090,filiation!A:C,3,FALSE)</f>
        <v>1</v>
      </c>
      <c r="K2090" s="51">
        <f>VLOOKUP(J2090,Entourage!A:N,14,FALSE)</f>
        <v>1</v>
      </c>
      <c r="L2090" s="2" t="str">
        <f t="shared" si="302"/>
        <v>战斗</v>
      </c>
      <c r="M2090" s="51">
        <f>VLOOKUP(A2090,filiation!A:D,IF(AND(A2090&gt;=105,A2090&lt;=125),3,4),FALSE)</f>
        <v>1</v>
      </c>
      <c r="N2090" s="51">
        <f>VLOOKUP(M2090,Entourage!A:N,14,FALSE)</f>
        <v>1</v>
      </c>
      <c r="O2090" s="2" t="str">
        <f t="shared" si="303"/>
        <v>战斗</v>
      </c>
      <c r="P2090" s="2">
        <f t="shared" si="304"/>
        <v>102</v>
      </c>
      <c r="Q2090" s="51">
        <f>INT(VLOOKUP(M2090,Entourage!A:AF,28+IF(N2090=1,2,IF(N2090=3,3,1)),FALSE)*0.6*POWER(B2090,1.1))</f>
        <v>80</v>
      </c>
      <c r="R2090" s="55">
        <f>I2090/(SUM(H$2:H2090)*10)</f>
        <v>4.5794047483812333E-3</v>
      </c>
      <c r="S2090" s="95">
        <f t="shared" si="296"/>
        <v>2.0699999999999998</v>
      </c>
      <c r="T2090" s="96">
        <f>SUMIFS(H$2:H2090,A$2:A2090,A2090)*10*S2090*(1.1+INDEX(Entourage!BD:BD,MATCH(J2090,Entourage!A:A,0))/20)</f>
        <v>3229.2000000000003</v>
      </c>
      <c r="U2090" s="96">
        <f t="shared" si="305"/>
        <v>443.04000000000042</v>
      </c>
      <c r="V2090" s="96">
        <f>T2090/VLOOKUP(C2090,[4]CharPropertyConfig!$A:$G,7,FALSE)</f>
        <v>129.16800000000001</v>
      </c>
      <c r="W2090" s="96">
        <f t="shared" si="306"/>
        <v>22.880000000000564</v>
      </c>
      <c r="X2090" s="54" t="str">
        <f>VLOOKUP(J2090,Entourage!A:B,2,FALSE)</f>
        <v>c_b_0010</v>
      </c>
      <c r="Y2090" s="51" t="str">
        <f>VLOOKUP(M2090,Entourage!A:B,2,FALSE)</f>
        <v>c_b_0010</v>
      </c>
    </row>
    <row r="2091" spans="1:25" x14ac:dyDescent="0.15">
      <c r="A2091" s="51">
        <f t="shared" si="294"/>
        <v>105</v>
      </c>
      <c r="B2091" s="2">
        <f>COUNTIF(A$1:A2091,A2091)</f>
        <v>10</v>
      </c>
      <c r="C2091" s="2">
        <f t="shared" si="300"/>
        <v>102</v>
      </c>
      <c r="D2091" s="100">
        <f t="shared" si="301"/>
        <v>147</v>
      </c>
      <c r="E2091" s="51">
        <v>1</v>
      </c>
      <c r="F2091" s="43">
        <f t="shared" si="307"/>
        <v>3</v>
      </c>
      <c r="G2091" s="82">
        <v>13009</v>
      </c>
      <c r="H2091" s="101">
        <f t="shared" si="308"/>
        <v>30</v>
      </c>
      <c r="I2091" s="43">
        <f>VLOOKUP(C2091,[4]CharPropertyConfig!$A:$G,7,FALSE)*D2091</f>
        <v>3675</v>
      </c>
      <c r="J2091" s="51">
        <f>VLOOKUP(A2091,filiation!A:C,3,FALSE)</f>
        <v>1</v>
      </c>
      <c r="K2091" s="51">
        <f>VLOOKUP(J2091,Entourage!A:N,14,FALSE)</f>
        <v>1</v>
      </c>
      <c r="L2091" s="2" t="str">
        <f t="shared" si="302"/>
        <v>战斗</v>
      </c>
      <c r="M2091" s="51">
        <f>VLOOKUP(A2091,filiation!A:D,IF(AND(A2091&gt;=105,A2091&lt;=125),3,4),FALSE)</f>
        <v>1</v>
      </c>
      <c r="N2091" s="51">
        <f>VLOOKUP(M2091,Entourage!A:N,14,FALSE)</f>
        <v>1</v>
      </c>
      <c r="O2091" s="2" t="str">
        <f t="shared" si="303"/>
        <v>战斗</v>
      </c>
      <c r="P2091" s="2">
        <f t="shared" si="304"/>
        <v>102</v>
      </c>
      <c r="Q2091" s="51">
        <f>INT(VLOOKUP(M2091,Entourage!A:AF,28+IF(N2091=1,2,IF(N2091=3,3,1)),FALSE)*0.6*POWER(B2091,1.1))</f>
        <v>90</v>
      </c>
      <c r="R2091" s="55">
        <f>I2091/(SUM(H$2:H2091)*10)</f>
        <v>5.2161694155051525E-3</v>
      </c>
      <c r="S2091" s="95">
        <f t="shared" si="296"/>
        <v>1.89</v>
      </c>
      <c r="T2091" s="96">
        <f>SUMIFS(H$2:H2091,A$2:A2091,A2091)*10*S2091*(1.1+INDEX(Entourage!BD:BD,MATCH(J2091,Entourage!A:A,0))/20)</f>
        <v>3685.5</v>
      </c>
      <c r="U2091" s="96">
        <f t="shared" si="305"/>
        <v>456.29999999999973</v>
      </c>
      <c r="V2091" s="96">
        <f>T2091/VLOOKUP(C2091,[4]CharPropertyConfig!$A:$G,7,FALSE)</f>
        <v>147.41999999999999</v>
      </c>
      <c r="W2091" s="96">
        <f t="shared" si="306"/>
        <v>13.259999999999309</v>
      </c>
      <c r="X2091" s="54" t="str">
        <f>VLOOKUP(J2091,Entourage!A:B,2,FALSE)</f>
        <v>c_b_0010</v>
      </c>
      <c r="Y2091" s="51" t="str">
        <f>VLOOKUP(M2091,Entourage!A:B,2,FALSE)</f>
        <v>c_b_0010</v>
      </c>
    </row>
    <row r="2092" spans="1:25" x14ac:dyDescent="0.15">
      <c r="A2092" s="51">
        <f t="shared" si="294"/>
        <v>105</v>
      </c>
      <c r="B2092" s="2">
        <f>COUNTIF(A$1:A2092,A2092)</f>
        <v>11</v>
      </c>
      <c r="C2092" s="2">
        <f t="shared" si="300"/>
        <v>102</v>
      </c>
      <c r="D2092" s="100">
        <f t="shared" si="301"/>
        <v>166</v>
      </c>
      <c r="E2092" s="51">
        <v>1</v>
      </c>
      <c r="F2092" s="43">
        <f t="shared" si="307"/>
        <v>4</v>
      </c>
      <c r="G2092" s="82">
        <v>13009</v>
      </c>
      <c r="H2092" s="101">
        <f t="shared" si="308"/>
        <v>34</v>
      </c>
      <c r="I2092" s="43">
        <f>VLOOKUP(C2092,[4]CharPropertyConfig!$A:$G,7,FALSE)*D2092</f>
        <v>4150</v>
      </c>
      <c r="J2092" s="51">
        <f>VLOOKUP(A2092,filiation!A:C,3,FALSE)</f>
        <v>1</v>
      </c>
      <c r="K2092" s="51">
        <f>VLOOKUP(J2092,Entourage!A:N,14,FALSE)</f>
        <v>1</v>
      </c>
      <c r="L2092" s="2" t="str">
        <f t="shared" si="302"/>
        <v>战斗</v>
      </c>
      <c r="M2092" s="51">
        <f>VLOOKUP(A2092,filiation!A:D,IF(AND(A2092&gt;=105,A2092&lt;=125),3,4),FALSE)</f>
        <v>1</v>
      </c>
      <c r="N2092" s="51">
        <f>VLOOKUP(M2092,Entourage!A:N,14,FALSE)</f>
        <v>1</v>
      </c>
      <c r="O2092" s="2" t="str">
        <f t="shared" si="303"/>
        <v>战斗</v>
      </c>
      <c r="P2092" s="2">
        <f t="shared" si="304"/>
        <v>102</v>
      </c>
      <c r="Q2092" s="51">
        <f>INT(VLOOKUP(M2092,Entourage!A:AF,28+IF(N2092=1,2,IF(N2092=3,3,1)),FALSE)*0.6*POWER(B2092,1.1))</f>
        <v>100</v>
      </c>
      <c r="R2092" s="55">
        <f>I2092/(SUM(H$2:H2092)*10)</f>
        <v>5.8875269549426854E-3</v>
      </c>
      <c r="S2092" s="95">
        <f t="shared" si="296"/>
        <v>1.74</v>
      </c>
      <c r="T2092" s="96">
        <f>SUMIFS(H$2:H2092,A$2:A2092,A2092)*10*S2092*(1.1+INDEX(Entourage!BD:BD,MATCH(J2092,Entourage!A:A,0))/20)</f>
        <v>4162.08</v>
      </c>
      <c r="U2092" s="96">
        <f t="shared" si="305"/>
        <v>476.57999999999993</v>
      </c>
      <c r="V2092" s="96">
        <f>T2092/VLOOKUP(C2092,[4]CharPropertyConfig!$A:$G,7,FALSE)</f>
        <v>166.48320000000001</v>
      </c>
      <c r="W2092" s="96">
        <f t="shared" si="306"/>
        <v>20.2800000000002</v>
      </c>
      <c r="X2092" s="54" t="str">
        <f>VLOOKUP(J2092,Entourage!A:B,2,FALSE)</f>
        <v>c_b_0010</v>
      </c>
      <c r="Y2092" s="51" t="str">
        <f>VLOOKUP(M2092,Entourage!A:B,2,FALSE)</f>
        <v>c_b_0010</v>
      </c>
    </row>
    <row r="2093" spans="1:25" x14ac:dyDescent="0.15">
      <c r="A2093" s="51">
        <f t="shared" si="294"/>
        <v>105</v>
      </c>
      <c r="B2093" s="2">
        <f>COUNTIF(A$1:A2093,A2093)</f>
        <v>12</v>
      </c>
      <c r="C2093" s="2">
        <f t="shared" si="300"/>
        <v>102</v>
      </c>
      <c r="D2093" s="100">
        <f t="shared" si="301"/>
        <v>186</v>
      </c>
      <c r="E2093" s="51">
        <v>1</v>
      </c>
      <c r="F2093" s="43">
        <f t="shared" si="307"/>
        <v>4</v>
      </c>
      <c r="G2093" s="82">
        <v>13009</v>
      </c>
      <c r="H2093" s="101">
        <f t="shared" si="308"/>
        <v>38</v>
      </c>
      <c r="I2093" s="43">
        <f>VLOOKUP(C2093,[4]CharPropertyConfig!$A:$G,7,FALSE)*D2093</f>
        <v>4650</v>
      </c>
      <c r="J2093" s="51">
        <f>VLOOKUP(A2093,filiation!A:C,3,FALSE)</f>
        <v>1</v>
      </c>
      <c r="K2093" s="51">
        <f>VLOOKUP(J2093,Entourage!A:N,14,FALSE)</f>
        <v>1</v>
      </c>
      <c r="L2093" s="2" t="str">
        <f t="shared" si="302"/>
        <v>战斗</v>
      </c>
      <c r="M2093" s="51">
        <f>VLOOKUP(A2093,filiation!A:D,IF(AND(A2093&gt;=105,A2093&lt;=125),3,4),FALSE)</f>
        <v>1</v>
      </c>
      <c r="N2093" s="51">
        <f>VLOOKUP(M2093,Entourage!A:N,14,FALSE)</f>
        <v>1</v>
      </c>
      <c r="O2093" s="2" t="str">
        <f t="shared" si="303"/>
        <v>战斗</v>
      </c>
      <c r="P2093" s="2">
        <f t="shared" si="304"/>
        <v>102</v>
      </c>
      <c r="Q2093" s="51">
        <f>INT(VLOOKUP(M2093,Entourage!A:AF,28+IF(N2093=1,2,IF(N2093=3,3,1)),FALSE)*0.6*POWER(B2093,1.1))</f>
        <v>110</v>
      </c>
      <c r="R2093" s="55">
        <f>I2093/(SUM(H$2:H2093)*10)</f>
        <v>6.5933131043870346E-3</v>
      </c>
      <c r="S2093" s="95">
        <f t="shared" si="296"/>
        <v>1.615</v>
      </c>
      <c r="T2093" s="96">
        <f>SUMIFS(H$2:H2093,A$2:A2093,A2093)*10*S2093*(1.1+INDEX(Entourage!BD:BD,MATCH(J2093,Entourage!A:A,0))/20)</f>
        <v>4660.8900000000003</v>
      </c>
      <c r="U2093" s="96">
        <f t="shared" si="305"/>
        <v>498.8100000000004</v>
      </c>
      <c r="V2093" s="96">
        <f>T2093/VLOOKUP(C2093,[4]CharPropertyConfig!$A:$G,7,FALSE)</f>
        <v>186.43560000000002</v>
      </c>
      <c r="W2093" s="96">
        <f t="shared" si="306"/>
        <v>22.230000000000473</v>
      </c>
      <c r="X2093" s="54" t="str">
        <f>VLOOKUP(J2093,Entourage!A:B,2,FALSE)</f>
        <v>c_b_0010</v>
      </c>
      <c r="Y2093" s="51" t="str">
        <f>VLOOKUP(M2093,Entourage!A:B,2,FALSE)</f>
        <v>c_b_0010</v>
      </c>
    </row>
    <row r="2094" spans="1:25" x14ac:dyDescent="0.15">
      <c r="A2094" s="51">
        <f t="shared" si="294"/>
        <v>105</v>
      </c>
      <c r="B2094" s="2">
        <f>COUNTIF(A$1:A2094,A2094)</f>
        <v>13</v>
      </c>
      <c r="C2094" s="2">
        <f t="shared" si="300"/>
        <v>102</v>
      </c>
      <c r="D2094" s="100">
        <f t="shared" si="301"/>
        <v>207</v>
      </c>
      <c r="E2094" s="51">
        <v>1</v>
      </c>
      <c r="F2094" s="43">
        <f t="shared" si="307"/>
        <v>4</v>
      </c>
      <c r="G2094" s="82">
        <v>13009</v>
      </c>
      <c r="H2094" s="101">
        <f t="shared" si="308"/>
        <v>42</v>
      </c>
      <c r="I2094" s="43">
        <f>VLOOKUP(C2094,[4]CharPropertyConfig!$A:$G,7,FALSE)*D2094</f>
        <v>5175</v>
      </c>
      <c r="J2094" s="51">
        <f>VLOOKUP(A2094,filiation!A:C,3,FALSE)</f>
        <v>1</v>
      </c>
      <c r="K2094" s="51">
        <f>VLOOKUP(J2094,Entourage!A:N,14,FALSE)</f>
        <v>1</v>
      </c>
      <c r="L2094" s="2" t="str">
        <f t="shared" si="302"/>
        <v>战斗</v>
      </c>
      <c r="M2094" s="51">
        <f>VLOOKUP(A2094,filiation!A:D,IF(AND(A2094&gt;=105,A2094&lt;=125),3,4),FALSE)</f>
        <v>1</v>
      </c>
      <c r="N2094" s="51">
        <f>VLOOKUP(M2094,Entourage!A:N,14,FALSE)</f>
        <v>1</v>
      </c>
      <c r="O2094" s="2" t="str">
        <f t="shared" si="303"/>
        <v>战斗</v>
      </c>
      <c r="P2094" s="2">
        <f t="shared" si="304"/>
        <v>102</v>
      </c>
      <c r="Q2094" s="51">
        <f>INT(VLOOKUP(M2094,Entourage!A:AF,28+IF(N2094=1,2,IF(N2094=3,3,1)),FALSE)*0.6*POWER(B2094,1.1))</f>
        <v>120</v>
      </c>
      <c r="R2094" s="55">
        <f>I2094/(SUM(H$2:H2094)*10)</f>
        <v>7.3333522276385898E-3</v>
      </c>
      <c r="S2094" s="95">
        <f t="shared" si="296"/>
        <v>1.51</v>
      </c>
      <c r="T2094" s="96">
        <f>SUMIFS(H$2:H2094,A$2:A2094,A2094)*10*S2094*(1.1+INDEX(Entourage!BD:BD,MATCH(J2094,Entourage!A:A,0))/20)</f>
        <v>5182.3200000000006</v>
      </c>
      <c r="U2094" s="96">
        <f t="shared" si="305"/>
        <v>521.43000000000029</v>
      </c>
      <c r="V2094" s="96">
        <f>T2094/VLOOKUP(C2094,[4]CharPropertyConfig!$A:$G,7,FALSE)</f>
        <v>207.29280000000003</v>
      </c>
      <c r="W2094" s="96">
        <f t="shared" si="306"/>
        <v>22.619999999999891</v>
      </c>
      <c r="X2094" s="54" t="str">
        <f>VLOOKUP(J2094,Entourage!A:B,2,FALSE)</f>
        <v>c_b_0010</v>
      </c>
      <c r="Y2094" s="51" t="str">
        <f>VLOOKUP(M2094,Entourage!A:B,2,FALSE)</f>
        <v>c_b_0010</v>
      </c>
    </row>
    <row r="2095" spans="1:25" x14ac:dyDescent="0.15">
      <c r="A2095" s="51">
        <f t="shared" si="294"/>
        <v>105</v>
      </c>
      <c r="B2095" s="2">
        <f>COUNTIF(A$1:A2095,A2095)</f>
        <v>14</v>
      </c>
      <c r="C2095" s="2">
        <f t="shared" si="300"/>
        <v>102</v>
      </c>
      <c r="D2095" s="100">
        <f t="shared" si="301"/>
        <v>228</v>
      </c>
      <c r="E2095" s="51">
        <v>1</v>
      </c>
      <c r="F2095" s="43">
        <f t="shared" si="307"/>
        <v>5</v>
      </c>
      <c r="G2095" s="82">
        <v>13009</v>
      </c>
      <c r="H2095" s="101">
        <f t="shared" si="308"/>
        <v>46</v>
      </c>
      <c r="I2095" s="43">
        <f>VLOOKUP(C2095,[4]CharPropertyConfig!$A:$G,7,FALSE)*D2095</f>
        <v>5700</v>
      </c>
      <c r="J2095" s="51">
        <f>VLOOKUP(A2095,filiation!A:C,3,FALSE)</f>
        <v>1</v>
      </c>
      <c r="K2095" s="51">
        <f>VLOOKUP(J2095,Entourage!A:N,14,FALSE)</f>
        <v>1</v>
      </c>
      <c r="L2095" s="2" t="str">
        <f t="shared" si="302"/>
        <v>战斗</v>
      </c>
      <c r="M2095" s="51">
        <f>VLOOKUP(A2095,filiation!A:D,IF(AND(A2095&gt;=105,A2095&lt;=125),3,4),FALSE)</f>
        <v>1</v>
      </c>
      <c r="N2095" s="51">
        <f>VLOOKUP(M2095,Entourage!A:N,14,FALSE)</f>
        <v>1</v>
      </c>
      <c r="O2095" s="2" t="str">
        <f t="shared" si="303"/>
        <v>战斗</v>
      </c>
      <c r="P2095" s="2">
        <f t="shared" si="304"/>
        <v>102</v>
      </c>
      <c r="Q2095" s="51">
        <f>INT(VLOOKUP(M2095,Entourage!A:AF,28+IF(N2095=1,2,IF(N2095=3,3,1)),FALSE)*0.6*POWER(B2095,1.1))</f>
        <v>131</v>
      </c>
      <c r="R2095" s="55">
        <f>I2095/(SUM(H$2:H2095)*10)</f>
        <v>8.072053700399354E-3</v>
      </c>
      <c r="S2095" s="95">
        <f t="shared" si="296"/>
        <v>1.42</v>
      </c>
      <c r="T2095" s="96">
        <f>SUMIFS(H$2:H2095,A$2:A2095,A2095)*10*S2095*(1.1+INDEX(Entourage!BD:BD,MATCH(J2095,Entourage!A:A,0))/20)</f>
        <v>5722.6</v>
      </c>
      <c r="U2095" s="96">
        <f t="shared" si="305"/>
        <v>540.27999999999975</v>
      </c>
      <c r="V2095" s="96">
        <f>T2095/VLOOKUP(C2095,[4]CharPropertyConfig!$A:$G,7,FALSE)</f>
        <v>228.90400000000002</v>
      </c>
      <c r="W2095" s="96">
        <f t="shared" si="306"/>
        <v>18.849999999999454</v>
      </c>
      <c r="X2095" s="54" t="str">
        <f>VLOOKUP(J2095,Entourage!A:B,2,FALSE)</f>
        <v>c_b_0010</v>
      </c>
      <c r="Y2095" s="51" t="str">
        <f>VLOOKUP(M2095,Entourage!A:B,2,FALSE)</f>
        <v>c_b_0010</v>
      </c>
    </row>
    <row r="2096" spans="1:25" x14ac:dyDescent="0.15">
      <c r="A2096" s="51">
        <f t="shared" si="294"/>
        <v>105</v>
      </c>
      <c r="B2096" s="2">
        <f>COUNTIF(A$1:A2096,A2096)</f>
        <v>15</v>
      </c>
      <c r="C2096" s="2">
        <f t="shared" si="300"/>
        <v>102</v>
      </c>
      <c r="D2096" s="100">
        <f t="shared" si="301"/>
        <v>251</v>
      </c>
      <c r="E2096" s="51">
        <v>1</v>
      </c>
      <c r="F2096" s="43">
        <f t="shared" si="307"/>
        <v>5</v>
      </c>
      <c r="G2096" s="82">
        <v>13009</v>
      </c>
      <c r="H2096" s="101">
        <f t="shared" si="308"/>
        <v>50</v>
      </c>
      <c r="I2096" s="43">
        <f>VLOOKUP(C2096,[4]CharPropertyConfig!$A:$G,7,FALSE)*D2096</f>
        <v>6275</v>
      </c>
      <c r="J2096" s="51">
        <f>VLOOKUP(A2096,filiation!A:C,3,FALSE)</f>
        <v>1</v>
      </c>
      <c r="K2096" s="51">
        <f>VLOOKUP(J2096,Entourage!A:N,14,FALSE)</f>
        <v>1</v>
      </c>
      <c r="L2096" s="2" t="str">
        <f t="shared" si="302"/>
        <v>战斗</v>
      </c>
      <c r="M2096" s="51">
        <f>VLOOKUP(A2096,filiation!A:D,IF(AND(A2096&gt;=105,A2096&lt;=125),3,4),FALSE)</f>
        <v>1</v>
      </c>
      <c r="N2096" s="51">
        <f>VLOOKUP(M2096,Entourage!A:N,14,FALSE)</f>
        <v>1</v>
      </c>
      <c r="O2096" s="2" t="str">
        <f t="shared" si="303"/>
        <v>战斗</v>
      </c>
      <c r="P2096" s="2">
        <f t="shared" si="304"/>
        <v>102</v>
      </c>
      <c r="Q2096" s="51">
        <f>INT(VLOOKUP(M2096,Entourage!A:AF,28+IF(N2096=1,2,IF(N2096=3,3,1)),FALSE)*0.6*POWER(B2096,1.1))</f>
        <v>141</v>
      </c>
      <c r="R2096" s="55">
        <f>I2096/(SUM(H$2:H2096)*10)</f>
        <v>8.8800520774368844E-3</v>
      </c>
      <c r="S2096" s="95">
        <f t="shared" si="296"/>
        <v>1.3418999999999999</v>
      </c>
      <c r="T2096" s="96">
        <f>SUMIFS(H$2:H2096,A$2:A2096,A2096)*10*S2096*(1.1+INDEX(Entourage!BD:BD,MATCH(J2096,Entourage!A:A,0))/20)</f>
        <v>6280.0919999999996</v>
      </c>
      <c r="U2096" s="96">
        <f t="shared" si="305"/>
        <v>557.49199999999928</v>
      </c>
      <c r="V2096" s="96">
        <f>T2096/VLOOKUP(C2096,[4]CharPropertyConfig!$A:$G,7,FALSE)</f>
        <v>251.20367999999999</v>
      </c>
      <c r="W2096" s="96">
        <f t="shared" si="306"/>
        <v>17.211999999999534</v>
      </c>
      <c r="X2096" s="54" t="str">
        <f>VLOOKUP(J2096,Entourage!A:B,2,FALSE)</f>
        <v>c_b_0010</v>
      </c>
      <c r="Y2096" s="51" t="str">
        <f>VLOOKUP(M2096,Entourage!A:B,2,FALSE)</f>
        <v>c_b_0010</v>
      </c>
    </row>
    <row r="2097" spans="1:25" x14ac:dyDescent="0.15">
      <c r="A2097" s="51">
        <f t="shared" si="294"/>
        <v>105</v>
      </c>
      <c r="B2097" s="2">
        <f>COUNTIF(A$1:A2097,A2097)</f>
        <v>16</v>
      </c>
      <c r="C2097" s="2">
        <f t="shared" si="300"/>
        <v>102</v>
      </c>
      <c r="D2097" s="100">
        <f t="shared" si="301"/>
        <v>274</v>
      </c>
      <c r="E2097" s="51">
        <v>1</v>
      </c>
      <c r="F2097" s="43">
        <f t="shared" si="307"/>
        <v>5</v>
      </c>
      <c r="G2097" s="82">
        <v>13009</v>
      </c>
      <c r="H2097" s="101">
        <f t="shared" si="308"/>
        <v>54</v>
      </c>
      <c r="I2097" s="43">
        <f>VLOOKUP(C2097,[4]CharPropertyConfig!$A:$G,7,FALSE)*D2097</f>
        <v>6850</v>
      </c>
      <c r="J2097" s="51">
        <f>VLOOKUP(A2097,filiation!A:C,3,FALSE)</f>
        <v>1</v>
      </c>
      <c r="K2097" s="51">
        <f>VLOOKUP(J2097,Entourage!A:N,14,FALSE)</f>
        <v>1</v>
      </c>
      <c r="L2097" s="2" t="str">
        <f t="shared" si="302"/>
        <v>战斗</v>
      </c>
      <c r="M2097" s="51">
        <f>VLOOKUP(A2097,filiation!A:D,IF(AND(A2097&gt;=105,A2097&lt;=125),3,4),FALSE)</f>
        <v>1</v>
      </c>
      <c r="N2097" s="51">
        <f>VLOOKUP(M2097,Entourage!A:N,14,FALSE)</f>
        <v>1</v>
      </c>
      <c r="O2097" s="2" t="str">
        <f t="shared" si="303"/>
        <v>战斗</v>
      </c>
      <c r="P2097" s="2">
        <f t="shared" si="304"/>
        <v>102</v>
      </c>
      <c r="Q2097" s="51">
        <f>INT(VLOOKUP(M2097,Entourage!A:AF,28+IF(N2097=1,2,IF(N2097=3,3,1)),FALSE)*0.6*POWER(B2097,1.1))</f>
        <v>152</v>
      </c>
      <c r="R2097" s="55">
        <f>I2097/(SUM(H$2:H2097)*10)</f>
        <v>9.6863599083684502E-3</v>
      </c>
      <c r="S2097" s="95">
        <f t="shared" si="296"/>
        <v>1.2748049999999997</v>
      </c>
      <c r="T2097" s="96">
        <f>SUMIFS(H$2:H2097,A$2:A2097,A2097)*10*S2097*(1.1+INDEX(Entourage!BD:BD,MATCH(J2097,Entourage!A:A,0))/20)</f>
        <v>6861.0005099999989</v>
      </c>
      <c r="U2097" s="96">
        <f t="shared" si="305"/>
        <v>580.9085099999993</v>
      </c>
      <c r="V2097" s="96">
        <f>T2097/VLOOKUP(C2097,[4]CharPropertyConfig!$A:$G,7,FALSE)</f>
        <v>274.44002039999998</v>
      </c>
      <c r="W2097" s="96">
        <f t="shared" si="306"/>
        <v>23.416510000000017</v>
      </c>
      <c r="X2097" s="54" t="str">
        <f>VLOOKUP(J2097,Entourage!A:B,2,FALSE)</f>
        <v>c_b_0010</v>
      </c>
      <c r="Y2097" s="51" t="str">
        <f>VLOOKUP(M2097,Entourage!A:B,2,FALSE)</f>
        <v>c_b_0010</v>
      </c>
    </row>
    <row r="2098" spans="1:25" x14ac:dyDescent="0.15">
      <c r="A2098" s="51">
        <f t="shared" si="294"/>
        <v>105</v>
      </c>
      <c r="B2098" s="2">
        <f>COUNTIF(A$1:A2098,A2098)</f>
        <v>17</v>
      </c>
      <c r="C2098" s="2">
        <f t="shared" si="300"/>
        <v>102</v>
      </c>
      <c r="D2098" s="100">
        <f t="shared" si="301"/>
        <v>298</v>
      </c>
      <c r="E2098" s="51">
        <v>1</v>
      </c>
      <c r="F2098" s="43">
        <f t="shared" si="307"/>
        <v>5</v>
      </c>
      <c r="G2098" s="82">
        <v>13009</v>
      </c>
      <c r="H2098" s="101">
        <f t="shared" si="308"/>
        <v>58</v>
      </c>
      <c r="I2098" s="43">
        <f>VLOOKUP(C2098,[4]CharPropertyConfig!$A:$G,7,FALSE)*D2098</f>
        <v>7450</v>
      </c>
      <c r="J2098" s="51">
        <f>VLOOKUP(A2098,filiation!A:C,3,FALSE)</f>
        <v>1</v>
      </c>
      <c r="K2098" s="51">
        <f>VLOOKUP(J2098,Entourage!A:N,14,FALSE)</f>
        <v>1</v>
      </c>
      <c r="L2098" s="2" t="str">
        <f t="shared" si="302"/>
        <v>战斗</v>
      </c>
      <c r="M2098" s="51">
        <f>VLOOKUP(A2098,filiation!A:D,IF(AND(A2098&gt;=105,A2098&lt;=125),3,4),FALSE)</f>
        <v>1</v>
      </c>
      <c r="N2098" s="51">
        <f>VLOOKUP(M2098,Entourage!A:N,14,FALSE)</f>
        <v>1</v>
      </c>
      <c r="O2098" s="2" t="str">
        <f t="shared" si="303"/>
        <v>战斗</v>
      </c>
      <c r="P2098" s="2">
        <f t="shared" si="304"/>
        <v>102</v>
      </c>
      <c r="Q2098" s="51">
        <f>INT(VLOOKUP(M2098,Entourage!A:AF,28+IF(N2098=1,2,IF(N2098=3,3,1)),FALSE)*0.6*POWER(B2098,1.1))</f>
        <v>162</v>
      </c>
      <c r="R2098" s="55">
        <f>I2098/(SUM(H$2:H2098)*10)</f>
        <v>1.0526167062280999E-2</v>
      </c>
      <c r="S2098" s="95">
        <f t="shared" si="296"/>
        <v>1.2174387749999998</v>
      </c>
      <c r="T2098" s="96">
        <f>SUMIFS(H$2:H2098,A$2:A2098,A2098)*10*S2098*(1.1+INDEX(Entourage!BD:BD,MATCH(J2098,Entourage!A:A,0))/20)</f>
        <v>7470.2043233999984</v>
      </c>
      <c r="U2098" s="96">
        <f t="shared" si="305"/>
        <v>609.20381339999949</v>
      </c>
      <c r="V2098" s="96">
        <f>T2098/VLOOKUP(C2098,[4]CharPropertyConfig!$A:$G,7,FALSE)</f>
        <v>298.80817293599995</v>
      </c>
      <c r="W2098" s="96">
        <f t="shared" si="306"/>
        <v>28.295303400000194</v>
      </c>
      <c r="X2098" s="54" t="str">
        <f>VLOOKUP(J2098,Entourage!A:B,2,FALSE)</f>
        <v>c_b_0010</v>
      </c>
      <c r="Y2098" s="51" t="str">
        <f>VLOOKUP(M2098,Entourage!A:B,2,FALSE)</f>
        <v>c_b_0010</v>
      </c>
    </row>
    <row r="2099" spans="1:25" x14ac:dyDescent="0.15">
      <c r="A2099" s="51">
        <f t="shared" si="294"/>
        <v>105</v>
      </c>
      <c r="B2099" s="2">
        <f>COUNTIF(A$1:A2099,A2099)</f>
        <v>18</v>
      </c>
      <c r="C2099" s="2">
        <f t="shared" si="300"/>
        <v>102</v>
      </c>
      <c r="D2099" s="100">
        <f t="shared" si="301"/>
        <v>325</v>
      </c>
      <c r="E2099" s="51">
        <v>1</v>
      </c>
      <c r="F2099" s="43">
        <f t="shared" si="307"/>
        <v>6</v>
      </c>
      <c r="G2099" s="82">
        <v>13009</v>
      </c>
      <c r="H2099" s="101">
        <f t="shared" si="308"/>
        <v>64</v>
      </c>
      <c r="I2099" s="43">
        <f>VLOOKUP(C2099,[4]CharPropertyConfig!$A:$G,7,FALSE)*D2099</f>
        <v>8125</v>
      </c>
      <c r="J2099" s="51">
        <f>VLOOKUP(A2099,filiation!A:C,3,FALSE)</f>
        <v>1</v>
      </c>
      <c r="K2099" s="51">
        <f>VLOOKUP(J2099,Entourage!A:N,14,FALSE)</f>
        <v>1</v>
      </c>
      <c r="L2099" s="2" t="str">
        <f t="shared" si="302"/>
        <v>战斗</v>
      </c>
      <c r="M2099" s="51">
        <f>VLOOKUP(A2099,filiation!A:D,IF(AND(A2099&gt;=105,A2099&lt;=125),3,4),FALSE)</f>
        <v>1</v>
      </c>
      <c r="N2099" s="51">
        <f>VLOOKUP(M2099,Entourage!A:N,14,FALSE)</f>
        <v>1</v>
      </c>
      <c r="O2099" s="2" t="str">
        <f t="shared" si="303"/>
        <v>战斗</v>
      </c>
      <c r="P2099" s="2">
        <f t="shared" si="304"/>
        <v>102</v>
      </c>
      <c r="Q2099" s="51">
        <f>INT(VLOOKUP(M2099,Entourage!A:AF,28+IF(N2099=1,2,IF(N2099=3,3,1)),FALSE)*0.6*POWER(B2099,1.1))</f>
        <v>173</v>
      </c>
      <c r="R2099" s="55">
        <f>I2099/(SUM(H$2:H2099)*10)</f>
        <v>1.1469508752117448E-2</v>
      </c>
      <c r="S2099" s="95">
        <f t="shared" si="296"/>
        <v>1.1687412239999997</v>
      </c>
      <c r="T2099" s="96">
        <f>SUMIFS(H$2:H2099,A$2:A2099,A2099)*10*S2099*(1.1+INDEX(Entourage!BD:BD,MATCH(J2099,Entourage!A:A,0))/20)</f>
        <v>8143.7888488319977</v>
      </c>
      <c r="U2099" s="96">
        <f t="shared" si="305"/>
        <v>673.58452543199928</v>
      </c>
      <c r="V2099" s="96">
        <f>T2099/VLOOKUP(C2099,[4]CharPropertyConfig!$A:$G,7,FALSE)</f>
        <v>325.75155395327988</v>
      </c>
      <c r="W2099" s="96">
        <f t="shared" si="306"/>
        <v>64.380712031999792</v>
      </c>
      <c r="X2099" s="54" t="str">
        <f>VLOOKUP(J2099,Entourage!A:B,2,FALSE)</f>
        <v>c_b_0010</v>
      </c>
      <c r="Y2099" s="51" t="str">
        <f>VLOOKUP(M2099,Entourage!A:B,2,FALSE)</f>
        <v>c_b_0010</v>
      </c>
    </row>
    <row r="2100" spans="1:25" x14ac:dyDescent="0.15">
      <c r="A2100" s="51">
        <f t="shared" si="294"/>
        <v>105</v>
      </c>
      <c r="B2100" s="2">
        <f>COUNTIF(A$1:A2100,A2100)</f>
        <v>19</v>
      </c>
      <c r="C2100" s="2">
        <f t="shared" si="300"/>
        <v>102</v>
      </c>
      <c r="D2100" s="100">
        <f t="shared" si="301"/>
        <v>354</v>
      </c>
      <c r="E2100" s="51">
        <v>1</v>
      </c>
      <c r="F2100" s="43">
        <f t="shared" si="307"/>
        <v>6</v>
      </c>
      <c r="G2100" s="82">
        <v>13009</v>
      </c>
      <c r="H2100" s="101">
        <f t="shared" si="308"/>
        <v>68</v>
      </c>
      <c r="I2100" s="43">
        <f>VLOOKUP(C2100,[4]CharPropertyConfig!$A:$G,7,FALSE)*D2100</f>
        <v>8850</v>
      </c>
      <c r="J2100" s="51">
        <f>VLOOKUP(A2100,filiation!A:C,3,FALSE)</f>
        <v>1</v>
      </c>
      <c r="K2100" s="51">
        <f>VLOOKUP(J2100,Entourage!A:N,14,FALSE)</f>
        <v>1</v>
      </c>
      <c r="L2100" s="2" t="str">
        <f t="shared" si="302"/>
        <v>战斗</v>
      </c>
      <c r="M2100" s="51">
        <f>VLOOKUP(A2100,filiation!A:D,IF(AND(A2100&gt;=105,A2100&lt;=125),3,4),FALSE)</f>
        <v>1</v>
      </c>
      <c r="N2100" s="51">
        <f>VLOOKUP(M2100,Entourage!A:N,14,FALSE)</f>
        <v>1</v>
      </c>
      <c r="O2100" s="2" t="str">
        <f t="shared" si="303"/>
        <v>战斗</v>
      </c>
      <c r="P2100" s="2">
        <f t="shared" si="304"/>
        <v>102</v>
      </c>
      <c r="Q2100" s="51">
        <f>INT(VLOOKUP(M2100,Entourage!A:AF,28+IF(N2100=1,2,IF(N2100=3,3,1)),FALSE)*0.6*POWER(B2100,1.1))</f>
        <v>183</v>
      </c>
      <c r="R2100" s="55">
        <f>I2100/(SUM(H$2:H2100)*10)</f>
        <v>1.2480961245557623E-2</v>
      </c>
      <c r="S2100" s="95">
        <f t="shared" si="296"/>
        <v>1.1278352811599996</v>
      </c>
      <c r="T2100" s="96">
        <f>SUMIFS(H$2:H2100,A$2:A2100,A2100)*10*S2100*(1.1+INDEX(Entourage!BD:BD,MATCH(J2100,Entourage!A:A,0))/20)</f>
        <v>8855.7626276683168</v>
      </c>
      <c r="U2100" s="96">
        <f t="shared" si="305"/>
        <v>711.97377883631907</v>
      </c>
      <c r="V2100" s="96">
        <f>T2100/VLOOKUP(C2100,[4]CharPropertyConfig!$A:$G,7,FALSE)</f>
        <v>354.23050510673266</v>
      </c>
      <c r="W2100" s="96">
        <f t="shared" si="306"/>
        <v>38.389253404319788</v>
      </c>
      <c r="X2100" s="54" t="str">
        <f>VLOOKUP(J2100,Entourage!A:B,2,FALSE)</f>
        <v>c_b_0010</v>
      </c>
      <c r="Y2100" s="51" t="str">
        <f>VLOOKUP(M2100,Entourage!A:B,2,FALSE)</f>
        <v>c_b_0010</v>
      </c>
    </row>
    <row r="2101" spans="1:25" x14ac:dyDescent="0.15">
      <c r="A2101" s="51">
        <f t="shared" si="294"/>
        <v>105</v>
      </c>
      <c r="B2101" s="2">
        <f>COUNTIF(A$1:A2101,A2101)</f>
        <v>20</v>
      </c>
      <c r="C2101" s="2">
        <f t="shared" si="300"/>
        <v>102</v>
      </c>
      <c r="D2101" s="100">
        <f t="shared" si="301"/>
        <v>384</v>
      </c>
      <c r="E2101" s="51">
        <v>1</v>
      </c>
      <c r="F2101" s="43">
        <f t="shared" si="307"/>
        <v>6</v>
      </c>
      <c r="G2101" s="82">
        <v>13009</v>
      </c>
      <c r="H2101" s="101">
        <f t="shared" si="308"/>
        <v>72</v>
      </c>
      <c r="I2101" s="43">
        <f>VLOOKUP(C2101,[4]CharPropertyConfig!$A:$G,7,FALSE)*D2101</f>
        <v>9600</v>
      </c>
      <c r="J2101" s="51">
        <f>VLOOKUP(A2101,filiation!A:C,3,FALSE)</f>
        <v>1</v>
      </c>
      <c r="K2101" s="51">
        <f>VLOOKUP(J2101,Entourage!A:N,14,FALSE)</f>
        <v>1</v>
      </c>
      <c r="L2101" s="2" t="str">
        <f t="shared" si="302"/>
        <v>战斗</v>
      </c>
      <c r="M2101" s="51">
        <f>VLOOKUP(A2101,filiation!A:D,IF(AND(A2101&gt;=105,A2101&lt;=125),3,4),FALSE)</f>
        <v>1</v>
      </c>
      <c r="N2101" s="51">
        <f>VLOOKUP(M2101,Entourage!A:N,14,FALSE)</f>
        <v>1</v>
      </c>
      <c r="O2101" s="2" t="str">
        <f t="shared" si="303"/>
        <v>战斗</v>
      </c>
      <c r="P2101" s="2">
        <f t="shared" si="304"/>
        <v>102</v>
      </c>
      <c r="Q2101" s="51">
        <f>INT(VLOOKUP(M2101,Entourage!A:AF,28+IF(N2101=1,2,IF(N2101=3,3,1)),FALSE)*0.6*POWER(B2101,1.1))</f>
        <v>194</v>
      </c>
      <c r="R2101" s="55">
        <f>I2101/(SUM(H$2:H2101)*10)</f>
        <v>1.3524936601859678E-2</v>
      </c>
      <c r="S2101" s="95">
        <f t="shared" si="296"/>
        <v>1.0940002227251997</v>
      </c>
      <c r="T2101" s="96">
        <f>SUMIFS(H$2:H2101,A$2:A2101,A2101)*10*S2101*(1.1+INDEX(Entourage!BD:BD,MATCH(J2101,Entourage!A:A,0))/20)</f>
        <v>9614.0739573090541</v>
      </c>
      <c r="U2101" s="96">
        <f t="shared" si="305"/>
        <v>758.31132964073731</v>
      </c>
      <c r="V2101" s="96">
        <f>T2101/VLOOKUP(C2101,[4]CharPropertyConfig!$A:$G,7,FALSE)</f>
        <v>384.56295829236217</v>
      </c>
      <c r="W2101" s="96">
        <f t="shared" si="306"/>
        <v>46.337550804418242</v>
      </c>
      <c r="X2101" s="54" t="str">
        <f>VLOOKUP(J2101,Entourage!A:B,2,FALSE)</f>
        <v>c_b_0010</v>
      </c>
      <c r="Y2101" s="51" t="str">
        <f>VLOOKUP(M2101,Entourage!A:B,2,FALSE)</f>
        <v>c_b_0010</v>
      </c>
    </row>
    <row r="2102" spans="1:25" x14ac:dyDescent="0.15">
      <c r="A2102" s="51">
        <f t="shared" si="294"/>
        <v>106</v>
      </c>
      <c r="B2102" s="2">
        <f>COUNTIF(A$1:A2102,A2102)</f>
        <v>1</v>
      </c>
      <c r="C2102" s="2">
        <f t="shared" si="300"/>
        <v>102</v>
      </c>
      <c r="D2102" s="100">
        <f t="shared" si="301"/>
        <v>10</v>
      </c>
      <c r="E2102" s="51">
        <v>1</v>
      </c>
      <c r="F2102" s="43">
        <f t="shared" si="307"/>
        <v>1</v>
      </c>
      <c r="G2102" s="82">
        <v>13009</v>
      </c>
      <c r="H2102" s="101">
        <f t="shared" si="308"/>
        <v>2</v>
      </c>
      <c r="I2102" s="43">
        <f>VLOOKUP(C2102,[4]CharPropertyConfig!$A:$G,7,FALSE)*D2102</f>
        <v>250</v>
      </c>
      <c r="J2102" s="51">
        <f>VLOOKUP(A2102,filiation!A:C,3,FALSE)</f>
        <v>2</v>
      </c>
      <c r="K2102" s="51">
        <f>VLOOKUP(J2102,Entourage!A:N,14,FALSE)</f>
        <v>1</v>
      </c>
      <c r="L2102" s="2" t="str">
        <f t="shared" si="302"/>
        <v>战斗</v>
      </c>
      <c r="M2102" s="51">
        <f>VLOOKUP(A2102,filiation!A:D,IF(AND(A2102&gt;=105,A2102&lt;=125),3,4),FALSE)</f>
        <v>2</v>
      </c>
      <c r="N2102" s="51">
        <f>VLOOKUP(M2102,Entourage!A:N,14,FALSE)</f>
        <v>1</v>
      </c>
      <c r="O2102" s="2" t="str">
        <f t="shared" si="303"/>
        <v>战斗</v>
      </c>
      <c r="P2102" s="2">
        <f t="shared" si="304"/>
        <v>102</v>
      </c>
      <c r="Q2102" s="51">
        <f>INT(VLOOKUP(M2102,Entourage!A:AF,28+IF(N2102=1,2,IF(N2102=3,3,1)),FALSE)*0.6*POWER(B2102,1.1))</f>
        <v>8</v>
      </c>
      <c r="R2102" s="55">
        <f>I2102/(SUM(H$2:H2102)*10)</f>
        <v>3.5220196669578203E-4</v>
      </c>
      <c r="S2102" s="95">
        <f t="shared" si="296"/>
        <v>10</v>
      </c>
      <c r="T2102" s="96">
        <f>SUMIFS(H$2:H2102,A$2:A2102,A2102)*10*S2102*(1.1+INDEX(Entourage!BD:BD,MATCH(J2102,Entourage!A:A,0))/20)</f>
        <v>270</v>
      </c>
      <c r="U2102" s="96">
        <f t="shared" si="305"/>
        <v>-9344.0739573090541</v>
      </c>
      <c r="V2102" s="96">
        <f>T2102/VLOOKUP(C2102,[4]CharPropertyConfig!$A:$G,7,FALSE)</f>
        <v>10.8</v>
      </c>
      <c r="W2102" s="96">
        <f t="shared" si="306"/>
        <v>-10102.385286949791</v>
      </c>
      <c r="X2102" s="54" t="str">
        <f>VLOOKUP(J2102,Entourage!A:B,2,FALSE)</f>
        <v>c_b_0011</v>
      </c>
      <c r="Y2102" s="51" t="str">
        <f>VLOOKUP(M2102,Entourage!A:B,2,FALSE)</f>
        <v>c_b_0011</v>
      </c>
    </row>
    <row r="2103" spans="1:25" x14ac:dyDescent="0.15">
      <c r="A2103" s="51">
        <f t="shared" si="294"/>
        <v>106</v>
      </c>
      <c r="B2103" s="2">
        <f>COUNTIF(A$1:A2103,A2103)</f>
        <v>2</v>
      </c>
      <c r="C2103" s="2">
        <f t="shared" si="300"/>
        <v>102</v>
      </c>
      <c r="D2103" s="100">
        <f t="shared" si="301"/>
        <v>22</v>
      </c>
      <c r="E2103" s="51">
        <v>1</v>
      </c>
      <c r="F2103" s="43">
        <f t="shared" si="307"/>
        <v>1</v>
      </c>
      <c r="G2103" s="82">
        <v>13009</v>
      </c>
      <c r="H2103" s="101">
        <f t="shared" si="308"/>
        <v>4</v>
      </c>
      <c r="I2103" s="43">
        <f>VLOOKUP(C2103,[4]CharPropertyConfig!$A:$G,7,FALSE)*D2103</f>
        <v>550</v>
      </c>
      <c r="J2103" s="51">
        <f>VLOOKUP(A2103,filiation!A:C,3,FALSE)</f>
        <v>2</v>
      </c>
      <c r="K2103" s="51">
        <f>VLOOKUP(J2103,Entourage!A:N,14,FALSE)</f>
        <v>1</v>
      </c>
      <c r="L2103" s="2" t="str">
        <f t="shared" si="302"/>
        <v>战斗</v>
      </c>
      <c r="M2103" s="51">
        <f>VLOOKUP(A2103,filiation!A:D,IF(AND(A2103&gt;=105,A2103&lt;=125),3,4),FALSE)</f>
        <v>2</v>
      </c>
      <c r="N2103" s="51">
        <f>VLOOKUP(M2103,Entourage!A:N,14,FALSE)</f>
        <v>1</v>
      </c>
      <c r="O2103" s="2" t="str">
        <f t="shared" si="303"/>
        <v>战斗</v>
      </c>
      <c r="P2103" s="2">
        <f t="shared" si="304"/>
        <v>102</v>
      </c>
      <c r="Q2103" s="51">
        <f>INT(VLOOKUP(M2103,Entourage!A:AF,28+IF(N2103=1,2,IF(N2103=3,3,1)),FALSE)*0.6*POWER(B2103,1.1))</f>
        <v>18</v>
      </c>
      <c r="R2103" s="55">
        <f>I2103/(SUM(H$2:H2103)*10)</f>
        <v>7.7480066491984333E-4</v>
      </c>
      <c r="S2103" s="95">
        <f t="shared" si="296"/>
        <v>7</v>
      </c>
      <c r="T2103" s="96">
        <f>SUMIFS(H$2:H2103,A$2:A2103,A2103)*10*S2103*(1.1+INDEX(Entourage!BD:BD,MATCH(J2103,Entourage!A:A,0))/20)</f>
        <v>567</v>
      </c>
      <c r="U2103" s="96">
        <f t="shared" si="305"/>
        <v>297</v>
      </c>
      <c r="V2103" s="96">
        <f>T2103/VLOOKUP(C2103,[4]CharPropertyConfig!$A:$G,7,FALSE)</f>
        <v>22.68</v>
      </c>
      <c r="W2103" s="96">
        <f t="shared" si="306"/>
        <v>9641.0739573090541</v>
      </c>
      <c r="X2103" s="54" t="str">
        <f>VLOOKUP(J2103,Entourage!A:B,2,FALSE)</f>
        <v>c_b_0011</v>
      </c>
      <c r="Y2103" s="51" t="str">
        <f>VLOOKUP(M2103,Entourage!A:B,2,FALSE)</f>
        <v>c_b_0011</v>
      </c>
    </row>
    <row r="2104" spans="1:25" x14ac:dyDescent="0.15">
      <c r="A2104" s="51">
        <f t="shared" si="294"/>
        <v>106</v>
      </c>
      <c r="B2104" s="2">
        <f>COUNTIF(A$1:A2104,A2104)</f>
        <v>3</v>
      </c>
      <c r="C2104" s="2">
        <f t="shared" si="300"/>
        <v>102</v>
      </c>
      <c r="D2104" s="100">
        <f t="shared" si="301"/>
        <v>35</v>
      </c>
      <c r="E2104" s="51">
        <v>1</v>
      </c>
      <c r="F2104" s="43">
        <f t="shared" si="307"/>
        <v>1</v>
      </c>
      <c r="G2104" s="82">
        <v>13009</v>
      </c>
      <c r="H2104" s="101">
        <f t="shared" si="308"/>
        <v>6</v>
      </c>
      <c r="I2104" s="43">
        <f>VLOOKUP(C2104,[4]CharPropertyConfig!$A:$G,7,FALSE)*D2104</f>
        <v>875</v>
      </c>
      <c r="J2104" s="51">
        <f>VLOOKUP(A2104,filiation!A:C,3,FALSE)</f>
        <v>2</v>
      </c>
      <c r="K2104" s="51">
        <f>VLOOKUP(J2104,Entourage!A:N,14,FALSE)</f>
        <v>1</v>
      </c>
      <c r="L2104" s="2" t="str">
        <f t="shared" si="302"/>
        <v>战斗</v>
      </c>
      <c r="M2104" s="51">
        <f>VLOOKUP(A2104,filiation!A:D,IF(AND(A2104&gt;=105,A2104&lt;=125),3,4),FALSE)</f>
        <v>2</v>
      </c>
      <c r="N2104" s="51">
        <f>VLOOKUP(M2104,Entourage!A:N,14,FALSE)</f>
        <v>1</v>
      </c>
      <c r="O2104" s="2" t="str">
        <f t="shared" si="303"/>
        <v>战斗</v>
      </c>
      <c r="P2104" s="2">
        <f t="shared" si="304"/>
        <v>102</v>
      </c>
      <c r="Q2104" s="51">
        <f>INT(VLOOKUP(M2104,Entourage!A:AF,28+IF(N2104=1,2,IF(N2104=3,3,1)),FALSE)*0.6*POWER(B2104,1.1))</f>
        <v>28</v>
      </c>
      <c r="R2104" s="55">
        <f>I2104/(SUM(H$2:H2104)*10)</f>
        <v>1.2325332431823305E-3</v>
      </c>
      <c r="S2104" s="95">
        <f t="shared" si="296"/>
        <v>5.5</v>
      </c>
      <c r="T2104" s="96">
        <f>SUMIFS(H$2:H2104,A$2:A2104,A2104)*10*S2104*(1.1+INDEX(Entourage!BD:BD,MATCH(J2104,Entourage!A:A,0))/20)</f>
        <v>891.00000000000011</v>
      </c>
      <c r="U2104" s="96">
        <f t="shared" si="305"/>
        <v>324.00000000000011</v>
      </c>
      <c r="V2104" s="96">
        <f>T2104/VLOOKUP(C2104,[4]CharPropertyConfig!$A:$G,7,FALSE)</f>
        <v>35.640000000000008</v>
      </c>
      <c r="W2104" s="96">
        <f t="shared" si="306"/>
        <v>27.000000000000114</v>
      </c>
      <c r="X2104" s="54" t="str">
        <f>VLOOKUP(J2104,Entourage!A:B,2,FALSE)</f>
        <v>c_b_0011</v>
      </c>
      <c r="Y2104" s="51" t="str">
        <f>VLOOKUP(M2104,Entourage!A:B,2,FALSE)</f>
        <v>c_b_0011</v>
      </c>
    </row>
    <row r="2105" spans="1:25" x14ac:dyDescent="0.15">
      <c r="A2105" s="51">
        <f t="shared" si="294"/>
        <v>106</v>
      </c>
      <c r="B2105" s="2">
        <f>COUNTIF(A$1:A2105,A2105)</f>
        <v>4</v>
      </c>
      <c r="C2105" s="2">
        <f t="shared" si="300"/>
        <v>102</v>
      </c>
      <c r="D2105" s="100">
        <f t="shared" si="301"/>
        <v>49</v>
      </c>
      <c r="E2105" s="51">
        <v>1</v>
      </c>
      <c r="F2105" s="43">
        <f t="shared" si="307"/>
        <v>2</v>
      </c>
      <c r="G2105" s="82">
        <v>13009</v>
      </c>
      <c r="H2105" s="101">
        <f t="shared" si="308"/>
        <v>10</v>
      </c>
      <c r="I2105" s="43">
        <f>VLOOKUP(C2105,[4]CharPropertyConfig!$A:$G,7,FALSE)*D2105</f>
        <v>1225</v>
      </c>
      <c r="J2105" s="51">
        <f>VLOOKUP(A2105,filiation!A:C,3,FALSE)</f>
        <v>2</v>
      </c>
      <c r="K2105" s="51">
        <f>VLOOKUP(J2105,Entourage!A:N,14,FALSE)</f>
        <v>1</v>
      </c>
      <c r="L2105" s="2" t="str">
        <f t="shared" si="302"/>
        <v>战斗</v>
      </c>
      <c r="M2105" s="51">
        <f>VLOOKUP(A2105,filiation!A:D,IF(AND(A2105&gt;=105,A2105&lt;=125),3,4),FALSE)</f>
        <v>2</v>
      </c>
      <c r="N2105" s="51">
        <f>VLOOKUP(M2105,Entourage!A:N,14,FALSE)</f>
        <v>1</v>
      </c>
      <c r="O2105" s="2" t="str">
        <f t="shared" si="303"/>
        <v>战斗</v>
      </c>
      <c r="P2105" s="2">
        <f t="shared" si="304"/>
        <v>102</v>
      </c>
      <c r="Q2105" s="51">
        <f>INT(VLOOKUP(M2105,Entourage!A:AF,28+IF(N2105=1,2,IF(N2105=3,3,1)),FALSE)*0.6*POWER(B2105,1.1))</f>
        <v>38</v>
      </c>
      <c r="R2105" s="55">
        <f>I2105/(SUM(H$2:H2105)*10)</f>
        <v>1.7253035125771106E-3</v>
      </c>
      <c r="S2105" s="95">
        <f t="shared" si="296"/>
        <v>4.2</v>
      </c>
      <c r="T2105" s="96">
        <f>SUMIFS(H$2:H2105,A$2:A2105,A2105)*10*S2105*(1.1+INDEX(Entourage!BD:BD,MATCH(J2105,Entourage!A:A,0))/20)</f>
        <v>1247.4000000000001</v>
      </c>
      <c r="U2105" s="96">
        <f t="shared" si="305"/>
        <v>356.4</v>
      </c>
      <c r="V2105" s="96">
        <f>T2105/VLOOKUP(C2105,[4]CharPropertyConfig!$A:$G,7,FALSE)</f>
        <v>49.896000000000001</v>
      </c>
      <c r="W2105" s="96">
        <f t="shared" si="306"/>
        <v>32.399999999999864</v>
      </c>
      <c r="X2105" s="54" t="str">
        <f>VLOOKUP(J2105,Entourage!A:B,2,FALSE)</f>
        <v>c_b_0011</v>
      </c>
      <c r="Y2105" s="51" t="str">
        <f>VLOOKUP(M2105,Entourage!A:B,2,FALSE)</f>
        <v>c_b_0011</v>
      </c>
    </row>
    <row r="2106" spans="1:25" x14ac:dyDescent="0.15">
      <c r="A2106" s="51">
        <f t="shared" si="294"/>
        <v>106</v>
      </c>
      <c r="B2106" s="2">
        <f>COUNTIF(A$1:A2106,A2106)</f>
        <v>5</v>
      </c>
      <c r="C2106" s="2">
        <f t="shared" si="300"/>
        <v>102</v>
      </c>
      <c r="D2106" s="100">
        <f t="shared" si="301"/>
        <v>65</v>
      </c>
      <c r="E2106" s="51">
        <v>1</v>
      </c>
      <c r="F2106" s="43">
        <f t="shared" si="307"/>
        <v>2</v>
      </c>
      <c r="G2106" s="82">
        <v>13009</v>
      </c>
      <c r="H2106" s="101">
        <f t="shared" si="308"/>
        <v>12</v>
      </c>
      <c r="I2106" s="43">
        <f>VLOOKUP(C2106,[4]CharPropertyConfig!$A:$G,7,FALSE)*D2106</f>
        <v>1625</v>
      </c>
      <c r="J2106" s="51">
        <f>VLOOKUP(A2106,filiation!A:C,3,FALSE)</f>
        <v>2</v>
      </c>
      <c r="K2106" s="51">
        <f>VLOOKUP(J2106,Entourage!A:N,14,FALSE)</f>
        <v>1</v>
      </c>
      <c r="L2106" s="2" t="str">
        <f t="shared" si="302"/>
        <v>战斗</v>
      </c>
      <c r="M2106" s="51">
        <f>VLOOKUP(A2106,filiation!A:D,IF(AND(A2106&gt;=105,A2106&lt;=125),3,4),FALSE)</f>
        <v>2</v>
      </c>
      <c r="N2106" s="51">
        <f>VLOOKUP(M2106,Entourage!A:N,14,FALSE)</f>
        <v>1</v>
      </c>
      <c r="O2106" s="2" t="str">
        <f t="shared" si="303"/>
        <v>战斗</v>
      </c>
      <c r="P2106" s="2">
        <f t="shared" si="304"/>
        <v>102</v>
      </c>
      <c r="Q2106" s="51">
        <f>INT(VLOOKUP(M2106,Entourage!A:AF,28+IF(N2106=1,2,IF(N2106=3,3,1)),FALSE)*0.6*POWER(B2106,1.1))</f>
        <v>49</v>
      </c>
      <c r="R2106" s="55">
        <f>I2106/(SUM(H$2:H2106)*10)</f>
        <v>2.2882811839918891E-3</v>
      </c>
      <c r="S2106" s="95">
        <f t="shared" si="296"/>
        <v>3.56</v>
      </c>
      <c r="T2106" s="96">
        <f>SUMIFS(H$2:H2106,A$2:A2106,A2106)*10*S2106*(1.1+INDEX(Entourage!BD:BD,MATCH(J2106,Entourage!A:A,0))/20)</f>
        <v>1634.0400000000002</v>
      </c>
      <c r="U2106" s="96">
        <f t="shared" si="305"/>
        <v>386.6400000000001</v>
      </c>
      <c r="V2106" s="96">
        <f>T2106/VLOOKUP(C2106,[4]CharPropertyConfig!$A:$G,7,FALSE)</f>
        <v>65.36160000000001</v>
      </c>
      <c r="W2106" s="96">
        <f t="shared" si="306"/>
        <v>30.240000000000123</v>
      </c>
      <c r="X2106" s="54" t="str">
        <f>VLOOKUP(J2106,Entourage!A:B,2,FALSE)</f>
        <v>c_b_0011</v>
      </c>
      <c r="Y2106" s="51" t="str">
        <f>VLOOKUP(M2106,Entourage!A:B,2,FALSE)</f>
        <v>c_b_0011</v>
      </c>
    </row>
    <row r="2107" spans="1:25" x14ac:dyDescent="0.15">
      <c r="A2107" s="51">
        <f t="shared" si="294"/>
        <v>106</v>
      </c>
      <c r="B2107" s="2">
        <f>COUNTIF(A$1:A2107,A2107)</f>
        <v>6</v>
      </c>
      <c r="C2107" s="2">
        <f t="shared" si="300"/>
        <v>102</v>
      </c>
      <c r="D2107" s="100">
        <f t="shared" si="301"/>
        <v>81</v>
      </c>
      <c r="E2107" s="51">
        <v>1</v>
      </c>
      <c r="F2107" s="43">
        <f t="shared" si="307"/>
        <v>2</v>
      </c>
      <c r="G2107" s="82">
        <v>13009</v>
      </c>
      <c r="H2107" s="101">
        <f t="shared" si="308"/>
        <v>16</v>
      </c>
      <c r="I2107" s="43">
        <f>VLOOKUP(C2107,[4]CharPropertyConfig!$A:$G,7,FALSE)*D2107</f>
        <v>2025</v>
      </c>
      <c r="J2107" s="51">
        <f>VLOOKUP(A2107,filiation!A:C,3,FALSE)</f>
        <v>2</v>
      </c>
      <c r="K2107" s="51">
        <f>VLOOKUP(J2107,Entourage!A:N,14,FALSE)</f>
        <v>1</v>
      </c>
      <c r="L2107" s="2" t="str">
        <f t="shared" si="302"/>
        <v>战斗</v>
      </c>
      <c r="M2107" s="51">
        <f>VLOOKUP(A2107,filiation!A:D,IF(AND(A2107&gt;=105,A2107&lt;=125),3,4),FALSE)</f>
        <v>2</v>
      </c>
      <c r="N2107" s="51">
        <f>VLOOKUP(M2107,Entourage!A:N,14,FALSE)</f>
        <v>1</v>
      </c>
      <c r="O2107" s="2" t="str">
        <f t="shared" si="303"/>
        <v>战斗</v>
      </c>
      <c r="P2107" s="2">
        <f t="shared" si="304"/>
        <v>102</v>
      </c>
      <c r="Q2107" s="51">
        <f>INT(VLOOKUP(M2107,Entourage!A:AF,28+IF(N2107=1,2,IF(N2107=3,3,1)),FALSE)*0.6*POWER(B2107,1.1))</f>
        <v>60</v>
      </c>
      <c r="R2107" s="55">
        <f>I2107/(SUM(H$2:H2107)*10)</f>
        <v>2.8509080670139379E-3</v>
      </c>
      <c r="S2107" s="95">
        <f t="shared" si="296"/>
        <v>3.02</v>
      </c>
      <c r="T2107" s="96">
        <f>SUMIFS(H$2:H2107,A$2:A2107,A2107)*10*S2107*(1.1+INDEX(Entourage!BD:BD,MATCH(J2107,Entourage!A:A,0))/20)</f>
        <v>2038.5000000000002</v>
      </c>
      <c r="U2107" s="96">
        <f t="shared" si="305"/>
        <v>404.46000000000004</v>
      </c>
      <c r="V2107" s="96">
        <f>T2107/VLOOKUP(C2107,[4]CharPropertyConfig!$A:$G,7,FALSE)</f>
        <v>81.540000000000006</v>
      </c>
      <c r="W2107" s="96">
        <f t="shared" si="306"/>
        <v>17.819999999999936</v>
      </c>
      <c r="X2107" s="54" t="str">
        <f>VLOOKUP(J2107,Entourage!A:B,2,FALSE)</f>
        <v>c_b_0011</v>
      </c>
      <c r="Y2107" s="51" t="str">
        <f>VLOOKUP(M2107,Entourage!A:B,2,FALSE)</f>
        <v>c_b_0011</v>
      </c>
    </row>
    <row r="2108" spans="1:25" x14ac:dyDescent="0.15">
      <c r="A2108" s="51">
        <f t="shared" si="294"/>
        <v>106</v>
      </c>
      <c r="B2108" s="2">
        <f>COUNTIF(A$1:A2108,A2108)</f>
        <v>7</v>
      </c>
      <c r="C2108" s="2">
        <f t="shared" si="300"/>
        <v>102</v>
      </c>
      <c r="D2108" s="100">
        <f t="shared" si="301"/>
        <v>98</v>
      </c>
      <c r="E2108" s="51">
        <v>1</v>
      </c>
      <c r="F2108" s="43">
        <f t="shared" si="307"/>
        <v>3</v>
      </c>
      <c r="G2108" s="82">
        <v>13009</v>
      </c>
      <c r="H2108" s="101">
        <f t="shared" si="308"/>
        <v>20</v>
      </c>
      <c r="I2108" s="43">
        <f>VLOOKUP(C2108,[4]CharPropertyConfig!$A:$G,7,FALSE)*D2108</f>
        <v>2450</v>
      </c>
      <c r="J2108" s="51">
        <f>VLOOKUP(A2108,filiation!A:C,3,FALSE)</f>
        <v>2</v>
      </c>
      <c r="K2108" s="51">
        <f>VLOOKUP(J2108,Entourage!A:N,14,FALSE)</f>
        <v>1</v>
      </c>
      <c r="L2108" s="2" t="str">
        <f t="shared" si="302"/>
        <v>战斗</v>
      </c>
      <c r="M2108" s="51">
        <f>VLOOKUP(A2108,filiation!A:D,IF(AND(A2108&gt;=105,A2108&lt;=125),3,4),FALSE)</f>
        <v>2</v>
      </c>
      <c r="N2108" s="51">
        <f>VLOOKUP(M2108,Entourage!A:N,14,FALSE)</f>
        <v>1</v>
      </c>
      <c r="O2108" s="2" t="str">
        <f t="shared" si="303"/>
        <v>战斗</v>
      </c>
      <c r="P2108" s="2">
        <f t="shared" si="304"/>
        <v>102</v>
      </c>
      <c r="Q2108" s="51">
        <f>INT(VLOOKUP(M2108,Entourage!A:AF,28+IF(N2108=1,2,IF(N2108=3,3,1)),FALSE)*0.6*POWER(B2108,1.1))</f>
        <v>71</v>
      </c>
      <c r="R2108" s="55">
        <f>I2108/(SUM(H$2:H2108)*10)</f>
        <v>3.4482758620689655E-3</v>
      </c>
      <c r="S2108" s="95">
        <f t="shared" si="296"/>
        <v>2.6</v>
      </c>
      <c r="T2108" s="96">
        <f>SUMIFS(H$2:H2108,A$2:A2108,A2108)*10*S2108*(1.1+INDEX(Entourage!BD:BD,MATCH(J2108,Entourage!A:A,0))/20)</f>
        <v>2457</v>
      </c>
      <c r="U2108" s="96">
        <f t="shared" si="305"/>
        <v>418.49999999999977</v>
      </c>
      <c r="V2108" s="96">
        <f>T2108/VLOOKUP(C2108,[4]CharPropertyConfig!$A:$G,7,FALSE)</f>
        <v>98.28</v>
      </c>
      <c r="W2108" s="96">
        <f t="shared" si="306"/>
        <v>14.039999999999736</v>
      </c>
      <c r="X2108" s="54" t="str">
        <f>VLOOKUP(J2108,Entourage!A:B,2,FALSE)</f>
        <v>c_b_0011</v>
      </c>
      <c r="Y2108" s="51" t="str">
        <f>VLOOKUP(M2108,Entourage!A:B,2,FALSE)</f>
        <v>c_b_0011</v>
      </c>
    </row>
    <row r="2109" spans="1:25" x14ac:dyDescent="0.15">
      <c r="A2109" s="51">
        <f t="shared" si="294"/>
        <v>106</v>
      </c>
      <c r="B2109" s="2">
        <f>COUNTIF(A$1:A2109,A2109)</f>
        <v>8</v>
      </c>
      <c r="C2109" s="2">
        <f t="shared" si="300"/>
        <v>102</v>
      </c>
      <c r="D2109" s="100">
        <f t="shared" si="301"/>
        <v>115</v>
      </c>
      <c r="E2109" s="51">
        <v>1</v>
      </c>
      <c r="F2109" s="43">
        <f t="shared" si="307"/>
        <v>3</v>
      </c>
      <c r="G2109" s="82">
        <v>13009</v>
      </c>
      <c r="H2109" s="101">
        <f t="shared" si="308"/>
        <v>24</v>
      </c>
      <c r="I2109" s="43">
        <f>VLOOKUP(C2109,[4]CharPropertyConfig!$A:$G,7,FALSE)*D2109</f>
        <v>2875</v>
      </c>
      <c r="J2109" s="51">
        <f>VLOOKUP(A2109,filiation!A:C,3,FALSE)</f>
        <v>2</v>
      </c>
      <c r="K2109" s="51">
        <f>VLOOKUP(J2109,Entourage!A:N,14,FALSE)</f>
        <v>1</v>
      </c>
      <c r="L2109" s="2" t="str">
        <f t="shared" si="302"/>
        <v>战斗</v>
      </c>
      <c r="M2109" s="51">
        <f>VLOOKUP(A2109,filiation!A:D,IF(AND(A2109&gt;=105,A2109&lt;=125),3,4),FALSE)</f>
        <v>2</v>
      </c>
      <c r="N2109" s="51">
        <f>VLOOKUP(M2109,Entourage!A:N,14,FALSE)</f>
        <v>1</v>
      </c>
      <c r="O2109" s="2" t="str">
        <f t="shared" si="303"/>
        <v>战斗</v>
      </c>
      <c r="P2109" s="2">
        <f t="shared" si="304"/>
        <v>102</v>
      </c>
      <c r="Q2109" s="51">
        <f>INT(VLOOKUP(M2109,Entourage!A:AF,28+IF(N2109=1,2,IF(N2109=3,3,1)),FALSE)*0.6*POWER(B2109,1.1))</f>
        <v>82</v>
      </c>
      <c r="R2109" s="55">
        <f>I2109/(SUM(H$2:H2109)*10)</f>
        <v>4.0450797760081042E-3</v>
      </c>
      <c r="S2109" s="95">
        <f t="shared" si="296"/>
        <v>2.2799999999999998</v>
      </c>
      <c r="T2109" s="96">
        <f>SUMIFS(H$2:H2109,A$2:A2109,A2109)*10*S2109*(1.1+INDEX(Entourage!BD:BD,MATCH(J2109,Entourage!A:A,0))/20)</f>
        <v>2893.32</v>
      </c>
      <c r="U2109" s="96">
        <f t="shared" si="305"/>
        <v>436.32000000000016</v>
      </c>
      <c r="V2109" s="96">
        <f>T2109/VLOOKUP(C2109,[4]CharPropertyConfig!$A:$G,7,FALSE)</f>
        <v>115.73280000000001</v>
      </c>
      <c r="W2109" s="96">
        <f t="shared" si="306"/>
        <v>17.820000000000391</v>
      </c>
      <c r="X2109" s="54" t="str">
        <f>VLOOKUP(J2109,Entourage!A:B,2,FALSE)</f>
        <v>c_b_0011</v>
      </c>
      <c r="Y2109" s="51" t="str">
        <f>VLOOKUP(M2109,Entourage!A:B,2,FALSE)</f>
        <v>c_b_0011</v>
      </c>
    </row>
    <row r="2110" spans="1:25" x14ac:dyDescent="0.15">
      <c r="A2110" s="51">
        <f t="shared" si="294"/>
        <v>106</v>
      </c>
      <c r="B2110" s="2">
        <f>COUNTIF(A$1:A2110,A2110)</f>
        <v>9</v>
      </c>
      <c r="C2110" s="2">
        <f t="shared" si="300"/>
        <v>102</v>
      </c>
      <c r="D2110" s="100">
        <f t="shared" si="301"/>
        <v>134</v>
      </c>
      <c r="E2110" s="51">
        <v>1</v>
      </c>
      <c r="F2110" s="43">
        <f t="shared" si="307"/>
        <v>3</v>
      </c>
      <c r="G2110" s="82">
        <v>13009</v>
      </c>
      <c r="H2110" s="101">
        <f t="shared" si="308"/>
        <v>26</v>
      </c>
      <c r="I2110" s="43">
        <f>VLOOKUP(C2110,[4]CharPropertyConfig!$A:$G,7,FALSE)*D2110</f>
        <v>3350</v>
      </c>
      <c r="J2110" s="51">
        <f>VLOOKUP(A2110,filiation!A:C,3,FALSE)</f>
        <v>2</v>
      </c>
      <c r="K2110" s="51">
        <f>VLOOKUP(J2110,Entourage!A:N,14,FALSE)</f>
        <v>1</v>
      </c>
      <c r="L2110" s="2" t="str">
        <f t="shared" si="302"/>
        <v>战斗</v>
      </c>
      <c r="M2110" s="51">
        <f>VLOOKUP(A2110,filiation!A:D,IF(AND(A2110&gt;=105,A2110&lt;=125),3,4),FALSE)</f>
        <v>2</v>
      </c>
      <c r="N2110" s="51">
        <f>VLOOKUP(M2110,Entourage!A:N,14,FALSE)</f>
        <v>1</v>
      </c>
      <c r="O2110" s="2" t="str">
        <f t="shared" si="303"/>
        <v>战斗</v>
      </c>
      <c r="P2110" s="2">
        <f t="shared" si="304"/>
        <v>102</v>
      </c>
      <c r="Q2110" s="51">
        <f>INT(VLOOKUP(M2110,Entourage!A:AF,28+IF(N2110=1,2,IF(N2110=3,3,1)),FALSE)*0.6*POWER(B2110,1.1))</f>
        <v>94</v>
      </c>
      <c r="R2110" s="55">
        <f>I2110/(SUM(H$2:H2110)*10)</f>
        <v>4.7116736990154709E-3</v>
      </c>
      <c r="S2110" s="95">
        <f t="shared" si="296"/>
        <v>2.0699999999999998</v>
      </c>
      <c r="T2110" s="96">
        <f>SUMIFS(H$2:H2110,A$2:A2110,A2110)*10*S2110*(1.1+INDEX(Entourage!BD:BD,MATCH(J2110,Entourage!A:A,0))/20)</f>
        <v>3353.4</v>
      </c>
      <c r="U2110" s="96">
        <f t="shared" si="305"/>
        <v>460.07999999999993</v>
      </c>
      <c r="V2110" s="96">
        <f>T2110/VLOOKUP(C2110,[4]CharPropertyConfig!$A:$G,7,FALSE)</f>
        <v>134.136</v>
      </c>
      <c r="W2110" s="96">
        <f t="shared" si="306"/>
        <v>23.759999999999764</v>
      </c>
      <c r="X2110" s="54" t="str">
        <f>VLOOKUP(J2110,Entourage!A:B,2,FALSE)</f>
        <v>c_b_0011</v>
      </c>
      <c r="Y2110" s="51" t="str">
        <f>VLOOKUP(M2110,Entourage!A:B,2,FALSE)</f>
        <v>c_b_0011</v>
      </c>
    </row>
    <row r="2111" spans="1:25" x14ac:dyDescent="0.15">
      <c r="A2111" s="51">
        <f t="shared" si="294"/>
        <v>106</v>
      </c>
      <c r="B2111" s="2">
        <f>COUNTIF(A$1:A2111,A2111)</f>
        <v>10</v>
      </c>
      <c r="C2111" s="2">
        <f t="shared" si="300"/>
        <v>102</v>
      </c>
      <c r="D2111" s="100">
        <f t="shared" si="301"/>
        <v>153</v>
      </c>
      <c r="E2111" s="51">
        <v>1</v>
      </c>
      <c r="F2111" s="43">
        <f t="shared" si="307"/>
        <v>3</v>
      </c>
      <c r="G2111" s="82">
        <v>13009</v>
      </c>
      <c r="H2111" s="101">
        <f t="shared" si="308"/>
        <v>30</v>
      </c>
      <c r="I2111" s="43">
        <f>VLOOKUP(C2111,[4]CharPropertyConfig!$A:$G,7,FALSE)*D2111</f>
        <v>3825</v>
      </c>
      <c r="J2111" s="51">
        <f>VLOOKUP(A2111,filiation!A:C,3,FALSE)</f>
        <v>2</v>
      </c>
      <c r="K2111" s="51">
        <f>VLOOKUP(J2111,Entourage!A:N,14,FALSE)</f>
        <v>1</v>
      </c>
      <c r="L2111" s="2" t="str">
        <f t="shared" si="302"/>
        <v>战斗</v>
      </c>
      <c r="M2111" s="51">
        <f>VLOOKUP(A2111,filiation!A:D,IF(AND(A2111&gt;=105,A2111&lt;=125),3,4),FALSE)</f>
        <v>2</v>
      </c>
      <c r="N2111" s="51">
        <f>VLOOKUP(M2111,Entourage!A:N,14,FALSE)</f>
        <v>1</v>
      </c>
      <c r="O2111" s="2" t="str">
        <f t="shared" si="303"/>
        <v>战斗</v>
      </c>
      <c r="P2111" s="2">
        <f t="shared" si="304"/>
        <v>102</v>
      </c>
      <c r="Q2111" s="51">
        <f>INT(VLOOKUP(M2111,Entourage!A:AF,28+IF(N2111=1,2,IF(N2111=3,3,1)),FALSE)*0.6*POWER(B2111,1.1))</f>
        <v>105</v>
      </c>
      <c r="R2111" s="55">
        <f>I2111/(SUM(H$2:H2111)*10)</f>
        <v>5.377477857444116E-3</v>
      </c>
      <c r="S2111" s="95">
        <f t="shared" si="296"/>
        <v>1.89</v>
      </c>
      <c r="T2111" s="96">
        <f>SUMIFS(H$2:H2111,A$2:A2111,A2111)*10*S2111*(1.1+INDEX(Entourage!BD:BD,MATCH(J2111,Entourage!A:A,0))/20)</f>
        <v>3827.2500000000005</v>
      </c>
      <c r="U2111" s="96">
        <f t="shared" si="305"/>
        <v>473.85000000000036</v>
      </c>
      <c r="V2111" s="96">
        <f>T2111/VLOOKUP(C2111,[4]CharPropertyConfig!$A:$G,7,FALSE)</f>
        <v>153.09000000000003</v>
      </c>
      <c r="W2111" s="96">
        <f t="shared" si="306"/>
        <v>13.770000000000437</v>
      </c>
      <c r="X2111" s="54" t="str">
        <f>VLOOKUP(J2111,Entourage!A:B,2,FALSE)</f>
        <v>c_b_0011</v>
      </c>
      <c r="Y2111" s="51" t="str">
        <f>VLOOKUP(M2111,Entourage!A:B,2,FALSE)</f>
        <v>c_b_0011</v>
      </c>
    </row>
    <row r="2112" spans="1:25" x14ac:dyDescent="0.15">
      <c r="A2112" s="51">
        <f t="shared" si="294"/>
        <v>106</v>
      </c>
      <c r="B2112" s="2">
        <f>COUNTIF(A$1:A2112,A2112)</f>
        <v>11</v>
      </c>
      <c r="C2112" s="2">
        <f t="shared" si="300"/>
        <v>102</v>
      </c>
      <c r="D2112" s="100">
        <f t="shared" si="301"/>
        <v>172</v>
      </c>
      <c r="E2112" s="51">
        <v>1</v>
      </c>
      <c r="F2112" s="43">
        <f t="shared" si="307"/>
        <v>4</v>
      </c>
      <c r="G2112" s="82">
        <v>13009</v>
      </c>
      <c r="H2112" s="101">
        <f t="shared" si="308"/>
        <v>34</v>
      </c>
      <c r="I2112" s="43">
        <f>VLOOKUP(C2112,[4]CharPropertyConfig!$A:$G,7,FALSE)*D2112</f>
        <v>4300</v>
      </c>
      <c r="J2112" s="51">
        <f>VLOOKUP(A2112,filiation!A:C,3,FALSE)</f>
        <v>2</v>
      </c>
      <c r="K2112" s="51">
        <f>VLOOKUP(J2112,Entourage!A:N,14,FALSE)</f>
        <v>1</v>
      </c>
      <c r="L2112" s="2" t="str">
        <f t="shared" si="302"/>
        <v>战斗</v>
      </c>
      <c r="M2112" s="51">
        <f>VLOOKUP(A2112,filiation!A:D,IF(AND(A2112&gt;=105,A2112&lt;=125),3,4),FALSE)</f>
        <v>2</v>
      </c>
      <c r="N2112" s="51">
        <f>VLOOKUP(M2112,Entourage!A:N,14,FALSE)</f>
        <v>1</v>
      </c>
      <c r="O2112" s="2" t="str">
        <f t="shared" si="303"/>
        <v>战斗</v>
      </c>
      <c r="P2112" s="2">
        <f t="shared" si="304"/>
        <v>102</v>
      </c>
      <c r="Q2112" s="51">
        <f>INT(VLOOKUP(M2112,Entourage!A:AF,28+IF(N2112=1,2,IF(N2112=3,3,1)),FALSE)*0.6*POWER(B2112,1.1))</f>
        <v>117</v>
      </c>
      <c r="R2112" s="55">
        <f>I2112/(SUM(H$2:H2112)*10)</f>
        <v>6.0423809791467593E-3</v>
      </c>
      <c r="S2112" s="95">
        <f t="shared" si="296"/>
        <v>1.74</v>
      </c>
      <c r="T2112" s="96">
        <f>SUMIFS(H$2:H2112,A$2:A2112,A2112)*10*S2112*(1.1+INDEX(Entourage!BD:BD,MATCH(J2112,Entourage!A:A,0))/20)</f>
        <v>4322.16</v>
      </c>
      <c r="U2112" s="96">
        <f t="shared" si="305"/>
        <v>494.9099999999994</v>
      </c>
      <c r="V2112" s="96">
        <f>T2112/VLOOKUP(C2112,[4]CharPropertyConfig!$A:$G,7,FALSE)</f>
        <v>172.88639999999998</v>
      </c>
      <c r="W2112" s="96">
        <f t="shared" si="306"/>
        <v>21.059999999999036</v>
      </c>
      <c r="X2112" s="54" t="str">
        <f>VLOOKUP(J2112,Entourage!A:B,2,FALSE)</f>
        <v>c_b_0011</v>
      </c>
      <c r="Y2112" s="51" t="str">
        <f>VLOOKUP(M2112,Entourage!A:B,2,FALSE)</f>
        <v>c_b_0011</v>
      </c>
    </row>
    <row r="2113" spans="1:25" x14ac:dyDescent="0.15">
      <c r="A2113" s="51">
        <f t="shared" si="294"/>
        <v>106</v>
      </c>
      <c r="B2113" s="2">
        <f>COUNTIF(A$1:A2113,A2113)</f>
        <v>12</v>
      </c>
      <c r="C2113" s="2">
        <f t="shared" si="300"/>
        <v>102</v>
      </c>
      <c r="D2113" s="100">
        <f t="shared" si="301"/>
        <v>193</v>
      </c>
      <c r="E2113" s="51">
        <v>1</v>
      </c>
      <c r="F2113" s="43">
        <f t="shared" si="307"/>
        <v>4</v>
      </c>
      <c r="G2113" s="82">
        <v>13009</v>
      </c>
      <c r="H2113" s="101">
        <f t="shared" si="308"/>
        <v>38</v>
      </c>
      <c r="I2113" s="43">
        <f>VLOOKUP(C2113,[4]CharPropertyConfig!$A:$G,7,FALSE)*D2113</f>
        <v>4825</v>
      </c>
      <c r="J2113" s="51">
        <f>VLOOKUP(A2113,filiation!A:C,3,FALSE)</f>
        <v>2</v>
      </c>
      <c r="K2113" s="51">
        <f>VLOOKUP(J2113,Entourage!A:N,14,FALSE)</f>
        <v>1</v>
      </c>
      <c r="L2113" s="2" t="str">
        <f t="shared" si="302"/>
        <v>战斗</v>
      </c>
      <c r="M2113" s="51">
        <f>VLOOKUP(A2113,filiation!A:D,IF(AND(A2113&gt;=105,A2113&lt;=125),3,4),FALSE)</f>
        <v>2</v>
      </c>
      <c r="N2113" s="51">
        <f>VLOOKUP(M2113,Entourage!A:N,14,FALSE)</f>
        <v>1</v>
      </c>
      <c r="O2113" s="2" t="str">
        <f t="shared" si="303"/>
        <v>战斗</v>
      </c>
      <c r="P2113" s="2">
        <f t="shared" si="304"/>
        <v>102</v>
      </c>
      <c r="Q2113" s="51">
        <f>INT(VLOOKUP(M2113,Entourage!A:AF,28+IF(N2113=1,2,IF(N2113=3,3,1)),FALSE)*0.6*POWER(B2113,1.1))</f>
        <v>129</v>
      </c>
      <c r="R2113" s="55">
        <f>I2113/(SUM(H$2:H2113)*10)</f>
        <v>6.7764950422740935E-3</v>
      </c>
      <c r="S2113" s="95">
        <f t="shared" si="296"/>
        <v>1.615</v>
      </c>
      <c r="T2113" s="96">
        <f>SUMIFS(H$2:H2113,A$2:A2113,A2113)*10*S2113*(1.1+INDEX(Entourage!BD:BD,MATCH(J2113,Entourage!A:A,0))/20)</f>
        <v>4840.1550000000007</v>
      </c>
      <c r="U2113" s="96">
        <f t="shared" si="305"/>
        <v>517.9950000000008</v>
      </c>
      <c r="V2113" s="96">
        <f>T2113/VLOOKUP(C2113,[4]CharPropertyConfig!$A:$G,7,FALSE)</f>
        <v>193.60620000000003</v>
      </c>
      <c r="W2113" s="96">
        <f t="shared" si="306"/>
        <v>23.085000000001401</v>
      </c>
      <c r="X2113" s="54" t="str">
        <f>VLOOKUP(J2113,Entourage!A:B,2,FALSE)</f>
        <v>c_b_0011</v>
      </c>
      <c r="Y2113" s="51" t="str">
        <f>VLOOKUP(M2113,Entourage!A:B,2,FALSE)</f>
        <v>c_b_0011</v>
      </c>
    </row>
    <row r="2114" spans="1:25" x14ac:dyDescent="0.15">
      <c r="A2114" s="51">
        <f t="shared" si="294"/>
        <v>106</v>
      </c>
      <c r="B2114" s="2">
        <f>COUNTIF(A$1:A2114,A2114)</f>
        <v>13</v>
      </c>
      <c r="C2114" s="2">
        <f t="shared" si="300"/>
        <v>102</v>
      </c>
      <c r="D2114" s="100">
        <f t="shared" si="301"/>
        <v>215</v>
      </c>
      <c r="E2114" s="51">
        <v>1</v>
      </c>
      <c r="F2114" s="43">
        <f t="shared" si="307"/>
        <v>4</v>
      </c>
      <c r="G2114" s="82">
        <v>13009</v>
      </c>
      <c r="H2114" s="101">
        <f t="shared" si="308"/>
        <v>42</v>
      </c>
      <c r="I2114" s="43">
        <f>VLOOKUP(C2114,[4]CharPropertyConfig!$A:$G,7,FALSE)*D2114</f>
        <v>5375</v>
      </c>
      <c r="J2114" s="51">
        <f>VLOOKUP(A2114,filiation!A:C,3,FALSE)</f>
        <v>2</v>
      </c>
      <c r="K2114" s="51">
        <f>VLOOKUP(J2114,Entourage!A:N,14,FALSE)</f>
        <v>1</v>
      </c>
      <c r="L2114" s="2" t="str">
        <f t="shared" si="302"/>
        <v>战斗</v>
      </c>
      <c r="M2114" s="51">
        <f>VLOOKUP(A2114,filiation!A:D,IF(AND(A2114&gt;=105,A2114&lt;=125),3,4),FALSE)</f>
        <v>2</v>
      </c>
      <c r="N2114" s="51">
        <f>VLOOKUP(M2114,Entourage!A:N,14,FALSE)</f>
        <v>1</v>
      </c>
      <c r="O2114" s="2" t="str">
        <f t="shared" si="303"/>
        <v>战斗</v>
      </c>
      <c r="P2114" s="2">
        <f t="shared" si="304"/>
        <v>102</v>
      </c>
      <c r="Q2114" s="51">
        <f>INT(VLOOKUP(M2114,Entourage!A:AF,28+IF(N2114=1,2,IF(N2114=3,3,1)),FALSE)*0.6*POWER(B2114,1.1))</f>
        <v>141</v>
      </c>
      <c r="R2114" s="55">
        <f>I2114/(SUM(H$2:H2114)*10)</f>
        <v>7.5444949750154396E-3</v>
      </c>
      <c r="S2114" s="95">
        <f t="shared" si="296"/>
        <v>1.51</v>
      </c>
      <c r="T2114" s="96">
        <f>SUMIFS(H$2:H2114,A$2:A2114,A2114)*10*S2114*(1.1+INDEX(Entourage!BD:BD,MATCH(J2114,Entourage!A:A,0))/20)</f>
        <v>5381.64</v>
      </c>
      <c r="U2114" s="96">
        <f t="shared" si="305"/>
        <v>541.48499999999967</v>
      </c>
      <c r="V2114" s="96">
        <f>T2114/VLOOKUP(C2114,[4]CharPropertyConfig!$A:$G,7,FALSE)</f>
        <v>215.26560000000001</v>
      </c>
      <c r="W2114" s="96">
        <f t="shared" si="306"/>
        <v>23.489999999998872</v>
      </c>
      <c r="X2114" s="54" t="str">
        <f>VLOOKUP(J2114,Entourage!A:B,2,FALSE)</f>
        <v>c_b_0011</v>
      </c>
      <c r="Y2114" s="51" t="str">
        <f>VLOOKUP(M2114,Entourage!A:B,2,FALSE)</f>
        <v>c_b_0011</v>
      </c>
    </row>
    <row r="2115" spans="1:25" x14ac:dyDescent="0.15">
      <c r="A2115" s="51">
        <f t="shared" ref="A2115:A2178" si="309">INT((ROW(A2115)+18)/20)</f>
        <v>106</v>
      </c>
      <c r="B2115" s="2">
        <f>COUNTIF(A$1:A2115,A2115)</f>
        <v>14</v>
      </c>
      <c r="C2115" s="2">
        <f t="shared" si="300"/>
        <v>102</v>
      </c>
      <c r="D2115" s="100">
        <f t="shared" si="301"/>
        <v>237</v>
      </c>
      <c r="E2115" s="51">
        <v>1</v>
      </c>
      <c r="F2115" s="43">
        <f t="shared" si="307"/>
        <v>5</v>
      </c>
      <c r="G2115" s="82">
        <v>13009</v>
      </c>
      <c r="H2115" s="101">
        <f t="shared" si="308"/>
        <v>46</v>
      </c>
      <c r="I2115" s="43">
        <f>VLOOKUP(C2115,[4]CharPropertyConfig!$A:$G,7,FALSE)*D2115</f>
        <v>5925</v>
      </c>
      <c r="J2115" s="51">
        <f>VLOOKUP(A2115,filiation!A:C,3,FALSE)</f>
        <v>2</v>
      </c>
      <c r="K2115" s="51">
        <f>VLOOKUP(J2115,Entourage!A:N,14,FALSE)</f>
        <v>1</v>
      </c>
      <c r="L2115" s="2" t="str">
        <f t="shared" si="302"/>
        <v>战斗</v>
      </c>
      <c r="M2115" s="51">
        <f>VLOOKUP(A2115,filiation!A:D,IF(AND(A2115&gt;=105,A2115&lt;=125),3,4),FALSE)</f>
        <v>2</v>
      </c>
      <c r="N2115" s="51">
        <f>VLOOKUP(M2115,Entourage!A:N,14,FALSE)</f>
        <v>1</v>
      </c>
      <c r="O2115" s="2" t="str">
        <f t="shared" si="303"/>
        <v>战斗</v>
      </c>
      <c r="P2115" s="2">
        <f t="shared" si="304"/>
        <v>102</v>
      </c>
      <c r="Q2115" s="51">
        <f>INT(VLOOKUP(M2115,Entourage!A:AF,28+IF(N2115=1,2,IF(N2115=3,3,1)),FALSE)*0.6*POWER(B2115,1.1))</f>
        <v>153</v>
      </c>
      <c r="R2115" s="55">
        <f>I2115/(SUM(H$2:H2115)*10)</f>
        <v>8.3111235797447055E-3</v>
      </c>
      <c r="S2115" s="95">
        <f t="shared" ref="S2115:S2178" si="310">VLOOKUP(B2115,AG$2:AH$22,2,FALSE)</f>
        <v>1.42</v>
      </c>
      <c r="T2115" s="96">
        <f>SUMIFS(H$2:H2115,A$2:A2115,A2115)*10*S2115*(1.1+INDEX(Entourage!BD:BD,MATCH(J2115,Entourage!A:A,0))/20)</f>
        <v>5942.7000000000007</v>
      </c>
      <c r="U2115" s="96">
        <f t="shared" si="305"/>
        <v>561.0600000000004</v>
      </c>
      <c r="V2115" s="96">
        <f>T2115/VLOOKUP(C2115,[4]CharPropertyConfig!$A:$G,7,FALSE)</f>
        <v>237.70800000000003</v>
      </c>
      <c r="W2115" s="96">
        <f t="shared" si="306"/>
        <v>19.575000000000728</v>
      </c>
      <c r="X2115" s="54" t="str">
        <f>VLOOKUP(J2115,Entourage!A:B,2,FALSE)</f>
        <v>c_b_0011</v>
      </c>
      <c r="Y2115" s="51" t="str">
        <f>VLOOKUP(M2115,Entourage!A:B,2,FALSE)</f>
        <v>c_b_0011</v>
      </c>
    </row>
    <row r="2116" spans="1:25" x14ac:dyDescent="0.15">
      <c r="A2116" s="51">
        <f t="shared" si="309"/>
        <v>106</v>
      </c>
      <c r="B2116" s="2">
        <f>COUNTIF(A$1:A2116,A2116)</f>
        <v>15</v>
      </c>
      <c r="C2116" s="2">
        <f t="shared" si="300"/>
        <v>102</v>
      </c>
      <c r="D2116" s="100">
        <f t="shared" si="301"/>
        <v>260</v>
      </c>
      <c r="E2116" s="51">
        <v>1</v>
      </c>
      <c r="F2116" s="43">
        <f t="shared" si="307"/>
        <v>5</v>
      </c>
      <c r="G2116" s="82">
        <v>13009</v>
      </c>
      <c r="H2116" s="101">
        <f t="shared" si="308"/>
        <v>50</v>
      </c>
      <c r="I2116" s="43">
        <f>VLOOKUP(C2116,[4]CharPropertyConfig!$A:$G,7,FALSE)*D2116</f>
        <v>6500</v>
      </c>
      <c r="J2116" s="51">
        <f>VLOOKUP(A2116,filiation!A:C,3,FALSE)</f>
        <v>2</v>
      </c>
      <c r="K2116" s="51">
        <f>VLOOKUP(J2116,Entourage!A:N,14,FALSE)</f>
        <v>1</v>
      </c>
      <c r="L2116" s="2" t="str">
        <f t="shared" si="302"/>
        <v>战斗</v>
      </c>
      <c r="M2116" s="51">
        <f>VLOOKUP(A2116,filiation!A:D,IF(AND(A2116&gt;=105,A2116&lt;=125),3,4),FALSE)</f>
        <v>2</v>
      </c>
      <c r="N2116" s="51">
        <f>VLOOKUP(M2116,Entourage!A:N,14,FALSE)</f>
        <v>1</v>
      </c>
      <c r="O2116" s="2" t="str">
        <f t="shared" si="303"/>
        <v>战斗</v>
      </c>
      <c r="P2116" s="2">
        <f t="shared" si="304"/>
        <v>102</v>
      </c>
      <c r="Q2116" s="51">
        <f>INT(VLOOKUP(M2116,Entourage!A:AF,28+IF(N2116=1,2,IF(N2116=3,3,1)),FALSE)*0.6*POWER(B2116,1.1))</f>
        <v>165</v>
      </c>
      <c r="R2116" s="55">
        <f>I2116/(SUM(H$2:H2116)*10)</f>
        <v>9.1112980095318201E-3</v>
      </c>
      <c r="S2116" s="95">
        <f t="shared" si="310"/>
        <v>1.3418999999999999</v>
      </c>
      <c r="T2116" s="96">
        <f>SUMIFS(H$2:H2116,A$2:A2116,A2116)*10*S2116*(1.1+INDEX(Entourage!BD:BD,MATCH(J2116,Entourage!A:A,0))/20)</f>
        <v>6521.6339999999991</v>
      </c>
      <c r="U2116" s="96">
        <f t="shared" si="305"/>
        <v>578.93399999999838</v>
      </c>
      <c r="V2116" s="96">
        <f>T2116/VLOOKUP(C2116,[4]CharPropertyConfig!$A:$G,7,FALSE)</f>
        <v>260.86535999999995</v>
      </c>
      <c r="W2116" s="96">
        <f t="shared" si="306"/>
        <v>17.873999999997977</v>
      </c>
      <c r="X2116" s="54" t="str">
        <f>VLOOKUP(J2116,Entourage!A:B,2,FALSE)</f>
        <v>c_b_0011</v>
      </c>
      <c r="Y2116" s="51" t="str">
        <f>VLOOKUP(M2116,Entourage!A:B,2,FALSE)</f>
        <v>c_b_0011</v>
      </c>
    </row>
    <row r="2117" spans="1:25" x14ac:dyDescent="0.15">
      <c r="A2117" s="51">
        <f t="shared" si="309"/>
        <v>106</v>
      </c>
      <c r="B2117" s="2">
        <f>COUNTIF(A$1:A2117,A2117)</f>
        <v>16</v>
      </c>
      <c r="C2117" s="2">
        <f t="shared" si="300"/>
        <v>102</v>
      </c>
      <c r="D2117" s="100">
        <f t="shared" si="301"/>
        <v>284</v>
      </c>
      <c r="E2117" s="51">
        <v>1</v>
      </c>
      <c r="F2117" s="43">
        <f t="shared" si="307"/>
        <v>5</v>
      </c>
      <c r="G2117" s="82">
        <v>13009</v>
      </c>
      <c r="H2117" s="101">
        <f t="shared" si="308"/>
        <v>54</v>
      </c>
      <c r="I2117" s="43">
        <f>VLOOKUP(C2117,[4]CharPropertyConfig!$A:$G,7,FALSE)*D2117</f>
        <v>7100</v>
      </c>
      <c r="J2117" s="51">
        <f>VLOOKUP(A2117,filiation!A:C,3,FALSE)</f>
        <v>2</v>
      </c>
      <c r="K2117" s="51">
        <f>VLOOKUP(J2117,Entourage!A:N,14,FALSE)</f>
        <v>1</v>
      </c>
      <c r="L2117" s="2" t="str">
        <f t="shared" si="302"/>
        <v>战斗</v>
      </c>
      <c r="M2117" s="51">
        <f>VLOOKUP(A2117,filiation!A:D,IF(AND(A2117&gt;=105,A2117&lt;=125),3,4),FALSE)</f>
        <v>2</v>
      </c>
      <c r="N2117" s="51">
        <f>VLOOKUP(M2117,Entourage!A:N,14,FALSE)</f>
        <v>1</v>
      </c>
      <c r="O2117" s="2" t="str">
        <f t="shared" si="303"/>
        <v>战斗</v>
      </c>
      <c r="P2117" s="2">
        <f t="shared" si="304"/>
        <v>102</v>
      </c>
      <c r="Q2117" s="51">
        <f>INT(VLOOKUP(M2117,Entourage!A:AF,28+IF(N2117=1,2,IF(N2117=3,3,1)),FALSE)*0.6*POWER(B2117,1.1))</f>
        <v>177</v>
      </c>
      <c r="R2117" s="55">
        <f>I2117/(SUM(H$2:H2117)*10)</f>
        <v>9.9448132896321813E-3</v>
      </c>
      <c r="S2117" s="95">
        <f t="shared" si="310"/>
        <v>1.2748049999999997</v>
      </c>
      <c r="T2117" s="96">
        <f>SUMIFS(H$2:H2117,A$2:A2117,A2117)*10*S2117*(1.1+INDEX(Entourage!BD:BD,MATCH(J2117,Entourage!A:A,0))/20)</f>
        <v>7124.8851449999984</v>
      </c>
      <c r="U2117" s="96">
        <f t="shared" si="305"/>
        <v>603.25114499999927</v>
      </c>
      <c r="V2117" s="96">
        <f>T2117/VLOOKUP(C2117,[4]CharPropertyConfig!$A:$G,7,FALSE)</f>
        <v>284.99540579999996</v>
      </c>
      <c r="W2117" s="96">
        <f t="shared" si="306"/>
        <v>24.317145000000892</v>
      </c>
      <c r="X2117" s="54" t="str">
        <f>VLOOKUP(J2117,Entourage!A:B,2,FALSE)</f>
        <v>c_b_0011</v>
      </c>
      <c r="Y2117" s="51" t="str">
        <f>VLOOKUP(M2117,Entourage!A:B,2,FALSE)</f>
        <v>c_b_0011</v>
      </c>
    </row>
    <row r="2118" spans="1:25" x14ac:dyDescent="0.15">
      <c r="A2118" s="51">
        <f t="shared" si="309"/>
        <v>106</v>
      </c>
      <c r="B2118" s="2">
        <f>COUNTIF(A$1:A2118,A2118)</f>
        <v>17</v>
      </c>
      <c r="C2118" s="2">
        <f t="shared" si="300"/>
        <v>102</v>
      </c>
      <c r="D2118" s="100">
        <f t="shared" si="301"/>
        <v>310</v>
      </c>
      <c r="E2118" s="51">
        <v>1</v>
      </c>
      <c r="F2118" s="43">
        <f t="shared" si="307"/>
        <v>5</v>
      </c>
      <c r="G2118" s="82">
        <v>13009</v>
      </c>
      <c r="H2118" s="101">
        <f t="shared" si="308"/>
        <v>58</v>
      </c>
      <c r="I2118" s="43">
        <f>VLOOKUP(C2118,[4]CharPropertyConfig!$A:$G,7,FALSE)*D2118</f>
        <v>7750</v>
      </c>
      <c r="J2118" s="51">
        <f>VLOOKUP(A2118,filiation!A:C,3,FALSE)</f>
        <v>2</v>
      </c>
      <c r="K2118" s="51">
        <f>VLOOKUP(J2118,Entourage!A:N,14,FALSE)</f>
        <v>1</v>
      </c>
      <c r="L2118" s="2" t="str">
        <f t="shared" si="302"/>
        <v>战斗</v>
      </c>
      <c r="M2118" s="51">
        <f>VLOOKUP(A2118,filiation!A:D,IF(AND(A2118&gt;=105,A2118&lt;=125),3,4),FALSE)</f>
        <v>2</v>
      </c>
      <c r="N2118" s="51">
        <f>VLOOKUP(M2118,Entourage!A:N,14,FALSE)</f>
        <v>1</v>
      </c>
      <c r="O2118" s="2" t="str">
        <f t="shared" si="303"/>
        <v>战斗</v>
      </c>
      <c r="P2118" s="2">
        <f t="shared" si="304"/>
        <v>102</v>
      </c>
      <c r="Q2118" s="51">
        <f>INT(VLOOKUP(M2118,Entourage!A:AF,28+IF(N2118=1,2,IF(N2118=3,3,1)),FALSE)*0.6*POWER(B2118,1.1))</f>
        <v>189</v>
      </c>
      <c r="R2118" s="55">
        <f>I2118/(SUM(H$2:H2118)*10)</f>
        <v>1.0846442366903656E-2</v>
      </c>
      <c r="S2118" s="95">
        <f t="shared" si="310"/>
        <v>1.2174387749999998</v>
      </c>
      <c r="T2118" s="96">
        <f>SUMIFS(H$2:H2118,A$2:A2118,A2118)*10*S2118*(1.1+INDEX(Entourage!BD:BD,MATCH(J2118,Entourage!A:A,0))/20)</f>
        <v>7757.5198742999983</v>
      </c>
      <c r="U2118" s="96">
        <f t="shared" si="305"/>
        <v>632.63472929999989</v>
      </c>
      <c r="V2118" s="96">
        <f>T2118/VLOOKUP(C2118,[4]CharPropertyConfig!$A:$G,7,FALSE)</f>
        <v>310.30079497199995</v>
      </c>
      <c r="W2118" s="96">
        <f t="shared" si="306"/>
        <v>29.383584300000621</v>
      </c>
      <c r="X2118" s="54" t="str">
        <f>VLOOKUP(J2118,Entourage!A:B,2,FALSE)</f>
        <v>c_b_0011</v>
      </c>
      <c r="Y2118" s="51" t="str">
        <f>VLOOKUP(M2118,Entourage!A:B,2,FALSE)</f>
        <v>c_b_0011</v>
      </c>
    </row>
    <row r="2119" spans="1:25" x14ac:dyDescent="0.15">
      <c r="A2119" s="51">
        <f t="shared" si="309"/>
        <v>106</v>
      </c>
      <c r="B2119" s="2">
        <f>COUNTIF(A$1:A2119,A2119)</f>
        <v>18</v>
      </c>
      <c r="C2119" s="2">
        <f t="shared" si="300"/>
        <v>102</v>
      </c>
      <c r="D2119" s="100">
        <f t="shared" si="301"/>
        <v>338</v>
      </c>
      <c r="E2119" s="51">
        <v>1</v>
      </c>
      <c r="F2119" s="43">
        <f t="shared" si="307"/>
        <v>6</v>
      </c>
      <c r="G2119" s="82">
        <v>13009</v>
      </c>
      <c r="H2119" s="101">
        <f t="shared" si="308"/>
        <v>64</v>
      </c>
      <c r="I2119" s="43">
        <f>VLOOKUP(C2119,[4]CharPropertyConfig!$A:$G,7,FALSE)*D2119</f>
        <v>8450</v>
      </c>
      <c r="J2119" s="51">
        <f>VLOOKUP(A2119,filiation!A:C,3,FALSE)</f>
        <v>2</v>
      </c>
      <c r="K2119" s="51">
        <f>VLOOKUP(J2119,Entourage!A:N,14,FALSE)</f>
        <v>1</v>
      </c>
      <c r="L2119" s="2" t="str">
        <f t="shared" si="302"/>
        <v>战斗</v>
      </c>
      <c r="M2119" s="51">
        <f>VLOOKUP(A2119,filiation!A:D,IF(AND(A2119&gt;=105,A2119&lt;=125),3,4),FALSE)</f>
        <v>2</v>
      </c>
      <c r="N2119" s="51">
        <f>VLOOKUP(M2119,Entourage!A:N,14,FALSE)</f>
        <v>1</v>
      </c>
      <c r="O2119" s="2" t="str">
        <f t="shared" si="303"/>
        <v>战斗</v>
      </c>
      <c r="P2119" s="2">
        <f t="shared" si="304"/>
        <v>102</v>
      </c>
      <c r="Q2119" s="51">
        <f>INT(VLOOKUP(M2119,Entourage!A:AF,28+IF(N2119=1,2,IF(N2119=3,3,1)),FALSE)*0.6*POWER(B2119,1.1))</f>
        <v>201</v>
      </c>
      <c r="R2119" s="55">
        <f>I2119/(SUM(H$2:H2119)*10)</f>
        <v>1.1815537781755132E-2</v>
      </c>
      <c r="S2119" s="95">
        <f t="shared" si="310"/>
        <v>1.1687412239999997</v>
      </c>
      <c r="T2119" s="96">
        <f>SUMIFS(H$2:H2119,A$2:A2119,A2119)*10*S2119*(1.1+INDEX(Entourage!BD:BD,MATCH(J2119,Entourage!A:A,0))/20)</f>
        <v>8457.0114968639991</v>
      </c>
      <c r="U2119" s="96">
        <f t="shared" si="305"/>
        <v>699.49162256400086</v>
      </c>
      <c r="V2119" s="96">
        <f>T2119/VLOOKUP(C2119,[4]CharPropertyConfig!$A:$G,7,FALSE)</f>
        <v>338.28045987455994</v>
      </c>
      <c r="W2119" s="96">
        <f t="shared" si="306"/>
        <v>66.856893264000973</v>
      </c>
      <c r="X2119" s="54" t="str">
        <f>VLOOKUP(J2119,Entourage!A:B,2,FALSE)</f>
        <v>c_b_0011</v>
      </c>
      <c r="Y2119" s="51" t="str">
        <f>VLOOKUP(M2119,Entourage!A:B,2,FALSE)</f>
        <v>c_b_0011</v>
      </c>
    </row>
    <row r="2120" spans="1:25" x14ac:dyDescent="0.15">
      <c r="A2120" s="51">
        <f t="shared" si="309"/>
        <v>106</v>
      </c>
      <c r="B2120" s="2">
        <f>COUNTIF(A$1:A2120,A2120)</f>
        <v>19</v>
      </c>
      <c r="C2120" s="2">
        <f t="shared" si="300"/>
        <v>102</v>
      </c>
      <c r="D2120" s="100">
        <f t="shared" si="301"/>
        <v>367</v>
      </c>
      <c r="E2120" s="51">
        <v>1</v>
      </c>
      <c r="F2120" s="43">
        <f t="shared" si="307"/>
        <v>6</v>
      </c>
      <c r="G2120" s="82">
        <v>13009</v>
      </c>
      <c r="H2120" s="101">
        <f t="shared" si="308"/>
        <v>68</v>
      </c>
      <c r="I2120" s="43">
        <f>VLOOKUP(C2120,[4]CharPropertyConfig!$A:$G,7,FALSE)*D2120</f>
        <v>9175</v>
      </c>
      <c r="J2120" s="51">
        <f>VLOOKUP(A2120,filiation!A:C,3,FALSE)</f>
        <v>2</v>
      </c>
      <c r="K2120" s="51">
        <f>VLOOKUP(J2120,Entourage!A:N,14,FALSE)</f>
        <v>1</v>
      </c>
      <c r="L2120" s="2" t="str">
        <f t="shared" si="302"/>
        <v>战斗</v>
      </c>
      <c r="M2120" s="51">
        <f>VLOOKUP(A2120,filiation!A:D,IF(AND(A2120&gt;=105,A2120&lt;=125),3,4),FALSE)</f>
        <v>2</v>
      </c>
      <c r="N2120" s="51">
        <f>VLOOKUP(M2120,Entourage!A:N,14,FALSE)</f>
        <v>1</v>
      </c>
      <c r="O2120" s="2" t="str">
        <f t="shared" si="303"/>
        <v>战斗</v>
      </c>
      <c r="P2120" s="2">
        <f t="shared" si="304"/>
        <v>102</v>
      </c>
      <c r="Q2120" s="51">
        <f>INT(VLOOKUP(M2120,Entourage!A:AF,28+IF(N2120=1,2,IF(N2120=3,3,1)),FALSE)*0.6*POWER(B2120,1.1))</f>
        <v>214</v>
      </c>
      <c r="R2120" s="55">
        <f>I2120/(SUM(H$2:H2120)*10)</f>
        <v>1.2817109968708091E-2</v>
      </c>
      <c r="S2120" s="95">
        <f t="shared" si="310"/>
        <v>1.1278352811599996</v>
      </c>
      <c r="T2120" s="96">
        <f>SUMIFS(H$2:H2120,A$2:A2120,A2120)*10*S2120*(1.1+INDEX(Entourage!BD:BD,MATCH(J2120,Entourage!A:A,0))/20)</f>
        <v>9196.3688825786376</v>
      </c>
      <c r="U2120" s="96">
        <f t="shared" si="305"/>
        <v>739.35738571463844</v>
      </c>
      <c r="V2120" s="96">
        <f>T2120/VLOOKUP(C2120,[4]CharPropertyConfig!$A:$G,7,FALSE)</f>
        <v>367.85475530314551</v>
      </c>
      <c r="W2120" s="96">
        <f t="shared" si="306"/>
        <v>39.865763150637576</v>
      </c>
      <c r="X2120" s="54" t="str">
        <f>VLOOKUP(J2120,Entourage!A:B,2,FALSE)</f>
        <v>c_b_0011</v>
      </c>
      <c r="Y2120" s="51" t="str">
        <f>VLOOKUP(M2120,Entourage!A:B,2,FALSE)</f>
        <v>c_b_0011</v>
      </c>
    </row>
    <row r="2121" spans="1:25" x14ac:dyDescent="0.15">
      <c r="A2121" s="51">
        <f t="shared" si="309"/>
        <v>106</v>
      </c>
      <c r="B2121" s="2">
        <f>COUNTIF(A$1:A2121,A2121)</f>
        <v>20</v>
      </c>
      <c r="C2121" s="2">
        <f t="shared" si="300"/>
        <v>102</v>
      </c>
      <c r="D2121" s="100">
        <f t="shared" si="301"/>
        <v>399</v>
      </c>
      <c r="E2121" s="51">
        <v>1</v>
      </c>
      <c r="F2121" s="43">
        <f t="shared" si="307"/>
        <v>6</v>
      </c>
      <c r="G2121" s="82">
        <v>13009</v>
      </c>
      <c r="H2121" s="101">
        <f t="shared" si="308"/>
        <v>72</v>
      </c>
      <c r="I2121" s="43">
        <f>VLOOKUP(C2121,[4]CharPropertyConfig!$A:$G,7,FALSE)*D2121</f>
        <v>9975</v>
      </c>
      <c r="J2121" s="51">
        <f>VLOOKUP(A2121,filiation!A:C,3,FALSE)</f>
        <v>2</v>
      </c>
      <c r="K2121" s="51">
        <f>VLOOKUP(J2121,Entourage!A:N,14,FALSE)</f>
        <v>1</v>
      </c>
      <c r="L2121" s="2" t="str">
        <f t="shared" si="302"/>
        <v>战斗</v>
      </c>
      <c r="M2121" s="51">
        <f>VLOOKUP(A2121,filiation!A:D,IF(AND(A2121&gt;=105,A2121&lt;=125),3,4),FALSE)</f>
        <v>2</v>
      </c>
      <c r="N2121" s="51">
        <f>VLOOKUP(M2121,Entourage!A:N,14,FALSE)</f>
        <v>1</v>
      </c>
      <c r="O2121" s="2" t="str">
        <f t="shared" si="303"/>
        <v>战斗</v>
      </c>
      <c r="P2121" s="2">
        <f t="shared" si="304"/>
        <v>102</v>
      </c>
      <c r="Q2121" s="51">
        <f>INT(VLOOKUP(M2121,Entourage!A:AF,28+IF(N2121=1,2,IF(N2121=3,3,1)),FALSE)*0.6*POWER(B2121,1.1))</f>
        <v>226</v>
      </c>
      <c r="R2121" s="55">
        <f>I2121/(SUM(H$2:H2121)*10)</f>
        <v>1.3920676565814447E-2</v>
      </c>
      <c r="S2121" s="95">
        <f t="shared" si="310"/>
        <v>1.0940002227251997</v>
      </c>
      <c r="T2121" s="96">
        <f>SUMIFS(H$2:H2121,A$2:A2121,A2121)*10*S2121*(1.1+INDEX(Entourage!BD:BD,MATCH(J2121,Entourage!A:A,0))/20)</f>
        <v>9983.8460325901724</v>
      </c>
      <c r="U2121" s="96">
        <f t="shared" si="305"/>
        <v>787.47715001153483</v>
      </c>
      <c r="V2121" s="96">
        <f>T2121/VLOOKUP(C2121,[4]CharPropertyConfig!$A:$G,7,FALSE)</f>
        <v>399.35384130360688</v>
      </c>
      <c r="W2121" s="96">
        <f t="shared" si="306"/>
        <v>48.119764296896392</v>
      </c>
      <c r="X2121" s="54" t="str">
        <f>VLOOKUP(J2121,Entourage!A:B,2,FALSE)</f>
        <v>c_b_0011</v>
      </c>
      <c r="Y2121" s="51" t="str">
        <f>VLOOKUP(M2121,Entourage!A:B,2,FALSE)</f>
        <v>c_b_0011</v>
      </c>
    </row>
    <row r="2122" spans="1:25" x14ac:dyDescent="0.15">
      <c r="A2122" s="51">
        <f t="shared" si="309"/>
        <v>107</v>
      </c>
      <c r="B2122" s="2">
        <f>COUNTIF(A$1:A2122,A2122)</f>
        <v>1</v>
      </c>
      <c r="C2122" s="2">
        <f t="shared" si="300"/>
        <v>104</v>
      </c>
      <c r="D2122" s="100">
        <f t="shared" si="301"/>
        <v>260</v>
      </c>
      <c r="E2122" s="51">
        <v>1</v>
      </c>
      <c r="F2122" s="43">
        <f t="shared" si="307"/>
        <v>1</v>
      </c>
      <c r="G2122" s="82">
        <v>13009</v>
      </c>
      <c r="H2122" s="101">
        <f t="shared" si="308"/>
        <v>2</v>
      </c>
      <c r="I2122" s="43">
        <f>VLOOKUP(C2122,[4]CharPropertyConfig!$A:$G,7,FALSE)*D2122</f>
        <v>260</v>
      </c>
      <c r="J2122" s="51">
        <f>VLOOKUP(A2122,filiation!A:C,3,FALSE)</f>
        <v>4</v>
      </c>
      <c r="K2122" s="51">
        <f>VLOOKUP(J2122,Entourage!A:N,14,FALSE)</f>
        <v>3</v>
      </c>
      <c r="L2122" s="2" t="str">
        <f t="shared" si="302"/>
        <v>辅助</v>
      </c>
      <c r="M2122" s="51">
        <f>VLOOKUP(A2122,filiation!A:D,IF(AND(A2122&gt;=105,A2122&lt;=125),3,4),FALSE)</f>
        <v>4</v>
      </c>
      <c r="N2122" s="51">
        <f>VLOOKUP(M2122,Entourage!A:N,14,FALSE)</f>
        <v>3</v>
      </c>
      <c r="O2122" s="2" t="str">
        <f t="shared" si="303"/>
        <v>辅助</v>
      </c>
      <c r="P2122" s="2">
        <f t="shared" si="304"/>
        <v>104</v>
      </c>
      <c r="Q2122" s="51">
        <f>INT(VLOOKUP(M2122,Entourage!A:AF,28+IF(N2122=1,2,IF(N2122=3,3,1)),FALSE)*0.6*POWER(B2122,1.1))</f>
        <v>190</v>
      </c>
      <c r="R2122" s="55">
        <f>I2122/(SUM(H$2:H2122)*10)</f>
        <v>3.6283457534399508E-4</v>
      </c>
      <c r="S2122" s="95">
        <f t="shared" si="310"/>
        <v>10</v>
      </c>
      <c r="T2122" s="96">
        <f>SUMIFS(H$2:H2122,A$2:A2122,A2122)*10*S2122*(1.1+INDEX(Entourage!BD:BD,MATCH(J2122,Entourage!A:A,0))/20)</f>
        <v>260</v>
      </c>
      <c r="U2122" s="96">
        <f t="shared" si="305"/>
        <v>-9723.8460325901724</v>
      </c>
      <c r="V2122" s="96">
        <f>T2122/VLOOKUP(C2122,[4]CharPropertyConfig!$A:$G,7,FALSE)</f>
        <v>260</v>
      </c>
      <c r="W2122" s="96">
        <f t="shared" si="306"/>
        <v>-10511.323182601707</v>
      </c>
      <c r="X2122" s="54" t="str">
        <f>VLOOKUP(J2122,Entourage!A:B,2,FALSE)</f>
        <v>c_b_0031</v>
      </c>
      <c r="Y2122" s="51" t="str">
        <f>VLOOKUP(M2122,Entourage!A:B,2,FALSE)</f>
        <v>c_b_0031</v>
      </c>
    </row>
    <row r="2123" spans="1:25" x14ac:dyDescent="0.15">
      <c r="A2123" s="51">
        <f t="shared" si="309"/>
        <v>107</v>
      </c>
      <c r="B2123" s="2">
        <f>COUNTIF(A$1:A2123,A2123)</f>
        <v>2</v>
      </c>
      <c r="C2123" s="2">
        <f t="shared" si="300"/>
        <v>104</v>
      </c>
      <c r="D2123" s="100">
        <f t="shared" si="301"/>
        <v>546</v>
      </c>
      <c r="E2123" s="51">
        <v>1</v>
      </c>
      <c r="F2123" s="43">
        <f t="shared" si="307"/>
        <v>1</v>
      </c>
      <c r="G2123" s="82">
        <v>13009</v>
      </c>
      <c r="H2123" s="101">
        <f t="shared" si="308"/>
        <v>4</v>
      </c>
      <c r="I2123" s="43">
        <f>VLOOKUP(C2123,[4]CharPropertyConfig!$A:$G,7,FALSE)*D2123</f>
        <v>546</v>
      </c>
      <c r="J2123" s="51">
        <f>VLOOKUP(A2123,filiation!A:C,3,FALSE)</f>
        <v>4</v>
      </c>
      <c r="K2123" s="51">
        <f>VLOOKUP(J2123,Entourage!A:N,14,FALSE)</f>
        <v>3</v>
      </c>
      <c r="L2123" s="2" t="str">
        <f t="shared" si="302"/>
        <v>辅助</v>
      </c>
      <c r="M2123" s="51">
        <f>VLOOKUP(A2123,filiation!A:D,IF(AND(A2123&gt;=105,A2123&lt;=125),3,4),FALSE)</f>
        <v>4</v>
      </c>
      <c r="N2123" s="51">
        <f>VLOOKUP(M2123,Entourage!A:N,14,FALSE)</f>
        <v>3</v>
      </c>
      <c r="O2123" s="2" t="str">
        <f t="shared" si="303"/>
        <v>辅助</v>
      </c>
      <c r="P2123" s="2">
        <f t="shared" si="304"/>
        <v>104</v>
      </c>
      <c r="Q2123" s="51">
        <f>INT(VLOOKUP(M2123,Entourage!A:AF,28+IF(N2123=1,2,IF(N2123=3,3,1)),FALSE)*0.6*POWER(B2123,1.1))</f>
        <v>407</v>
      </c>
      <c r="R2123" s="55">
        <f>I2123/(SUM(H$2:H2123)*10)</f>
        <v>7.6191007786553539E-4</v>
      </c>
      <c r="S2123" s="95">
        <f t="shared" si="310"/>
        <v>7</v>
      </c>
      <c r="T2123" s="96">
        <f>SUMIFS(H$2:H2123,A$2:A2123,A2123)*10*S2123*(1.1+INDEX(Entourage!BD:BD,MATCH(J2123,Entourage!A:A,0))/20)</f>
        <v>546</v>
      </c>
      <c r="U2123" s="96">
        <f t="shared" si="305"/>
        <v>286</v>
      </c>
      <c r="V2123" s="96">
        <f>T2123/VLOOKUP(C2123,[4]CharPropertyConfig!$A:$G,7,FALSE)</f>
        <v>546</v>
      </c>
      <c r="W2123" s="96">
        <f t="shared" si="306"/>
        <v>10009.846032590172</v>
      </c>
      <c r="X2123" s="54" t="str">
        <f>VLOOKUP(J2123,Entourage!A:B,2,FALSE)</f>
        <v>c_b_0031</v>
      </c>
      <c r="Y2123" s="51" t="str">
        <f>VLOOKUP(M2123,Entourage!A:B,2,FALSE)</f>
        <v>c_b_0031</v>
      </c>
    </row>
    <row r="2124" spans="1:25" x14ac:dyDescent="0.15">
      <c r="A2124" s="51">
        <f t="shared" si="309"/>
        <v>107</v>
      </c>
      <c r="B2124" s="2">
        <f>COUNTIF(A$1:A2124,A2124)</f>
        <v>3</v>
      </c>
      <c r="C2124" s="2">
        <f t="shared" si="300"/>
        <v>104</v>
      </c>
      <c r="D2124" s="100">
        <f t="shared" si="301"/>
        <v>858</v>
      </c>
      <c r="E2124" s="51">
        <v>1</v>
      </c>
      <c r="F2124" s="43">
        <f t="shared" si="307"/>
        <v>1</v>
      </c>
      <c r="G2124" s="82">
        <v>13009</v>
      </c>
      <c r="H2124" s="101">
        <f t="shared" si="308"/>
        <v>6</v>
      </c>
      <c r="I2124" s="43">
        <f>VLOOKUP(C2124,[4]CharPropertyConfig!$A:$G,7,FALSE)*D2124</f>
        <v>858</v>
      </c>
      <c r="J2124" s="51">
        <f>VLOOKUP(A2124,filiation!A:C,3,FALSE)</f>
        <v>4</v>
      </c>
      <c r="K2124" s="51">
        <f>VLOOKUP(J2124,Entourage!A:N,14,FALSE)</f>
        <v>3</v>
      </c>
      <c r="L2124" s="2" t="str">
        <f t="shared" si="302"/>
        <v>辅助</v>
      </c>
      <c r="M2124" s="51">
        <f>VLOOKUP(A2124,filiation!A:D,IF(AND(A2124&gt;=105,A2124&lt;=125),3,4),FALSE)</f>
        <v>4</v>
      </c>
      <c r="N2124" s="51">
        <f>VLOOKUP(M2124,Entourage!A:N,14,FALSE)</f>
        <v>3</v>
      </c>
      <c r="O2124" s="2" t="str">
        <f t="shared" si="303"/>
        <v>辅助</v>
      </c>
      <c r="P2124" s="2">
        <f t="shared" si="304"/>
        <v>104</v>
      </c>
      <c r="Q2124" s="51">
        <f>INT(VLOOKUP(M2124,Entourage!A:AF,28+IF(N2124=1,2,IF(N2124=3,3,1)),FALSE)*0.6*POWER(B2124,1.1))</f>
        <v>636</v>
      </c>
      <c r="R2124" s="55">
        <f>I2124/(SUM(H$2:H2124)*10)</f>
        <v>1.1971870290785288E-3</v>
      </c>
      <c r="S2124" s="95">
        <f t="shared" si="310"/>
        <v>5.5</v>
      </c>
      <c r="T2124" s="96">
        <f>SUMIFS(H$2:H2124,A$2:A2124,A2124)*10*S2124*(1.1+INDEX(Entourage!BD:BD,MATCH(J2124,Entourage!A:A,0))/20)</f>
        <v>858</v>
      </c>
      <c r="U2124" s="96">
        <f t="shared" si="305"/>
        <v>312</v>
      </c>
      <c r="V2124" s="96">
        <f>T2124/VLOOKUP(C2124,[4]CharPropertyConfig!$A:$G,7,FALSE)</f>
        <v>858</v>
      </c>
      <c r="W2124" s="96">
        <f t="shared" si="306"/>
        <v>26</v>
      </c>
      <c r="X2124" s="54" t="str">
        <f>VLOOKUP(J2124,Entourage!A:B,2,FALSE)</f>
        <v>c_b_0031</v>
      </c>
      <c r="Y2124" s="51" t="str">
        <f>VLOOKUP(M2124,Entourage!A:B,2,FALSE)</f>
        <v>c_b_0031</v>
      </c>
    </row>
    <row r="2125" spans="1:25" x14ac:dyDescent="0.15">
      <c r="A2125" s="51">
        <f t="shared" si="309"/>
        <v>107</v>
      </c>
      <c r="B2125" s="2">
        <f>COUNTIF(A$1:A2125,A2125)</f>
        <v>4</v>
      </c>
      <c r="C2125" s="2">
        <f t="shared" si="300"/>
        <v>104</v>
      </c>
      <c r="D2125" s="100">
        <f t="shared" si="301"/>
        <v>1201</v>
      </c>
      <c r="E2125" s="51">
        <v>1</v>
      </c>
      <c r="F2125" s="43">
        <f t="shared" si="307"/>
        <v>2</v>
      </c>
      <c r="G2125" s="82">
        <v>13009</v>
      </c>
      <c r="H2125" s="101">
        <f t="shared" si="308"/>
        <v>10</v>
      </c>
      <c r="I2125" s="43">
        <f>VLOOKUP(C2125,[4]CharPropertyConfig!$A:$G,7,FALSE)*D2125</f>
        <v>1201</v>
      </c>
      <c r="J2125" s="51">
        <f>VLOOKUP(A2125,filiation!A:C,3,FALSE)</f>
        <v>4</v>
      </c>
      <c r="K2125" s="51">
        <f>VLOOKUP(J2125,Entourage!A:N,14,FALSE)</f>
        <v>3</v>
      </c>
      <c r="L2125" s="2" t="str">
        <f t="shared" si="302"/>
        <v>辅助</v>
      </c>
      <c r="M2125" s="51">
        <f>VLOOKUP(A2125,filiation!A:D,IF(AND(A2125&gt;=105,A2125&lt;=125),3,4),FALSE)</f>
        <v>4</v>
      </c>
      <c r="N2125" s="51">
        <f>VLOOKUP(M2125,Entourage!A:N,14,FALSE)</f>
        <v>3</v>
      </c>
      <c r="O2125" s="2" t="str">
        <f t="shared" si="303"/>
        <v>辅助</v>
      </c>
      <c r="P2125" s="2">
        <f t="shared" si="304"/>
        <v>104</v>
      </c>
      <c r="Q2125" s="51">
        <f>INT(VLOOKUP(M2125,Entourage!A:AF,28+IF(N2125=1,2,IF(N2125=3,3,1)),FALSE)*0.6*POWER(B2125,1.1))</f>
        <v>873</v>
      </c>
      <c r="R2125" s="55">
        <f>I2125/(SUM(H$2:H2125)*10)</f>
        <v>1.6755489829515333E-3</v>
      </c>
      <c r="S2125" s="95">
        <f t="shared" si="310"/>
        <v>4.2</v>
      </c>
      <c r="T2125" s="96">
        <f>SUMIFS(H$2:H2125,A$2:A2125,A2125)*10*S2125*(1.1+INDEX(Entourage!BD:BD,MATCH(J2125,Entourage!A:A,0))/20)</f>
        <v>1201.2</v>
      </c>
      <c r="U2125" s="96">
        <f t="shared" si="305"/>
        <v>343.20000000000005</v>
      </c>
      <c r="V2125" s="96">
        <f>T2125/VLOOKUP(C2125,[4]CharPropertyConfig!$A:$G,7,FALSE)</f>
        <v>1201.2</v>
      </c>
      <c r="W2125" s="96">
        <f t="shared" si="306"/>
        <v>31.200000000000045</v>
      </c>
      <c r="X2125" s="54" t="str">
        <f>VLOOKUP(J2125,Entourage!A:B,2,FALSE)</f>
        <v>c_b_0031</v>
      </c>
      <c r="Y2125" s="51" t="str">
        <f>VLOOKUP(M2125,Entourage!A:B,2,FALSE)</f>
        <v>c_b_0031</v>
      </c>
    </row>
    <row r="2126" spans="1:25" x14ac:dyDescent="0.15">
      <c r="A2126" s="51">
        <f t="shared" si="309"/>
        <v>107</v>
      </c>
      <c r="B2126" s="2">
        <f>COUNTIF(A$1:A2126,A2126)</f>
        <v>5</v>
      </c>
      <c r="C2126" s="2">
        <f t="shared" si="300"/>
        <v>104</v>
      </c>
      <c r="D2126" s="100">
        <f t="shared" si="301"/>
        <v>1573</v>
      </c>
      <c r="E2126" s="51">
        <v>1</v>
      </c>
      <c r="F2126" s="43">
        <f t="shared" si="307"/>
        <v>2</v>
      </c>
      <c r="G2126" s="82">
        <v>13009</v>
      </c>
      <c r="H2126" s="101">
        <f t="shared" si="308"/>
        <v>12</v>
      </c>
      <c r="I2126" s="43">
        <f>VLOOKUP(C2126,[4]CharPropertyConfig!$A:$G,7,FALSE)*D2126</f>
        <v>1573</v>
      </c>
      <c r="J2126" s="51">
        <f>VLOOKUP(A2126,filiation!A:C,3,FALSE)</f>
        <v>4</v>
      </c>
      <c r="K2126" s="51">
        <f>VLOOKUP(J2126,Entourage!A:N,14,FALSE)</f>
        <v>3</v>
      </c>
      <c r="L2126" s="2" t="str">
        <f t="shared" si="302"/>
        <v>辅助</v>
      </c>
      <c r="M2126" s="51">
        <f>VLOOKUP(A2126,filiation!A:D,IF(AND(A2126&gt;=105,A2126&lt;=125),3,4),FALSE)</f>
        <v>4</v>
      </c>
      <c r="N2126" s="51">
        <f>VLOOKUP(M2126,Entourage!A:N,14,FALSE)</f>
        <v>3</v>
      </c>
      <c r="O2126" s="2" t="str">
        <f t="shared" si="303"/>
        <v>辅助</v>
      </c>
      <c r="P2126" s="2">
        <f t="shared" si="304"/>
        <v>104</v>
      </c>
      <c r="Q2126" s="51">
        <f>INT(VLOOKUP(M2126,Entourage!A:AF,28+IF(N2126=1,2,IF(N2126=3,3,1)),FALSE)*0.6*POWER(B2126,1.1))</f>
        <v>1117</v>
      </c>
      <c r="R2126" s="55">
        <f>I2126/(SUM(H$2:H2126)*10)</f>
        <v>2.1941693402148139E-3</v>
      </c>
      <c r="S2126" s="95">
        <f t="shared" si="310"/>
        <v>3.56</v>
      </c>
      <c r="T2126" s="96">
        <f>SUMIFS(H$2:H2126,A$2:A2126,A2126)*10*S2126*(1.1+INDEX(Entourage!BD:BD,MATCH(J2126,Entourage!A:A,0))/20)</f>
        <v>1573.5200000000002</v>
      </c>
      <c r="U2126" s="96">
        <f t="shared" si="305"/>
        <v>372.32000000000016</v>
      </c>
      <c r="V2126" s="96">
        <f>T2126/VLOOKUP(C2126,[4]CharPropertyConfig!$A:$G,7,FALSE)</f>
        <v>1573.5200000000002</v>
      </c>
      <c r="W2126" s="96">
        <f t="shared" si="306"/>
        <v>29.120000000000118</v>
      </c>
      <c r="X2126" s="54" t="str">
        <f>VLOOKUP(J2126,Entourage!A:B,2,FALSE)</f>
        <v>c_b_0031</v>
      </c>
      <c r="Y2126" s="51" t="str">
        <f>VLOOKUP(M2126,Entourage!A:B,2,FALSE)</f>
        <v>c_b_0031</v>
      </c>
    </row>
    <row r="2127" spans="1:25" x14ac:dyDescent="0.15">
      <c r="A2127" s="51">
        <f t="shared" si="309"/>
        <v>107</v>
      </c>
      <c r="B2127" s="2">
        <f>COUNTIF(A$1:A2127,A2127)</f>
        <v>6</v>
      </c>
      <c r="C2127" s="2">
        <f t="shared" si="300"/>
        <v>104</v>
      </c>
      <c r="D2127" s="100">
        <f t="shared" si="301"/>
        <v>1963</v>
      </c>
      <c r="E2127" s="51">
        <v>1</v>
      </c>
      <c r="F2127" s="43">
        <f t="shared" si="307"/>
        <v>2</v>
      </c>
      <c r="G2127" s="82">
        <v>13009</v>
      </c>
      <c r="H2127" s="101">
        <f t="shared" si="308"/>
        <v>16</v>
      </c>
      <c r="I2127" s="43">
        <f>VLOOKUP(C2127,[4]CharPropertyConfig!$A:$G,7,FALSE)*D2127</f>
        <v>1963</v>
      </c>
      <c r="J2127" s="51">
        <f>VLOOKUP(A2127,filiation!A:C,3,FALSE)</f>
        <v>4</v>
      </c>
      <c r="K2127" s="51">
        <f>VLOOKUP(J2127,Entourage!A:N,14,FALSE)</f>
        <v>3</v>
      </c>
      <c r="L2127" s="2" t="str">
        <f t="shared" si="302"/>
        <v>辅助</v>
      </c>
      <c r="M2127" s="51">
        <f>VLOOKUP(A2127,filiation!A:D,IF(AND(A2127&gt;=105,A2127&lt;=125),3,4),FALSE)</f>
        <v>4</v>
      </c>
      <c r="N2127" s="51">
        <f>VLOOKUP(M2127,Entourage!A:N,14,FALSE)</f>
        <v>3</v>
      </c>
      <c r="O2127" s="2" t="str">
        <f t="shared" si="303"/>
        <v>辅助</v>
      </c>
      <c r="P2127" s="2">
        <f t="shared" si="304"/>
        <v>104</v>
      </c>
      <c r="Q2127" s="51">
        <f>INT(VLOOKUP(M2127,Entourage!A:AF,28+IF(N2127=1,2,IF(N2127=3,3,1)),FALSE)*0.6*POWER(B2127,1.1))</f>
        <v>1365</v>
      </c>
      <c r="R2127" s="55">
        <f>I2127/(SUM(H$2:H2127)*10)</f>
        <v>2.7375672886508799E-3</v>
      </c>
      <c r="S2127" s="95">
        <f t="shared" si="310"/>
        <v>3.02</v>
      </c>
      <c r="T2127" s="96">
        <f>SUMIFS(H$2:H2127,A$2:A2127,A2127)*10*S2127*(1.1+INDEX(Entourage!BD:BD,MATCH(J2127,Entourage!A:A,0))/20)</f>
        <v>1963</v>
      </c>
      <c r="U2127" s="96">
        <f t="shared" si="305"/>
        <v>389.47999999999979</v>
      </c>
      <c r="V2127" s="96">
        <f>T2127/VLOOKUP(C2127,[4]CharPropertyConfig!$A:$G,7,FALSE)</f>
        <v>1963</v>
      </c>
      <c r="W2127" s="96">
        <f t="shared" si="306"/>
        <v>17.159999999999627</v>
      </c>
      <c r="X2127" s="54" t="str">
        <f>VLOOKUP(J2127,Entourage!A:B,2,FALSE)</f>
        <v>c_b_0031</v>
      </c>
      <c r="Y2127" s="51" t="str">
        <f>VLOOKUP(M2127,Entourage!A:B,2,FALSE)</f>
        <v>c_b_0031</v>
      </c>
    </row>
    <row r="2128" spans="1:25" x14ac:dyDescent="0.15">
      <c r="A2128" s="51">
        <f t="shared" si="309"/>
        <v>107</v>
      </c>
      <c r="B2128" s="2">
        <f>COUNTIF(A$1:A2128,A2128)</f>
        <v>7</v>
      </c>
      <c r="C2128" s="2">
        <f t="shared" si="300"/>
        <v>104</v>
      </c>
      <c r="D2128" s="100">
        <f t="shared" si="301"/>
        <v>2366</v>
      </c>
      <c r="E2128" s="51">
        <v>1</v>
      </c>
      <c r="F2128" s="43">
        <f t="shared" si="307"/>
        <v>3</v>
      </c>
      <c r="G2128" s="82">
        <v>13009</v>
      </c>
      <c r="H2128" s="101">
        <f t="shared" si="308"/>
        <v>20</v>
      </c>
      <c r="I2128" s="43">
        <f>VLOOKUP(C2128,[4]CharPropertyConfig!$A:$G,7,FALSE)*D2128</f>
        <v>2366</v>
      </c>
      <c r="J2128" s="51">
        <f>VLOOKUP(A2128,filiation!A:C,3,FALSE)</f>
        <v>4</v>
      </c>
      <c r="K2128" s="51">
        <f>VLOOKUP(J2128,Entourage!A:N,14,FALSE)</f>
        <v>3</v>
      </c>
      <c r="L2128" s="2" t="str">
        <f t="shared" si="302"/>
        <v>辅助</v>
      </c>
      <c r="M2128" s="51">
        <f>VLOOKUP(A2128,filiation!A:D,IF(AND(A2128&gt;=105,A2128&lt;=125),3,4),FALSE)</f>
        <v>4</v>
      </c>
      <c r="N2128" s="51">
        <f>VLOOKUP(M2128,Entourage!A:N,14,FALSE)</f>
        <v>3</v>
      </c>
      <c r="O2128" s="2" t="str">
        <f t="shared" si="303"/>
        <v>辅助</v>
      </c>
      <c r="P2128" s="2">
        <f t="shared" si="304"/>
        <v>104</v>
      </c>
      <c r="Q2128" s="51">
        <f>INT(VLOOKUP(M2128,Entourage!A:AF,28+IF(N2128=1,2,IF(N2128=3,3,1)),FALSE)*0.6*POWER(B2128,1.1))</f>
        <v>1617</v>
      </c>
      <c r="R2128" s="55">
        <f>I2128/(SUM(H$2:H2128)*10)</f>
        <v>3.2986643615983044E-3</v>
      </c>
      <c r="S2128" s="95">
        <f t="shared" si="310"/>
        <v>2.6</v>
      </c>
      <c r="T2128" s="96">
        <f>SUMIFS(H$2:H2128,A$2:A2128,A2128)*10*S2128*(1.1+INDEX(Entourage!BD:BD,MATCH(J2128,Entourage!A:A,0))/20)</f>
        <v>2366</v>
      </c>
      <c r="U2128" s="96">
        <f t="shared" si="305"/>
        <v>403</v>
      </c>
      <c r="V2128" s="96">
        <f>T2128/VLOOKUP(C2128,[4]CharPropertyConfig!$A:$G,7,FALSE)</f>
        <v>2366</v>
      </c>
      <c r="W2128" s="96">
        <f t="shared" si="306"/>
        <v>13.520000000000209</v>
      </c>
      <c r="X2128" s="54" t="str">
        <f>VLOOKUP(J2128,Entourage!A:B,2,FALSE)</f>
        <v>c_b_0031</v>
      </c>
      <c r="Y2128" s="51" t="str">
        <f>VLOOKUP(M2128,Entourage!A:B,2,FALSE)</f>
        <v>c_b_0031</v>
      </c>
    </row>
    <row r="2129" spans="1:25" x14ac:dyDescent="0.15">
      <c r="A2129" s="51">
        <f t="shared" si="309"/>
        <v>107</v>
      </c>
      <c r="B2129" s="2">
        <f>COUNTIF(A$1:A2129,A2129)</f>
        <v>8</v>
      </c>
      <c r="C2129" s="2">
        <f t="shared" si="300"/>
        <v>104</v>
      </c>
      <c r="D2129" s="100">
        <f t="shared" si="301"/>
        <v>2786</v>
      </c>
      <c r="E2129" s="51">
        <v>1</v>
      </c>
      <c r="F2129" s="43">
        <f t="shared" si="307"/>
        <v>3</v>
      </c>
      <c r="G2129" s="82">
        <v>13009</v>
      </c>
      <c r="H2129" s="101">
        <f t="shared" si="308"/>
        <v>24</v>
      </c>
      <c r="I2129" s="43">
        <f>VLOOKUP(C2129,[4]CharPropertyConfig!$A:$G,7,FALSE)*D2129</f>
        <v>2786</v>
      </c>
      <c r="J2129" s="51">
        <f>VLOOKUP(A2129,filiation!A:C,3,FALSE)</f>
        <v>4</v>
      </c>
      <c r="K2129" s="51">
        <f>VLOOKUP(J2129,Entourage!A:N,14,FALSE)</f>
        <v>3</v>
      </c>
      <c r="L2129" s="2" t="str">
        <f t="shared" si="302"/>
        <v>辅助</v>
      </c>
      <c r="M2129" s="51">
        <f>VLOOKUP(A2129,filiation!A:D,IF(AND(A2129&gt;=105,A2129&lt;=125),3,4),FALSE)</f>
        <v>4</v>
      </c>
      <c r="N2129" s="51">
        <f>VLOOKUP(M2129,Entourage!A:N,14,FALSE)</f>
        <v>3</v>
      </c>
      <c r="O2129" s="2" t="str">
        <f t="shared" si="303"/>
        <v>辅助</v>
      </c>
      <c r="P2129" s="2">
        <f t="shared" si="304"/>
        <v>104</v>
      </c>
      <c r="Q2129" s="51">
        <f>INT(VLOOKUP(M2129,Entourage!A:AF,28+IF(N2129=1,2,IF(N2129=3,3,1)),FALSE)*0.6*POWER(B2129,1.1))</f>
        <v>1873</v>
      </c>
      <c r="R2129" s="55">
        <f>I2129/(SUM(H$2:H2129)*10)</f>
        <v>3.8829268292682926E-3</v>
      </c>
      <c r="S2129" s="95">
        <f t="shared" si="310"/>
        <v>2.2799999999999998</v>
      </c>
      <c r="T2129" s="96">
        <f>SUMIFS(H$2:H2129,A$2:A2129,A2129)*10*S2129*(1.1+INDEX(Entourage!BD:BD,MATCH(J2129,Entourage!A:A,0))/20)</f>
        <v>2786.16</v>
      </c>
      <c r="U2129" s="96">
        <f t="shared" si="305"/>
        <v>420.15999999999985</v>
      </c>
      <c r="V2129" s="96">
        <f>T2129/VLOOKUP(C2129,[4]CharPropertyConfig!$A:$G,7,FALSE)</f>
        <v>2786.16</v>
      </c>
      <c r="W2129" s="96">
        <f t="shared" si="306"/>
        <v>17.159999999999854</v>
      </c>
      <c r="X2129" s="54" t="str">
        <f>VLOOKUP(J2129,Entourage!A:B,2,FALSE)</f>
        <v>c_b_0031</v>
      </c>
      <c r="Y2129" s="51" t="str">
        <f>VLOOKUP(M2129,Entourage!A:B,2,FALSE)</f>
        <v>c_b_0031</v>
      </c>
    </row>
    <row r="2130" spans="1:25" x14ac:dyDescent="0.15">
      <c r="A2130" s="51">
        <f t="shared" si="309"/>
        <v>107</v>
      </c>
      <c r="B2130" s="2">
        <f>COUNTIF(A$1:A2130,A2130)</f>
        <v>9</v>
      </c>
      <c r="C2130" s="2">
        <f t="shared" si="300"/>
        <v>104</v>
      </c>
      <c r="D2130" s="100">
        <f t="shared" si="301"/>
        <v>3229</v>
      </c>
      <c r="E2130" s="51">
        <v>1</v>
      </c>
      <c r="F2130" s="43">
        <f t="shared" si="307"/>
        <v>3</v>
      </c>
      <c r="G2130" s="82">
        <v>13009</v>
      </c>
      <c r="H2130" s="101">
        <f t="shared" si="308"/>
        <v>26</v>
      </c>
      <c r="I2130" s="43">
        <f>VLOOKUP(C2130,[4]CharPropertyConfig!$A:$G,7,FALSE)*D2130</f>
        <v>3229</v>
      </c>
      <c r="J2130" s="51">
        <f>VLOOKUP(A2130,filiation!A:C,3,FALSE)</f>
        <v>4</v>
      </c>
      <c r="K2130" s="51">
        <f>VLOOKUP(J2130,Entourage!A:N,14,FALSE)</f>
        <v>3</v>
      </c>
      <c r="L2130" s="2" t="str">
        <f t="shared" si="302"/>
        <v>辅助</v>
      </c>
      <c r="M2130" s="51">
        <f>VLOOKUP(A2130,filiation!A:D,IF(AND(A2130&gt;=105,A2130&lt;=125),3,4),FALSE)</f>
        <v>4</v>
      </c>
      <c r="N2130" s="51">
        <f>VLOOKUP(M2130,Entourage!A:N,14,FALSE)</f>
        <v>3</v>
      </c>
      <c r="O2130" s="2" t="str">
        <f t="shared" si="303"/>
        <v>辅助</v>
      </c>
      <c r="P2130" s="2">
        <f t="shared" si="304"/>
        <v>104</v>
      </c>
      <c r="Q2130" s="51">
        <f>INT(VLOOKUP(M2130,Entourage!A:AF,28+IF(N2130=1,2,IF(N2130=3,3,1)),FALSE)*0.6*POWER(B2130,1.1))</f>
        <v>2132</v>
      </c>
      <c r="R2130" s="55">
        <f>I2130/(SUM(H$2:H2130)*10)</f>
        <v>4.4987182345073559E-3</v>
      </c>
      <c r="S2130" s="95">
        <f t="shared" si="310"/>
        <v>2.0699999999999998</v>
      </c>
      <c r="T2130" s="96">
        <f>SUMIFS(H$2:H2130,A$2:A2130,A2130)*10*S2130*(1.1+INDEX(Entourage!BD:BD,MATCH(J2130,Entourage!A:A,0))/20)</f>
        <v>3229.2000000000003</v>
      </c>
      <c r="U2130" s="96">
        <f t="shared" si="305"/>
        <v>443.04000000000042</v>
      </c>
      <c r="V2130" s="96">
        <f>T2130/VLOOKUP(C2130,[4]CharPropertyConfig!$A:$G,7,FALSE)</f>
        <v>3229.2000000000003</v>
      </c>
      <c r="W2130" s="96">
        <f t="shared" si="306"/>
        <v>22.880000000000564</v>
      </c>
      <c r="X2130" s="54" t="str">
        <f>VLOOKUP(J2130,Entourage!A:B,2,FALSE)</f>
        <v>c_b_0031</v>
      </c>
      <c r="Y2130" s="51" t="str">
        <f>VLOOKUP(M2130,Entourage!A:B,2,FALSE)</f>
        <v>c_b_0031</v>
      </c>
    </row>
    <row r="2131" spans="1:25" x14ac:dyDescent="0.15">
      <c r="A2131" s="51">
        <f t="shared" si="309"/>
        <v>107</v>
      </c>
      <c r="B2131" s="2">
        <f>COUNTIF(A$1:A2131,A2131)</f>
        <v>10</v>
      </c>
      <c r="C2131" s="2">
        <f t="shared" si="300"/>
        <v>104</v>
      </c>
      <c r="D2131" s="100">
        <f t="shared" si="301"/>
        <v>3685</v>
      </c>
      <c r="E2131" s="51">
        <v>1</v>
      </c>
      <c r="F2131" s="43">
        <f t="shared" si="307"/>
        <v>3</v>
      </c>
      <c r="G2131" s="82">
        <v>13009</v>
      </c>
      <c r="H2131" s="101">
        <f t="shared" si="308"/>
        <v>30</v>
      </c>
      <c r="I2131" s="43">
        <f>VLOOKUP(C2131,[4]CharPropertyConfig!$A:$G,7,FALSE)*D2131</f>
        <v>3685</v>
      </c>
      <c r="J2131" s="51">
        <f>VLOOKUP(A2131,filiation!A:C,3,FALSE)</f>
        <v>4</v>
      </c>
      <c r="K2131" s="51">
        <f>VLOOKUP(J2131,Entourage!A:N,14,FALSE)</f>
        <v>3</v>
      </c>
      <c r="L2131" s="2" t="str">
        <f t="shared" si="302"/>
        <v>辅助</v>
      </c>
      <c r="M2131" s="51">
        <f>VLOOKUP(A2131,filiation!A:D,IF(AND(A2131&gt;=105,A2131&lt;=125),3,4),FALSE)</f>
        <v>4</v>
      </c>
      <c r="N2131" s="51">
        <f>VLOOKUP(M2131,Entourage!A:N,14,FALSE)</f>
        <v>3</v>
      </c>
      <c r="O2131" s="2" t="str">
        <f t="shared" si="303"/>
        <v>辅助</v>
      </c>
      <c r="P2131" s="2">
        <f t="shared" si="304"/>
        <v>104</v>
      </c>
      <c r="Q2131" s="51">
        <f>INT(VLOOKUP(M2131,Entourage!A:AF,28+IF(N2131=1,2,IF(N2131=3,3,1)),FALSE)*0.6*POWER(B2131,1.1))</f>
        <v>2394</v>
      </c>
      <c r="R2131" s="55">
        <f>I2131/(SUM(H$2:H2131)*10)</f>
        <v>5.1318831295434925E-3</v>
      </c>
      <c r="S2131" s="95">
        <f t="shared" si="310"/>
        <v>1.89</v>
      </c>
      <c r="T2131" s="96">
        <f>SUMIFS(H$2:H2131,A$2:A2131,A2131)*10*S2131*(1.1+INDEX(Entourage!BD:BD,MATCH(J2131,Entourage!A:A,0))/20)</f>
        <v>3685.5</v>
      </c>
      <c r="U2131" s="96">
        <f t="shared" si="305"/>
        <v>456.29999999999973</v>
      </c>
      <c r="V2131" s="96">
        <f>T2131/VLOOKUP(C2131,[4]CharPropertyConfig!$A:$G,7,FALSE)</f>
        <v>3685.5</v>
      </c>
      <c r="W2131" s="96">
        <f t="shared" si="306"/>
        <v>13.259999999999309</v>
      </c>
      <c r="X2131" s="54" t="str">
        <f>VLOOKUP(J2131,Entourage!A:B,2,FALSE)</f>
        <v>c_b_0031</v>
      </c>
      <c r="Y2131" s="51" t="str">
        <f>VLOOKUP(M2131,Entourage!A:B,2,FALSE)</f>
        <v>c_b_0031</v>
      </c>
    </row>
    <row r="2132" spans="1:25" x14ac:dyDescent="0.15">
      <c r="A2132" s="51">
        <f t="shared" si="309"/>
        <v>107</v>
      </c>
      <c r="B2132" s="2">
        <f>COUNTIF(A$1:A2132,A2132)</f>
        <v>11</v>
      </c>
      <c r="C2132" s="2">
        <f t="shared" si="300"/>
        <v>104</v>
      </c>
      <c r="D2132" s="100">
        <f t="shared" si="301"/>
        <v>4162</v>
      </c>
      <c r="E2132" s="51">
        <v>1</v>
      </c>
      <c r="F2132" s="43">
        <f t="shared" si="307"/>
        <v>4</v>
      </c>
      <c r="G2132" s="82">
        <v>13009</v>
      </c>
      <c r="H2132" s="101">
        <f t="shared" si="308"/>
        <v>34</v>
      </c>
      <c r="I2132" s="43">
        <f>VLOOKUP(C2132,[4]CharPropertyConfig!$A:$G,7,FALSE)*D2132</f>
        <v>4162</v>
      </c>
      <c r="J2132" s="51">
        <f>VLOOKUP(A2132,filiation!A:C,3,FALSE)</f>
        <v>4</v>
      </c>
      <c r="K2132" s="51">
        <f>VLOOKUP(J2132,Entourage!A:N,14,FALSE)</f>
        <v>3</v>
      </c>
      <c r="L2132" s="2" t="str">
        <f t="shared" si="302"/>
        <v>辅助</v>
      </c>
      <c r="M2132" s="51">
        <f>VLOOKUP(A2132,filiation!A:D,IF(AND(A2132&gt;=105,A2132&lt;=125),3,4),FALSE)</f>
        <v>4</v>
      </c>
      <c r="N2132" s="51">
        <f>VLOOKUP(M2132,Entourage!A:N,14,FALSE)</f>
        <v>3</v>
      </c>
      <c r="O2132" s="2" t="str">
        <f t="shared" si="303"/>
        <v>辅助</v>
      </c>
      <c r="P2132" s="2">
        <f t="shared" si="304"/>
        <v>104</v>
      </c>
      <c r="Q2132" s="51">
        <f>INT(VLOOKUP(M2132,Entourage!A:AF,28+IF(N2132=1,2,IF(N2132=3,3,1)),FALSE)*0.6*POWER(B2132,1.1))</f>
        <v>2659</v>
      </c>
      <c r="R2132" s="55">
        <f>I2132/(SUM(H$2:H2132)*10)</f>
        <v>5.7934298440979956E-3</v>
      </c>
      <c r="S2132" s="95">
        <f t="shared" si="310"/>
        <v>1.74</v>
      </c>
      <c r="T2132" s="96">
        <f>SUMIFS(H$2:H2132,A$2:A2132,A2132)*10*S2132*(1.1+INDEX(Entourage!BD:BD,MATCH(J2132,Entourage!A:A,0))/20)</f>
        <v>4162.08</v>
      </c>
      <c r="U2132" s="96">
        <f t="shared" si="305"/>
        <v>476.57999999999993</v>
      </c>
      <c r="V2132" s="96">
        <f>T2132/VLOOKUP(C2132,[4]CharPropertyConfig!$A:$G,7,FALSE)</f>
        <v>4162.08</v>
      </c>
      <c r="W2132" s="96">
        <f t="shared" si="306"/>
        <v>20.2800000000002</v>
      </c>
      <c r="X2132" s="54" t="str">
        <f>VLOOKUP(J2132,Entourage!A:B,2,FALSE)</f>
        <v>c_b_0031</v>
      </c>
      <c r="Y2132" s="51" t="str">
        <f>VLOOKUP(M2132,Entourage!A:B,2,FALSE)</f>
        <v>c_b_0031</v>
      </c>
    </row>
    <row r="2133" spans="1:25" x14ac:dyDescent="0.15">
      <c r="A2133" s="51">
        <f t="shared" si="309"/>
        <v>107</v>
      </c>
      <c r="B2133" s="2">
        <f>COUNTIF(A$1:A2133,A2133)</f>
        <v>12</v>
      </c>
      <c r="C2133" s="2">
        <f t="shared" si="300"/>
        <v>104</v>
      </c>
      <c r="D2133" s="100">
        <f t="shared" si="301"/>
        <v>4660</v>
      </c>
      <c r="E2133" s="51">
        <v>1</v>
      </c>
      <c r="F2133" s="43">
        <f t="shared" si="307"/>
        <v>4</v>
      </c>
      <c r="G2133" s="82">
        <v>13009</v>
      </c>
      <c r="H2133" s="101">
        <f t="shared" si="308"/>
        <v>38</v>
      </c>
      <c r="I2133" s="43">
        <f>VLOOKUP(C2133,[4]CharPropertyConfig!$A:$G,7,FALSE)*D2133</f>
        <v>4660</v>
      </c>
      <c r="J2133" s="51">
        <f>VLOOKUP(A2133,filiation!A:C,3,FALSE)</f>
        <v>4</v>
      </c>
      <c r="K2133" s="51">
        <f>VLOOKUP(J2133,Entourage!A:N,14,FALSE)</f>
        <v>3</v>
      </c>
      <c r="L2133" s="2" t="str">
        <f t="shared" si="302"/>
        <v>辅助</v>
      </c>
      <c r="M2133" s="51">
        <f>VLOOKUP(A2133,filiation!A:D,IF(AND(A2133&gt;=105,A2133&lt;=125),3,4),FALSE)</f>
        <v>4</v>
      </c>
      <c r="N2133" s="51">
        <f>VLOOKUP(M2133,Entourage!A:N,14,FALSE)</f>
        <v>3</v>
      </c>
      <c r="O2133" s="2" t="str">
        <f t="shared" si="303"/>
        <v>辅助</v>
      </c>
      <c r="P2133" s="2">
        <f t="shared" si="304"/>
        <v>104</v>
      </c>
      <c r="Q2133" s="51">
        <f>INT(VLOOKUP(M2133,Entourage!A:AF,28+IF(N2133=1,2,IF(N2133=3,3,1)),FALSE)*0.6*POWER(B2133,1.1))</f>
        <v>2926</v>
      </c>
      <c r="R2133" s="55">
        <f>I2133/(SUM(H$2:H2133)*10)</f>
        <v>6.4832076574195168E-3</v>
      </c>
      <c r="S2133" s="95">
        <f t="shared" si="310"/>
        <v>1.615</v>
      </c>
      <c r="T2133" s="96">
        <f>SUMIFS(H$2:H2133,A$2:A2133,A2133)*10*S2133*(1.1+INDEX(Entourage!BD:BD,MATCH(J2133,Entourage!A:A,0))/20)</f>
        <v>4660.8900000000003</v>
      </c>
      <c r="U2133" s="96">
        <f t="shared" si="305"/>
        <v>498.8100000000004</v>
      </c>
      <c r="V2133" s="96">
        <f>T2133/VLOOKUP(C2133,[4]CharPropertyConfig!$A:$G,7,FALSE)</f>
        <v>4660.8900000000003</v>
      </c>
      <c r="W2133" s="96">
        <f t="shared" si="306"/>
        <v>22.230000000000473</v>
      </c>
      <c r="X2133" s="54" t="str">
        <f>VLOOKUP(J2133,Entourage!A:B,2,FALSE)</f>
        <v>c_b_0031</v>
      </c>
      <c r="Y2133" s="51" t="str">
        <f>VLOOKUP(M2133,Entourage!A:B,2,FALSE)</f>
        <v>c_b_0031</v>
      </c>
    </row>
    <row r="2134" spans="1:25" x14ac:dyDescent="0.15">
      <c r="A2134" s="51">
        <f t="shared" si="309"/>
        <v>107</v>
      </c>
      <c r="B2134" s="2">
        <f>COUNTIF(A$1:A2134,A2134)</f>
        <v>13</v>
      </c>
      <c r="C2134" s="2">
        <f t="shared" si="300"/>
        <v>104</v>
      </c>
      <c r="D2134" s="100">
        <f t="shared" si="301"/>
        <v>5182</v>
      </c>
      <c r="E2134" s="51">
        <v>1</v>
      </c>
      <c r="F2134" s="43">
        <f t="shared" si="307"/>
        <v>4</v>
      </c>
      <c r="G2134" s="82">
        <v>13009</v>
      </c>
      <c r="H2134" s="101">
        <f t="shared" si="308"/>
        <v>42</v>
      </c>
      <c r="I2134" s="43">
        <f>VLOOKUP(C2134,[4]CharPropertyConfig!$A:$G,7,FALSE)*D2134</f>
        <v>5182</v>
      </c>
      <c r="J2134" s="51">
        <f>VLOOKUP(A2134,filiation!A:C,3,FALSE)</f>
        <v>4</v>
      </c>
      <c r="K2134" s="51">
        <f>VLOOKUP(J2134,Entourage!A:N,14,FALSE)</f>
        <v>3</v>
      </c>
      <c r="L2134" s="2" t="str">
        <f t="shared" si="302"/>
        <v>辅助</v>
      </c>
      <c r="M2134" s="51">
        <f>VLOOKUP(A2134,filiation!A:D,IF(AND(A2134&gt;=105,A2134&lt;=125),3,4),FALSE)</f>
        <v>4</v>
      </c>
      <c r="N2134" s="51">
        <f>VLOOKUP(M2134,Entourage!A:N,14,FALSE)</f>
        <v>3</v>
      </c>
      <c r="O2134" s="2" t="str">
        <f t="shared" si="303"/>
        <v>辅助</v>
      </c>
      <c r="P2134" s="2">
        <f t="shared" si="304"/>
        <v>104</v>
      </c>
      <c r="Q2134" s="51">
        <f>INT(VLOOKUP(M2134,Entourage!A:AF,28+IF(N2134=1,2,IF(N2134=3,3,1)),FALSE)*0.6*POWER(B2134,1.1))</f>
        <v>3195</v>
      </c>
      <c r="R2134" s="55">
        <f>I2134/(SUM(H$2:H2134)*10)</f>
        <v>7.2052280311457172E-3</v>
      </c>
      <c r="S2134" s="95">
        <f t="shared" si="310"/>
        <v>1.51</v>
      </c>
      <c r="T2134" s="96">
        <f>SUMIFS(H$2:H2134,A$2:A2134,A2134)*10*S2134*(1.1+INDEX(Entourage!BD:BD,MATCH(J2134,Entourage!A:A,0))/20)</f>
        <v>5182.3200000000006</v>
      </c>
      <c r="U2134" s="96">
        <f t="shared" si="305"/>
        <v>521.43000000000029</v>
      </c>
      <c r="V2134" s="96">
        <f>T2134/VLOOKUP(C2134,[4]CharPropertyConfig!$A:$G,7,FALSE)</f>
        <v>5182.3200000000006</v>
      </c>
      <c r="W2134" s="96">
        <f t="shared" si="306"/>
        <v>22.619999999999891</v>
      </c>
      <c r="X2134" s="54" t="str">
        <f>VLOOKUP(J2134,Entourage!A:B,2,FALSE)</f>
        <v>c_b_0031</v>
      </c>
      <c r="Y2134" s="51" t="str">
        <f>VLOOKUP(M2134,Entourage!A:B,2,FALSE)</f>
        <v>c_b_0031</v>
      </c>
    </row>
    <row r="2135" spans="1:25" x14ac:dyDescent="0.15">
      <c r="A2135" s="51">
        <f t="shared" si="309"/>
        <v>107</v>
      </c>
      <c r="B2135" s="2">
        <f>COUNTIF(A$1:A2135,A2135)</f>
        <v>14</v>
      </c>
      <c r="C2135" s="2">
        <f t="shared" si="300"/>
        <v>104</v>
      </c>
      <c r="D2135" s="100">
        <f t="shared" si="301"/>
        <v>5722</v>
      </c>
      <c r="E2135" s="51">
        <v>1</v>
      </c>
      <c r="F2135" s="43">
        <f t="shared" si="307"/>
        <v>5</v>
      </c>
      <c r="G2135" s="82">
        <v>13009</v>
      </c>
      <c r="H2135" s="101">
        <f t="shared" si="308"/>
        <v>46</v>
      </c>
      <c r="I2135" s="43">
        <f>VLOOKUP(C2135,[4]CharPropertyConfig!$A:$G,7,FALSE)*D2135</f>
        <v>5722</v>
      </c>
      <c r="J2135" s="51">
        <f>VLOOKUP(A2135,filiation!A:C,3,FALSE)</f>
        <v>4</v>
      </c>
      <c r="K2135" s="51">
        <f>VLOOKUP(J2135,Entourage!A:N,14,FALSE)</f>
        <v>3</v>
      </c>
      <c r="L2135" s="2" t="str">
        <f t="shared" si="302"/>
        <v>辅助</v>
      </c>
      <c r="M2135" s="51">
        <f>VLOOKUP(A2135,filiation!A:D,IF(AND(A2135&gt;=105,A2135&lt;=125),3,4),FALSE)</f>
        <v>4</v>
      </c>
      <c r="N2135" s="51">
        <f>VLOOKUP(M2135,Entourage!A:N,14,FALSE)</f>
        <v>3</v>
      </c>
      <c r="O2135" s="2" t="str">
        <f t="shared" si="303"/>
        <v>辅助</v>
      </c>
      <c r="P2135" s="2">
        <f t="shared" si="304"/>
        <v>104</v>
      </c>
      <c r="Q2135" s="51">
        <f>INT(VLOOKUP(M2135,Entourage!A:AF,28+IF(N2135=1,2,IF(N2135=3,3,1)),FALSE)*0.6*POWER(B2135,1.1))</f>
        <v>3466</v>
      </c>
      <c r="R2135" s="55">
        <f>I2135/(SUM(H$2:H2135)*10)</f>
        <v>7.9509768501792519E-3</v>
      </c>
      <c r="S2135" s="95">
        <f t="shared" si="310"/>
        <v>1.42</v>
      </c>
      <c r="T2135" s="96">
        <f>SUMIFS(H$2:H2135,A$2:A2135,A2135)*10*S2135*(1.1+INDEX(Entourage!BD:BD,MATCH(J2135,Entourage!A:A,0))/20)</f>
        <v>5722.6</v>
      </c>
      <c r="U2135" s="96">
        <f t="shared" si="305"/>
        <v>540.27999999999975</v>
      </c>
      <c r="V2135" s="96">
        <f>T2135/VLOOKUP(C2135,[4]CharPropertyConfig!$A:$G,7,FALSE)</f>
        <v>5722.6</v>
      </c>
      <c r="W2135" s="96">
        <f t="shared" si="306"/>
        <v>18.849999999999454</v>
      </c>
      <c r="X2135" s="54" t="str">
        <f>VLOOKUP(J2135,Entourage!A:B,2,FALSE)</f>
        <v>c_b_0031</v>
      </c>
      <c r="Y2135" s="51" t="str">
        <f>VLOOKUP(M2135,Entourage!A:B,2,FALSE)</f>
        <v>c_b_0031</v>
      </c>
    </row>
    <row r="2136" spans="1:25" x14ac:dyDescent="0.15">
      <c r="A2136" s="51">
        <f t="shared" si="309"/>
        <v>107</v>
      </c>
      <c r="B2136" s="2">
        <f>COUNTIF(A$1:A2136,A2136)</f>
        <v>15</v>
      </c>
      <c r="C2136" s="2">
        <f t="shared" si="300"/>
        <v>104</v>
      </c>
      <c r="D2136" s="100">
        <f t="shared" si="301"/>
        <v>6280</v>
      </c>
      <c r="E2136" s="51">
        <v>1</v>
      </c>
      <c r="F2136" s="43">
        <f t="shared" si="307"/>
        <v>5</v>
      </c>
      <c r="G2136" s="82">
        <v>13009</v>
      </c>
      <c r="H2136" s="101">
        <f t="shared" si="308"/>
        <v>50</v>
      </c>
      <c r="I2136" s="43">
        <f>VLOOKUP(C2136,[4]CharPropertyConfig!$A:$G,7,FALSE)*D2136</f>
        <v>6280</v>
      </c>
      <c r="J2136" s="51">
        <f>VLOOKUP(A2136,filiation!A:C,3,FALSE)</f>
        <v>4</v>
      </c>
      <c r="K2136" s="51">
        <f>VLOOKUP(J2136,Entourage!A:N,14,FALSE)</f>
        <v>3</v>
      </c>
      <c r="L2136" s="2" t="str">
        <f t="shared" si="302"/>
        <v>辅助</v>
      </c>
      <c r="M2136" s="51">
        <f>VLOOKUP(A2136,filiation!A:D,IF(AND(A2136&gt;=105,A2136&lt;=125),3,4),FALSE)</f>
        <v>4</v>
      </c>
      <c r="N2136" s="51">
        <f>VLOOKUP(M2136,Entourage!A:N,14,FALSE)</f>
        <v>3</v>
      </c>
      <c r="O2136" s="2" t="str">
        <f t="shared" si="303"/>
        <v>辅助</v>
      </c>
      <c r="P2136" s="2">
        <f t="shared" si="304"/>
        <v>104</v>
      </c>
      <c r="Q2136" s="51">
        <f>INT(VLOOKUP(M2136,Entourage!A:AF,28+IF(N2136=1,2,IF(N2136=3,3,1)),FALSE)*0.6*POWER(B2136,1.1))</f>
        <v>3740</v>
      </c>
      <c r="R2136" s="55">
        <f>I2136/(SUM(H$2:H2136)*10)</f>
        <v>8.7202843812486108E-3</v>
      </c>
      <c r="S2136" s="95">
        <f t="shared" si="310"/>
        <v>1.3418999999999999</v>
      </c>
      <c r="T2136" s="96">
        <f>SUMIFS(H$2:H2136,A$2:A2136,A2136)*10*S2136*(1.1+INDEX(Entourage!BD:BD,MATCH(J2136,Entourage!A:A,0))/20)</f>
        <v>6280.0919999999996</v>
      </c>
      <c r="U2136" s="96">
        <f t="shared" si="305"/>
        <v>557.49199999999928</v>
      </c>
      <c r="V2136" s="96">
        <f>T2136/VLOOKUP(C2136,[4]CharPropertyConfig!$A:$G,7,FALSE)</f>
        <v>6280.0919999999996</v>
      </c>
      <c r="W2136" s="96">
        <f t="shared" si="306"/>
        <v>17.211999999999534</v>
      </c>
      <c r="X2136" s="54" t="str">
        <f>VLOOKUP(J2136,Entourage!A:B,2,FALSE)</f>
        <v>c_b_0031</v>
      </c>
      <c r="Y2136" s="51" t="str">
        <f>VLOOKUP(M2136,Entourage!A:B,2,FALSE)</f>
        <v>c_b_0031</v>
      </c>
    </row>
    <row r="2137" spans="1:25" x14ac:dyDescent="0.15">
      <c r="A2137" s="51">
        <f t="shared" si="309"/>
        <v>107</v>
      </c>
      <c r="B2137" s="2">
        <f>COUNTIF(A$1:A2137,A2137)</f>
        <v>16</v>
      </c>
      <c r="C2137" s="2">
        <f t="shared" si="300"/>
        <v>104</v>
      </c>
      <c r="D2137" s="100">
        <f t="shared" si="301"/>
        <v>6861</v>
      </c>
      <c r="E2137" s="51">
        <v>1</v>
      </c>
      <c r="F2137" s="43">
        <f t="shared" si="307"/>
        <v>5</v>
      </c>
      <c r="G2137" s="82">
        <v>13009</v>
      </c>
      <c r="H2137" s="101">
        <f t="shared" si="308"/>
        <v>54</v>
      </c>
      <c r="I2137" s="43">
        <f>VLOOKUP(C2137,[4]CharPropertyConfig!$A:$G,7,FALSE)*D2137</f>
        <v>6861</v>
      </c>
      <c r="J2137" s="51">
        <f>VLOOKUP(A2137,filiation!A:C,3,FALSE)</f>
        <v>4</v>
      </c>
      <c r="K2137" s="51">
        <f>VLOOKUP(J2137,Entourage!A:N,14,FALSE)</f>
        <v>3</v>
      </c>
      <c r="L2137" s="2" t="str">
        <f t="shared" si="302"/>
        <v>辅助</v>
      </c>
      <c r="M2137" s="51">
        <f>VLOOKUP(A2137,filiation!A:D,IF(AND(A2137&gt;=105,A2137&lt;=125),3,4),FALSE)</f>
        <v>4</v>
      </c>
      <c r="N2137" s="51">
        <f>VLOOKUP(M2137,Entourage!A:N,14,FALSE)</f>
        <v>3</v>
      </c>
      <c r="O2137" s="2" t="str">
        <f t="shared" si="303"/>
        <v>辅助</v>
      </c>
      <c r="P2137" s="2">
        <f t="shared" si="304"/>
        <v>104</v>
      </c>
      <c r="Q2137" s="51">
        <f>INT(VLOOKUP(M2137,Entourage!A:AF,28+IF(N2137=1,2,IF(N2137=3,3,1)),FALSE)*0.6*POWER(B2137,1.1))</f>
        <v>4015</v>
      </c>
      <c r="R2137" s="55">
        <f>I2137/(SUM(H$2:H2137)*10)</f>
        <v>9.5199111974469258E-3</v>
      </c>
      <c r="S2137" s="95">
        <f t="shared" si="310"/>
        <v>1.2748049999999997</v>
      </c>
      <c r="T2137" s="96">
        <f>SUMIFS(H$2:H2137,A$2:A2137,A2137)*10*S2137*(1.1+INDEX(Entourage!BD:BD,MATCH(J2137,Entourage!A:A,0))/20)</f>
        <v>6861.0005099999989</v>
      </c>
      <c r="U2137" s="96">
        <f t="shared" si="305"/>
        <v>580.9085099999993</v>
      </c>
      <c r="V2137" s="96">
        <f>T2137/VLOOKUP(C2137,[4]CharPropertyConfig!$A:$G,7,FALSE)</f>
        <v>6861.0005099999989</v>
      </c>
      <c r="W2137" s="96">
        <f t="shared" si="306"/>
        <v>23.416510000000017</v>
      </c>
      <c r="X2137" s="54" t="str">
        <f>VLOOKUP(J2137,Entourage!A:B,2,FALSE)</f>
        <v>c_b_0031</v>
      </c>
      <c r="Y2137" s="51" t="str">
        <f>VLOOKUP(M2137,Entourage!A:B,2,FALSE)</f>
        <v>c_b_0031</v>
      </c>
    </row>
    <row r="2138" spans="1:25" x14ac:dyDescent="0.15">
      <c r="A2138" s="51">
        <f t="shared" si="309"/>
        <v>107</v>
      </c>
      <c r="B2138" s="2">
        <f>COUNTIF(A$1:A2138,A2138)</f>
        <v>17</v>
      </c>
      <c r="C2138" s="2">
        <f t="shared" si="300"/>
        <v>104</v>
      </c>
      <c r="D2138" s="100">
        <f t="shared" si="301"/>
        <v>7470</v>
      </c>
      <c r="E2138" s="51">
        <v>1</v>
      </c>
      <c r="F2138" s="43">
        <f t="shared" si="307"/>
        <v>5</v>
      </c>
      <c r="G2138" s="82">
        <v>13009</v>
      </c>
      <c r="H2138" s="101">
        <f t="shared" si="308"/>
        <v>58</v>
      </c>
      <c r="I2138" s="43">
        <f>VLOOKUP(C2138,[4]CharPropertyConfig!$A:$G,7,FALSE)*D2138</f>
        <v>7470</v>
      </c>
      <c r="J2138" s="51">
        <f>VLOOKUP(A2138,filiation!A:C,3,FALSE)</f>
        <v>4</v>
      </c>
      <c r="K2138" s="51">
        <f>VLOOKUP(J2138,Entourage!A:N,14,FALSE)</f>
        <v>3</v>
      </c>
      <c r="L2138" s="2" t="str">
        <f t="shared" si="302"/>
        <v>辅助</v>
      </c>
      <c r="M2138" s="51">
        <f>VLOOKUP(A2138,filiation!A:D,IF(AND(A2138&gt;=105,A2138&lt;=125),3,4),FALSE)</f>
        <v>4</v>
      </c>
      <c r="N2138" s="51">
        <f>VLOOKUP(M2138,Entourage!A:N,14,FALSE)</f>
        <v>3</v>
      </c>
      <c r="O2138" s="2" t="str">
        <f t="shared" si="303"/>
        <v>辅助</v>
      </c>
      <c r="P2138" s="2">
        <f t="shared" si="304"/>
        <v>104</v>
      </c>
      <c r="Q2138" s="51">
        <f>INT(VLOOKUP(M2138,Entourage!A:AF,28+IF(N2138=1,2,IF(N2138=3,3,1)),FALSE)*0.6*POWER(B2138,1.1))</f>
        <v>4292</v>
      </c>
      <c r="R2138" s="55">
        <f>I2138/(SUM(H$2:H2138)*10)</f>
        <v>1.0356588287488909E-2</v>
      </c>
      <c r="S2138" s="95">
        <f t="shared" si="310"/>
        <v>1.2174387749999998</v>
      </c>
      <c r="T2138" s="96">
        <f>SUMIFS(H$2:H2138,A$2:A2138,A2138)*10*S2138*(1.1+INDEX(Entourage!BD:BD,MATCH(J2138,Entourage!A:A,0))/20)</f>
        <v>7470.2043233999984</v>
      </c>
      <c r="U2138" s="96">
        <f t="shared" si="305"/>
        <v>609.20381339999949</v>
      </c>
      <c r="V2138" s="96">
        <f>T2138/VLOOKUP(C2138,[4]CharPropertyConfig!$A:$G,7,FALSE)</f>
        <v>7470.2043233999984</v>
      </c>
      <c r="W2138" s="96">
        <f t="shared" si="306"/>
        <v>28.295303400000194</v>
      </c>
      <c r="X2138" s="54" t="str">
        <f>VLOOKUP(J2138,Entourage!A:B,2,FALSE)</f>
        <v>c_b_0031</v>
      </c>
      <c r="Y2138" s="51" t="str">
        <f>VLOOKUP(M2138,Entourage!A:B,2,FALSE)</f>
        <v>c_b_0031</v>
      </c>
    </row>
    <row r="2139" spans="1:25" x14ac:dyDescent="0.15">
      <c r="A2139" s="51">
        <f t="shared" si="309"/>
        <v>107</v>
      </c>
      <c r="B2139" s="2">
        <f>COUNTIF(A$1:A2139,A2139)</f>
        <v>18</v>
      </c>
      <c r="C2139" s="2">
        <f t="shared" si="300"/>
        <v>104</v>
      </c>
      <c r="D2139" s="100">
        <f t="shared" si="301"/>
        <v>8143</v>
      </c>
      <c r="E2139" s="51">
        <v>1</v>
      </c>
      <c r="F2139" s="43">
        <f t="shared" si="307"/>
        <v>6</v>
      </c>
      <c r="G2139" s="82">
        <v>13009</v>
      </c>
      <c r="H2139" s="101">
        <f t="shared" si="308"/>
        <v>64</v>
      </c>
      <c r="I2139" s="43">
        <f>VLOOKUP(C2139,[4]CharPropertyConfig!$A:$G,7,FALSE)*D2139</f>
        <v>8143</v>
      </c>
      <c r="J2139" s="51">
        <f>VLOOKUP(A2139,filiation!A:C,3,FALSE)</f>
        <v>4</v>
      </c>
      <c r="K2139" s="51">
        <f>VLOOKUP(J2139,Entourage!A:N,14,FALSE)</f>
        <v>3</v>
      </c>
      <c r="L2139" s="2" t="str">
        <f t="shared" si="302"/>
        <v>辅助</v>
      </c>
      <c r="M2139" s="51">
        <f>VLOOKUP(A2139,filiation!A:D,IF(AND(A2139&gt;=105,A2139&lt;=125),3,4),FALSE)</f>
        <v>4</v>
      </c>
      <c r="N2139" s="51">
        <f>VLOOKUP(M2139,Entourage!A:N,14,FALSE)</f>
        <v>3</v>
      </c>
      <c r="O2139" s="2" t="str">
        <f t="shared" si="303"/>
        <v>辅助</v>
      </c>
      <c r="P2139" s="2">
        <f t="shared" si="304"/>
        <v>104</v>
      </c>
      <c r="Q2139" s="51">
        <f>INT(VLOOKUP(M2139,Entourage!A:AF,28+IF(N2139=1,2,IF(N2139=3,3,1)),FALSE)*0.6*POWER(B2139,1.1))</f>
        <v>4570</v>
      </c>
      <c r="R2139" s="55">
        <f>I2139/(SUM(H$2:H2139)*10)</f>
        <v>1.1279643173758866E-2</v>
      </c>
      <c r="S2139" s="95">
        <f t="shared" si="310"/>
        <v>1.1687412239999997</v>
      </c>
      <c r="T2139" s="96">
        <f>SUMIFS(H$2:H2139,A$2:A2139,A2139)*10*S2139*(1.1+INDEX(Entourage!BD:BD,MATCH(J2139,Entourage!A:A,0))/20)</f>
        <v>8143.7888488319977</v>
      </c>
      <c r="U2139" s="96">
        <f t="shared" si="305"/>
        <v>673.58452543199928</v>
      </c>
      <c r="V2139" s="96">
        <f>T2139/VLOOKUP(C2139,[4]CharPropertyConfig!$A:$G,7,FALSE)</f>
        <v>8143.7888488319977</v>
      </c>
      <c r="W2139" s="96">
        <f t="shared" si="306"/>
        <v>64.380712031999792</v>
      </c>
      <c r="X2139" s="54" t="str">
        <f>VLOOKUP(J2139,Entourage!A:B,2,FALSE)</f>
        <v>c_b_0031</v>
      </c>
      <c r="Y2139" s="51" t="str">
        <f>VLOOKUP(M2139,Entourage!A:B,2,FALSE)</f>
        <v>c_b_0031</v>
      </c>
    </row>
    <row r="2140" spans="1:25" x14ac:dyDescent="0.15">
      <c r="A2140" s="51">
        <f t="shared" si="309"/>
        <v>107</v>
      </c>
      <c r="B2140" s="2">
        <f>COUNTIF(A$1:A2140,A2140)</f>
        <v>19</v>
      </c>
      <c r="C2140" s="2">
        <f t="shared" si="300"/>
        <v>104</v>
      </c>
      <c r="D2140" s="100">
        <f t="shared" si="301"/>
        <v>8855</v>
      </c>
      <c r="E2140" s="51">
        <v>1</v>
      </c>
      <c r="F2140" s="43">
        <f t="shared" si="307"/>
        <v>6</v>
      </c>
      <c r="G2140" s="82">
        <v>13009</v>
      </c>
      <c r="H2140" s="101">
        <f t="shared" si="308"/>
        <v>68</v>
      </c>
      <c r="I2140" s="43">
        <f>VLOOKUP(C2140,[4]CharPropertyConfig!$A:$G,7,FALSE)*D2140</f>
        <v>8855</v>
      </c>
      <c r="J2140" s="51">
        <f>VLOOKUP(A2140,filiation!A:C,3,FALSE)</f>
        <v>4</v>
      </c>
      <c r="K2140" s="51">
        <f>VLOOKUP(J2140,Entourage!A:N,14,FALSE)</f>
        <v>3</v>
      </c>
      <c r="L2140" s="2" t="str">
        <f t="shared" si="302"/>
        <v>辅助</v>
      </c>
      <c r="M2140" s="51">
        <f>VLOOKUP(A2140,filiation!A:D,IF(AND(A2140&gt;=105,A2140&lt;=125),3,4),FALSE)</f>
        <v>4</v>
      </c>
      <c r="N2140" s="51">
        <f>VLOOKUP(M2140,Entourage!A:N,14,FALSE)</f>
        <v>3</v>
      </c>
      <c r="O2140" s="2" t="str">
        <f t="shared" si="303"/>
        <v>辅助</v>
      </c>
      <c r="P2140" s="2">
        <f t="shared" si="304"/>
        <v>104</v>
      </c>
      <c r="Q2140" s="51">
        <f>INT(VLOOKUP(M2140,Entourage!A:AF,28+IF(N2140=1,2,IF(N2140=3,3,1)),FALSE)*0.6*POWER(B2140,1.1))</f>
        <v>4851</v>
      </c>
      <c r="R2140" s="55">
        <f>I2140/(SUM(H$2:H2140)*10)</f>
        <v>1.2254359258234154E-2</v>
      </c>
      <c r="S2140" s="95">
        <f t="shared" si="310"/>
        <v>1.1278352811599996</v>
      </c>
      <c r="T2140" s="96">
        <f>SUMIFS(H$2:H2140,A$2:A2140,A2140)*10*S2140*(1.1+INDEX(Entourage!BD:BD,MATCH(J2140,Entourage!A:A,0))/20)</f>
        <v>8855.7626276683168</v>
      </c>
      <c r="U2140" s="96">
        <f t="shared" si="305"/>
        <v>711.97377883631907</v>
      </c>
      <c r="V2140" s="96">
        <f>T2140/VLOOKUP(C2140,[4]CharPropertyConfig!$A:$G,7,FALSE)</f>
        <v>8855.7626276683168</v>
      </c>
      <c r="W2140" s="96">
        <f t="shared" si="306"/>
        <v>38.389253404319788</v>
      </c>
      <c r="X2140" s="54" t="str">
        <f>VLOOKUP(J2140,Entourage!A:B,2,FALSE)</f>
        <v>c_b_0031</v>
      </c>
      <c r="Y2140" s="51" t="str">
        <f>VLOOKUP(M2140,Entourage!A:B,2,FALSE)</f>
        <v>c_b_0031</v>
      </c>
    </row>
    <row r="2141" spans="1:25" x14ac:dyDescent="0.15">
      <c r="A2141" s="51">
        <f t="shared" si="309"/>
        <v>107</v>
      </c>
      <c r="B2141" s="2">
        <f>COUNTIF(A$1:A2141,A2141)</f>
        <v>20</v>
      </c>
      <c r="C2141" s="2">
        <f t="shared" si="300"/>
        <v>104</v>
      </c>
      <c r="D2141" s="100">
        <f t="shared" si="301"/>
        <v>9614</v>
      </c>
      <c r="E2141" s="51">
        <v>1</v>
      </c>
      <c r="F2141" s="43">
        <f t="shared" si="307"/>
        <v>6</v>
      </c>
      <c r="G2141" s="82">
        <v>13009</v>
      </c>
      <c r="H2141" s="101">
        <f t="shared" si="308"/>
        <v>72</v>
      </c>
      <c r="I2141" s="43">
        <f>VLOOKUP(C2141,[4]CharPropertyConfig!$A:$G,7,FALSE)*D2141</f>
        <v>9614</v>
      </c>
      <c r="J2141" s="51">
        <f>VLOOKUP(A2141,filiation!A:C,3,FALSE)</f>
        <v>4</v>
      </c>
      <c r="K2141" s="51">
        <f>VLOOKUP(J2141,Entourage!A:N,14,FALSE)</f>
        <v>3</v>
      </c>
      <c r="L2141" s="2" t="str">
        <f t="shared" si="302"/>
        <v>辅助</v>
      </c>
      <c r="M2141" s="51">
        <f>VLOOKUP(A2141,filiation!A:D,IF(AND(A2141&gt;=105,A2141&lt;=125),3,4),FALSE)</f>
        <v>4</v>
      </c>
      <c r="N2141" s="51">
        <f>VLOOKUP(M2141,Entourage!A:N,14,FALSE)</f>
        <v>3</v>
      </c>
      <c r="O2141" s="2" t="str">
        <f t="shared" si="303"/>
        <v>辅助</v>
      </c>
      <c r="P2141" s="2">
        <f t="shared" si="304"/>
        <v>104</v>
      </c>
      <c r="Q2141" s="51">
        <f>INT(VLOOKUP(M2141,Entourage!A:AF,28+IF(N2141=1,2,IF(N2141=3,3,1)),FALSE)*0.6*POWER(B2141,1.1))</f>
        <v>5132</v>
      </c>
      <c r="R2141" s="55">
        <f>I2141/(SUM(H$2:H2141)*10)</f>
        <v>1.3291489244041365E-2</v>
      </c>
      <c r="S2141" s="95">
        <f t="shared" si="310"/>
        <v>1.0940002227251997</v>
      </c>
      <c r="T2141" s="96">
        <f>SUMIFS(H$2:H2141,A$2:A2141,A2141)*10*S2141*(1.1+INDEX(Entourage!BD:BD,MATCH(J2141,Entourage!A:A,0))/20)</f>
        <v>9614.0739573090541</v>
      </c>
      <c r="U2141" s="96">
        <f t="shared" si="305"/>
        <v>758.31132964073731</v>
      </c>
      <c r="V2141" s="96">
        <f>T2141/VLOOKUP(C2141,[4]CharPropertyConfig!$A:$G,7,FALSE)</f>
        <v>9614.0739573090541</v>
      </c>
      <c r="W2141" s="96">
        <f t="shared" si="306"/>
        <v>46.337550804418242</v>
      </c>
      <c r="X2141" s="54" t="str">
        <f>VLOOKUP(J2141,Entourage!A:B,2,FALSE)</f>
        <v>c_b_0031</v>
      </c>
      <c r="Y2141" s="51" t="str">
        <f>VLOOKUP(M2141,Entourage!A:B,2,FALSE)</f>
        <v>c_b_0031</v>
      </c>
    </row>
    <row r="2142" spans="1:25" x14ac:dyDescent="0.15">
      <c r="A2142" s="51">
        <f t="shared" si="309"/>
        <v>108</v>
      </c>
      <c r="B2142" s="2">
        <f>COUNTIF(A$1:A2142,A2142)</f>
        <v>1</v>
      </c>
      <c r="C2142" s="2">
        <f t="shared" si="300"/>
        <v>104</v>
      </c>
      <c r="D2142" s="100">
        <f t="shared" si="301"/>
        <v>270</v>
      </c>
      <c r="E2142" s="51">
        <v>1</v>
      </c>
      <c r="F2142" s="43">
        <f t="shared" si="307"/>
        <v>1</v>
      </c>
      <c r="G2142" s="82">
        <v>13009</v>
      </c>
      <c r="H2142" s="101">
        <f t="shared" si="308"/>
        <v>2</v>
      </c>
      <c r="I2142" s="43">
        <f>VLOOKUP(C2142,[4]CharPropertyConfig!$A:$G,7,FALSE)*D2142</f>
        <v>270</v>
      </c>
      <c r="J2142" s="51">
        <f>VLOOKUP(A2142,filiation!A:C,3,FALSE)</f>
        <v>5</v>
      </c>
      <c r="K2142" s="51">
        <f>VLOOKUP(J2142,Entourage!A:N,14,FALSE)</f>
        <v>3</v>
      </c>
      <c r="L2142" s="2" t="str">
        <f t="shared" si="302"/>
        <v>辅助</v>
      </c>
      <c r="M2142" s="51">
        <f>VLOOKUP(A2142,filiation!A:D,IF(AND(A2142&gt;=105,A2142&lt;=125),3,4),FALSE)</f>
        <v>5</v>
      </c>
      <c r="N2142" s="51">
        <f>VLOOKUP(M2142,Entourage!A:N,14,FALSE)</f>
        <v>3</v>
      </c>
      <c r="O2142" s="2" t="str">
        <f t="shared" si="303"/>
        <v>辅助</v>
      </c>
      <c r="P2142" s="2">
        <f t="shared" si="304"/>
        <v>104</v>
      </c>
      <c r="Q2142" s="51">
        <f>INT(VLOOKUP(M2142,Entourage!A:AF,28+IF(N2142=1,2,IF(N2142=3,3,1)),FALSE)*0.6*POWER(B2142,1.1))</f>
        <v>230</v>
      </c>
      <c r="R2142" s="55">
        <f>I2142/(SUM(H$2:H2142)*10)</f>
        <v>3.732684491387176E-4</v>
      </c>
      <c r="S2142" s="95">
        <f t="shared" si="310"/>
        <v>10</v>
      </c>
      <c r="T2142" s="96">
        <f>SUMIFS(H$2:H2142,A$2:A2142,A2142)*10*S2142*(1.1+INDEX(Entourage!BD:BD,MATCH(J2142,Entourage!A:A,0))/20)</f>
        <v>270</v>
      </c>
      <c r="U2142" s="96">
        <f t="shared" si="305"/>
        <v>-9344.0739573090541</v>
      </c>
      <c r="V2142" s="96">
        <f>T2142/VLOOKUP(C2142,[4]CharPropertyConfig!$A:$G,7,FALSE)</f>
        <v>270</v>
      </c>
      <c r="W2142" s="96">
        <f t="shared" si="306"/>
        <v>-10102.385286949791</v>
      </c>
      <c r="X2142" s="54" t="str">
        <f>VLOOKUP(J2142,Entourage!A:B,2,FALSE)</f>
        <v>c_b_0057</v>
      </c>
      <c r="Y2142" s="51" t="str">
        <f>VLOOKUP(M2142,Entourage!A:B,2,FALSE)</f>
        <v>c_b_0057</v>
      </c>
    </row>
    <row r="2143" spans="1:25" x14ac:dyDescent="0.15">
      <c r="A2143" s="51">
        <f t="shared" si="309"/>
        <v>108</v>
      </c>
      <c r="B2143" s="2">
        <f>COUNTIF(A$1:A2143,A2143)</f>
        <v>2</v>
      </c>
      <c r="C2143" s="2">
        <f t="shared" si="300"/>
        <v>104</v>
      </c>
      <c r="D2143" s="100">
        <f t="shared" si="301"/>
        <v>567</v>
      </c>
      <c r="E2143" s="51">
        <v>1</v>
      </c>
      <c r="F2143" s="43">
        <f t="shared" si="307"/>
        <v>1</v>
      </c>
      <c r="G2143" s="82">
        <v>13009</v>
      </c>
      <c r="H2143" s="101">
        <f t="shared" si="308"/>
        <v>4</v>
      </c>
      <c r="I2143" s="43">
        <f>VLOOKUP(C2143,[4]CharPropertyConfig!$A:$G,7,FALSE)*D2143</f>
        <v>567</v>
      </c>
      <c r="J2143" s="51">
        <f>VLOOKUP(A2143,filiation!A:C,3,FALSE)</f>
        <v>5</v>
      </c>
      <c r="K2143" s="51">
        <f>VLOOKUP(J2143,Entourage!A:N,14,FALSE)</f>
        <v>3</v>
      </c>
      <c r="L2143" s="2" t="str">
        <f t="shared" si="302"/>
        <v>辅助</v>
      </c>
      <c r="M2143" s="51">
        <f>VLOOKUP(A2143,filiation!A:D,IF(AND(A2143&gt;=105,A2143&lt;=125),3,4),FALSE)</f>
        <v>5</v>
      </c>
      <c r="N2143" s="51">
        <f>VLOOKUP(M2143,Entourage!A:N,14,FALSE)</f>
        <v>3</v>
      </c>
      <c r="O2143" s="2" t="str">
        <f t="shared" si="303"/>
        <v>辅助</v>
      </c>
      <c r="P2143" s="2">
        <f t="shared" si="304"/>
        <v>104</v>
      </c>
      <c r="Q2143" s="51">
        <f>INT(VLOOKUP(M2143,Entourage!A:AF,28+IF(N2143=1,2,IF(N2143=3,3,1)),FALSE)*0.6*POWER(B2143,1.1))</f>
        <v>493</v>
      </c>
      <c r="R2143" s="55">
        <f>I2143/(SUM(H$2:H2143)*10)</f>
        <v>7.8382039868395593E-4</v>
      </c>
      <c r="S2143" s="95">
        <f t="shared" si="310"/>
        <v>7</v>
      </c>
      <c r="T2143" s="96">
        <f>SUMIFS(H$2:H2143,A$2:A2143,A2143)*10*S2143*(1.1+INDEX(Entourage!BD:BD,MATCH(J2143,Entourage!A:A,0))/20)</f>
        <v>567</v>
      </c>
      <c r="U2143" s="96">
        <f t="shared" si="305"/>
        <v>297</v>
      </c>
      <c r="V2143" s="96">
        <f>T2143/VLOOKUP(C2143,[4]CharPropertyConfig!$A:$G,7,FALSE)</f>
        <v>567</v>
      </c>
      <c r="W2143" s="96">
        <f t="shared" si="306"/>
        <v>9641.0739573090541</v>
      </c>
      <c r="X2143" s="54" t="str">
        <f>VLOOKUP(J2143,Entourage!A:B,2,FALSE)</f>
        <v>c_b_0057</v>
      </c>
      <c r="Y2143" s="51" t="str">
        <f>VLOOKUP(M2143,Entourage!A:B,2,FALSE)</f>
        <v>c_b_0057</v>
      </c>
    </row>
    <row r="2144" spans="1:25" x14ac:dyDescent="0.15">
      <c r="A2144" s="51">
        <f t="shared" si="309"/>
        <v>108</v>
      </c>
      <c r="B2144" s="2">
        <f>COUNTIF(A$1:A2144,A2144)</f>
        <v>3</v>
      </c>
      <c r="C2144" s="2">
        <f t="shared" si="300"/>
        <v>104</v>
      </c>
      <c r="D2144" s="100">
        <f t="shared" si="301"/>
        <v>891</v>
      </c>
      <c r="E2144" s="51">
        <v>1</v>
      </c>
      <c r="F2144" s="43">
        <f t="shared" si="307"/>
        <v>1</v>
      </c>
      <c r="G2144" s="82">
        <v>13009</v>
      </c>
      <c r="H2144" s="101">
        <f t="shared" si="308"/>
        <v>6</v>
      </c>
      <c r="I2144" s="43">
        <f>VLOOKUP(C2144,[4]CharPropertyConfig!$A:$G,7,FALSE)*D2144</f>
        <v>891</v>
      </c>
      <c r="J2144" s="51">
        <f>VLOOKUP(A2144,filiation!A:C,3,FALSE)</f>
        <v>5</v>
      </c>
      <c r="K2144" s="51">
        <f>VLOOKUP(J2144,Entourage!A:N,14,FALSE)</f>
        <v>3</v>
      </c>
      <c r="L2144" s="2" t="str">
        <f t="shared" si="302"/>
        <v>辅助</v>
      </c>
      <c r="M2144" s="51">
        <f>VLOOKUP(A2144,filiation!A:D,IF(AND(A2144&gt;=105,A2144&lt;=125),3,4),FALSE)</f>
        <v>5</v>
      </c>
      <c r="N2144" s="51">
        <f>VLOOKUP(M2144,Entourage!A:N,14,FALSE)</f>
        <v>3</v>
      </c>
      <c r="O2144" s="2" t="str">
        <f t="shared" si="303"/>
        <v>辅助</v>
      </c>
      <c r="P2144" s="2">
        <f t="shared" si="304"/>
        <v>104</v>
      </c>
      <c r="Q2144" s="51">
        <f>INT(VLOOKUP(M2144,Entourage!A:AF,28+IF(N2144=1,2,IF(N2144=3,3,1)),FALSE)*0.6*POWER(B2144,1.1))</f>
        <v>771</v>
      </c>
      <c r="R2144" s="55">
        <f>I2144/(SUM(H$2:H2144)*10)</f>
        <v>1.2316156142872941E-3</v>
      </c>
      <c r="S2144" s="95">
        <f t="shared" si="310"/>
        <v>5.5</v>
      </c>
      <c r="T2144" s="96">
        <f>SUMIFS(H$2:H2144,A$2:A2144,A2144)*10*S2144*(1.1+INDEX(Entourage!BD:BD,MATCH(J2144,Entourage!A:A,0))/20)</f>
        <v>891.00000000000011</v>
      </c>
      <c r="U2144" s="96">
        <f t="shared" si="305"/>
        <v>324.00000000000011</v>
      </c>
      <c r="V2144" s="96">
        <f>T2144/VLOOKUP(C2144,[4]CharPropertyConfig!$A:$G,7,FALSE)</f>
        <v>891.00000000000011</v>
      </c>
      <c r="W2144" s="96">
        <f t="shared" si="306"/>
        <v>27.000000000000114</v>
      </c>
      <c r="X2144" s="54" t="str">
        <f>VLOOKUP(J2144,Entourage!A:B,2,FALSE)</f>
        <v>c_b_0057</v>
      </c>
      <c r="Y2144" s="51" t="str">
        <f>VLOOKUP(M2144,Entourage!A:B,2,FALSE)</f>
        <v>c_b_0057</v>
      </c>
    </row>
    <row r="2145" spans="1:25" x14ac:dyDescent="0.15">
      <c r="A2145" s="51">
        <f t="shared" si="309"/>
        <v>108</v>
      </c>
      <c r="B2145" s="2">
        <f>COUNTIF(A$1:A2145,A2145)</f>
        <v>4</v>
      </c>
      <c r="C2145" s="2">
        <f t="shared" si="300"/>
        <v>104</v>
      </c>
      <c r="D2145" s="100">
        <f t="shared" si="301"/>
        <v>1247</v>
      </c>
      <c r="E2145" s="51">
        <v>1</v>
      </c>
      <c r="F2145" s="43">
        <f t="shared" si="307"/>
        <v>2</v>
      </c>
      <c r="G2145" s="82">
        <v>13009</v>
      </c>
      <c r="H2145" s="101">
        <f t="shared" si="308"/>
        <v>10</v>
      </c>
      <c r="I2145" s="43">
        <f>VLOOKUP(C2145,[4]CharPropertyConfig!$A:$G,7,FALSE)*D2145</f>
        <v>1247</v>
      </c>
      <c r="J2145" s="51">
        <f>VLOOKUP(A2145,filiation!A:C,3,FALSE)</f>
        <v>5</v>
      </c>
      <c r="K2145" s="51">
        <f>VLOOKUP(J2145,Entourage!A:N,14,FALSE)</f>
        <v>3</v>
      </c>
      <c r="L2145" s="2" t="str">
        <f t="shared" si="302"/>
        <v>辅助</v>
      </c>
      <c r="M2145" s="51">
        <f>VLOOKUP(A2145,filiation!A:D,IF(AND(A2145&gt;=105,A2145&lt;=125),3,4),FALSE)</f>
        <v>5</v>
      </c>
      <c r="N2145" s="51">
        <f>VLOOKUP(M2145,Entourage!A:N,14,FALSE)</f>
        <v>3</v>
      </c>
      <c r="O2145" s="2" t="str">
        <f t="shared" si="303"/>
        <v>辅助</v>
      </c>
      <c r="P2145" s="2">
        <f t="shared" si="304"/>
        <v>104</v>
      </c>
      <c r="Q2145" s="51">
        <f>INT(VLOOKUP(M2145,Entourage!A:AF,28+IF(N2145=1,2,IF(N2145=3,3,1)),FALSE)*0.6*POWER(B2145,1.1))</f>
        <v>1058</v>
      </c>
      <c r="R2145" s="55">
        <f>I2145/(SUM(H$2:H2145)*10)</f>
        <v>1.723470713436714E-3</v>
      </c>
      <c r="S2145" s="95">
        <f t="shared" si="310"/>
        <v>4.2</v>
      </c>
      <c r="T2145" s="96">
        <f>SUMIFS(H$2:H2145,A$2:A2145,A2145)*10*S2145*(1.1+INDEX(Entourage!BD:BD,MATCH(J2145,Entourage!A:A,0))/20)</f>
        <v>1247.4000000000001</v>
      </c>
      <c r="U2145" s="96">
        <f t="shared" si="305"/>
        <v>356.4</v>
      </c>
      <c r="V2145" s="96">
        <f>T2145/VLOOKUP(C2145,[4]CharPropertyConfig!$A:$G,7,FALSE)</f>
        <v>1247.4000000000001</v>
      </c>
      <c r="W2145" s="96">
        <f t="shared" si="306"/>
        <v>32.399999999999864</v>
      </c>
      <c r="X2145" s="54" t="str">
        <f>VLOOKUP(J2145,Entourage!A:B,2,FALSE)</f>
        <v>c_b_0057</v>
      </c>
      <c r="Y2145" s="51" t="str">
        <f>VLOOKUP(M2145,Entourage!A:B,2,FALSE)</f>
        <v>c_b_0057</v>
      </c>
    </row>
    <row r="2146" spans="1:25" x14ac:dyDescent="0.15">
      <c r="A2146" s="51">
        <f t="shared" si="309"/>
        <v>108</v>
      </c>
      <c r="B2146" s="2">
        <f>COUNTIF(A$1:A2146,A2146)</f>
        <v>5</v>
      </c>
      <c r="C2146" s="2">
        <f t="shared" ref="C2146:C2209" si="311">P2146</f>
        <v>104</v>
      </c>
      <c r="D2146" s="100">
        <f t="shared" ref="D2146:D2209" si="312">INT(V2146)</f>
        <v>1634</v>
      </c>
      <c r="E2146" s="51">
        <v>1</v>
      </c>
      <c r="F2146" s="43">
        <f t="shared" si="307"/>
        <v>2</v>
      </c>
      <c r="G2146" s="82">
        <v>13009</v>
      </c>
      <c r="H2146" s="101">
        <f t="shared" si="308"/>
        <v>12</v>
      </c>
      <c r="I2146" s="43">
        <f>VLOOKUP(C2146,[4]CharPropertyConfig!$A:$G,7,FALSE)*D2146</f>
        <v>1634</v>
      </c>
      <c r="J2146" s="51">
        <f>VLOOKUP(A2146,filiation!A:C,3,FALSE)</f>
        <v>5</v>
      </c>
      <c r="K2146" s="51">
        <f>VLOOKUP(J2146,Entourage!A:N,14,FALSE)</f>
        <v>3</v>
      </c>
      <c r="L2146" s="2" t="str">
        <f t="shared" ref="L2146:L2209" si="313">VLOOKUP(K2146,$AC$2:$AD$4,2,FALSE)</f>
        <v>辅助</v>
      </c>
      <c r="M2146" s="51">
        <f>VLOOKUP(A2146,filiation!A:D,IF(AND(A2146&gt;=105,A2146&lt;=125),3,4),FALSE)</f>
        <v>5</v>
      </c>
      <c r="N2146" s="51">
        <f>VLOOKUP(M2146,Entourage!A:N,14,FALSE)</f>
        <v>3</v>
      </c>
      <c r="O2146" s="2" t="str">
        <f t="shared" ref="O2146:O2209" si="314">VLOOKUP(N2146,$AC$2:$AD$4,2,FALSE)</f>
        <v>辅助</v>
      </c>
      <c r="P2146" s="2">
        <f t="shared" ref="P2146:P2209" si="315">VLOOKUP(N2146,$AC$2:$AE$4,3,FALSE)</f>
        <v>104</v>
      </c>
      <c r="Q2146" s="51">
        <f>INT(VLOOKUP(M2146,Entourage!A:AF,28+IF(N2146=1,2,IF(N2146=3,3,1)),FALSE)*0.6*POWER(B2146,1.1))</f>
        <v>1353</v>
      </c>
      <c r="R2146" s="55">
        <f>I2146/(SUM(H$2:H2146)*10)</f>
        <v>2.2579664483320895E-3</v>
      </c>
      <c r="S2146" s="95">
        <f t="shared" si="310"/>
        <v>3.56</v>
      </c>
      <c r="T2146" s="96">
        <f>SUMIFS(H$2:H2146,A$2:A2146,A2146)*10*S2146*(1.1+INDEX(Entourage!BD:BD,MATCH(J2146,Entourage!A:A,0))/20)</f>
        <v>1634.0400000000002</v>
      </c>
      <c r="U2146" s="96">
        <f t="shared" ref="U2146:U2209" si="316">IFERROR(T2146-T2145,0)</f>
        <v>386.6400000000001</v>
      </c>
      <c r="V2146" s="96">
        <f>T2146/VLOOKUP(C2146,[4]CharPropertyConfig!$A:$G,7,FALSE)</f>
        <v>1634.0400000000002</v>
      </c>
      <c r="W2146" s="96">
        <f t="shared" ref="W2146:W2209" si="317">U2146-U2145</f>
        <v>30.240000000000123</v>
      </c>
      <c r="X2146" s="54" t="str">
        <f>VLOOKUP(J2146,Entourage!A:B,2,FALSE)</f>
        <v>c_b_0057</v>
      </c>
      <c r="Y2146" s="51" t="str">
        <f>VLOOKUP(M2146,Entourage!A:B,2,FALSE)</f>
        <v>c_b_0057</v>
      </c>
    </row>
    <row r="2147" spans="1:25" x14ac:dyDescent="0.15">
      <c r="A2147" s="51">
        <f t="shared" si="309"/>
        <v>108</v>
      </c>
      <c r="B2147" s="2">
        <f>COUNTIF(A$1:A2147,A2147)</f>
        <v>6</v>
      </c>
      <c r="C2147" s="2">
        <f t="shared" si="311"/>
        <v>104</v>
      </c>
      <c r="D2147" s="100">
        <f t="shared" si="312"/>
        <v>2038</v>
      </c>
      <c r="E2147" s="51">
        <v>1</v>
      </c>
      <c r="F2147" s="43">
        <f t="shared" ref="F2147:F2210" si="318">F2127</f>
        <v>2</v>
      </c>
      <c r="G2147" s="82">
        <v>13009</v>
      </c>
      <c r="H2147" s="101">
        <f t="shared" ref="H2147:H2210" si="319">H2127</f>
        <v>16</v>
      </c>
      <c r="I2147" s="43">
        <f>VLOOKUP(C2147,[4]CharPropertyConfig!$A:$G,7,FALSE)*D2147</f>
        <v>2038</v>
      </c>
      <c r="J2147" s="51">
        <f>VLOOKUP(A2147,filiation!A:C,3,FALSE)</f>
        <v>5</v>
      </c>
      <c r="K2147" s="51">
        <f>VLOOKUP(J2147,Entourage!A:N,14,FALSE)</f>
        <v>3</v>
      </c>
      <c r="L2147" s="2" t="str">
        <f t="shared" si="313"/>
        <v>辅助</v>
      </c>
      <c r="M2147" s="51">
        <f>VLOOKUP(A2147,filiation!A:D,IF(AND(A2147&gt;=105,A2147&lt;=125),3,4),FALSE)</f>
        <v>5</v>
      </c>
      <c r="N2147" s="51">
        <f>VLOOKUP(M2147,Entourage!A:N,14,FALSE)</f>
        <v>3</v>
      </c>
      <c r="O2147" s="2" t="str">
        <f t="shared" si="314"/>
        <v>辅助</v>
      </c>
      <c r="P2147" s="2">
        <f t="shared" si="315"/>
        <v>104</v>
      </c>
      <c r="Q2147" s="51">
        <f>INT(VLOOKUP(M2147,Entourage!A:AF,28+IF(N2147=1,2,IF(N2147=3,3,1)),FALSE)*0.6*POWER(B2147,1.1))</f>
        <v>1653</v>
      </c>
      <c r="R2147" s="55">
        <f>I2147/(SUM(H$2:H2147)*10)</f>
        <v>2.8156171423834656E-3</v>
      </c>
      <c r="S2147" s="95">
        <f t="shared" si="310"/>
        <v>3.02</v>
      </c>
      <c r="T2147" s="96">
        <f>SUMIFS(H$2:H2147,A$2:A2147,A2147)*10*S2147*(1.1+INDEX(Entourage!BD:BD,MATCH(J2147,Entourage!A:A,0))/20)</f>
        <v>2038.5000000000002</v>
      </c>
      <c r="U2147" s="96">
        <f t="shared" si="316"/>
        <v>404.46000000000004</v>
      </c>
      <c r="V2147" s="96">
        <f>T2147/VLOOKUP(C2147,[4]CharPropertyConfig!$A:$G,7,FALSE)</f>
        <v>2038.5000000000002</v>
      </c>
      <c r="W2147" s="96">
        <f t="shared" si="317"/>
        <v>17.819999999999936</v>
      </c>
      <c r="X2147" s="54" t="str">
        <f>VLOOKUP(J2147,Entourage!A:B,2,FALSE)</f>
        <v>c_b_0057</v>
      </c>
      <c r="Y2147" s="51" t="str">
        <f>VLOOKUP(M2147,Entourage!A:B,2,FALSE)</f>
        <v>c_b_0057</v>
      </c>
    </row>
    <row r="2148" spans="1:25" x14ac:dyDescent="0.15">
      <c r="A2148" s="51">
        <f t="shared" si="309"/>
        <v>108</v>
      </c>
      <c r="B2148" s="2">
        <f>COUNTIF(A$1:A2148,A2148)</f>
        <v>7</v>
      </c>
      <c r="C2148" s="2">
        <f t="shared" si="311"/>
        <v>104</v>
      </c>
      <c r="D2148" s="100">
        <f t="shared" si="312"/>
        <v>2457</v>
      </c>
      <c r="E2148" s="51">
        <v>1</v>
      </c>
      <c r="F2148" s="43">
        <f t="shared" si="318"/>
        <v>3</v>
      </c>
      <c r="G2148" s="82">
        <v>13009</v>
      </c>
      <c r="H2148" s="101">
        <f t="shared" si="319"/>
        <v>20</v>
      </c>
      <c r="I2148" s="43">
        <f>VLOOKUP(C2148,[4]CharPropertyConfig!$A:$G,7,FALSE)*D2148</f>
        <v>2457</v>
      </c>
      <c r="J2148" s="51">
        <f>VLOOKUP(A2148,filiation!A:C,3,FALSE)</f>
        <v>5</v>
      </c>
      <c r="K2148" s="51">
        <f>VLOOKUP(J2148,Entourage!A:N,14,FALSE)</f>
        <v>3</v>
      </c>
      <c r="L2148" s="2" t="str">
        <f t="shared" si="313"/>
        <v>辅助</v>
      </c>
      <c r="M2148" s="51">
        <f>VLOOKUP(A2148,filiation!A:D,IF(AND(A2148&gt;=105,A2148&lt;=125),3,4),FALSE)</f>
        <v>5</v>
      </c>
      <c r="N2148" s="51">
        <f>VLOOKUP(M2148,Entourage!A:N,14,FALSE)</f>
        <v>3</v>
      </c>
      <c r="O2148" s="2" t="str">
        <f t="shared" si="314"/>
        <v>辅助</v>
      </c>
      <c r="P2148" s="2">
        <f t="shared" si="315"/>
        <v>104</v>
      </c>
      <c r="Q2148" s="51">
        <f>INT(VLOOKUP(M2148,Entourage!A:AF,28+IF(N2148=1,2,IF(N2148=3,3,1)),FALSE)*0.6*POWER(B2148,1.1))</f>
        <v>1959</v>
      </c>
      <c r="R2148" s="55">
        <f>I2148/(SUM(H$2:H2148)*10)</f>
        <v>3.3935526642910416E-3</v>
      </c>
      <c r="S2148" s="95">
        <f t="shared" si="310"/>
        <v>2.6</v>
      </c>
      <c r="T2148" s="96">
        <f>SUMIFS(H$2:H2148,A$2:A2148,A2148)*10*S2148*(1.1+INDEX(Entourage!BD:BD,MATCH(J2148,Entourage!A:A,0))/20)</f>
        <v>2457</v>
      </c>
      <c r="U2148" s="96">
        <f t="shared" si="316"/>
        <v>418.49999999999977</v>
      </c>
      <c r="V2148" s="96">
        <f>T2148/VLOOKUP(C2148,[4]CharPropertyConfig!$A:$G,7,FALSE)</f>
        <v>2457</v>
      </c>
      <c r="W2148" s="96">
        <f t="shared" si="317"/>
        <v>14.039999999999736</v>
      </c>
      <c r="X2148" s="54" t="str">
        <f>VLOOKUP(J2148,Entourage!A:B,2,FALSE)</f>
        <v>c_b_0057</v>
      </c>
      <c r="Y2148" s="51" t="str">
        <f>VLOOKUP(M2148,Entourage!A:B,2,FALSE)</f>
        <v>c_b_0057</v>
      </c>
    </row>
    <row r="2149" spans="1:25" x14ac:dyDescent="0.15">
      <c r="A2149" s="51">
        <f t="shared" si="309"/>
        <v>108</v>
      </c>
      <c r="B2149" s="2">
        <f>COUNTIF(A$1:A2149,A2149)</f>
        <v>8</v>
      </c>
      <c r="C2149" s="2">
        <f t="shared" si="311"/>
        <v>104</v>
      </c>
      <c r="D2149" s="100">
        <f t="shared" si="312"/>
        <v>2893</v>
      </c>
      <c r="E2149" s="51">
        <v>1</v>
      </c>
      <c r="F2149" s="43">
        <f t="shared" si="318"/>
        <v>3</v>
      </c>
      <c r="G2149" s="82">
        <v>13009</v>
      </c>
      <c r="H2149" s="101">
        <f t="shared" si="319"/>
        <v>24</v>
      </c>
      <c r="I2149" s="43">
        <f>VLOOKUP(C2149,[4]CharPropertyConfig!$A:$G,7,FALSE)*D2149</f>
        <v>2893</v>
      </c>
      <c r="J2149" s="51">
        <f>VLOOKUP(A2149,filiation!A:C,3,FALSE)</f>
        <v>5</v>
      </c>
      <c r="K2149" s="51">
        <f>VLOOKUP(J2149,Entourage!A:N,14,FALSE)</f>
        <v>3</v>
      </c>
      <c r="L2149" s="2" t="str">
        <f t="shared" si="313"/>
        <v>辅助</v>
      </c>
      <c r="M2149" s="51">
        <f>VLOOKUP(A2149,filiation!A:D,IF(AND(A2149&gt;=105,A2149&lt;=125),3,4),FALSE)</f>
        <v>5</v>
      </c>
      <c r="N2149" s="51">
        <f>VLOOKUP(M2149,Entourage!A:N,14,FALSE)</f>
        <v>3</v>
      </c>
      <c r="O2149" s="2" t="str">
        <f t="shared" si="314"/>
        <v>辅助</v>
      </c>
      <c r="P2149" s="2">
        <f t="shared" si="315"/>
        <v>104</v>
      </c>
      <c r="Q2149" s="51">
        <f>INT(VLOOKUP(M2149,Entourage!A:AF,28+IF(N2149=1,2,IF(N2149=3,3,1)),FALSE)*0.6*POWER(B2149,1.1))</f>
        <v>2269</v>
      </c>
      <c r="R2149" s="55">
        <f>I2149/(SUM(H$2:H2149)*10)</f>
        <v>3.9944218926904699E-3</v>
      </c>
      <c r="S2149" s="95">
        <f t="shared" si="310"/>
        <v>2.2799999999999998</v>
      </c>
      <c r="T2149" s="96">
        <f>SUMIFS(H$2:H2149,A$2:A2149,A2149)*10*S2149*(1.1+INDEX(Entourage!BD:BD,MATCH(J2149,Entourage!A:A,0))/20)</f>
        <v>2893.32</v>
      </c>
      <c r="U2149" s="96">
        <f t="shared" si="316"/>
        <v>436.32000000000016</v>
      </c>
      <c r="V2149" s="96">
        <f>T2149/VLOOKUP(C2149,[4]CharPropertyConfig!$A:$G,7,FALSE)</f>
        <v>2893.32</v>
      </c>
      <c r="W2149" s="96">
        <f t="shared" si="317"/>
        <v>17.820000000000391</v>
      </c>
      <c r="X2149" s="54" t="str">
        <f>VLOOKUP(J2149,Entourage!A:B,2,FALSE)</f>
        <v>c_b_0057</v>
      </c>
      <c r="Y2149" s="51" t="str">
        <f>VLOOKUP(M2149,Entourage!A:B,2,FALSE)</f>
        <v>c_b_0057</v>
      </c>
    </row>
    <row r="2150" spans="1:25" x14ac:dyDescent="0.15">
      <c r="A2150" s="51">
        <f t="shared" si="309"/>
        <v>108</v>
      </c>
      <c r="B2150" s="2">
        <f>COUNTIF(A$1:A2150,A2150)</f>
        <v>9</v>
      </c>
      <c r="C2150" s="2">
        <f t="shared" si="311"/>
        <v>104</v>
      </c>
      <c r="D2150" s="100">
        <f t="shared" si="312"/>
        <v>3353</v>
      </c>
      <c r="E2150" s="51">
        <v>1</v>
      </c>
      <c r="F2150" s="43">
        <f t="shared" si="318"/>
        <v>3</v>
      </c>
      <c r="G2150" s="82">
        <v>13009</v>
      </c>
      <c r="H2150" s="101">
        <f t="shared" si="319"/>
        <v>26</v>
      </c>
      <c r="I2150" s="43">
        <f>VLOOKUP(C2150,[4]CharPropertyConfig!$A:$G,7,FALSE)*D2150</f>
        <v>3353</v>
      </c>
      <c r="J2150" s="51">
        <f>VLOOKUP(A2150,filiation!A:C,3,FALSE)</f>
        <v>5</v>
      </c>
      <c r="K2150" s="51">
        <f>VLOOKUP(J2150,Entourage!A:N,14,FALSE)</f>
        <v>3</v>
      </c>
      <c r="L2150" s="2" t="str">
        <f t="shared" si="313"/>
        <v>辅助</v>
      </c>
      <c r="M2150" s="51">
        <f>VLOOKUP(A2150,filiation!A:D,IF(AND(A2150&gt;=105,A2150&lt;=125),3,4),FALSE)</f>
        <v>5</v>
      </c>
      <c r="N2150" s="51">
        <f>VLOOKUP(M2150,Entourage!A:N,14,FALSE)</f>
        <v>3</v>
      </c>
      <c r="O2150" s="2" t="str">
        <f t="shared" si="314"/>
        <v>辅助</v>
      </c>
      <c r="P2150" s="2">
        <f t="shared" si="315"/>
        <v>104</v>
      </c>
      <c r="Q2150" s="51">
        <f>INT(VLOOKUP(M2150,Entourage!A:AF,28+IF(N2150=1,2,IF(N2150=3,3,1)),FALSE)*0.6*POWER(B2150,1.1))</f>
        <v>2583</v>
      </c>
      <c r="R2150" s="55">
        <f>I2150/(SUM(H$2:H2150)*10)</f>
        <v>4.6278915695909017E-3</v>
      </c>
      <c r="S2150" s="95">
        <f t="shared" si="310"/>
        <v>2.0699999999999998</v>
      </c>
      <c r="T2150" s="96">
        <f>SUMIFS(H$2:H2150,A$2:A2150,A2150)*10*S2150*(1.1+INDEX(Entourage!BD:BD,MATCH(J2150,Entourage!A:A,0))/20)</f>
        <v>3353.4</v>
      </c>
      <c r="U2150" s="96">
        <f t="shared" si="316"/>
        <v>460.07999999999993</v>
      </c>
      <c r="V2150" s="96">
        <f>T2150/VLOOKUP(C2150,[4]CharPropertyConfig!$A:$G,7,FALSE)</f>
        <v>3353.4</v>
      </c>
      <c r="W2150" s="96">
        <f t="shared" si="317"/>
        <v>23.759999999999764</v>
      </c>
      <c r="X2150" s="54" t="str">
        <f>VLOOKUP(J2150,Entourage!A:B,2,FALSE)</f>
        <v>c_b_0057</v>
      </c>
      <c r="Y2150" s="51" t="str">
        <f>VLOOKUP(M2150,Entourage!A:B,2,FALSE)</f>
        <v>c_b_0057</v>
      </c>
    </row>
    <row r="2151" spans="1:25" x14ac:dyDescent="0.15">
      <c r="A2151" s="51">
        <f t="shared" si="309"/>
        <v>108</v>
      </c>
      <c r="B2151" s="2">
        <f>COUNTIF(A$1:A2151,A2151)</f>
        <v>10</v>
      </c>
      <c r="C2151" s="2">
        <f t="shared" si="311"/>
        <v>104</v>
      </c>
      <c r="D2151" s="100">
        <f t="shared" si="312"/>
        <v>3827</v>
      </c>
      <c r="E2151" s="51">
        <v>1</v>
      </c>
      <c r="F2151" s="43">
        <f t="shared" si="318"/>
        <v>3</v>
      </c>
      <c r="G2151" s="82">
        <v>13009</v>
      </c>
      <c r="H2151" s="101">
        <f t="shared" si="319"/>
        <v>30</v>
      </c>
      <c r="I2151" s="43">
        <f>VLOOKUP(C2151,[4]CharPropertyConfig!$A:$G,7,FALSE)*D2151</f>
        <v>3827</v>
      </c>
      <c r="J2151" s="51">
        <f>VLOOKUP(A2151,filiation!A:C,3,FALSE)</f>
        <v>5</v>
      </c>
      <c r="K2151" s="51">
        <f>VLOOKUP(J2151,Entourage!A:N,14,FALSE)</f>
        <v>3</v>
      </c>
      <c r="L2151" s="2" t="str">
        <f t="shared" si="313"/>
        <v>辅助</v>
      </c>
      <c r="M2151" s="51">
        <f>VLOOKUP(A2151,filiation!A:D,IF(AND(A2151&gt;=105,A2151&lt;=125),3,4),FALSE)</f>
        <v>5</v>
      </c>
      <c r="N2151" s="51">
        <f>VLOOKUP(M2151,Entourage!A:N,14,FALSE)</f>
        <v>3</v>
      </c>
      <c r="O2151" s="2" t="str">
        <f t="shared" si="314"/>
        <v>辅助</v>
      </c>
      <c r="P2151" s="2">
        <f t="shared" si="315"/>
        <v>104</v>
      </c>
      <c r="Q2151" s="51">
        <f>INT(VLOOKUP(M2151,Entourage!A:AF,28+IF(N2151=1,2,IF(N2151=3,3,1)),FALSE)*0.6*POWER(B2151,1.1))</f>
        <v>2900</v>
      </c>
      <c r="R2151" s="55">
        <f>I2151/(SUM(H$2:H2151)*10)</f>
        <v>5.2799315692171845E-3</v>
      </c>
      <c r="S2151" s="95">
        <f t="shared" si="310"/>
        <v>1.89</v>
      </c>
      <c r="T2151" s="96">
        <f>SUMIFS(H$2:H2151,A$2:A2151,A2151)*10*S2151*(1.1+INDEX(Entourage!BD:BD,MATCH(J2151,Entourage!A:A,0))/20)</f>
        <v>3827.2500000000005</v>
      </c>
      <c r="U2151" s="96">
        <f t="shared" si="316"/>
        <v>473.85000000000036</v>
      </c>
      <c r="V2151" s="96">
        <f>T2151/VLOOKUP(C2151,[4]CharPropertyConfig!$A:$G,7,FALSE)</f>
        <v>3827.2500000000005</v>
      </c>
      <c r="W2151" s="96">
        <f t="shared" si="317"/>
        <v>13.770000000000437</v>
      </c>
      <c r="X2151" s="54" t="str">
        <f>VLOOKUP(J2151,Entourage!A:B,2,FALSE)</f>
        <v>c_b_0057</v>
      </c>
      <c r="Y2151" s="51" t="str">
        <f>VLOOKUP(M2151,Entourage!A:B,2,FALSE)</f>
        <v>c_b_0057</v>
      </c>
    </row>
    <row r="2152" spans="1:25" x14ac:dyDescent="0.15">
      <c r="A2152" s="51">
        <f t="shared" si="309"/>
        <v>108</v>
      </c>
      <c r="B2152" s="2">
        <f>COUNTIF(A$1:A2152,A2152)</f>
        <v>11</v>
      </c>
      <c r="C2152" s="2">
        <f t="shared" si="311"/>
        <v>104</v>
      </c>
      <c r="D2152" s="100">
        <f t="shared" si="312"/>
        <v>4322</v>
      </c>
      <c r="E2152" s="51">
        <v>1</v>
      </c>
      <c r="F2152" s="43">
        <f t="shared" si="318"/>
        <v>4</v>
      </c>
      <c r="G2152" s="82">
        <v>13009</v>
      </c>
      <c r="H2152" s="101">
        <f t="shared" si="319"/>
        <v>34</v>
      </c>
      <c r="I2152" s="43">
        <f>VLOOKUP(C2152,[4]CharPropertyConfig!$A:$G,7,FALSE)*D2152</f>
        <v>4322</v>
      </c>
      <c r="J2152" s="51">
        <f>VLOOKUP(A2152,filiation!A:C,3,FALSE)</f>
        <v>5</v>
      </c>
      <c r="K2152" s="51">
        <f>VLOOKUP(J2152,Entourage!A:N,14,FALSE)</f>
        <v>3</v>
      </c>
      <c r="L2152" s="2" t="str">
        <f t="shared" si="313"/>
        <v>辅助</v>
      </c>
      <c r="M2152" s="51">
        <f>VLOOKUP(A2152,filiation!A:D,IF(AND(A2152&gt;=105,A2152&lt;=125),3,4),FALSE)</f>
        <v>5</v>
      </c>
      <c r="N2152" s="51">
        <f>VLOOKUP(M2152,Entourage!A:N,14,FALSE)</f>
        <v>3</v>
      </c>
      <c r="O2152" s="2" t="str">
        <f t="shared" si="314"/>
        <v>辅助</v>
      </c>
      <c r="P2152" s="2">
        <f t="shared" si="315"/>
        <v>104</v>
      </c>
      <c r="Q2152" s="51">
        <f>INT(VLOOKUP(M2152,Entourage!A:AF,28+IF(N2152=1,2,IF(N2152=3,3,1)),FALSE)*0.6*POWER(B2152,1.1))</f>
        <v>3221</v>
      </c>
      <c r="R2152" s="55">
        <f>I2152/(SUM(H$2:H2152)*10)</f>
        <v>5.9600639858789781E-3</v>
      </c>
      <c r="S2152" s="95">
        <f t="shared" si="310"/>
        <v>1.74</v>
      </c>
      <c r="T2152" s="96">
        <f>SUMIFS(H$2:H2152,A$2:A2152,A2152)*10*S2152*(1.1+INDEX(Entourage!BD:BD,MATCH(J2152,Entourage!A:A,0))/20)</f>
        <v>4322.16</v>
      </c>
      <c r="U2152" s="96">
        <f t="shared" si="316"/>
        <v>494.9099999999994</v>
      </c>
      <c r="V2152" s="96">
        <f>T2152/VLOOKUP(C2152,[4]CharPropertyConfig!$A:$G,7,FALSE)</f>
        <v>4322.16</v>
      </c>
      <c r="W2152" s="96">
        <f t="shared" si="317"/>
        <v>21.059999999999036</v>
      </c>
      <c r="X2152" s="54" t="str">
        <f>VLOOKUP(J2152,Entourage!A:B,2,FALSE)</f>
        <v>c_b_0057</v>
      </c>
      <c r="Y2152" s="51" t="str">
        <f>VLOOKUP(M2152,Entourage!A:B,2,FALSE)</f>
        <v>c_b_0057</v>
      </c>
    </row>
    <row r="2153" spans="1:25" x14ac:dyDescent="0.15">
      <c r="A2153" s="51">
        <f t="shared" si="309"/>
        <v>108</v>
      </c>
      <c r="B2153" s="2">
        <f>COUNTIF(A$1:A2153,A2153)</f>
        <v>12</v>
      </c>
      <c r="C2153" s="2">
        <f t="shared" si="311"/>
        <v>104</v>
      </c>
      <c r="D2153" s="100">
        <f t="shared" si="312"/>
        <v>4840</v>
      </c>
      <c r="E2153" s="51">
        <v>1</v>
      </c>
      <c r="F2153" s="43">
        <f t="shared" si="318"/>
        <v>4</v>
      </c>
      <c r="G2153" s="82">
        <v>13009</v>
      </c>
      <c r="H2153" s="101">
        <f t="shared" si="319"/>
        <v>38</v>
      </c>
      <c r="I2153" s="43">
        <f>VLOOKUP(C2153,[4]CharPropertyConfig!$A:$G,7,FALSE)*D2153</f>
        <v>4840</v>
      </c>
      <c r="J2153" s="51">
        <f>VLOOKUP(A2153,filiation!A:C,3,FALSE)</f>
        <v>5</v>
      </c>
      <c r="K2153" s="51">
        <f>VLOOKUP(J2153,Entourage!A:N,14,FALSE)</f>
        <v>3</v>
      </c>
      <c r="L2153" s="2" t="str">
        <f t="shared" si="313"/>
        <v>辅助</v>
      </c>
      <c r="M2153" s="51">
        <f>VLOOKUP(A2153,filiation!A:D,IF(AND(A2153&gt;=105,A2153&lt;=125),3,4),FALSE)</f>
        <v>5</v>
      </c>
      <c r="N2153" s="51">
        <f>VLOOKUP(M2153,Entourage!A:N,14,FALSE)</f>
        <v>3</v>
      </c>
      <c r="O2153" s="2" t="str">
        <f t="shared" si="314"/>
        <v>辅助</v>
      </c>
      <c r="P2153" s="2">
        <f t="shared" si="315"/>
        <v>104</v>
      </c>
      <c r="Q2153" s="51">
        <f>INT(VLOOKUP(M2153,Entourage!A:AF,28+IF(N2153=1,2,IF(N2153=3,3,1)),FALSE)*0.6*POWER(B2153,1.1))</f>
        <v>3544</v>
      </c>
      <c r="R2153" s="55">
        <f>I2153/(SUM(H$2:H2153)*10)</f>
        <v>6.6708934035339196E-3</v>
      </c>
      <c r="S2153" s="95">
        <f t="shared" si="310"/>
        <v>1.615</v>
      </c>
      <c r="T2153" s="96">
        <f>SUMIFS(H$2:H2153,A$2:A2153,A2153)*10*S2153*(1.1+INDEX(Entourage!BD:BD,MATCH(J2153,Entourage!A:A,0))/20)</f>
        <v>4840.1550000000007</v>
      </c>
      <c r="U2153" s="96">
        <f t="shared" si="316"/>
        <v>517.9950000000008</v>
      </c>
      <c r="V2153" s="96">
        <f>T2153/VLOOKUP(C2153,[4]CharPropertyConfig!$A:$G,7,FALSE)</f>
        <v>4840.1550000000007</v>
      </c>
      <c r="W2153" s="96">
        <f t="shared" si="317"/>
        <v>23.085000000001401</v>
      </c>
      <c r="X2153" s="54" t="str">
        <f>VLOOKUP(J2153,Entourage!A:B,2,FALSE)</f>
        <v>c_b_0057</v>
      </c>
      <c r="Y2153" s="51" t="str">
        <f>VLOOKUP(M2153,Entourage!A:B,2,FALSE)</f>
        <v>c_b_0057</v>
      </c>
    </row>
    <row r="2154" spans="1:25" x14ac:dyDescent="0.15">
      <c r="A2154" s="51">
        <f t="shared" si="309"/>
        <v>108</v>
      </c>
      <c r="B2154" s="2">
        <f>COUNTIF(A$1:A2154,A2154)</f>
        <v>13</v>
      </c>
      <c r="C2154" s="2">
        <f t="shared" si="311"/>
        <v>104</v>
      </c>
      <c r="D2154" s="100">
        <f t="shared" si="312"/>
        <v>5381</v>
      </c>
      <c r="E2154" s="51">
        <v>1</v>
      </c>
      <c r="F2154" s="43">
        <f t="shared" si="318"/>
        <v>4</v>
      </c>
      <c r="G2154" s="82">
        <v>13009</v>
      </c>
      <c r="H2154" s="101">
        <f t="shared" si="319"/>
        <v>42</v>
      </c>
      <c r="I2154" s="43">
        <f>VLOOKUP(C2154,[4]CharPropertyConfig!$A:$G,7,FALSE)*D2154</f>
        <v>5381</v>
      </c>
      <c r="J2154" s="51">
        <f>VLOOKUP(A2154,filiation!A:C,3,FALSE)</f>
        <v>5</v>
      </c>
      <c r="K2154" s="51">
        <f>VLOOKUP(J2154,Entourage!A:N,14,FALSE)</f>
        <v>3</v>
      </c>
      <c r="L2154" s="2" t="str">
        <f t="shared" si="313"/>
        <v>辅助</v>
      </c>
      <c r="M2154" s="51">
        <f>VLOOKUP(A2154,filiation!A:D,IF(AND(A2154&gt;=105,A2154&lt;=125),3,4),FALSE)</f>
        <v>5</v>
      </c>
      <c r="N2154" s="51">
        <f>VLOOKUP(M2154,Entourage!A:N,14,FALSE)</f>
        <v>3</v>
      </c>
      <c r="O2154" s="2" t="str">
        <f t="shared" si="314"/>
        <v>辅助</v>
      </c>
      <c r="P2154" s="2">
        <f t="shared" si="315"/>
        <v>104</v>
      </c>
      <c r="Q2154" s="51">
        <f>INT(VLOOKUP(M2154,Entourage!A:AF,28+IF(N2154=1,2,IF(N2154=3,3,1)),FALSE)*0.6*POWER(B2154,1.1))</f>
        <v>3870</v>
      </c>
      <c r="R2154" s="55">
        <f>I2154/(SUM(H$2:H2154)*10)</f>
        <v>7.4122541186842248E-3</v>
      </c>
      <c r="S2154" s="95">
        <f t="shared" si="310"/>
        <v>1.51</v>
      </c>
      <c r="T2154" s="96">
        <f>SUMIFS(H$2:H2154,A$2:A2154,A2154)*10*S2154*(1.1+INDEX(Entourage!BD:BD,MATCH(J2154,Entourage!A:A,0))/20)</f>
        <v>5381.64</v>
      </c>
      <c r="U2154" s="96">
        <f t="shared" si="316"/>
        <v>541.48499999999967</v>
      </c>
      <c r="V2154" s="96">
        <f>T2154/VLOOKUP(C2154,[4]CharPropertyConfig!$A:$G,7,FALSE)</f>
        <v>5381.64</v>
      </c>
      <c r="W2154" s="96">
        <f t="shared" si="317"/>
        <v>23.489999999998872</v>
      </c>
      <c r="X2154" s="54" t="str">
        <f>VLOOKUP(J2154,Entourage!A:B,2,FALSE)</f>
        <v>c_b_0057</v>
      </c>
      <c r="Y2154" s="51" t="str">
        <f>VLOOKUP(M2154,Entourage!A:B,2,FALSE)</f>
        <v>c_b_0057</v>
      </c>
    </row>
    <row r="2155" spans="1:25" x14ac:dyDescent="0.15">
      <c r="A2155" s="51">
        <f t="shared" si="309"/>
        <v>108</v>
      </c>
      <c r="B2155" s="2">
        <f>COUNTIF(A$1:A2155,A2155)</f>
        <v>14</v>
      </c>
      <c r="C2155" s="2">
        <f t="shared" si="311"/>
        <v>104</v>
      </c>
      <c r="D2155" s="100">
        <f t="shared" si="312"/>
        <v>5942</v>
      </c>
      <c r="E2155" s="51">
        <v>1</v>
      </c>
      <c r="F2155" s="43">
        <f t="shared" si="318"/>
        <v>5</v>
      </c>
      <c r="G2155" s="82">
        <v>13009</v>
      </c>
      <c r="H2155" s="101">
        <f t="shared" si="319"/>
        <v>46</v>
      </c>
      <c r="I2155" s="43">
        <f>VLOOKUP(C2155,[4]CharPropertyConfig!$A:$G,7,FALSE)*D2155</f>
        <v>5942</v>
      </c>
      <c r="J2155" s="51">
        <f>VLOOKUP(A2155,filiation!A:C,3,FALSE)</f>
        <v>5</v>
      </c>
      <c r="K2155" s="51">
        <f>VLOOKUP(J2155,Entourage!A:N,14,FALSE)</f>
        <v>3</v>
      </c>
      <c r="L2155" s="2" t="str">
        <f t="shared" si="313"/>
        <v>辅助</v>
      </c>
      <c r="M2155" s="51">
        <f>VLOOKUP(A2155,filiation!A:D,IF(AND(A2155&gt;=105,A2155&lt;=125),3,4),FALSE)</f>
        <v>5</v>
      </c>
      <c r="N2155" s="51">
        <f>VLOOKUP(M2155,Entourage!A:N,14,FALSE)</f>
        <v>3</v>
      </c>
      <c r="O2155" s="2" t="str">
        <f t="shared" si="314"/>
        <v>辅助</v>
      </c>
      <c r="P2155" s="2">
        <f t="shared" si="315"/>
        <v>104</v>
      </c>
      <c r="Q2155" s="51">
        <f>INT(VLOOKUP(M2155,Entourage!A:AF,28+IF(N2155=1,2,IF(N2155=3,3,1)),FALSE)*0.6*POWER(B2155,1.1))</f>
        <v>4199</v>
      </c>
      <c r="R2155" s="55">
        <f>I2155/(SUM(H$2:H2155)*10)</f>
        <v>8.179840863412351E-3</v>
      </c>
      <c r="S2155" s="95">
        <f t="shared" si="310"/>
        <v>1.42</v>
      </c>
      <c r="T2155" s="96">
        <f>SUMIFS(H$2:H2155,A$2:A2155,A2155)*10*S2155*(1.1+INDEX(Entourage!BD:BD,MATCH(J2155,Entourage!A:A,0))/20)</f>
        <v>5942.7000000000007</v>
      </c>
      <c r="U2155" s="96">
        <f t="shared" si="316"/>
        <v>561.0600000000004</v>
      </c>
      <c r="V2155" s="96">
        <f>T2155/VLOOKUP(C2155,[4]CharPropertyConfig!$A:$G,7,FALSE)</f>
        <v>5942.7000000000007</v>
      </c>
      <c r="W2155" s="96">
        <f t="shared" si="317"/>
        <v>19.575000000000728</v>
      </c>
      <c r="X2155" s="54" t="str">
        <f>VLOOKUP(J2155,Entourage!A:B,2,FALSE)</f>
        <v>c_b_0057</v>
      </c>
      <c r="Y2155" s="51" t="str">
        <f>VLOOKUP(M2155,Entourage!A:B,2,FALSE)</f>
        <v>c_b_0057</v>
      </c>
    </row>
    <row r="2156" spans="1:25" x14ac:dyDescent="0.15">
      <c r="A2156" s="51">
        <f t="shared" si="309"/>
        <v>108</v>
      </c>
      <c r="B2156" s="2">
        <f>COUNTIF(A$1:A2156,A2156)</f>
        <v>15</v>
      </c>
      <c r="C2156" s="2">
        <f t="shared" si="311"/>
        <v>104</v>
      </c>
      <c r="D2156" s="100">
        <f t="shared" si="312"/>
        <v>6521</v>
      </c>
      <c r="E2156" s="51">
        <v>1</v>
      </c>
      <c r="F2156" s="43">
        <f t="shared" si="318"/>
        <v>5</v>
      </c>
      <c r="G2156" s="82">
        <v>13009</v>
      </c>
      <c r="H2156" s="101">
        <f t="shared" si="319"/>
        <v>50</v>
      </c>
      <c r="I2156" s="43">
        <f>VLOOKUP(C2156,[4]CharPropertyConfig!$A:$G,7,FALSE)*D2156</f>
        <v>6521</v>
      </c>
      <c r="J2156" s="51">
        <f>VLOOKUP(A2156,filiation!A:C,3,FALSE)</f>
        <v>5</v>
      </c>
      <c r="K2156" s="51">
        <f>VLOOKUP(J2156,Entourage!A:N,14,FALSE)</f>
        <v>3</v>
      </c>
      <c r="L2156" s="2" t="str">
        <f t="shared" si="313"/>
        <v>辅助</v>
      </c>
      <c r="M2156" s="51">
        <f>VLOOKUP(A2156,filiation!A:D,IF(AND(A2156&gt;=105,A2156&lt;=125),3,4),FALSE)</f>
        <v>5</v>
      </c>
      <c r="N2156" s="51">
        <f>VLOOKUP(M2156,Entourage!A:N,14,FALSE)</f>
        <v>3</v>
      </c>
      <c r="O2156" s="2" t="str">
        <f t="shared" si="314"/>
        <v>辅助</v>
      </c>
      <c r="P2156" s="2">
        <f t="shared" si="315"/>
        <v>104</v>
      </c>
      <c r="Q2156" s="51">
        <f>INT(VLOOKUP(M2156,Entourage!A:AF,28+IF(N2156=1,2,IF(N2156=3,3,1)),FALSE)*0.6*POWER(B2156,1.1))</f>
        <v>4530</v>
      </c>
      <c r="R2156" s="55">
        <f>I2156/(SUM(H$2:H2156)*10)</f>
        <v>8.9707258020139766E-3</v>
      </c>
      <c r="S2156" s="95">
        <f t="shared" si="310"/>
        <v>1.3418999999999999</v>
      </c>
      <c r="T2156" s="96">
        <f>SUMIFS(H$2:H2156,A$2:A2156,A2156)*10*S2156*(1.1+INDEX(Entourage!BD:BD,MATCH(J2156,Entourage!A:A,0))/20)</f>
        <v>6521.6339999999991</v>
      </c>
      <c r="U2156" s="96">
        <f t="shared" si="316"/>
        <v>578.93399999999838</v>
      </c>
      <c r="V2156" s="96">
        <f>T2156/VLOOKUP(C2156,[4]CharPropertyConfig!$A:$G,7,FALSE)</f>
        <v>6521.6339999999991</v>
      </c>
      <c r="W2156" s="96">
        <f t="shared" si="317"/>
        <v>17.873999999997977</v>
      </c>
      <c r="X2156" s="54" t="str">
        <f>VLOOKUP(J2156,Entourage!A:B,2,FALSE)</f>
        <v>c_b_0057</v>
      </c>
      <c r="Y2156" s="51" t="str">
        <f>VLOOKUP(M2156,Entourage!A:B,2,FALSE)</f>
        <v>c_b_0057</v>
      </c>
    </row>
    <row r="2157" spans="1:25" x14ac:dyDescent="0.15">
      <c r="A2157" s="51">
        <f t="shared" si="309"/>
        <v>108</v>
      </c>
      <c r="B2157" s="2">
        <f>COUNTIF(A$1:A2157,A2157)</f>
        <v>16</v>
      </c>
      <c r="C2157" s="2">
        <f t="shared" si="311"/>
        <v>104</v>
      </c>
      <c r="D2157" s="100">
        <f t="shared" si="312"/>
        <v>7124</v>
      </c>
      <c r="E2157" s="51">
        <v>1</v>
      </c>
      <c r="F2157" s="43">
        <f t="shared" si="318"/>
        <v>5</v>
      </c>
      <c r="G2157" s="82">
        <v>13009</v>
      </c>
      <c r="H2157" s="101">
        <f t="shared" si="319"/>
        <v>54</v>
      </c>
      <c r="I2157" s="43">
        <f>VLOOKUP(C2157,[4]CharPropertyConfig!$A:$G,7,FALSE)*D2157</f>
        <v>7124</v>
      </c>
      <c r="J2157" s="51">
        <f>VLOOKUP(A2157,filiation!A:C,3,FALSE)</f>
        <v>5</v>
      </c>
      <c r="K2157" s="51">
        <f>VLOOKUP(J2157,Entourage!A:N,14,FALSE)</f>
        <v>3</v>
      </c>
      <c r="L2157" s="2" t="str">
        <f t="shared" si="313"/>
        <v>辅助</v>
      </c>
      <c r="M2157" s="51">
        <f>VLOOKUP(A2157,filiation!A:D,IF(AND(A2157&gt;=105,A2157&lt;=125),3,4),FALSE)</f>
        <v>5</v>
      </c>
      <c r="N2157" s="51">
        <f>VLOOKUP(M2157,Entourage!A:N,14,FALSE)</f>
        <v>3</v>
      </c>
      <c r="O2157" s="2" t="str">
        <f t="shared" si="314"/>
        <v>辅助</v>
      </c>
      <c r="P2157" s="2">
        <f t="shared" si="315"/>
        <v>104</v>
      </c>
      <c r="Q2157" s="51">
        <f>INT(VLOOKUP(M2157,Entourage!A:AF,28+IF(N2157=1,2,IF(N2157=3,3,1)),FALSE)*0.6*POWER(B2157,1.1))</f>
        <v>4864</v>
      </c>
      <c r="R2157" s="55">
        <f>I2157/(SUM(H$2:H2157)*10)</f>
        <v>9.7929783080856671E-3</v>
      </c>
      <c r="S2157" s="95">
        <f t="shared" si="310"/>
        <v>1.2748049999999997</v>
      </c>
      <c r="T2157" s="96">
        <f>SUMIFS(H$2:H2157,A$2:A2157,A2157)*10*S2157*(1.1+INDEX(Entourage!BD:BD,MATCH(J2157,Entourage!A:A,0))/20)</f>
        <v>7124.8851449999984</v>
      </c>
      <c r="U2157" s="96">
        <f t="shared" si="316"/>
        <v>603.25114499999927</v>
      </c>
      <c r="V2157" s="96">
        <f>T2157/VLOOKUP(C2157,[4]CharPropertyConfig!$A:$G,7,FALSE)</f>
        <v>7124.8851449999984</v>
      </c>
      <c r="W2157" s="96">
        <f t="shared" si="317"/>
        <v>24.317145000000892</v>
      </c>
      <c r="X2157" s="54" t="str">
        <f>VLOOKUP(J2157,Entourage!A:B,2,FALSE)</f>
        <v>c_b_0057</v>
      </c>
      <c r="Y2157" s="51" t="str">
        <f>VLOOKUP(M2157,Entourage!A:B,2,FALSE)</f>
        <v>c_b_0057</v>
      </c>
    </row>
    <row r="2158" spans="1:25" x14ac:dyDescent="0.15">
      <c r="A2158" s="51">
        <f t="shared" si="309"/>
        <v>108</v>
      </c>
      <c r="B2158" s="2">
        <f>COUNTIF(A$1:A2158,A2158)</f>
        <v>17</v>
      </c>
      <c r="C2158" s="2">
        <f t="shared" si="311"/>
        <v>104</v>
      </c>
      <c r="D2158" s="100">
        <f t="shared" si="312"/>
        <v>7757</v>
      </c>
      <c r="E2158" s="51">
        <v>1</v>
      </c>
      <c r="F2158" s="43">
        <f t="shared" si="318"/>
        <v>5</v>
      </c>
      <c r="G2158" s="82">
        <v>13009</v>
      </c>
      <c r="H2158" s="101">
        <f t="shared" si="319"/>
        <v>58</v>
      </c>
      <c r="I2158" s="43">
        <f>VLOOKUP(C2158,[4]CharPropertyConfig!$A:$G,7,FALSE)*D2158</f>
        <v>7757</v>
      </c>
      <c r="J2158" s="51">
        <f>VLOOKUP(A2158,filiation!A:C,3,FALSE)</f>
        <v>5</v>
      </c>
      <c r="K2158" s="51">
        <f>VLOOKUP(J2158,Entourage!A:N,14,FALSE)</f>
        <v>3</v>
      </c>
      <c r="L2158" s="2" t="str">
        <f t="shared" si="313"/>
        <v>辅助</v>
      </c>
      <c r="M2158" s="51">
        <f>VLOOKUP(A2158,filiation!A:D,IF(AND(A2158&gt;=105,A2158&lt;=125),3,4),FALSE)</f>
        <v>5</v>
      </c>
      <c r="N2158" s="51">
        <f>VLOOKUP(M2158,Entourage!A:N,14,FALSE)</f>
        <v>3</v>
      </c>
      <c r="O2158" s="2" t="str">
        <f t="shared" si="314"/>
        <v>辅助</v>
      </c>
      <c r="P2158" s="2">
        <f t="shared" si="315"/>
        <v>104</v>
      </c>
      <c r="Q2158" s="51">
        <f>INT(VLOOKUP(M2158,Entourage!A:AF,28+IF(N2158=1,2,IF(N2158=3,3,1)),FALSE)*0.6*POWER(B2158,1.1))</f>
        <v>5199</v>
      </c>
      <c r="R2158" s="55">
        <f>I2158/(SUM(H$2:H2158)*10)</f>
        <v>1.0654634360749409E-2</v>
      </c>
      <c r="S2158" s="95">
        <f t="shared" si="310"/>
        <v>1.2174387749999998</v>
      </c>
      <c r="T2158" s="96">
        <f>SUMIFS(H$2:H2158,A$2:A2158,A2158)*10*S2158*(1.1+INDEX(Entourage!BD:BD,MATCH(J2158,Entourage!A:A,0))/20)</f>
        <v>7757.5198742999983</v>
      </c>
      <c r="U2158" s="96">
        <f t="shared" si="316"/>
        <v>632.63472929999989</v>
      </c>
      <c r="V2158" s="96">
        <f>T2158/VLOOKUP(C2158,[4]CharPropertyConfig!$A:$G,7,FALSE)</f>
        <v>7757.5198742999983</v>
      </c>
      <c r="W2158" s="96">
        <f t="shared" si="317"/>
        <v>29.383584300000621</v>
      </c>
      <c r="X2158" s="54" t="str">
        <f>VLOOKUP(J2158,Entourage!A:B,2,FALSE)</f>
        <v>c_b_0057</v>
      </c>
      <c r="Y2158" s="51" t="str">
        <f>VLOOKUP(M2158,Entourage!A:B,2,FALSE)</f>
        <v>c_b_0057</v>
      </c>
    </row>
    <row r="2159" spans="1:25" x14ac:dyDescent="0.15">
      <c r="A2159" s="51">
        <f t="shared" si="309"/>
        <v>108</v>
      </c>
      <c r="B2159" s="2">
        <f>COUNTIF(A$1:A2159,A2159)</f>
        <v>18</v>
      </c>
      <c r="C2159" s="2">
        <f t="shared" si="311"/>
        <v>104</v>
      </c>
      <c r="D2159" s="100">
        <f t="shared" si="312"/>
        <v>8457</v>
      </c>
      <c r="E2159" s="51">
        <v>1</v>
      </c>
      <c r="F2159" s="43">
        <f t="shared" si="318"/>
        <v>6</v>
      </c>
      <c r="G2159" s="82">
        <v>13009</v>
      </c>
      <c r="H2159" s="101">
        <f t="shared" si="319"/>
        <v>64</v>
      </c>
      <c r="I2159" s="43">
        <f>VLOOKUP(C2159,[4]CharPropertyConfig!$A:$G,7,FALSE)*D2159</f>
        <v>8457</v>
      </c>
      <c r="J2159" s="51">
        <f>VLOOKUP(A2159,filiation!A:C,3,FALSE)</f>
        <v>5</v>
      </c>
      <c r="K2159" s="51">
        <f>VLOOKUP(J2159,Entourage!A:N,14,FALSE)</f>
        <v>3</v>
      </c>
      <c r="L2159" s="2" t="str">
        <f t="shared" si="313"/>
        <v>辅助</v>
      </c>
      <c r="M2159" s="51">
        <f>VLOOKUP(A2159,filiation!A:D,IF(AND(A2159&gt;=105,A2159&lt;=125),3,4),FALSE)</f>
        <v>5</v>
      </c>
      <c r="N2159" s="51">
        <f>VLOOKUP(M2159,Entourage!A:N,14,FALSE)</f>
        <v>3</v>
      </c>
      <c r="O2159" s="2" t="str">
        <f t="shared" si="314"/>
        <v>辅助</v>
      </c>
      <c r="P2159" s="2">
        <f t="shared" si="315"/>
        <v>104</v>
      </c>
      <c r="Q2159" s="51">
        <f>INT(VLOOKUP(M2159,Entourage!A:AF,28+IF(N2159=1,2,IF(N2159=3,3,1)),FALSE)*0.6*POWER(B2159,1.1))</f>
        <v>5537</v>
      </c>
      <c r="R2159" s="55">
        <f>I2159/(SUM(H$2:H2159)*10)</f>
        <v>1.1605917549541636E-2</v>
      </c>
      <c r="S2159" s="95">
        <f t="shared" si="310"/>
        <v>1.1687412239999997</v>
      </c>
      <c r="T2159" s="96">
        <f>SUMIFS(H$2:H2159,A$2:A2159,A2159)*10*S2159*(1.1+INDEX(Entourage!BD:BD,MATCH(J2159,Entourage!A:A,0))/20)</f>
        <v>8457.0114968639991</v>
      </c>
      <c r="U2159" s="96">
        <f t="shared" si="316"/>
        <v>699.49162256400086</v>
      </c>
      <c r="V2159" s="96">
        <f>T2159/VLOOKUP(C2159,[4]CharPropertyConfig!$A:$G,7,FALSE)</f>
        <v>8457.0114968639991</v>
      </c>
      <c r="W2159" s="96">
        <f t="shared" si="317"/>
        <v>66.856893264000973</v>
      </c>
      <c r="X2159" s="54" t="str">
        <f>VLOOKUP(J2159,Entourage!A:B,2,FALSE)</f>
        <v>c_b_0057</v>
      </c>
      <c r="Y2159" s="51" t="str">
        <f>VLOOKUP(M2159,Entourage!A:B,2,FALSE)</f>
        <v>c_b_0057</v>
      </c>
    </row>
    <row r="2160" spans="1:25" x14ac:dyDescent="0.15">
      <c r="A2160" s="51">
        <f t="shared" si="309"/>
        <v>108</v>
      </c>
      <c r="B2160" s="2">
        <f>COUNTIF(A$1:A2160,A2160)</f>
        <v>19</v>
      </c>
      <c r="C2160" s="2">
        <f t="shared" si="311"/>
        <v>104</v>
      </c>
      <c r="D2160" s="100">
        <f t="shared" si="312"/>
        <v>9196</v>
      </c>
      <c r="E2160" s="51">
        <v>1</v>
      </c>
      <c r="F2160" s="43">
        <f t="shared" si="318"/>
        <v>6</v>
      </c>
      <c r="G2160" s="82">
        <v>13009</v>
      </c>
      <c r="H2160" s="101">
        <f t="shared" si="319"/>
        <v>68</v>
      </c>
      <c r="I2160" s="43">
        <f>VLOOKUP(C2160,[4]CharPropertyConfig!$A:$G,7,FALSE)*D2160</f>
        <v>9196</v>
      </c>
      <c r="J2160" s="51">
        <f>VLOOKUP(A2160,filiation!A:C,3,FALSE)</f>
        <v>5</v>
      </c>
      <c r="K2160" s="51">
        <f>VLOOKUP(J2160,Entourage!A:N,14,FALSE)</f>
        <v>3</v>
      </c>
      <c r="L2160" s="2" t="str">
        <f t="shared" si="313"/>
        <v>辅助</v>
      </c>
      <c r="M2160" s="51">
        <f>VLOOKUP(A2160,filiation!A:D,IF(AND(A2160&gt;=105,A2160&lt;=125),3,4),FALSE)</f>
        <v>5</v>
      </c>
      <c r="N2160" s="51">
        <f>VLOOKUP(M2160,Entourage!A:N,14,FALSE)</f>
        <v>3</v>
      </c>
      <c r="O2160" s="2" t="str">
        <f t="shared" si="314"/>
        <v>辅助</v>
      </c>
      <c r="P2160" s="2">
        <f t="shared" si="315"/>
        <v>104</v>
      </c>
      <c r="Q2160" s="51">
        <f>INT(VLOOKUP(M2160,Entourage!A:AF,28+IF(N2160=1,2,IF(N2160=3,3,1)),FALSE)*0.6*POWER(B2160,1.1))</f>
        <v>5876</v>
      </c>
      <c r="R2160" s="55">
        <f>I2160/(SUM(H$2:H2160)*10)</f>
        <v>1.2608314138422727E-2</v>
      </c>
      <c r="S2160" s="95">
        <f t="shared" si="310"/>
        <v>1.1278352811599996</v>
      </c>
      <c r="T2160" s="96">
        <f>SUMIFS(H$2:H2160,A$2:A2160,A2160)*10*S2160*(1.1+INDEX(Entourage!BD:BD,MATCH(J2160,Entourage!A:A,0))/20)</f>
        <v>9196.3688825786376</v>
      </c>
      <c r="U2160" s="96">
        <f t="shared" si="316"/>
        <v>739.35738571463844</v>
      </c>
      <c r="V2160" s="96">
        <f>T2160/VLOOKUP(C2160,[4]CharPropertyConfig!$A:$G,7,FALSE)</f>
        <v>9196.3688825786376</v>
      </c>
      <c r="W2160" s="96">
        <f t="shared" si="317"/>
        <v>39.865763150637576</v>
      </c>
      <c r="X2160" s="54" t="str">
        <f>VLOOKUP(J2160,Entourage!A:B,2,FALSE)</f>
        <v>c_b_0057</v>
      </c>
      <c r="Y2160" s="51" t="str">
        <f>VLOOKUP(M2160,Entourage!A:B,2,FALSE)</f>
        <v>c_b_0057</v>
      </c>
    </row>
    <row r="2161" spans="1:25" x14ac:dyDescent="0.15">
      <c r="A2161" s="51">
        <f t="shared" si="309"/>
        <v>108</v>
      </c>
      <c r="B2161" s="2">
        <f>COUNTIF(A$1:A2161,A2161)</f>
        <v>20</v>
      </c>
      <c r="C2161" s="2">
        <f t="shared" si="311"/>
        <v>104</v>
      </c>
      <c r="D2161" s="100">
        <f t="shared" si="312"/>
        <v>9983</v>
      </c>
      <c r="E2161" s="51">
        <v>1</v>
      </c>
      <c r="F2161" s="43">
        <f t="shared" si="318"/>
        <v>6</v>
      </c>
      <c r="G2161" s="82">
        <v>13009</v>
      </c>
      <c r="H2161" s="101">
        <f t="shared" si="319"/>
        <v>72</v>
      </c>
      <c r="I2161" s="43">
        <f>VLOOKUP(C2161,[4]CharPropertyConfig!$A:$G,7,FALSE)*D2161</f>
        <v>9983</v>
      </c>
      <c r="J2161" s="51">
        <f>VLOOKUP(A2161,filiation!A:C,3,FALSE)</f>
        <v>5</v>
      </c>
      <c r="K2161" s="51">
        <f>VLOOKUP(J2161,Entourage!A:N,14,FALSE)</f>
        <v>3</v>
      </c>
      <c r="L2161" s="2" t="str">
        <f t="shared" si="313"/>
        <v>辅助</v>
      </c>
      <c r="M2161" s="51">
        <f>VLOOKUP(A2161,filiation!A:D,IF(AND(A2161&gt;=105,A2161&lt;=125),3,4),FALSE)</f>
        <v>5</v>
      </c>
      <c r="N2161" s="51">
        <f>VLOOKUP(M2161,Entourage!A:N,14,FALSE)</f>
        <v>3</v>
      </c>
      <c r="O2161" s="2" t="str">
        <f t="shared" si="314"/>
        <v>辅助</v>
      </c>
      <c r="P2161" s="2">
        <f t="shared" si="315"/>
        <v>104</v>
      </c>
      <c r="Q2161" s="51">
        <f>INT(VLOOKUP(M2161,Entourage!A:AF,28+IF(N2161=1,2,IF(N2161=3,3,1)),FALSE)*0.6*POWER(B2161,1.1))</f>
        <v>6217</v>
      </c>
      <c r="R2161" s="55">
        <f>I2161/(SUM(H$2:H2161)*10)</f>
        <v>1.3673843962305501E-2</v>
      </c>
      <c r="S2161" s="95">
        <f t="shared" si="310"/>
        <v>1.0940002227251997</v>
      </c>
      <c r="T2161" s="96">
        <f>SUMIFS(H$2:H2161,A$2:A2161,A2161)*10*S2161*(1.1+INDEX(Entourage!BD:BD,MATCH(J2161,Entourage!A:A,0))/20)</f>
        <v>9983.8460325901724</v>
      </c>
      <c r="U2161" s="96">
        <f t="shared" si="316"/>
        <v>787.47715001153483</v>
      </c>
      <c r="V2161" s="96">
        <f>T2161/VLOOKUP(C2161,[4]CharPropertyConfig!$A:$G,7,FALSE)</f>
        <v>9983.8460325901724</v>
      </c>
      <c r="W2161" s="96">
        <f t="shared" si="317"/>
        <v>48.119764296896392</v>
      </c>
      <c r="X2161" s="54" t="str">
        <f>VLOOKUP(J2161,Entourage!A:B,2,FALSE)</f>
        <v>c_b_0057</v>
      </c>
      <c r="Y2161" s="51" t="str">
        <f>VLOOKUP(M2161,Entourage!A:B,2,FALSE)</f>
        <v>c_b_0057</v>
      </c>
    </row>
    <row r="2162" spans="1:25" x14ac:dyDescent="0.15">
      <c r="A2162" s="51">
        <f t="shared" si="309"/>
        <v>109</v>
      </c>
      <c r="B2162" s="2">
        <f>COUNTIF(A$1:A2162,A2162)</f>
        <v>1</v>
      </c>
      <c r="C2162" s="2">
        <f t="shared" si="311"/>
        <v>101</v>
      </c>
      <c r="D2162" s="100">
        <f t="shared" si="312"/>
        <v>10</v>
      </c>
      <c r="E2162" s="51">
        <v>1</v>
      </c>
      <c r="F2162" s="43">
        <f t="shared" si="318"/>
        <v>1</v>
      </c>
      <c r="G2162" s="82">
        <v>13009</v>
      </c>
      <c r="H2162" s="101">
        <f t="shared" si="319"/>
        <v>2</v>
      </c>
      <c r="I2162" s="43">
        <f>VLOOKUP(C2162,[4]CharPropertyConfig!$A:$G,7,FALSE)*D2162</f>
        <v>250</v>
      </c>
      <c r="J2162" s="51">
        <f>VLOOKUP(A2162,filiation!A:C,3,FALSE)</f>
        <v>6</v>
      </c>
      <c r="K2162" s="51">
        <f>VLOOKUP(J2162,Entourage!A:N,14,FALSE)</f>
        <v>2</v>
      </c>
      <c r="L2162" s="2" t="str">
        <f t="shared" si="313"/>
        <v>刺杀</v>
      </c>
      <c r="M2162" s="51">
        <f>VLOOKUP(A2162,filiation!A:D,IF(AND(A2162&gt;=105,A2162&lt;=125),3,4),FALSE)</f>
        <v>6</v>
      </c>
      <c r="N2162" s="51">
        <f>VLOOKUP(M2162,Entourage!A:N,14,FALSE)</f>
        <v>2</v>
      </c>
      <c r="O2162" s="2" t="str">
        <f t="shared" si="314"/>
        <v>刺杀</v>
      </c>
      <c r="P2162" s="2">
        <f t="shared" si="315"/>
        <v>101</v>
      </c>
      <c r="Q2162" s="51">
        <f>INT(VLOOKUP(M2162,Entourage!A:AF,28+IF(N2162=1,2,IF(N2162=3,3,1)),FALSE)*0.6*POWER(B2162,1.1))</f>
        <v>18</v>
      </c>
      <c r="R2162" s="55">
        <f>I2162/(SUM(H$2:H2162)*10)</f>
        <v>3.4241884673332418E-4</v>
      </c>
      <c r="S2162" s="95">
        <f t="shared" si="310"/>
        <v>10</v>
      </c>
      <c r="T2162" s="96">
        <f>SUMIFS(H$2:H2162,A$2:A2162,A2162)*10*S2162*(1.1+INDEX(Entourage!BD:BD,MATCH(J2162,Entourage!A:A,0))/20)</f>
        <v>270</v>
      </c>
      <c r="U2162" s="96">
        <f t="shared" si="316"/>
        <v>-9713.8460325901724</v>
      </c>
      <c r="V2162" s="96">
        <f>T2162/VLOOKUP(C2162,[4]CharPropertyConfig!$A:$G,7,FALSE)</f>
        <v>10.8</v>
      </c>
      <c r="W2162" s="96">
        <f t="shared" si="317"/>
        <v>-10501.323182601707</v>
      </c>
      <c r="X2162" s="54" t="str">
        <f>VLOOKUP(J2162,Entourage!A:B,2,FALSE)</f>
        <v>c_b_0056</v>
      </c>
      <c r="Y2162" s="51" t="str">
        <f>VLOOKUP(M2162,Entourage!A:B,2,FALSE)</f>
        <v>c_b_0056</v>
      </c>
    </row>
    <row r="2163" spans="1:25" x14ac:dyDescent="0.15">
      <c r="A2163" s="51">
        <f t="shared" si="309"/>
        <v>109</v>
      </c>
      <c r="B2163" s="2">
        <f>COUNTIF(A$1:A2163,A2163)</f>
        <v>2</v>
      </c>
      <c r="C2163" s="2">
        <f t="shared" si="311"/>
        <v>101</v>
      </c>
      <c r="D2163" s="100">
        <f t="shared" si="312"/>
        <v>22</v>
      </c>
      <c r="E2163" s="51">
        <v>1</v>
      </c>
      <c r="F2163" s="43">
        <f t="shared" si="318"/>
        <v>1</v>
      </c>
      <c r="G2163" s="82">
        <v>13009</v>
      </c>
      <c r="H2163" s="101">
        <f t="shared" si="319"/>
        <v>4</v>
      </c>
      <c r="I2163" s="43">
        <f>VLOOKUP(C2163,[4]CharPropertyConfig!$A:$G,7,FALSE)*D2163</f>
        <v>550</v>
      </c>
      <c r="J2163" s="51">
        <f>VLOOKUP(A2163,filiation!A:C,3,FALSE)</f>
        <v>6</v>
      </c>
      <c r="K2163" s="51">
        <f>VLOOKUP(J2163,Entourage!A:N,14,FALSE)</f>
        <v>2</v>
      </c>
      <c r="L2163" s="2" t="str">
        <f t="shared" si="313"/>
        <v>刺杀</v>
      </c>
      <c r="M2163" s="51">
        <f>VLOOKUP(A2163,filiation!A:D,IF(AND(A2163&gt;=105,A2163&lt;=125),3,4),FALSE)</f>
        <v>6</v>
      </c>
      <c r="N2163" s="51">
        <f>VLOOKUP(M2163,Entourage!A:N,14,FALSE)</f>
        <v>2</v>
      </c>
      <c r="O2163" s="2" t="str">
        <f t="shared" si="314"/>
        <v>刺杀</v>
      </c>
      <c r="P2163" s="2">
        <f t="shared" si="315"/>
        <v>101</v>
      </c>
      <c r="Q2163" s="51">
        <f>INT(VLOOKUP(M2163,Entourage!A:AF,28+IF(N2163=1,2,IF(N2163=3,3,1)),FALSE)*0.6*POWER(B2163,1.1))</f>
        <v>38</v>
      </c>
      <c r="R2163" s="55">
        <f>I2163/(SUM(H$2:H2163)*10)</f>
        <v>7.5328019283972937E-4</v>
      </c>
      <c r="S2163" s="95">
        <f t="shared" si="310"/>
        <v>7</v>
      </c>
      <c r="T2163" s="96">
        <f>SUMIFS(H$2:H2163,A$2:A2163,A2163)*10*S2163*(1.1+INDEX(Entourage!BD:BD,MATCH(J2163,Entourage!A:A,0))/20)</f>
        <v>567</v>
      </c>
      <c r="U2163" s="96">
        <f t="shared" si="316"/>
        <v>297</v>
      </c>
      <c r="V2163" s="96">
        <f>T2163/VLOOKUP(C2163,[4]CharPropertyConfig!$A:$G,7,FALSE)</f>
        <v>22.68</v>
      </c>
      <c r="W2163" s="96">
        <f t="shared" si="317"/>
        <v>10010.846032590172</v>
      </c>
      <c r="X2163" s="54" t="str">
        <f>VLOOKUP(J2163,Entourage!A:B,2,FALSE)</f>
        <v>c_b_0056</v>
      </c>
      <c r="Y2163" s="51" t="str">
        <f>VLOOKUP(M2163,Entourage!A:B,2,FALSE)</f>
        <v>c_b_0056</v>
      </c>
    </row>
    <row r="2164" spans="1:25" x14ac:dyDescent="0.15">
      <c r="A2164" s="51">
        <f t="shared" si="309"/>
        <v>109</v>
      </c>
      <c r="B2164" s="2">
        <f>COUNTIF(A$1:A2164,A2164)</f>
        <v>3</v>
      </c>
      <c r="C2164" s="2">
        <f t="shared" si="311"/>
        <v>101</v>
      </c>
      <c r="D2164" s="100">
        <f t="shared" si="312"/>
        <v>35</v>
      </c>
      <c r="E2164" s="51">
        <v>1</v>
      </c>
      <c r="F2164" s="43">
        <f t="shared" si="318"/>
        <v>1</v>
      </c>
      <c r="G2164" s="82">
        <v>13009</v>
      </c>
      <c r="H2164" s="101">
        <f t="shared" si="319"/>
        <v>6</v>
      </c>
      <c r="I2164" s="43">
        <f>VLOOKUP(C2164,[4]CharPropertyConfig!$A:$G,7,FALSE)*D2164</f>
        <v>875</v>
      </c>
      <c r="J2164" s="51">
        <f>VLOOKUP(A2164,filiation!A:C,3,FALSE)</f>
        <v>6</v>
      </c>
      <c r="K2164" s="51">
        <f>VLOOKUP(J2164,Entourage!A:N,14,FALSE)</f>
        <v>2</v>
      </c>
      <c r="L2164" s="2" t="str">
        <f t="shared" si="313"/>
        <v>刺杀</v>
      </c>
      <c r="M2164" s="51">
        <f>VLOOKUP(A2164,filiation!A:D,IF(AND(A2164&gt;=105,A2164&lt;=125),3,4),FALSE)</f>
        <v>6</v>
      </c>
      <c r="N2164" s="51">
        <f>VLOOKUP(M2164,Entourage!A:N,14,FALSE)</f>
        <v>2</v>
      </c>
      <c r="O2164" s="2" t="str">
        <f t="shared" si="314"/>
        <v>刺杀</v>
      </c>
      <c r="P2164" s="2">
        <f t="shared" si="315"/>
        <v>101</v>
      </c>
      <c r="Q2164" s="51">
        <f>INT(VLOOKUP(M2164,Entourage!A:AF,28+IF(N2164=1,2,IF(N2164=3,3,1)),FALSE)*0.6*POWER(B2164,1.1))</f>
        <v>60</v>
      </c>
      <c r="R2164" s="55">
        <f>I2164/(SUM(H$2:H2164)*10)</f>
        <v>1.1983018351136676E-3</v>
      </c>
      <c r="S2164" s="95">
        <f t="shared" si="310"/>
        <v>5.5</v>
      </c>
      <c r="T2164" s="96">
        <f>SUMIFS(H$2:H2164,A$2:A2164,A2164)*10*S2164*(1.1+INDEX(Entourage!BD:BD,MATCH(J2164,Entourage!A:A,0))/20)</f>
        <v>891.00000000000011</v>
      </c>
      <c r="U2164" s="96">
        <f t="shared" si="316"/>
        <v>324.00000000000011</v>
      </c>
      <c r="V2164" s="96">
        <f>T2164/VLOOKUP(C2164,[4]CharPropertyConfig!$A:$G,7,FALSE)</f>
        <v>35.640000000000008</v>
      </c>
      <c r="W2164" s="96">
        <f t="shared" si="317"/>
        <v>27.000000000000114</v>
      </c>
      <c r="X2164" s="54" t="str">
        <f>VLOOKUP(J2164,Entourage!A:B,2,FALSE)</f>
        <v>c_b_0056</v>
      </c>
      <c r="Y2164" s="51" t="str">
        <f>VLOOKUP(M2164,Entourage!A:B,2,FALSE)</f>
        <v>c_b_0056</v>
      </c>
    </row>
    <row r="2165" spans="1:25" x14ac:dyDescent="0.15">
      <c r="A2165" s="51">
        <f t="shared" si="309"/>
        <v>109</v>
      </c>
      <c r="B2165" s="2">
        <f>COUNTIF(A$1:A2165,A2165)</f>
        <v>4</v>
      </c>
      <c r="C2165" s="2">
        <f t="shared" si="311"/>
        <v>101</v>
      </c>
      <c r="D2165" s="100">
        <f t="shared" si="312"/>
        <v>49</v>
      </c>
      <c r="E2165" s="51">
        <v>1</v>
      </c>
      <c r="F2165" s="43">
        <f t="shared" si="318"/>
        <v>2</v>
      </c>
      <c r="G2165" s="82">
        <v>13009</v>
      </c>
      <c r="H2165" s="101">
        <f t="shared" si="319"/>
        <v>10</v>
      </c>
      <c r="I2165" s="43">
        <f>VLOOKUP(C2165,[4]CharPropertyConfig!$A:$G,7,FALSE)*D2165</f>
        <v>1225</v>
      </c>
      <c r="J2165" s="51">
        <f>VLOOKUP(A2165,filiation!A:C,3,FALSE)</f>
        <v>6</v>
      </c>
      <c r="K2165" s="51">
        <f>VLOOKUP(J2165,Entourage!A:N,14,FALSE)</f>
        <v>2</v>
      </c>
      <c r="L2165" s="2" t="str">
        <f t="shared" si="313"/>
        <v>刺杀</v>
      </c>
      <c r="M2165" s="51">
        <f>VLOOKUP(A2165,filiation!A:D,IF(AND(A2165&gt;=105,A2165&lt;=125),3,4),FALSE)</f>
        <v>6</v>
      </c>
      <c r="N2165" s="51">
        <f>VLOOKUP(M2165,Entourage!A:N,14,FALSE)</f>
        <v>2</v>
      </c>
      <c r="O2165" s="2" t="str">
        <f t="shared" si="314"/>
        <v>刺杀</v>
      </c>
      <c r="P2165" s="2">
        <f t="shared" si="315"/>
        <v>101</v>
      </c>
      <c r="Q2165" s="51">
        <f>INT(VLOOKUP(M2165,Entourage!A:AF,28+IF(N2165=1,2,IF(N2165=3,3,1)),FALSE)*0.6*POWER(B2165,1.1))</f>
        <v>82</v>
      </c>
      <c r="R2165" s="55">
        <f>I2165/(SUM(H$2:H2165)*10)</f>
        <v>1.677392852252499E-3</v>
      </c>
      <c r="S2165" s="95">
        <f t="shared" si="310"/>
        <v>4.2</v>
      </c>
      <c r="T2165" s="96">
        <f>SUMIFS(H$2:H2165,A$2:A2165,A2165)*10*S2165*(1.1+INDEX(Entourage!BD:BD,MATCH(J2165,Entourage!A:A,0))/20)</f>
        <v>1247.4000000000001</v>
      </c>
      <c r="U2165" s="96">
        <f t="shared" si="316"/>
        <v>356.4</v>
      </c>
      <c r="V2165" s="96">
        <f>T2165/VLOOKUP(C2165,[4]CharPropertyConfig!$A:$G,7,FALSE)</f>
        <v>49.896000000000001</v>
      </c>
      <c r="W2165" s="96">
        <f t="shared" si="317"/>
        <v>32.399999999999864</v>
      </c>
      <c r="X2165" s="54" t="str">
        <f>VLOOKUP(J2165,Entourage!A:B,2,FALSE)</f>
        <v>c_b_0056</v>
      </c>
      <c r="Y2165" s="51" t="str">
        <f>VLOOKUP(M2165,Entourage!A:B,2,FALSE)</f>
        <v>c_b_0056</v>
      </c>
    </row>
    <row r="2166" spans="1:25" x14ac:dyDescent="0.15">
      <c r="A2166" s="51">
        <f t="shared" si="309"/>
        <v>109</v>
      </c>
      <c r="B2166" s="2">
        <f>COUNTIF(A$1:A2166,A2166)</f>
        <v>5</v>
      </c>
      <c r="C2166" s="2">
        <f t="shared" si="311"/>
        <v>101</v>
      </c>
      <c r="D2166" s="100">
        <f t="shared" si="312"/>
        <v>65</v>
      </c>
      <c r="E2166" s="51">
        <v>1</v>
      </c>
      <c r="F2166" s="43">
        <f t="shared" si="318"/>
        <v>2</v>
      </c>
      <c r="G2166" s="82">
        <v>13009</v>
      </c>
      <c r="H2166" s="101">
        <f t="shared" si="319"/>
        <v>12</v>
      </c>
      <c r="I2166" s="43">
        <f>VLOOKUP(C2166,[4]CharPropertyConfig!$A:$G,7,FALSE)*D2166</f>
        <v>1625</v>
      </c>
      <c r="J2166" s="51">
        <f>VLOOKUP(A2166,filiation!A:C,3,FALSE)</f>
        <v>6</v>
      </c>
      <c r="K2166" s="51">
        <f>VLOOKUP(J2166,Entourage!A:N,14,FALSE)</f>
        <v>2</v>
      </c>
      <c r="L2166" s="2" t="str">
        <f t="shared" si="313"/>
        <v>刺杀</v>
      </c>
      <c r="M2166" s="51">
        <f>VLOOKUP(A2166,filiation!A:D,IF(AND(A2166&gt;=105,A2166&lt;=125),3,4),FALSE)</f>
        <v>6</v>
      </c>
      <c r="N2166" s="51">
        <f>VLOOKUP(M2166,Entourage!A:N,14,FALSE)</f>
        <v>2</v>
      </c>
      <c r="O2166" s="2" t="str">
        <f t="shared" si="314"/>
        <v>刺杀</v>
      </c>
      <c r="P2166" s="2">
        <f t="shared" si="315"/>
        <v>101</v>
      </c>
      <c r="Q2166" s="51">
        <f>INT(VLOOKUP(M2166,Entourage!A:AF,28+IF(N2166=1,2,IF(N2166=3,3,1)),FALSE)*0.6*POWER(B2166,1.1))</f>
        <v>105</v>
      </c>
      <c r="R2166" s="55">
        <f>I2166/(SUM(H$2:H2166)*10)</f>
        <v>2.2247474056022562E-3</v>
      </c>
      <c r="S2166" s="95">
        <f t="shared" si="310"/>
        <v>3.56</v>
      </c>
      <c r="T2166" s="96">
        <f>SUMIFS(H$2:H2166,A$2:A2166,A2166)*10*S2166*(1.1+INDEX(Entourage!BD:BD,MATCH(J2166,Entourage!A:A,0))/20)</f>
        <v>1634.0400000000002</v>
      </c>
      <c r="U2166" s="96">
        <f t="shared" si="316"/>
        <v>386.6400000000001</v>
      </c>
      <c r="V2166" s="96">
        <f>T2166/VLOOKUP(C2166,[4]CharPropertyConfig!$A:$G,7,FALSE)</f>
        <v>65.36160000000001</v>
      </c>
      <c r="W2166" s="96">
        <f t="shared" si="317"/>
        <v>30.240000000000123</v>
      </c>
      <c r="X2166" s="54" t="str">
        <f>VLOOKUP(J2166,Entourage!A:B,2,FALSE)</f>
        <v>c_b_0056</v>
      </c>
      <c r="Y2166" s="51" t="str">
        <f>VLOOKUP(M2166,Entourage!A:B,2,FALSE)</f>
        <v>c_b_0056</v>
      </c>
    </row>
    <row r="2167" spans="1:25" x14ac:dyDescent="0.15">
      <c r="A2167" s="51">
        <f t="shared" si="309"/>
        <v>109</v>
      </c>
      <c r="B2167" s="2">
        <f>COUNTIF(A$1:A2167,A2167)</f>
        <v>6</v>
      </c>
      <c r="C2167" s="2">
        <f t="shared" si="311"/>
        <v>101</v>
      </c>
      <c r="D2167" s="100">
        <f t="shared" si="312"/>
        <v>81</v>
      </c>
      <c r="E2167" s="51">
        <v>1</v>
      </c>
      <c r="F2167" s="43">
        <f t="shared" si="318"/>
        <v>2</v>
      </c>
      <c r="G2167" s="82">
        <v>13009</v>
      </c>
      <c r="H2167" s="101">
        <f t="shared" si="319"/>
        <v>16</v>
      </c>
      <c r="I2167" s="43">
        <f>VLOOKUP(C2167,[4]CharPropertyConfig!$A:$G,7,FALSE)*D2167</f>
        <v>2025</v>
      </c>
      <c r="J2167" s="51">
        <f>VLOOKUP(A2167,filiation!A:C,3,FALSE)</f>
        <v>6</v>
      </c>
      <c r="K2167" s="51">
        <f>VLOOKUP(J2167,Entourage!A:N,14,FALSE)</f>
        <v>2</v>
      </c>
      <c r="L2167" s="2" t="str">
        <f t="shared" si="313"/>
        <v>刺杀</v>
      </c>
      <c r="M2167" s="51">
        <f>VLOOKUP(A2167,filiation!A:D,IF(AND(A2167&gt;=105,A2167&lt;=125),3,4),FALSE)</f>
        <v>6</v>
      </c>
      <c r="N2167" s="51">
        <f>VLOOKUP(M2167,Entourage!A:N,14,FALSE)</f>
        <v>2</v>
      </c>
      <c r="O2167" s="2" t="str">
        <f t="shared" si="314"/>
        <v>刺杀</v>
      </c>
      <c r="P2167" s="2">
        <f t="shared" si="315"/>
        <v>101</v>
      </c>
      <c r="Q2167" s="51">
        <f>INT(VLOOKUP(M2167,Entourage!A:AF,28+IF(N2167=1,2,IF(N2167=3,3,1)),FALSE)*0.6*POWER(B2167,1.1))</f>
        <v>129</v>
      </c>
      <c r="R2167" s="55">
        <f>I2167/(SUM(H$2:H2167)*10)</f>
        <v>2.7717703742232199E-3</v>
      </c>
      <c r="S2167" s="95">
        <f t="shared" si="310"/>
        <v>3.02</v>
      </c>
      <c r="T2167" s="96">
        <f>SUMIFS(H$2:H2167,A$2:A2167,A2167)*10*S2167*(1.1+INDEX(Entourage!BD:BD,MATCH(J2167,Entourage!A:A,0))/20)</f>
        <v>2038.5000000000002</v>
      </c>
      <c r="U2167" s="96">
        <f t="shared" si="316"/>
        <v>404.46000000000004</v>
      </c>
      <c r="V2167" s="96">
        <f>T2167/VLOOKUP(C2167,[4]CharPropertyConfig!$A:$G,7,FALSE)</f>
        <v>81.540000000000006</v>
      </c>
      <c r="W2167" s="96">
        <f t="shared" si="317"/>
        <v>17.819999999999936</v>
      </c>
      <c r="X2167" s="54" t="str">
        <f>VLOOKUP(J2167,Entourage!A:B,2,FALSE)</f>
        <v>c_b_0056</v>
      </c>
      <c r="Y2167" s="51" t="str">
        <f>VLOOKUP(M2167,Entourage!A:B,2,FALSE)</f>
        <v>c_b_0056</v>
      </c>
    </row>
    <row r="2168" spans="1:25" x14ac:dyDescent="0.15">
      <c r="A2168" s="51">
        <f t="shared" si="309"/>
        <v>109</v>
      </c>
      <c r="B2168" s="2">
        <f>COUNTIF(A$1:A2168,A2168)</f>
        <v>7</v>
      </c>
      <c r="C2168" s="2">
        <f t="shared" si="311"/>
        <v>101</v>
      </c>
      <c r="D2168" s="100">
        <f t="shared" si="312"/>
        <v>98</v>
      </c>
      <c r="E2168" s="51">
        <v>1</v>
      </c>
      <c r="F2168" s="43">
        <f t="shared" si="318"/>
        <v>3</v>
      </c>
      <c r="G2168" s="82">
        <v>13009</v>
      </c>
      <c r="H2168" s="101">
        <f t="shared" si="319"/>
        <v>20</v>
      </c>
      <c r="I2168" s="43">
        <f>VLOOKUP(C2168,[4]CharPropertyConfig!$A:$G,7,FALSE)*D2168</f>
        <v>2450</v>
      </c>
      <c r="J2168" s="51">
        <f>VLOOKUP(A2168,filiation!A:C,3,FALSE)</f>
        <v>6</v>
      </c>
      <c r="K2168" s="51">
        <f>VLOOKUP(J2168,Entourage!A:N,14,FALSE)</f>
        <v>2</v>
      </c>
      <c r="L2168" s="2" t="str">
        <f t="shared" si="313"/>
        <v>刺杀</v>
      </c>
      <c r="M2168" s="51">
        <f>VLOOKUP(A2168,filiation!A:D,IF(AND(A2168&gt;=105,A2168&lt;=125),3,4),FALSE)</f>
        <v>6</v>
      </c>
      <c r="N2168" s="51">
        <f>VLOOKUP(M2168,Entourage!A:N,14,FALSE)</f>
        <v>2</v>
      </c>
      <c r="O2168" s="2" t="str">
        <f t="shared" si="314"/>
        <v>刺杀</v>
      </c>
      <c r="P2168" s="2">
        <f t="shared" si="315"/>
        <v>101</v>
      </c>
      <c r="Q2168" s="51">
        <f>INT(VLOOKUP(M2168,Entourage!A:AF,28+IF(N2168=1,2,IF(N2168=3,3,1)),FALSE)*0.6*POWER(B2168,1.1))</f>
        <v>153</v>
      </c>
      <c r="R2168" s="55">
        <f>I2168/(SUM(H$2:H2168)*10)</f>
        <v>3.3525821724732477E-3</v>
      </c>
      <c r="S2168" s="95">
        <f t="shared" si="310"/>
        <v>2.6</v>
      </c>
      <c r="T2168" s="96">
        <f>SUMIFS(H$2:H2168,A$2:A2168,A2168)*10*S2168*(1.1+INDEX(Entourage!BD:BD,MATCH(J2168,Entourage!A:A,0))/20)</f>
        <v>2457</v>
      </c>
      <c r="U2168" s="96">
        <f t="shared" si="316"/>
        <v>418.49999999999977</v>
      </c>
      <c r="V2168" s="96">
        <f>T2168/VLOOKUP(C2168,[4]CharPropertyConfig!$A:$G,7,FALSE)</f>
        <v>98.28</v>
      </c>
      <c r="W2168" s="96">
        <f t="shared" si="317"/>
        <v>14.039999999999736</v>
      </c>
      <c r="X2168" s="54" t="str">
        <f>VLOOKUP(J2168,Entourage!A:B,2,FALSE)</f>
        <v>c_b_0056</v>
      </c>
      <c r="Y2168" s="51" t="str">
        <f>VLOOKUP(M2168,Entourage!A:B,2,FALSE)</f>
        <v>c_b_0056</v>
      </c>
    </row>
    <row r="2169" spans="1:25" x14ac:dyDescent="0.15">
      <c r="A2169" s="51">
        <f t="shared" si="309"/>
        <v>109</v>
      </c>
      <c r="B2169" s="2">
        <f>COUNTIF(A$1:A2169,A2169)</f>
        <v>8</v>
      </c>
      <c r="C2169" s="2">
        <f t="shared" si="311"/>
        <v>101</v>
      </c>
      <c r="D2169" s="100">
        <f t="shared" si="312"/>
        <v>115</v>
      </c>
      <c r="E2169" s="51">
        <v>1</v>
      </c>
      <c r="F2169" s="43">
        <f t="shared" si="318"/>
        <v>3</v>
      </c>
      <c r="G2169" s="82">
        <v>13009</v>
      </c>
      <c r="H2169" s="101">
        <f t="shared" si="319"/>
        <v>24</v>
      </c>
      <c r="I2169" s="43">
        <f>VLOOKUP(C2169,[4]CharPropertyConfig!$A:$G,7,FALSE)*D2169</f>
        <v>2875</v>
      </c>
      <c r="J2169" s="51">
        <f>VLOOKUP(A2169,filiation!A:C,3,FALSE)</f>
        <v>6</v>
      </c>
      <c r="K2169" s="51">
        <f>VLOOKUP(J2169,Entourage!A:N,14,FALSE)</f>
        <v>2</v>
      </c>
      <c r="L2169" s="2" t="str">
        <f t="shared" si="313"/>
        <v>刺杀</v>
      </c>
      <c r="M2169" s="51">
        <f>VLOOKUP(A2169,filiation!A:D,IF(AND(A2169&gt;=105,A2169&lt;=125),3,4),FALSE)</f>
        <v>6</v>
      </c>
      <c r="N2169" s="51">
        <f>VLOOKUP(M2169,Entourage!A:N,14,FALSE)</f>
        <v>2</v>
      </c>
      <c r="O2169" s="2" t="str">
        <f t="shared" si="314"/>
        <v>刺杀</v>
      </c>
      <c r="P2169" s="2">
        <f t="shared" si="315"/>
        <v>101</v>
      </c>
      <c r="Q2169" s="51">
        <f>INT(VLOOKUP(M2169,Entourage!A:AF,28+IF(N2169=1,2,IF(N2169=3,3,1)),FALSE)*0.6*POWER(B2169,1.1))</f>
        <v>177</v>
      </c>
      <c r="R2169" s="55">
        <f>I2169/(SUM(H$2:H2169)*10)</f>
        <v>3.9328609340373724E-3</v>
      </c>
      <c r="S2169" s="95">
        <f t="shared" si="310"/>
        <v>2.2799999999999998</v>
      </c>
      <c r="T2169" s="96">
        <f>SUMIFS(H$2:H2169,A$2:A2169,A2169)*10*S2169*(1.1+INDEX(Entourage!BD:BD,MATCH(J2169,Entourage!A:A,0))/20)</f>
        <v>2893.32</v>
      </c>
      <c r="U2169" s="96">
        <f t="shared" si="316"/>
        <v>436.32000000000016</v>
      </c>
      <c r="V2169" s="96">
        <f>T2169/VLOOKUP(C2169,[4]CharPropertyConfig!$A:$G,7,FALSE)</f>
        <v>115.73280000000001</v>
      </c>
      <c r="W2169" s="96">
        <f t="shared" si="317"/>
        <v>17.820000000000391</v>
      </c>
      <c r="X2169" s="54" t="str">
        <f>VLOOKUP(J2169,Entourage!A:B,2,FALSE)</f>
        <v>c_b_0056</v>
      </c>
      <c r="Y2169" s="51" t="str">
        <f>VLOOKUP(M2169,Entourage!A:B,2,FALSE)</f>
        <v>c_b_0056</v>
      </c>
    </row>
    <row r="2170" spans="1:25" x14ac:dyDescent="0.15">
      <c r="A2170" s="51">
        <f t="shared" si="309"/>
        <v>109</v>
      </c>
      <c r="B2170" s="2">
        <f>COUNTIF(A$1:A2170,A2170)</f>
        <v>9</v>
      </c>
      <c r="C2170" s="2">
        <f t="shared" si="311"/>
        <v>101</v>
      </c>
      <c r="D2170" s="100">
        <f t="shared" si="312"/>
        <v>134</v>
      </c>
      <c r="E2170" s="51">
        <v>1</v>
      </c>
      <c r="F2170" s="43">
        <f t="shared" si="318"/>
        <v>3</v>
      </c>
      <c r="G2170" s="82">
        <v>13009</v>
      </c>
      <c r="H2170" s="101">
        <f t="shared" si="319"/>
        <v>26</v>
      </c>
      <c r="I2170" s="43">
        <f>VLOOKUP(C2170,[4]CharPropertyConfig!$A:$G,7,FALSE)*D2170</f>
        <v>3350</v>
      </c>
      <c r="J2170" s="51">
        <f>VLOOKUP(A2170,filiation!A:C,3,FALSE)</f>
        <v>6</v>
      </c>
      <c r="K2170" s="51">
        <f>VLOOKUP(J2170,Entourage!A:N,14,FALSE)</f>
        <v>2</v>
      </c>
      <c r="L2170" s="2" t="str">
        <f t="shared" si="313"/>
        <v>刺杀</v>
      </c>
      <c r="M2170" s="51">
        <f>VLOOKUP(A2170,filiation!A:D,IF(AND(A2170&gt;=105,A2170&lt;=125),3,4),FALSE)</f>
        <v>6</v>
      </c>
      <c r="N2170" s="51">
        <f>VLOOKUP(M2170,Entourage!A:N,14,FALSE)</f>
        <v>2</v>
      </c>
      <c r="O2170" s="2" t="str">
        <f t="shared" si="314"/>
        <v>刺杀</v>
      </c>
      <c r="P2170" s="2">
        <f t="shared" si="315"/>
        <v>101</v>
      </c>
      <c r="Q2170" s="51">
        <f>INT(VLOOKUP(M2170,Entourage!A:AF,28+IF(N2170=1,2,IF(N2170=3,3,1)),FALSE)*0.6*POWER(B2170,1.1))</f>
        <v>201</v>
      </c>
      <c r="R2170" s="55">
        <f>I2170/(SUM(H$2:H2170)*10)</f>
        <v>4.5810086423804831E-3</v>
      </c>
      <c r="S2170" s="95">
        <f t="shared" si="310"/>
        <v>2.0699999999999998</v>
      </c>
      <c r="T2170" s="96">
        <f>SUMIFS(H$2:H2170,A$2:A2170,A2170)*10*S2170*(1.1+INDEX(Entourage!BD:BD,MATCH(J2170,Entourage!A:A,0))/20)</f>
        <v>3353.4</v>
      </c>
      <c r="U2170" s="96">
        <f t="shared" si="316"/>
        <v>460.07999999999993</v>
      </c>
      <c r="V2170" s="96">
        <f>T2170/VLOOKUP(C2170,[4]CharPropertyConfig!$A:$G,7,FALSE)</f>
        <v>134.136</v>
      </c>
      <c r="W2170" s="96">
        <f t="shared" si="317"/>
        <v>23.759999999999764</v>
      </c>
      <c r="X2170" s="54" t="str">
        <f>VLOOKUP(J2170,Entourage!A:B,2,FALSE)</f>
        <v>c_b_0056</v>
      </c>
      <c r="Y2170" s="51" t="str">
        <f>VLOOKUP(M2170,Entourage!A:B,2,FALSE)</f>
        <v>c_b_0056</v>
      </c>
    </row>
    <row r="2171" spans="1:25" x14ac:dyDescent="0.15">
      <c r="A2171" s="51">
        <f t="shared" si="309"/>
        <v>109</v>
      </c>
      <c r="B2171" s="2">
        <f>COUNTIF(A$1:A2171,A2171)</f>
        <v>10</v>
      </c>
      <c r="C2171" s="2">
        <f t="shared" si="311"/>
        <v>101</v>
      </c>
      <c r="D2171" s="100">
        <f t="shared" si="312"/>
        <v>153</v>
      </c>
      <c r="E2171" s="51">
        <v>1</v>
      </c>
      <c r="F2171" s="43">
        <f t="shared" si="318"/>
        <v>3</v>
      </c>
      <c r="G2171" s="82">
        <v>13009</v>
      </c>
      <c r="H2171" s="101">
        <f t="shared" si="319"/>
        <v>30</v>
      </c>
      <c r="I2171" s="43">
        <f>VLOOKUP(C2171,[4]CharPropertyConfig!$A:$G,7,FALSE)*D2171</f>
        <v>3825</v>
      </c>
      <c r="J2171" s="51">
        <f>VLOOKUP(A2171,filiation!A:C,3,FALSE)</f>
        <v>6</v>
      </c>
      <c r="K2171" s="51">
        <f>VLOOKUP(J2171,Entourage!A:N,14,FALSE)</f>
        <v>2</v>
      </c>
      <c r="L2171" s="2" t="str">
        <f t="shared" si="313"/>
        <v>刺杀</v>
      </c>
      <c r="M2171" s="51">
        <f>VLOOKUP(A2171,filiation!A:D,IF(AND(A2171&gt;=105,A2171&lt;=125),3,4),FALSE)</f>
        <v>6</v>
      </c>
      <c r="N2171" s="51">
        <f>VLOOKUP(M2171,Entourage!A:N,14,FALSE)</f>
        <v>2</v>
      </c>
      <c r="O2171" s="2" t="str">
        <f t="shared" si="314"/>
        <v>刺杀</v>
      </c>
      <c r="P2171" s="2">
        <f t="shared" si="315"/>
        <v>101</v>
      </c>
      <c r="Q2171" s="51">
        <f>INT(VLOOKUP(M2171,Entourage!A:AF,28+IF(N2171=1,2,IF(N2171=3,3,1)),FALSE)*0.6*POWER(B2171,1.1))</f>
        <v>226</v>
      </c>
      <c r="R2171" s="55">
        <f>I2171/(SUM(H$2:H2171)*10)</f>
        <v>5.2284097432953331E-3</v>
      </c>
      <c r="S2171" s="95">
        <f t="shared" si="310"/>
        <v>1.89</v>
      </c>
      <c r="T2171" s="96">
        <f>SUMIFS(H$2:H2171,A$2:A2171,A2171)*10*S2171*(1.1+INDEX(Entourage!BD:BD,MATCH(J2171,Entourage!A:A,0))/20)</f>
        <v>3827.2500000000005</v>
      </c>
      <c r="U2171" s="96">
        <f t="shared" si="316"/>
        <v>473.85000000000036</v>
      </c>
      <c r="V2171" s="96">
        <f>T2171/VLOOKUP(C2171,[4]CharPropertyConfig!$A:$G,7,FALSE)</f>
        <v>153.09000000000003</v>
      </c>
      <c r="W2171" s="96">
        <f t="shared" si="317"/>
        <v>13.770000000000437</v>
      </c>
      <c r="X2171" s="54" t="str">
        <f>VLOOKUP(J2171,Entourage!A:B,2,FALSE)</f>
        <v>c_b_0056</v>
      </c>
      <c r="Y2171" s="51" t="str">
        <f>VLOOKUP(M2171,Entourage!A:B,2,FALSE)</f>
        <v>c_b_0056</v>
      </c>
    </row>
    <row r="2172" spans="1:25" x14ac:dyDescent="0.15">
      <c r="A2172" s="51">
        <f t="shared" si="309"/>
        <v>109</v>
      </c>
      <c r="B2172" s="2">
        <f>COUNTIF(A$1:A2172,A2172)</f>
        <v>11</v>
      </c>
      <c r="C2172" s="2">
        <f t="shared" si="311"/>
        <v>101</v>
      </c>
      <c r="D2172" s="100">
        <f t="shared" si="312"/>
        <v>172</v>
      </c>
      <c r="E2172" s="51">
        <v>1</v>
      </c>
      <c r="F2172" s="43">
        <f t="shared" si="318"/>
        <v>4</v>
      </c>
      <c r="G2172" s="82">
        <v>13009</v>
      </c>
      <c r="H2172" s="101">
        <f t="shared" si="319"/>
        <v>34</v>
      </c>
      <c r="I2172" s="43">
        <f>VLOOKUP(C2172,[4]CharPropertyConfig!$A:$G,7,FALSE)*D2172</f>
        <v>4300</v>
      </c>
      <c r="J2172" s="51">
        <f>VLOOKUP(A2172,filiation!A:C,3,FALSE)</f>
        <v>6</v>
      </c>
      <c r="K2172" s="51">
        <f>VLOOKUP(J2172,Entourage!A:N,14,FALSE)</f>
        <v>2</v>
      </c>
      <c r="L2172" s="2" t="str">
        <f t="shared" si="313"/>
        <v>刺杀</v>
      </c>
      <c r="M2172" s="51">
        <f>VLOOKUP(A2172,filiation!A:D,IF(AND(A2172&gt;=105,A2172&lt;=125),3,4),FALSE)</f>
        <v>6</v>
      </c>
      <c r="N2172" s="51">
        <f>VLOOKUP(M2172,Entourage!A:N,14,FALSE)</f>
        <v>2</v>
      </c>
      <c r="O2172" s="2" t="str">
        <f t="shared" si="314"/>
        <v>刺杀</v>
      </c>
      <c r="P2172" s="2">
        <f t="shared" si="315"/>
        <v>101</v>
      </c>
      <c r="Q2172" s="51">
        <f>INT(VLOOKUP(M2172,Entourage!A:AF,28+IF(N2172=1,2,IF(N2172=3,3,1)),FALSE)*0.6*POWER(B2172,1.1))</f>
        <v>251</v>
      </c>
      <c r="R2172" s="55">
        <f>I2172/(SUM(H$2:H2172)*10)</f>
        <v>5.87495901191387E-3</v>
      </c>
      <c r="S2172" s="95">
        <f t="shared" si="310"/>
        <v>1.74</v>
      </c>
      <c r="T2172" s="96">
        <f>SUMIFS(H$2:H2172,A$2:A2172,A2172)*10*S2172*(1.1+INDEX(Entourage!BD:BD,MATCH(J2172,Entourage!A:A,0))/20)</f>
        <v>4322.16</v>
      </c>
      <c r="U2172" s="96">
        <f t="shared" si="316"/>
        <v>494.9099999999994</v>
      </c>
      <c r="V2172" s="96">
        <f>T2172/VLOOKUP(C2172,[4]CharPropertyConfig!$A:$G,7,FALSE)</f>
        <v>172.88639999999998</v>
      </c>
      <c r="W2172" s="96">
        <f t="shared" si="317"/>
        <v>21.059999999999036</v>
      </c>
      <c r="X2172" s="54" t="str">
        <f>VLOOKUP(J2172,Entourage!A:B,2,FALSE)</f>
        <v>c_b_0056</v>
      </c>
      <c r="Y2172" s="51" t="str">
        <f>VLOOKUP(M2172,Entourage!A:B,2,FALSE)</f>
        <v>c_b_0056</v>
      </c>
    </row>
    <row r="2173" spans="1:25" x14ac:dyDescent="0.15">
      <c r="A2173" s="51">
        <f t="shared" si="309"/>
        <v>109</v>
      </c>
      <c r="B2173" s="2">
        <f>COUNTIF(A$1:A2173,A2173)</f>
        <v>12</v>
      </c>
      <c r="C2173" s="2">
        <f t="shared" si="311"/>
        <v>101</v>
      </c>
      <c r="D2173" s="100">
        <f t="shared" si="312"/>
        <v>193</v>
      </c>
      <c r="E2173" s="51">
        <v>1</v>
      </c>
      <c r="F2173" s="43">
        <f t="shared" si="318"/>
        <v>4</v>
      </c>
      <c r="G2173" s="82">
        <v>13009</v>
      </c>
      <c r="H2173" s="101">
        <f t="shared" si="319"/>
        <v>38</v>
      </c>
      <c r="I2173" s="43">
        <f>VLOOKUP(C2173,[4]CharPropertyConfig!$A:$G,7,FALSE)*D2173</f>
        <v>4825</v>
      </c>
      <c r="J2173" s="51">
        <f>VLOOKUP(A2173,filiation!A:C,3,FALSE)</f>
        <v>6</v>
      </c>
      <c r="K2173" s="51">
        <f>VLOOKUP(J2173,Entourage!A:N,14,FALSE)</f>
        <v>2</v>
      </c>
      <c r="L2173" s="2" t="str">
        <f t="shared" si="313"/>
        <v>刺杀</v>
      </c>
      <c r="M2173" s="51">
        <f>VLOOKUP(A2173,filiation!A:D,IF(AND(A2173&gt;=105,A2173&lt;=125),3,4),FALSE)</f>
        <v>6</v>
      </c>
      <c r="N2173" s="51">
        <f>VLOOKUP(M2173,Entourage!A:N,14,FALSE)</f>
        <v>2</v>
      </c>
      <c r="O2173" s="2" t="str">
        <f t="shared" si="314"/>
        <v>刺杀</v>
      </c>
      <c r="P2173" s="2">
        <f t="shared" si="315"/>
        <v>101</v>
      </c>
      <c r="Q2173" s="51">
        <f>INT(VLOOKUP(M2173,Entourage!A:AF,28+IF(N2173=1,2,IF(N2173=3,3,1)),FALSE)*0.6*POWER(B2173,1.1))</f>
        <v>276</v>
      </c>
      <c r="R2173" s="55">
        <f>I2173/(SUM(H$2:H2173)*10)</f>
        <v>6.5888297145978427E-3</v>
      </c>
      <c r="S2173" s="95">
        <f t="shared" si="310"/>
        <v>1.615</v>
      </c>
      <c r="T2173" s="96">
        <f>SUMIFS(H$2:H2173,A$2:A2173,A2173)*10*S2173*(1.1+INDEX(Entourage!BD:BD,MATCH(J2173,Entourage!A:A,0))/20)</f>
        <v>4840.1550000000007</v>
      </c>
      <c r="U2173" s="96">
        <f t="shared" si="316"/>
        <v>517.9950000000008</v>
      </c>
      <c r="V2173" s="96">
        <f>T2173/VLOOKUP(C2173,[4]CharPropertyConfig!$A:$G,7,FALSE)</f>
        <v>193.60620000000003</v>
      </c>
      <c r="W2173" s="96">
        <f t="shared" si="317"/>
        <v>23.085000000001401</v>
      </c>
      <c r="X2173" s="54" t="str">
        <f>VLOOKUP(J2173,Entourage!A:B,2,FALSE)</f>
        <v>c_b_0056</v>
      </c>
      <c r="Y2173" s="51" t="str">
        <f>VLOOKUP(M2173,Entourage!A:B,2,FALSE)</f>
        <v>c_b_0056</v>
      </c>
    </row>
    <row r="2174" spans="1:25" x14ac:dyDescent="0.15">
      <c r="A2174" s="51">
        <f t="shared" si="309"/>
        <v>109</v>
      </c>
      <c r="B2174" s="2">
        <f>COUNTIF(A$1:A2174,A2174)</f>
        <v>13</v>
      </c>
      <c r="C2174" s="2">
        <f t="shared" si="311"/>
        <v>101</v>
      </c>
      <c r="D2174" s="100">
        <f t="shared" si="312"/>
        <v>215</v>
      </c>
      <c r="E2174" s="51">
        <v>1</v>
      </c>
      <c r="F2174" s="43">
        <f t="shared" si="318"/>
        <v>4</v>
      </c>
      <c r="G2174" s="82">
        <v>13009</v>
      </c>
      <c r="H2174" s="101">
        <f t="shared" si="319"/>
        <v>42</v>
      </c>
      <c r="I2174" s="43">
        <f>VLOOKUP(C2174,[4]CharPropertyConfig!$A:$G,7,FALSE)*D2174</f>
        <v>5375</v>
      </c>
      <c r="J2174" s="51">
        <f>VLOOKUP(A2174,filiation!A:C,3,FALSE)</f>
        <v>6</v>
      </c>
      <c r="K2174" s="51">
        <f>VLOOKUP(J2174,Entourage!A:N,14,FALSE)</f>
        <v>2</v>
      </c>
      <c r="L2174" s="2" t="str">
        <f t="shared" si="313"/>
        <v>刺杀</v>
      </c>
      <c r="M2174" s="51">
        <f>VLOOKUP(A2174,filiation!A:D,IF(AND(A2174&gt;=105,A2174&lt;=125),3,4),FALSE)</f>
        <v>6</v>
      </c>
      <c r="N2174" s="51">
        <f>VLOOKUP(M2174,Entourage!A:N,14,FALSE)</f>
        <v>2</v>
      </c>
      <c r="O2174" s="2" t="str">
        <f t="shared" si="314"/>
        <v>刺杀</v>
      </c>
      <c r="P2174" s="2">
        <f t="shared" si="315"/>
        <v>101</v>
      </c>
      <c r="Q2174" s="51">
        <f>INT(VLOOKUP(M2174,Entourage!A:AF,28+IF(N2174=1,2,IF(N2174=3,3,1)),FALSE)*0.6*POWER(B2174,1.1))</f>
        <v>302</v>
      </c>
      <c r="R2174" s="55">
        <f>I2174/(SUM(H$2:H2174)*10)</f>
        <v>7.335680751173709E-3</v>
      </c>
      <c r="S2174" s="95">
        <f t="shared" si="310"/>
        <v>1.51</v>
      </c>
      <c r="T2174" s="96">
        <f>SUMIFS(H$2:H2174,A$2:A2174,A2174)*10*S2174*(1.1+INDEX(Entourage!BD:BD,MATCH(J2174,Entourage!A:A,0))/20)</f>
        <v>5381.64</v>
      </c>
      <c r="U2174" s="96">
        <f t="shared" si="316"/>
        <v>541.48499999999967</v>
      </c>
      <c r="V2174" s="96">
        <f>T2174/VLOOKUP(C2174,[4]CharPropertyConfig!$A:$G,7,FALSE)</f>
        <v>215.26560000000001</v>
      </c>
      <c r="W2174" s="96">
        <f t="shared" si="317"/>
        <v>23.489999999998872</v>
      </c>
      <c r="X2174" s="54" t="str">
        <f>VLOOKUP(J2174,Entourage!A:B,2,FALSE)</f>
        <v>c_b_0056</v>
      </c>
      <c r="Y2174" s="51" t="str">
        <f>VLOOKUP(M2174,Entourage!A:B,2,FALSE)</f>
        <v>c_b_0056</v>
      </c>
    </row>
    <row r="2175" spans="1:25" x14ac:dyDescent="0.15">
      <c r="A2175" s="51">
        <f t="shared" si="309"/>
        <v>109</v>
      </c>
      <c r="B2175" s="2">
        <f>COUNTIF(A$1:A2175,A2175)</f>
        <v>14</v>
      </c>
      <c r="C2175" s="2">
        <f t="shared" si="311"/>
        <v>101</v>
      </c>
      <c r="D2175" s="100">
        <f t="shared" si="312"/>
        <v>237</v>
      </c>
      <c r="E2175" s="51">
        <v>1</v>
      </c>
      <c r="F2175" s="43">
        <f t="shared" si="318"/>
        <v>5</v>
      </c>
      <c r="G2175" s="82">
        <v>13009</v>
      </c>
      <c r="H2175" s="101">
        <f t="shared" si="319"/>
        <v>46</v>
      </c>
      <c r="I2175" s="43">
        <f>VLOOKUP(C2175,[4]CharPropertyConfig!$A:$G,7,FALSE)*D2175</f>
        <v>5925</v>
      </c>
      <c r="J2175" s="51">
        <f>VLOOKUP(A2175,filiation!A:C,3,FALSE)</f>
        <v>6</v>
      </c>
      <c r="K2175" s="51">
        <f>VLOOKUP(J2175,Entourage!A:N,14,FALSE)</f>
        <v>2</v>
      </c>
      <c r="L2175" s="2" t="str">
        <f t="shared" si="313"/>
        <v>刺杀</v>
      </c>
      <c r="M2175" s="51">
        <f>VLOOKUP(A2175,filiation!A:D,IF(AND(A2175&gt;=105,A2175&lt;=125),3,4),FALSE)</f>
        <v>6</v>
      </c>
      <c r="N2175" s="51">
        <f>VLOOKUP(M2175,Entourage!A:N,14,FALSE)</f>
        <v>2</v>
      </c>
      <c r="O2175" s="2" t="str">
        <f t="shared" si="314"/>
        <v>刺杀</v>
      </c>
      <c r="P2175" s="2">
        <f t="shared" si="315"/>
        <v>101</v>
      </c>
      <c r="Q2175" s="51">
        <f>INT(VLOOKUP(M2175,Entourage!A:AF,28+IF(N2175=1,2,IF(N2175=3,3,1)),FALSE)*0.6*POWER(B2175,1.1))</f>
        <v>328</v>
      </c>
      <c r="R2175" s="55">
        <f>I2175/(SUM(H$2:H2175)*10)</f>
        <v>8.0812351673531738E-3</v>
      </c>
      <c r="S2175" s="95">
        <f t="shared" si="310"/>
        <v>1.42</v>
      </c>
      <c r="T2175" s="96">
        <f>SUMIFS(H$2:H2175,A$2:A2175,A2175)*10*S2175*(1.1+INDEX(Entourage!BD:BD,MATCH(J2175,Entourage!A:A,0))/20)</f>
        <v>5942.7000000000007</v>
      </c>
      <c r="U2175" s="96">
        <f t="shared" si="316"/>
        <v>561.0600000000004</v>
      </c>
      <c r="V2175" s="96">
        <f>T2175/VLOOKUP(C2175,[4]CharPropertyConfig!$A:$G,7,FALSE)</f>
        <v>237.70800000000003</v>
      </c>
      <c r="W2175" s="96">
        <f t="shared" si="317"/>
        <v>19.575000000000728</v>
      </c>
      <c r="X2175" s="54" t="str">
        <f>VLOOKUP(J2175,Entourage!A:B,2,FALSE)</f>
        <v>c_b_0056</v>
      </c>
      <c r="Y2175" s="51" t="str">
        <f>VLOOKUP(M2175,Entourage!A:B,2,FALSE)</f>
        <v>c_b_0056</v>
      </c>
    </row>
    <row r="2176" spans="1:25" x14ac:dyDescent="0.15">
      <c r="A2176" s="51">
        <f t="shared" si="309"/>
        <v>109</v>
      </c>
      <c r="B2176" s="2">
        <f>COUNTIF(A$1:A2176,A2176)</f>
        <v>15</v>
      </c>
      <c r="C2176" s="2">
        <f t="shared" si="311"/>
        <v>101</v>
      </c>
      <c r="D2176" s="100">
        <f t="shared" si="312"/>
        <v>260</v>
      </c>
      <c r="E2176" s="51">
        <v>1</v>
      </c>
      <c r="F2176" s="43">
        <f t="shared" si="318"/>
        <v>5</v>
      </c>
      <c r="G2176" s="82">
        <v>13009</v>
      </c>
      <c r="H2176" s="101">
        <f t="shared" si="319"/>
        <v>50</v>
      </c>
      <c r="I2176" s="43">
        <f>VLOOKUP(C2176,[4]CharPropertyConfig!$A:$G,7,FALSE)*D2176</f>
        <v>6500</v>
      </c>
      <c r="J2176" s="51">
        <f>VLOOKUP(A2176,filiation!A:C,3,FALSE)</f>
        <v>6</v>
      </c>
      <c r="K2176" s="51">
        <f>VLOOKUP(J2176,Entourage!A:N,14,FALSE)</f>
        <v>2</v>
      </c>
      <c r="L2176" s="2" t="str">
        <f t="shared" si="313"/>
        <v>刺杀</v>
      </c>
      <c r="M2176" s="51">
        <f>VLOOKUP(A2176,filiation!A:D,IF(AND(A2176&gt;=105,A2176&lt;=125),3,4),FALSE)</f>
        <v>6</v>
      </c>
      <c r="N2176" s="51">
        <f>VLOOKUP(M2176,Entourage!A:N,14,FALSE)</f>
        <v>2</v>
      </c>
      <c r="O2176" s="2" t="str">
        <f t="shared" si="314"/>
        <v>刺杀</v>
      </c>
      <c r="P2176" s="2">
        <f t="shared" si="315"/>
        <v>101</v>
      </c>
      <c r="Q2176" s="51">
        <f>INT(VLOOKUP(M2176,Entourage!A:AF,28+IF(N2176=1,2,IF(N2176=3,3,1)),FALSE)*0.6*POWER(B2176,1.1))</f>
        <v>353</v>
      </c>
      <c r="R2176" s="55">
        <f>I2176/(SUM(H$2:H2176)*10)</f>
        <v>8.8594482608221562E-3</v>
      </c>
      <c r="S2176" s="95">
        <f t="shared" si="310"/>
        <v>1.3418999999999999</v>
      </c>
      <c r="T2176" s="96">
        <f>SUMIFS(H$2:H2176,A$2:A2176,A2176)*10*S2176*(1.1+INDEX(Entourage!BD:BD,MATCH(J2176,Entourage!A:A,0))/20)</f>
        <v>6521.6339999999991</v>
      </c>
      <c r="U2176" s="96">
        <f t="shared" si="316"/>
        <v>578.93399999999838</v>
      </c>
      <c r="V2176" s="96">
        <f>T2176/VLOOKUP(C2176,[4]CharPropertyConfig!$A:$G,7,FALSE)</f>
        <v>260.86535999999995</v>
      </c>
      <c r="W2176" s="96">
        <f t="shared" si="317"/>
        <v>17.873999999997977</v>
      </c>
      <c r="X2176" s="54" t="str">
        <f>VLOOKUP(J2176,Entourage!A:B,2,FALSE)</f>
        <v>c_b_0056</v>
      </c>
      <c r="Y2176" s="51" t="str">
        <f>VLOOKUP(M2176,Entourage!A:B,2,FALSE)</f>
        <v>c_b_0056</v>
      </c>
    </row>
    <row r="2177" spans="1:25" x14ac:dyDescent="0.15">
      <c r="A2177" s="51">
        <f t="shared" si="309"/>
        <v>109</v>
      </c>
      <c r="B2177" s="2">
        <f>COUNTIF(A$1:A2177,A2177)</f>
        <v>16</v>
      </c>
      <c r="C2177" s="2">
        <f t="shared" si="311"/>
        <v>101</v>
      </c>
      <c r="D2177" s="100">
        <f t="shared" si="312"/>
        <v>284</v>
      </c>
      <c r="E2177" s="51">
        <v>1</v>
      </c>
      <c r="F2177" s="43">
        <f t="shared" si="318"/>
        <v>5</v>
      </c>
      <c r="G2177" s="82">
        <v>13009</v>
      </c>
      <c r="H2177" s="101">
        <f t="shared" si="319"/>
        <v>54</v>
      </c>
      <c r="I2177" s="43">
        <f>VLOOKUP(C2177,[4]CharPropertyConfig!$A:$G,7,FALSE)*D2177</f>
        <v>7100</v>
      </c>
      <c r="J2177" s="51">
        <f>VLOOKUP(A2177,filiation!A:C,3,FALSE)</f>
        <v>6</v>
      </c>
      <c r="K2177" s="51">
        <f>VLOOKUP(J2177,Entourage!A:N,14,FALSE)</f>
        <v>2</v>
      </c>
      <c r="L2177" s="2" t="str">
        <f t="shared" si="313"/>
        <v>刺杀</v>
      </c>
      <c r="M2177" s="51">
        <f>VLOOKUP(A2177,filiation!A:D,IF(AND(A2177&gt;=105,A2177&lt;=125),3,4),FALSE)</f>
        <v>6</v>
      </c>
      <c r="N2177" s="51">
        <f>VLOOKUP(M2177,Entourage!A:N,14,FALSE)</f>
        <v>2</v>
      </c>
      <c r="O2177" s="2" t="str">
        <f t="shared" si="314"/>
        <v>刺杀</v>
      </c>
      <c r="P2177" s="2">
        <f t="shared" si="315"/>
        <v>101</v>
      </c>
      <c r="Q2177" s="51">
        <f>INT(VLOOKUP(M2177,Entourage!A:AF,28+IF(N2177=1,2,IF(N2177=3,3,1)),FALSE)*0.6*POWER(B2177,1.1))</f>
        <v>380</v>
      </c>
      <c r="R2177" s="55">
        <f>I2177/(SUM(H$2:H2177)*10)</f>
        <v>9.6701261202364417E-3</v>
      </c>
      <c r="S2177" s="95">
        <f t="shared" si="310"/>
        <v>1.2748049999999997</v>
      </c>
      <c r="T2177" s="96">
        <f>SUMIFS(H$2:H2177,A$2:A2177,A2177)*10*S2177*(1.1+INDEX(Entourage!BD:BD,MATCH(J2177,Entourage!A:A,0))/20)</f>
        <v>7124.8851449999984</v>
      </c>
      <c r="U2177" s="96">
        <f t="shared" si="316"/>
        <v>603.25114499999927</v>
      </c>
      <c r="V2177" s="96">
        <f>T2177/VLOOKUP(C2177,[4]CharPropertyConfig!$A:$G,7,FALSE)</f>
        <v>284.99540579999996</v>
      </c>
      <c r="W2177" s="96">
        <f t="shared" si="317"/>
        <v>24.317145000000892</v>
      </c>
      <c r="X2177" s="54" t="str">
        <f>VLOOKUP(J2177,Entourage!A:B,2,FALSE)</f>
        <v>c_b_0056</v>
      </c>
      <c r="Y2177" s="51" t="str">
        <f>VLOOKUP(M2177,Entourage!A:B,2,FALSE)</f>
        <v>c_b_0056</v>
      </c>
    </row>
    <row r="2178" spans="1:25" x14ac:dyDescent="0.15">
      <c r="A2178" s="51">
        <f t="shared" si="309"/>
        <v>109</v>
      </c>
      <c r="B2178" s="2">
        <f>COUNTIF(A$1:A2178,A2178)</f>
        <v>17</v>
      </c>
      <c r="C2178" s="2">
        <f t="shared" si="311"/>
        <v>101</v>
      </c>
      <c r="D2178" s="100">
        <f t="shared" si="312"/>
        <v>310</v>
      </c>
      <c r="E2178" s="51">
        <v>1</v>
      </c>
      <c r="F2178" s="43">
        <f t="shared" si="318"/>
        <v>5</v>
      </c>
      <c r="G2178" s="82">
        <v>13009</v>
      </c>
      <c r="H2178" s="101">
        <f t="shared" si="319"/>
        <v>58</v>
      </c>
      <c r="I2178" s="43">
        <f>VLOOKUP(C2178,[4]CharPropertyConfig!$A:$G,7,FALSE)*D2178</f>
        <v>7750</v>
      </c>
      <c r="J2178" s="51">
        <f>VLOOKUP(A2178,filiation!A:C,3,FALSE)</f>
        <v>6</v>
      </c>
      <c r="K2178" s="51">
        <f>VLOOKUP(J2178,Entourage!A:N,14,FALSE)</f>
        <v>2</v>
      </c>
      <c r="L2178" s="2" t="str">
        <f t="shared" si="313"/>
        <v>刺杀</v>
      </c>
      <c r="M2178" s="51">
        <f>VLOOKUP(A2178,filiation!A:D,IF(AND(A2178&gt;=105,A2178&lt;=125),3,4),FALSE)</f>
        <v>6</v>
      </c>
      <c r="N2178" s="51">
        <f>VLOOKUP(M2178,Entourage!A:N,14,FALSE)</f>
        <v>2</v>
      </c>
      <c r="O2178" s="2" t="str">
        <f t="shared" si="314"/>
        <v>刺杀</v>
      </c>
      <c r="P2178" s="2">
        <f t="shared" si="315"/>
        <v>101</v>
      </c>
      <c r="Q2178" s="51">
        <f>INT(VLOOKUP(M2178,Entourage!A:AF,28+IF(N2178=1,2,IF(N2178=3,3,1)),FALSE)*0.6*POWER(B2178,1.1))</f>
        <v>406</v>
      </c>
      <c r="R2178" s="55">
        <f>I2178/(SUM(H$2:H2178)*10)</f>
        <v>1.0547087642896026E-2</v>
      </c>
      <c r="S2178" s="95">
        <f t="shared" si="310"/>
        <v>1.2174387749999998</v>
      </c>
      <c r="T2178" s="96">
        <f>SUMIFS(H$2:H2178,A$2:A2178,A2178)*10*S2178*(1.1+INDEX(Entourage!BD:BD,MATCH(J2178,Entourage!A:A,0))/20)</f>
        <v>7757.5198742999983</v>
      </c>
      <c r="U2178" s="96">
        <f t="shared" si="316"/>
        <v>632.63472929999989</v>
      </c>
      <c r="V2178" s="96">
        <f>T2178/VLOOKUP(C2178,[4]CharPropertyConfig!$A:$G,7,FALSE)</f>
        <v>310.30079497199995</v>
      </c>
      <c r="W2178" s="96">
        <f t="shared" si="317"/>
        <v>29.383584300000621</v>
      </c>
      <c r="X2178" s="54" t="str">
        <f>VLOOKUP(J2178,Entourage!A:B,2,FALSE)</f>
        <v>c_b_0056</v>
      </c>
      <c r="Y2178" s="51" t="str">
        <f>VLOOKUP(M2178,Entourage!A:B,2,FALSE)</f>
        <v>c_b_0056</v>
      </c>
    </row>
    <row r="2179" spans="1:25" x14ac:dyDescent="0.15">
      <c r="A2179" s="51">
        <f t="shared" ref="A2179:A2242" si="320">INT((ROW(A2179)+18)/20)</f>
        <v>109</v>
      </c>
      <c r="B2179" s="2">
        <f>COUNTIF(A$1:A2179,A2179)</f>
        <v>18</v>
      </c>
      <c r="C2179" s="2">
        <f t="shared" si="311"/>
        <v>101</v>
      </c>
      <c r="D2179" s="100">
        <f t="shared" si="312"/>
        <v>338</v>
      </c>
      <c r="E2179" s="51">
        <v>1</v>
      </c>
      <c r="F2179" s="43">
        <f t="shared" si="318"/>
        <v>6</v>
      </c>
      <c r="G2179" s="82">
        <v>13009</v>
      </c>
      <c r="H2179" s="101">
        <f t="shared" si="319"/>
        <v>64</v>
      </c>
      <c r="I2179" s="43">
        <f>VLOOKUP(C2179,[4]CharPropertyConfig!$A:$G,7,FALSE)*D2179</f>
        <v>8450</v>
      </c>
      <c r="J2179" s="51">
        <f>VLOOKUP(A2179,filiation!A:C,3,FALSE)</f>
        <v>6</v>
      </c>
      <c r="K2179" s="51">
        <f>VLOOKUP(J2179,Entourage!A:N,14,FALSE)</f>
        <v>2</v>
      </c>
      <c r="L2179" s="2" t="str">
        <f t="shared" si="313"/>
        <v>刺杀</v>
      </c>
      <c r="M2179" s="51">
        <f>VLOOKUP(A2179,filiation!A:D,IF(AND(A2179&gt;=105,A2179&lt;=125),3,4),FALSE)</f>
        <v>6</v>
      </c>
      <c r="N2179" s="51">
        <f>VLOOKUP(M2179,Entourage!A:N,14,FALSE)</f>
        <v>2</v>
      </c>
      <c r="O2179" s="2" t="str">
        <f t="shared" si="314"/>
        <v>刺杀</v>
      </c>
      <c r="P2179" s="2">
        <f t="shared" si="315"/>
        <v>101</v>
      </c>
      <c r="Q2179" s="51">
        <f>INT(VLOOKUP(M2179,Entourage!A:AF,28+IF(N2179=1,2,IF(N2179=3,3,1)),FALSE)*0.6*POWER(B2179,1.1))</f>
        <v>432</v>
      </c>
      <c r="R2179" s="55">
        <f>I2179/(SUM(H$2:H2179)*10)</f>
        <v>1.148972043946481E-2</v>
      </c>
      <c r="S2179" s="95">
        <f t="shared" ref="S2179:S2242" si="321">VLOOKUP(B2179,AG$2:AH$22,2,FALSE)</f>
        <v>1.1687412239999997</v>
      </c>
      <c r="T2179" s="96">
        <f>SUMIFS(H$2:H2179,A$2:A2179,A2179)*10*S2179*(1.1+INDEX(Entourage!BD:BD,MATCH(J2179,Entourage!A:A,0))/20)</f>
        <v>8457.0114968639991</v>
      </c>
      <c r="U2179" s="96">
        <f t="shared" si="316"/>
        <v>699.49162256400086</v>
      </c>
      <c r="V2179" s="96">
        <f>T2179/VLOOKUP(C2179,[4]CharPropertyConfig!$A:$G,7,FALSE)</f>
        <v>338.28045987455994</v>
      </c>
      <c r="W2179" s="96">
        <f t="shared" si="317"/>
        <v>66.856893264000973</v>
      </c>
      <c r="X2179" s="54" t="str">
        <f>VLOOKUP(J2179,Entourage!A:B,2,FALSE)</f>
        <v>c_b_0056</v>
      </c>
      <c r="Y2179" s="51" t="str">
        <f>VLOOKUP(M2179,Entourage!A:B,2,FALSE)</f>
        <v>c_b_0056</v>
      </c>
    </row>
    <row r="2180" spans="1:25" x14ac:dyDescent="0.15">
      <c r="A2180" s="51">
        <f t="shared" si="320"/>
        <v>109</v>
      </c>
      <c r="B2180" s="2">
        <f>COUNTIF(A$1:A2180,A2180)</f>
        <v>19</v>
      </c>
      <c r="C2180" s="2">
        <f t="shared" si="311"/>
        <v>101</v>
      </c>
      <c r="D2180" s="100">
        <f t="shared" si="312"/>
        <v>367</v>
      </c>
      <c r="E2180" s="51">
        <v>1</v>
      </c>
      <c r="F2180" s="43">
        <f t="shared" si="318"/>
        <v>6</v>
      </c>
      <c r="G2180" s="82">
        <v>13009</v>
      </c>
      <c r="H2180" s="101">
        <f t="shared" si="319"/>
        <v>68</v>
      </c>
      <c r="I2180" s="43">
        <f>VLOOKUP(C2180,[4]CharPropertyConfig!$A:$G,7,FALSE)*D2180</f>
        <v>9175</v>
      </c>
      <c r="J2180" s="51">
        <f>VLOOKUP(A2180,filiation!A:C,3,FALSE)</f>
        <v>6</v>
      </c>
      <c r="K2180" s="51">
        <f>VLOOKUP(J2180,Entourage!A:N,14,FALSE)</f>
        <v>2</v>
      </c>
      <c r="L2180" s="2" t="str">
        <f t="shared" si="313"/>
        <v>刺杀</v>
      </c>
      <c r="M2180" s="51">
        <f>VLOOKUP(A2180,filiation!A:D,IF(AND(A2180&gt;=105,A2180&lt;=125),3,4),FALSE)</f>
        <v>6</v>
      </c>
      <c r="N2180" s="51">
        <f>VLOOKUP(M2180,Entourage!A:N,14,FALSE)</f>
        <v>2</v>
      </c>
      <c r="O2180" s="2" t="str">
        <f t="shared" si="314"/>
        <v>刺杀</v>
      </c>
      <c r="P2180" s="2">
        <f t="shared" si="315"/>
        <v>101</v>
      </c>
      <c r="Q2180" s="51">
        <f>INT(VLOOKUP(M2180,Entourage!A:AF,28+IF(N2180=1,2,IF(N2180=3,3,1)),FALSE)*0.6*POWER(B2180,1.1))</f>
        <v>459</v>
      </c>
      <c r="R2180" s="55">
        <f>I2180/(SUM(H$2:H2180)*10)</f>
        <v>1.2464000434711731E-2</v>
      </c>
      <c r="S2180" s="95">
        <f t="shared" si="321"/>
        <v>1.1278352811599996</v>
      </c>
      <c r="T2180" s="96">
        <f>SUMIFS(H$2:H2180,A$2:A2180,A2180)*10*S2180*(1.1+INDEX(Entourage!BD:BD,MATCH(J2180,Entourage!A:A,0))/20)</f>
        <v>9196.3688825786376</v>
      </c>
      <c r="U2180" s="96">
        <f t="shared" si="316"/>
        <v>739.35738571463844</v>
      </c>
      <c r="V2180" s="96">
        <f>T2180/VLOOKUP(C2180,[4]CharPropertyConfig!$A:$G,7,FALSE)</f>
        <v>367.85475530314551</v>
      </c>
      <c r="W2180" s="96">
        <f t="shared" si="317"/>
        <v>39.865763150637576</v>
      </c>
      <c r="X2180" s="54" t="str">
        <f>VLOOKUP(J2180,Entourage!A:B,2,FALSE)</f>
        <v>c_b_0056</v>
      </c>
      <c r="Y2180" s="51" t="str">
        <f>VLOOKUP(M2180,Entourage!A:B,2,FALSE)</f>
        <v>c_b_0056</v>
      </c>
    </row>
    <row r="2181" spans="1:25" x14ac:dyDescent="0.15">
      <c r="A2181" s="51">
        <f t="shared" si="320"/>
        <v>109</v>
      </c>
      <c r="B2181" s="2">
        <f>COUNTIF(A$1:A2181,A2181)</f>
        <v>20</v>
      </c>
      <c r="C2181" s="2">
        <f t="shared" si="311"/>
        <v>101</v>
      </c>
      <c r="D2181" s="100">
        <f t="shared" si="312"/>
        <v>399</v>
      </c>
      <c r="E2181" s="51">
        <v>1</v>
      </c>
      <c r="F2181" s="43">
        <f t="shared" si="318"/>
        <v>6</v>
      </c>
      <c r="G2181" s="82">
        <v>13009</v>
      </c>
      <c r="H2181" s="101">
        <f t="shared" si="319"/>
        <v>72</v>
      </c>
      <c r="I2181" s="43">
        <f>VLOOKUP(C2181,[4]CharPropertyConfig!$A:$G,7,FALSE)*D2181</f>
        <v>9975</v>
      </c>
      <c r="J2181" s="51">
        <f>VLOOKUP(A2181,filiation!A:C,3,FALSE)</f>
        <v>6</v>
      </c>
      <c r="K2181" s="51">
        <f>VLOOKUP(J2181,Entourage!A:N,14,FALSE)</f>
        <v>2</v>
      </c>
      <c r="L2181" s="2" t="str">
        <f t="shared" si="313"/>
        <v>刺杀</v>
      </c>
      <c r="M2181" s="51">
        <f>VLOOKUP(A2181,filiation!A:D,IF(AND(A2181&gt;=105,A2181&lt;=125),3,4),FALSE)</f>
        <v>6</v>
      </c>
      <c r="N2181" s="51">
        <f>VLOOKUP(M2181,Entourage!A:N,14,FALSE)</f>
        <v>2</v>
      </c>
      <c r="O2181" s="2" t="str">
        <f t="shared" si="314"/>
        <v>刺杀</v>
      </c>
      <c r="P2181" s="2">
        <f t="shared" si="315"/>
        <v>101</v>
      </c>
      <c r="Q2181" s="51">
        <f>INT(VLOOKUP(M2181,Entourage!A:AF,28+IF(N2181=1,2,IF(N2181=3,3,1)),FALSE)*0.6*POWER(B2181,1.1))</f>
        <v>485</v>
      </c>
      <c r="R2181" s="55">
        <f>I2181/(SUM(H$2:H2181)*10)</f>
        <v>1.3537538678681939E-2</v>
      </c>
      <c r="S2181" s="95">
        <f t="shared" si="321"/>
        <v>1.0940002227251997</v>
      </c>
      <c r="T2181" s="96">
        <f>SUMIFS(H$2:H2181,A$2:A2181,A2181)*10*S2181*(1.1+INDEX(Entourage!BD:BD,MATCH(J2181,Entourage!A:A,0))/20)</f>
        <v>9983.8460325901724</v>
      </c>
      <c r="U2181" s="96">
        <f t="shared" si="316"/>
        <v>787.47715001153483</v>
      </c>
      <c r="V2181" s="96">
        <f>T2181/VLOOKUP(C2181,[4]CharPropertyConfig!$A:$G,7,FALSE)</f>
        <v>399.35384130360688</v>
      </c>
      <c r="W2181" s="96">
        <f t="shared" si="317"/>
        <v>48.119764296896392</v>
      </c>
      <c r="X2181" s="54" t="str">
        <f>VLOOKUP(J2181,Entourage!A:B,2,FALSE)</f>
        <v>c_b_0056</v>
      </c>
      <c r="Y2181" s="51" t="str">
        <f>VLOOKUP(M2181,Entourage!A:B,2,FALSE)</f>
        <v>c_b_0056</v>
      </c>
    </row>
    <row r="2182" spans="1:25" x14ac:dyDescent="0.15">
      <c r="A2182" s="51">
        <f t="shared" si="320"/>
        <v>110</v>
      </c>
      <c r="B2182" s="2">
        <f>COUNTIF(A$1:A2182,A2182)</f>
        <v>1</v>
      </c>
      <c r="C2182" s="2">
        <f t="shared" si="311"/>
        <v>101</v>
      </c>
      <c r="D2182" s="100">
        <f t="shared" si="312"/>
        <v>10</v>
      </c>
      <c r="E2182" s="51">
        <v>1</v>
      </c>
      <c r="F2182" s="43">
        <f t="shared" si="318"/>
        <v>1</v>
      </c>
      <c r="G2182" s="82">
        <v>13009</v>
      </c>
      <c r="H2182" s="101">
        <f t="shared" si="319"/>
        <v>2</v>
      </c>
      <c r="I2182" s="43">
        <f>VLOOKUP(C2182,[4]CharPropertyConfig!$A:$G,7,FALSE)*D2182</f>
        <v>250</v>
      </c>
      <c r="J2182" s="51">
        <f>VLOOKUP(A2182,filiation!A:C,3,FALSE)</f>
        <v>8</v>
      </c>
      <c r="K2182" s="51">
        <f>VLOOKUP(J2182,Entourage!A:N,14,FALSE)</f>
        <v>2</v>
      </c>
      <c r="L2182" s="2" t="str">
        <f t="shared" si="313"/>
        <v>刺杀</v>
      </c>
      <c r="M2182" s="51">
        <f>VLOOKUP(A2182,filiation!A:D,IF(AND(A2182&gt;=105,A2182&lt;=125),3,4),FALSE)</f>
        <v>8</v>
      </c>
      <c r="N2182" s="51">
        <f>VLOOKUP(M2182,Entourage!A:N,14,FALSE)</f>
        <v>2</v>
      </c>
      <c r="O2182" s="2" t="str">
        <f t="shared" si="314"/>
        <v>刺杀</v>
      </c>
      <c r="P2182" s="2">
        <f t="shared" si="315"/>
        <v>101</v>
      </c>
      <c r="Q2182" s="51">
        <f>INT(VLOOKUP(M2182,Entourage!A:AF,28+IF(N2182=1,2,IF(N2182=3,3,1)),FALSE)*0.6*POWER(B2182,1.1))</f>
        <v>12</v>
      </c>
      <c r="R2182" s="55">
        <f>I2182/(SUM(H$2:H2182)*10)</f>
        <v>3.3927747468990037E-4</v>
      </c>
      <c r="S2182" s="95">
        <f t="shared" si="321"/>
        <v>10</v>
      </c>
      <c r="T2182" s="96">
        <f>SUMIFS(H$2:H2182,A$2:A2182,A2182)*10*S2182*(1.1+INDEX(Entourage!BD:BD,MATCH(J2182,Entourage!A:A,0))/20)</f>
        <v>250</v>
      </c>
      <c r="U2182" s="96">
        <f t="shared" si="316"/>
        <v>-9733.8460325901724</v>
      </c>
      <c r="V2182" s="96">
        <f>T2182/VLOOKUP(C2182,[4]CharPropertyConfig!$A:$G,7,FALSE)</f>
        <v>10</v>
      </c>
      <c r="W2182" s="96">
        <f t="shared" si="317"/>
        <v>-10521.323182601707</v>
      </c>
      <c r="X2182" s="54" t="str">
        <f>VLOOKUP(J2182,Entourage!A:B,2,FALSE)</f>
        <v>c_b_0059</v>
      </c>
      <c r="Y2182" s="51" t="str">
        <f>VLOOKUP(M2182,Entourage!A:B,2,FALSE)</f>
        <v>c_b_0059</v>
      </c>
    </row>
    <row r="2183" spans="1:25" x14ac:dyDescent="0.15">
      <c r="A2183" s="51">
        <f t="shared" si="320"/>
        <v>110</v>
      </c>
      <c r="B2183" s="2">
        <f>COUNTIF(A$1:A2183,A2183)</f>
        <v>2</v>
      </c>
      <c r="C2183" s="2">
        <f t="shared" si="311"/>
        <v>101</v>
      </c>
      <c r="D2183" s="100">
        <f t="shared" si="312"/>
        <v>21</v>
      </c>
      <c r="E2183" s="51">
        <v>1</v>
      </c>
      <c r="F2183" s="43">
        <f t="shared" si="318"/>
        <v>1</v>
      </c>
      <c r="G2183" s="82">
        <v>13009</v>
      </c>
      <c r="H2183" s="101">
        <f t="shared" si="319"/>
        <v>4</v>
      </c>
      <c r="I2183" s="43">
        <f>VLOOKUP(C2183,[4]CharPropertyConfig!$A:$G,7,FALSE)*D2183</f>
        <v>525</v>
      </c>
      <c r="J2183" s="51">
        <f>VLOOKUP(A2183,filiation!A:C,3,FALSE)</f>
        <v>8</v>
      </c>
      <c r="K2183" s="51">
        <f>VLOOKUP(J2183,Entourage!A:N,14,FALSE)</f>
        <v>2</v>
      </c>
      <c r="L2183" s="2" t="str">
        <f t="shared" si="313"/>
        <v>刺杀</v>
      </c>
      <c r="M2183" s="51">
        <f>VLOOKUP(A2183,filiation!A:D,IF(AND(A2183&gt;=105,A2183&lt;=125),3,4),FALSE)</f>
        <v>8</v>
      </c>
      <c r="N2183" s="51">
        <f>VLOOKUP(M2183,Entourage!A:N,14,FALSE)</f>
        <v>2</v>
      </c>
      <c r="O2183" s="2" t="str">
        <f t="shared" si="314"/>
        <v>刺杀</v>
      </c>
      <c r="P2183" s="2">
        <f t="shared" si="315"/>
        <v>101</v>
      </c>
      <c r="Q2183" s="51">
        <f>INT(VLOOKUP(M2183,Entourage!A:AF,28+IF(N2183=1,2,IF(N2183=3,3,1)),FALSE)*0.6*POWER(B2183,1.1))</f>
        <v>27</v>
      </c>
      <c r="R2183" s="55">
        <f>I2183/(SUM(H$2:H2183)*10)</f>
        <v>7.1244402225539426E-4</v>
      </c>
      <c r="S2183" s="95">
        <f t="shared" si="321"/>
        <v>7</v>
      </c>
      <c r="T2183" s="96">
        <f>SUMIFS(H$2:H2183,A$2:A2183,A2183)*10*S2183*(1.1+INDEX(Entourage!BD:BD,MATCH(J2183,Entourage!A:A,0))/20)</f>
        <v>525</v>
      </c>
      <c r="U2183" s="96">
        <f t="shared" si="316"/>
        <v>275</v>
      </c>
      <c r="V2183" s="96">
        <f>T2183/VLOOKUP(C2183,[4]CharPropertyConfig!$A:$G,7,FALSE)</f>
        <v>21</v>
      </c>
      <c r="W2183" s="96">
        <f t="shared" si="317"/>
        <v>10008.846032590172</v>
      </c>
      <c r="X2183" s="54" t="str">
        <f>VLOOKUP(J2183,Entourage!A:B,2,FALSE)</f>
        <v>c_b_0059</v>
      </c>
      <c r="Y2183" s="51" t="str">
        <f>VLOOKUP(M2183,Entourage!A:B,2,FALSE)</f>
        <v>c_b_0059</v>
      </c>
    </row>
    <row r="2184" spans="1:25" x14ac:dyDescent="0.15">
      <c r="A2184" s="51">
        <f t="shared" si="320"/>
        <v>110</v>
      </c>
      <c r="B2184" s="2">
        <f>COUNTIF(A$1:A2184,A2184)</f>
        <v>3</v>
      </c>
      <c r="C2184" s="2">
        <f t="shared" si="311"/>
        <v>101</v>
      </c>
      <c r="D2184" s="100">
        <f t="shared" si="312"/>
        <v>33</v>
      </c>
      <c r="E2184" s="51">
        <v>1</v>
      </c>
      <c r="F2184" s="43">
        <f t="shared" si="318"/>
        <v>1</v>
      </c>
      <c r="G2184" s="82">
        <v>13009</v>
      </c>
      <c r="H2184" s="101">
        <f t="shared" si="319"/>
        <v>6</v>
      </c>
      <c r="I2184" s="43">
        <f>VLOOKUP(C2184,[4]CharPropertyConfig!$A:$G,7,FALSE)*D2184</f>
        <v>825</v>
      </c>
      <c r="J2184" s="51">
        <f>VLOOKUP(A2184,filiation!A:C,3,FALSE)</f>
        <v>8</v>
      </c>
      <c r="K2184" s="51">
        <f>VLOOKUP(J2184,Entourage!A:N,14,FALSE)</f>
        <v>2</v>
      </c>
      <c r="L2184" s="2" t="str">
        <f t="shared" si="313"/>
        <v>刺杀</v>
      </c>
      <c r="M2184" s="51">
        <f>VLOOKUP(A2184,filiation!A:D,IF(AND(A2184&gt;=105,A2184&lt;=125),3,4),FALSE)</f>
        <v>8</v>
      </c>
      <c r="N2184" s="51">
        <f>VLOOKUP(M2184,Entourage!A:N,14,FALSE)</f>
        <v>2</v>
      </c>
      <c r="O2184" s="2" t="str">
        <f t="shared" si="314"/>
        <v>刺杀</v>
      </c>
      <c r="P2184" s="2">
        <f t="shared" si="315"/>
        <v>101</v>
      </c>
      <c r="Q2184" s="51">
        <f>INT(VLOOKUP(M2184,Entourage!A:AF,28+IF(N2184=1,2,IF(N2184=3,3,1)),FALSE)*0.6*POWER(B2184,1.1))</f>
        <v>42</v>
      </c>
      <c r="R2184" s="55">
        <f>I2184/(SUM(H$2:H2184)*10)</f>
        <v>1.1194637429439861E-3</v>
      </c>
      <c r="S2184" s="95">
        <f t="shared" si="321"/>
        <v>5.5</v>
      </c>
      <c r="T2184" s="96">
        <f>SUMIFS(H$2:H2184,A$2:A2184,A2184)*10*S2184*(1.1+INDEX(Entourage!BD:BD,MATCH(J2184,Entourage!A:A,0))/20)</f>
        <v>825</v>
      </c>
      <c r="U2184" s="96">
        <f t="shared" si="316"/>
        <v>300</v>
      </c>
      <c r="V2184" s="96">
        <f>T2184/VLOOKUP(C2184,[4]CharPropertyConfig!$A:$G,7,FALSE)</f>
        <v>33</v>
      </c>
      <c r="W2184" s="96">
        <f t="shared" si="317"/>
        <v>25</v>
      </c>
      <c r="X2184" s="54" t="str">
        <f>VLOOKUP(J2184,Entourage!A:B,2,FALSE)</f>
        <v>c_b_0059</v>
      </c>
      <c r="Y2184" s="51" t="str">
        <f>VLOOKUP(M2184,Entourage!A:B,2,FALSE)</f>
        <v>c_b_0059</v>
      </c>
    </row>
    <row r="2185" spans="1:25" x14ac:dyDescent="0.15">
      <c r="A2185" s="51">
        <f t="shared" si="320"/>
        <v>110</v>
      </c>
      <c r="B2185" s="2">
        <f>COUNTIF(A$1:A2185,A2185)</f>
        <v>4</v>
      </c>
      <c r="C2185" s="2">
        <f t="shared" si="311"/>
        <v>101</v>
      </c>
      <c r="D2185" s="100">
        <f t="shared" si="312"/>
        <v>46</v>
      </c>
      <c r="E2185" s="51">
        <v>1</v>
      </c>
      <c r="F2185" s="43">
        <f t="shared" si="318"/>
        <v>2</v>
      </c>
      <c r="G2185" s="82">
        <v>13009</v>
      </c>
      <c r="H2185" s="101">
        <f t="shared" si="319"/>
        <v>10</v>
      </c>
      <c r="I2185" s="43">
        <f>VLOOKUP(C2185,[4]CharPropertyConfig!$A:$G,7,FALSE)*D2185</f>
        <v>1150</v>
      </c>
      <c r="J2185" s="51">
        <f>VLOOKUP(A2185,filiation!A:C,3,FALSE)</f>
        <v>8</v>
      </c>
      <c r="K2185" s="51">
        <f>VLOOKUP(J2185,Entourage!A:N,14,FALSE)</f>
        <v>2</v>
      </c>
      <c r="L2185" s="2" t="str">
        <f t="shared" si="313"/>
        <v>刺杀</v>
      </c>
      <c r="M2185" s="51">
        <f>VLOOKUP(A2185,filiation!A:D,IF(AND(A2185&gt;=105,A2185&lt;=125),3,4),FALSE)</f>
        <v>8</v>
      </c>
      <c r="N2185" s="51">
        <f>VLOOKUP(M2185,Entourage!A:N,14,FALSE)</f>
        <v>2</v>
      </c>
      <c r="O2185" s="2" t="str">
        <f t="shared" si="314"/>
        <v>刺杀</v>
      </c>
      <c r="P2185" s="2">
        <f t="shared" si="315"/>
        <v>101</v>
      </c>
      <c r="Q2185" s="51">
        <f>INT(VLOOKUP(M2185,Entourage!A:AF,28+IF(N2185=1,2,IF(N2185=3,3,1)),FALSE)*0.6*POWER(B2185,1.1))</f>
        <v>57</v>
      </c>
      <c r="R2185" s="55">
        <f>I2185/(SUM(H$2:H2185)*10)</f>
        <v>1.5602528966434212E-3</v>
      </c>
      <c r="S2185" s="95">
        <f t="shared" si="321"/>
        <v>4.2</v>
      </c>
      <c r="T2185" s="96">
        <f>SUMIFS(H$2:H2185,A$2:A2185,A2185)*10*S2185*(1.1+INDEX(Entourage!BD:BD,MATCH(J2185,Entourage!A:A,0))/20)</f>
        <v>1155</v>
      </c>
      <c r="U2185" s="96">
        <f t="shared" si="316"/>
        <v>330</v>
      </c>
      <c r="V2185" s="96">
        <f>T2185/VLOOKUP(C2185,[4]CharPropertyConfig!$A:$G,7,FALSE)</f>
        <v>46.2</v>
      </c>
      <c r="W2185" s="96">
        <f t="shared" si="317"/>
        <v>30</v>
      </c>
      <c r="X2185" s="54" t="str">
        <f>VLOOKUP(J2185,Entourage!A:B,2,FALSE)</f>
        <v>c_b_0059</v>
      </c>
      <c r="Y2185" s="51" t="str">
        <f>VLOOKUP(M2185,Entourage!A:B,2,FALSE)</f>
        <v>c_b_0059</v>
      </c>
    </row>
    <row r="2186" spans="1:25" x14ac:dyDescent="0.15">
      <c r="A2186" s="51">
        <f t="shared" si="320"/>
        <v>110</v>
      </c>
      <c r="B2186" s="2">
        <f>COUNTIF(A$1:A2186,A2186)</f>
        <v>5</v>
      </c>
      <c r="C2186" s="2">
        <f t="shared" si="311"/>
        <v>101</v>
      </c>
      <c r="D2186" s="100">
        <f t="shared" si="312"/>
        <v>60</v>
      </c>
      <c r="E2186" s="51">
        <v>1</v>
      </c>
      <c r="F2186" s="43">
        <f t="shared" si="318"/>
        <v>2</v>
      </c>
      <c r="G2186" s="82">
        <v>13009</v>
      </c>
      <c r="H2186" s="101">
        <f t="shared" si="319"/>
        <v>12</v>
      </c>
      <c r="I2186" s="43">
        <f>VLOOKUP(C2186,[4]CharPropertyConfig!$A:$G,7,FALSE)*D2186</f>
        <v>1500</v>
      </c>
      <c r="J2186" s="51">
        <f>VLOOKUP(A2186,filiation!A:C,3,FALSE)</f>
        <v>8</v>
      </c>
      <c r="K2186" s="51">
        <f>VLOOKUP(J2186,Entourage!A:N,14,FALSE)</f>
        <v>2</v>
      </c>
      <c r="L2186" s="2" t="str">
        <f t="shared" si="313"/>
        <v>刺杀</v>
      </c>
      <c r="M2186" s="51">
        <f>VLOOKUP(A2186,filiation!A:D,IF(AND(A2186&gt;=105,A2186&lt;=125),3,4),FALSE)</f>
        <v>8</v>
      </c>
      <c r="N2186" s="51">
        <f>VLOOKUP(M2186,Entourage!A:N,14,FALSE)</f>
        <v>2</v>
      </c>
      <c r="O2186" s="2" t="str">
        <f t="shared" si="314"/>
        <v>刺杀</v>
      </c>
      <c r="P2186" s="2">
        <f t="shared" si="315"/>
        <v>101</v>
      </c>
      <c r="Q2186" s="51">
        <f>INT(VLOOKUP(M2186,Entourage!A:AF,28+IF(N2186=1,2,IF(N2186=3,3,1)),FALSE)*0.6*POWER(B2186,1.1))</f>
        <v>74</v>
      </c>
      <c r="R2186" s="55">
        <f>I2186/(SUM(H$2:H2186)*10)</f>
        <v>2.0347811931956915E-3</v>
      </c>
      <c r="S2186" s="95">
        <f t="shared" si="321"/>
        <v>3.56</v>
      </c>
      <c r="T2186" s="96">
        <f>SUMIFS(H$2:H2186,A$2:A2186,A2186)*10*S2186*(1.1+INDEX(Entourage!BD:BD,MATCH(J2186,Entourage!A:A,0))/20)</f>
        <v>1513</v>
      </c>
      <c r="U2186" s="96">
        <f t="shared" si="316"/>
        <v>358</v>
      </c>
      <c r="V2186" s="96">
        <f>T2186/VLOOKUP(C2186,[4]CharPropertyConfig!$A:$G,7,FALSE)</f>
        <v>60.52</v>
      </c>
      <c r="W2186" s="96">
        <f t="shared" si="317"/>
        <v>28</v>
      </c>
      <c r="X2186" s="54" t="str">
        <f>VLOOKUP(J2186,Entourage!A:B,2,FALSE)</f>
        <v>c_b_0059</v>
      </c>
      <c r="Y2186" s="51" t="str">
        <f>VLOOKUP(M2186,Entourage!A:B,2,FALSE)</f>
        <v>c_b_0059</v>
      </c>
    </row>
    <row r="2187" spans="1:25" x14ac:dyDescent="0.15">
      <c r="A2187" s="51">
        <f t="shared" si="320"/>
        <v>110</v>
      </c>
      <c r="B2187" s="2">
        <f>COUNTIF(A$1:A2187,A2187)</f>
        <v>6</v>
      </c>
      <c r="C2187" s="2">
        <f t="shared" si="311"/>
        <v>101</v>
      </c>
      <c r="D2187" s="100">
        <f t="shared" si="312"/>
        <v>75</v>
      </c>
      <c r="E2187" s="51">
        <v>1</v>
      </c>
      <c r="F2187" s="43">
        <f t="shared" si="318"/>
        <v>2</v>
      </c>
      <c r="G2187" s="82">
        <v>13009</v>
      </c>
      <c r="H2187" s="101">
        <f t="shared" si="319"/>
        <v>16</v>
      </c>
      <c r="I2187" s="43">
        <f>VLOOKUP(C2187,[4]CharPropertyConfig!$A:$G,7,FALSE)*D2187</f>
        <v>1875</v>
      </c>
      <c r="J2187" s="51">
        <f>VLOOKUP(A2187,filiation!A:C,3,FALSE)</f>
        <v>8</v>
      </c>
      <c r="K2187" s="51">
        <f>VLOOKUP(J2187,Entourage!A:N,14,FALSE)</f>
        <v>2</v>
      </c>
      <c r="L2187" s="2" t="str">
        <f t="shared" si="313"/>
        <v>刺杀</v>
      </c>
      <c r="M2187" s="51">
        <f>VLOOKUP(A2187,filiation!A:D,IF(AND(A2187&gt;=105,A2187&lt;=125),3,4),FALSE)</f>
        <v>8</v>
      </c>
      <c r="N2187" s="51">
        <f>VLOOKUP(M2187,Entourage!A:N,14,FALSE)</f>
        <v>2</v>
      </c>
      <c r="O2187" s="2" t="str">
        <f t="shared" si="314"/>
        <v>刺杀</v>
      </c>
      <c r="P2187" s="2">
        <f t="shared" si="315"/>
        <v>101</v>
      </c>
      <c r="Q2187" s="51">
        <f>INT(VLOOKUP(M2187,Entourage!A:AF,28+IF(N2187=1,2,IF(N2187=3,3,1)),FALSE)*0.6*POWER(B2187,1.1))</f>
        <v>90</v>
      </c>
      <c r="R2187" s="55">
        <f>I2187/(SUM(H$2:H2187)*10)</f>
        <v>2.5429245666856539E-3</v>
      </c>
      <c r="S2187" s="95">
        <f t="shared" si="321"/>
        <v>3.02</v>
      </c>
      <c r="T2187" s="96">
        <f>SUMIFS(H$2:H2187,A$2:A2187,A2187)*10*S2187*(1.1+INDEX(Entourage!BD:BD,MATCH(J2187,Entourage!A:A,0))/20)</f>
        <v>1887.5</v>
      </c>
      <c r="U2187" s="96">
        <f t="shared" si="316"/>
        <v>374.5</v>
      </c>
      <c r="V2187" s="96">
        <f>T2187/VLOOKUP(C2187,[4]CharPropertyConfig!$A:$G,7,FALSE)</f>
        <v>75.5</v>
      </c>
      <c r="W2187" s="96">
        <f t="shared" si="317"/>
        <v>16.5</v>
      </c>
      <c r="X2187" s="54" t="str">
        <f>VLOOKUP(J2187,Entourage!A:B,2,FALSE)</f>
        <v>c_b_0059</v>
      </c>
      <c r="Y2187" s="51" t="str">
        <f>VLOOKUP(M2187,Entourage!A:B,2,FALSE)</f>
        <v>c_b_0059</v>
      </c>
    </row>
    <row r="2188" spans="1:25" x14ac:dyDescent="0.15">
      <c r="A2188" s="51">
        <f t="shared" si="320"/>
        <v>110</v>
      </c>
      <c r="B2188" s="2">
        <f>COUNTIF(A$1:A2188,A2188)</f>
        <v>7</v>
      </c>
      <c r="C2188" s="2">
        <f t="shared" si="311"/>
        <v>101</v>
      </c>
      <c r="D2188" s="100">
        <f t="shared" si="312"/>
        <v>91</v>
      </c>
      <c r="E2188" s="51">
        <v>1</v>
      </c>
      <c r="F2188" s="43">
        <f t="shared" si="318"/>
        <v>3</v>
      </c>
      <c r="G2188" s="82">
        <v>13009</v>
      </c>
      <c r="H2188" s="101">
        <f t="shared" si="319"/>
        <v>20</v>
      </c>
      <c r="I2188" s="43">
        <f>VLOOKUP(C2188,[4]CharPropertyConfig!$A:$G,7,FALSE)*D2188</f>
        <v>2275</v>
      </c>
      <c r="J2188" s="51">
        <f>VLOOKUP(A2188,filiation!A:C,3,FALSE)</f>
        <v>8</v>
      </c>
      <c r="K2188" s="51">
        <f>VLOOKUP(J2188,Entourage!A:N,14,FALSE)</f>
        <v>2</v>
      </c>
      <c r="L2188" s="2" t="str">
        <f t="shared" si="313"/>
        <v>刺杀</v>
      </c>
      <c r="M2188" s="51">
        <f>VLOOKUP(A2188,filiation!A:D,IF(AND(A2188&gt;=105,A2188&lt;=125),3,4),FALSE)</f>
        <v>8</v>
      </c>
      <c r="N2188" s="51">
        <f>VLOOKUP(M2188,Entourage!A:N,14,FALSE)</f>
        <v>2</v>
      </c>
      <c r="O2188" s="2" t="str">
        <f t="shared" si="314"/>
        <v>刺杀</v>
      </c>
      <c r="P2188" s="2">
        <f t="shared" si="315"/>
        <v>101</v>
      </c>
      <c r="Q2188" s="51">
        <f>INT(VLOOKUP(M2188,Entourage!A:AF,28+IF(N2188=1,2,IF(N2188=3,3,1)),FALSE)*0.6*POWER(B2188,1.1))</f>
        <v>107</v>
      </c>
      <c r="R2188" s="55">
        <f>I2188/(SUM(H$2:H2188)*10)</f>
        <v>3.0845784635409605E-3</v>
      </c>
      <c r="S2188" s="95">
        <f t="shared" si="321"/>
        <v>2.6</v>
      </c>
      <c r="T2188" s="96">
        <f>SUMIFS(H$2:H2188,A$2:A2188,A2188)*10*S2188*(1.1+INDEX(Entourage!BD:BD,MATCH(J2188,Entourage!A:A,0))/20)</f>
        <v>2275</v>
      </c>
      <c r="U2188" s="96">
        <f t="shared" si="316"/>
        <v>387.5</v>
      </c>
      <c r="V2188" s="96">
        <f>T2188/VLOOKUP(C2188,[4]CharPropertyConfig!$A:$G,7,FALSE)</f>
        <v>91</v>
      </c>
      <c r="W2188" s="96">
        <f t="shared" si="317"/>
        <v>13</v>
      </c>
      <c r="X2188" s="54" t="str">
        <f>VLOOKUP(J2188,Entourage!A:B,2,FALSE)</f>
        <v>c_b_0059</v>
      </c>
      <c r="Y2188" s="51" t="str">
        <f>VLOOKUP(M2188,Entourage!A:B,2,FALSE)</f>
        <v>c_b_0059</v>
      </c>
    </row>
    <row r="2189" spans="1:25" x14ac:dyDescent="0.15">
      <c r="A2189" s="51">
        <f t="shared" si="320"/>
        <v>110</v>
      </c>
      <c r="B2189" s="2">
        <f>COUNTIF(A$1:A2189,A2189)</f>
        <v>8</v>
      </c>
      <c r="C2189" s="2">
        <f t="shared" si="311"/>
        <v>101</v>
      </c>
      <c r="D2189" s="100">
        <f t="shared" si="312"/>
        <v>107</v>
      </c>
      <c r="E2189" s="51">
        <v>1</v>
      </c>
      <c r="F2189" s="43">
        <f t="shared" si="318"/>
        <v>3</v>
      </c>
      <c r="G2189" s="82">
        <v>13009</v>
      </c>
      <c r="H2189" s="101">
        <f t="shared" si="319"/>
        <v>24</v>
      </c>
      <c r="I2189" s="43">
        <f>VLOOKUP(C2189,[4]CharPropertyConfig!$A:$G,7,FALSE)*D2189</f>
        <v>2675</v>
      </c>
      <c r="J2189" s="51">
        <f>VLOOKUP(A2189,filiation!A:C,3,FALSE)</f>
        <v>8</v>
      </c>
      <c r="K2189" s="51">
        <f>VLOOKUP(J2189,Entourage!A:N,14,FALSE)</f>
        <v>2</v>
      </c>
      <c r="L2189" s="2" t="str">
        <f t="shared" si="313"/>
        <v>刺杀</v>
      </c>
      <c r="M2189" s="51">
        <f>VLOOKUP(A2189,filiation!A:D,IF(AND(A2189&gt;=105,A2189&lt;=125),3,4),FALSE)</f>
        <v>8</v>
      </c>
      <c r="N2189" s="51">
        <f>VLOOKUP(M2189,Entourage!A:N,14,FALSE)</f>
        <v>2</v>
      </c>
      <c r="O2189" s="2" t="str">
        <f t="shared" si="314"/>
        <v>刺杀</v>
      </c>
      <c r="P2189" s="2">
        <f t="shared" si="315"/>
        <v>101</v>
      </c>
      <c r="Q2189" s="51">
        <f>INT(VLOOKUP(M2189,Entourage!A:AF,28+IF(N2189=1,2,IF(N2189=3,3,1)),FALSE)*0.6*POWER(B2189,1.1))</f>
        <v>124</v>
      </c>
      <c r="R2189" s="55">
        <f>I2189/(SUM(H$2:H2189)*10)</f>
        <v>3.6257420911382796E-3</v>
      </c>
      <c r="S2189" s="95">
        <f t="shared" si="321"/>
        <v>2.2799999999999998</v>
      </c>
      <c r="T2189" s="96">
        <f>SUMIFS(H$2:H2189,A$2:A2189,A2189)*10*S2189*(1.1+INDEX(Entourage!BD:BD,MATCH(J2189,Entourage!A:A,0))/20)</f>
        <v>2679</v>
      </c>
      <c r="U2189" s="96">
        <f t="shared" si="316"/>
        <v>404</v>
      </c>
      <c r="V2189" s="96">
        <f>T2189/VLOOKUP(C2189,[4]CharPropertyConfig!$A:$G,7,FALSE)</f>
        <v>107.16</v>
      </c>
      <c r="W2189" s="96">
        <f t="shared" si="317"/>
        <v>16.5</v>
      </c>
      <c r="X2189" s="54" t="str">
        <f>VLOOKUP(J2189,Entourage!A:B,2,FALSE)</f>
        <v>c_b_0059</v>
      </c>
      <c r="Y2189" s="51" t="str">
        <f>VLOOKUP(M2189,Entourage!A:B,2,FALSE)</f>
        <v>c_b_0059</v>
      </c>
    </row>
    <row r="2190" spans="1:25" x14ac:dyDescent="0.15">
      <c r="A2190" s="51">
        <f t="shared" si="320"/>
        <v>110</v>
      </c>
      <c r="B2190" s="2">
        <f>COUNTIF(A$1:A2190,A2190)</f>
        <v>9</v>
      </c>
      <c r="C2190" s="2">
        <f t="shared" si="311"/>
        <v>101</v>
      </c>
      <c r="D2190" s="100">
        <f t="shared" si="312"/>
        <v>124</v>
      </c>
      <c r="E2190" s="51">
        <v>1</v>
      </c>
      <c r="F2190" s="43">
        <f t="shared" si="318"/>
        <v>3</v>
      </c>
      <c r="G2190" s="82">
        <v>13009</v>
      </c>
      <c r="H2190" s="101">
        <f t="shared" si="319"/>
        <v>26</v>
      </c>
      <c r="I2190" s="43">
        <f>VLOOKUP(C2190,[4]CharPropertyConfig!$A:$G,7,FALSE)*D2190</f>
        <v>3100</v>
      </c>
      <c r="J2190" s="51">
        <f>VLOOKUP(A2190,filiation!A:C,3,FALSE)</f>
        <v>8</v>
      </c>
      <c r="K2190" s="51">
        <f>VLOOKUP(J2190,Entourage!A:N,14,FALSE)</f>
        <v>2</v>
      </c>
      <c r="L2190" s="2" t="str">
        <f t="shared" si="313"/>
        <v>刺杀</v>
      </c>
      <c r="M2190" s="51">
        <f>VLOOKUP(A2190,filiation!A:D,IF(AND(A2190&gt;=105,A2190&lt;=125),3,4),FALSE)</f>
        <v>8</v>
      </c>
      <c r="N2190" s="51">
        <f>VLOOKUP(M2190,Entourage!A:N,14,FALSE)</f>
        <v>2</v>
      </c>
      <c r="O2190" s="2" t="str">
        <f t="shared" si="314"/>
        <v>刺杀</v>
      </c>
      <c r="P2190" s="2">
        <f t="shared" si="315"/>
        <v>101</v>
      </c>
      <c r="Q2190" s="51">
        <f>INT(VLOOKUP(M2190,Entourage!A:AF,28+IF(N2190=1,2,IF(N2190=3,3,1)),FALSE)*0.6*POWER(B2190,1.1))</f>
        <v>141</v>
      </c>
      <c r="R2190" s="55">
        <f>I2190/(SUM(H$2:H2190)*10)</f>
        <v>4.2003143461059019E-3</v>
      </c>
      <c r="S2190" s="95">
        <f t="shared" si="321"/>
        <v>2.0699999999999998</v>
      </c>
      <c r="T2190" s="96">
        <f>SUMIFS(H$2:H2190,A$2:A2190,A2190)*10*S2190*(1.1+INDEX(Entourage!BD:BD,MATCH(J2190,Entourage!A:A,0))/20)</f>
        <v>3105</v>
      </c>
      <c r="U2190" s="96">
        <f t="shared" si="316"/>
        <v>426</v>
      </c>
      <c r="V2190" s="96">
        <f>T2190/VLOOKUP(C2190,[4]CharPropertyConfig!$A:$G,7,FALSE)</f>
        <v>124.2</v>
      </c>
      <c r="W2190" s="96">
        <f t="shared" si="317"/>
        <v>22</v>
      </c>
      <c r="X2190" s="54" t="str">
        <f>VLOOKUP(J2190,Entourage!A:B,2,FALSE)</f>
        <v>c_b_0059</v>
      </c>
      <c r="Y2190" s="51" t="str">
        <f>VLOOKUP(M2190,Entourage!A:B,2,FALSE)</f>
        <v>c_b_0059</v>
      </c>
    </row>
    <row r="2191" spans="1:25" x14ac:dyDescent="0.15">
      <c r="A2191" s="51">
        <f t="shared" si="320"/>
        <v>110</v>
      </c>
      <c r="B2191" s="2">
        <f>COUNTIF(A$1:A2191,A2191)</f>
        <v>10</v>
      </c>
      <c r="C2191" s="2">
        <f t="shared" si="311"/>
        <v>101</v>
      </c>
      <c r="D2191" s="100">
        <f t="shared" si="312"/>
        <v>141</v>
      </c>
      <c r="E2191" s="51">
        <v>1</v>
      </c>
      <c r="F2191" s="43">
        <f t="shared" si="318"/>
        <v>3</v>
      </c>
      <c r="G2191" s="82">
        <v>13009</v>
      </c>
      <c r="H2191" s="101">
        <f t="shared" si="319"/>
        <v>30</v>
      </c>
      <c r="I2191" s="43">
        <f>VLOOKUP(C2191,[4]CharPropertyConfig!$A:$G,7,FALSE)*D2191</f>
        <v>3525</v>
      </c>
      <c r="J2191" s="51">
        <f>VLOOKUP(A2191,filiation!A:C,3,FALSE)</f>
        <v>8</v>
      </c>
      <c r="K2191" s="51">
        <f>VLOOKUP(J2191,Entourage!A:N,14,FALSE)</f>
        <v>2</v>
      </c>
      <c r="L2191" s="2" t="str">
        <f t="shared" si="313"/>
        <v>刺杀</v>
      </c>
      <c r="M2191" s="51">
        <f>VLOOKUP(A2191,filiation!A:D,IF(AND(A2191&gt;=105,A2191&lt;=125),3,4),FALSE)</f>
        <v>8</v>
      </c>
      <c r="N2191" s="51">
        <f>VLOOKUP(M2191,Entourage!A:N,14,FALSE)</f>
        <v>2</v>
      </c>
      <c r="O2191" s="2" t="str">
        <f t="shared" si="314"/>
        <v>刺杀</v>
      </c>
      <c r="P2191" s="2">
        <f t="shared" si="315"/>
        <v>101</v>
      </c>
      <c r="Q2191" s="51">
        <f>INT(VLOOKUP(M2191,Entourage!A:AF,28+IF(N2191=1,2,IF(N2191=3,3,1)),FALSE)*0.6*POWER(B2191,1.1))</f>
        <v>158</v>
      </c>
      <c r="R2191" s="55">
        <f>I2191/(SUM(H$2:H2191)*10)</f>
        <v>4.77422325757781E-3</v>
      </c>
      <c r="S2191" s="95">
        <f t="shared" si="321"/>
        <v>1.89</v>
      </c>
      <c r="T2191" s="96">
        <f>SUMIFS(H$2:H2191,A$2:A2191,A2191)*10*S2191*(1.1+INDEX(Entourage!BD:BD,MATCH(J2191,Entourage!A:A,0))/20)</f>
        <v>3543.75</v>
      </c>
      <c r="U2191" s="96">
        <f t="shared" si="316"/>
        <v>438.75</v>
      </c>
      <c r="V2191" s="96">
        <f>T2191/VLOOKUP(C2191,[4]CharPropertyConfig!$A:$G,7,FALSE)</f>
        <v>141.75</v>
      </c>
      <c r="W2191" s="96">
        <f t="shared" si="317"/>
        <v>12.75</v>
      </c>
      <c r="X2191" s="54" t="str">
        <f>VLOOKUP(J2191,Entourage!A:B,2,FALSE)</f>
        <v>c_b_0059</v>
      </c>
      <c r="Y2191" s="51" t="str">
        <f>VLOOKUP(M2191,Entourage!A:B,2,FALSE)</f>
        <v>c_b_0059</v>
      </c>
    </row>
    <row r="2192" spans="1:25" x14ac:dyDescent="0.15">
      <c r="A2192" s="51">
        <f t="shared" si="320"/>
        <v>110</v>
      </c>
      <c r="B2192" s="2">
        <f>COUNTIF(A$1:A2192,A2192)</f>
        <v>11</v>
      </c>
      <c r="C2192" s="2">
        <f t="shared" si="311"/>
        <v>101</v>
      </c>
      <c r="D2192" s="100">
        <f t="shared" si="312"/>
        <v>160</v>
      </c>
      <c r="E2192" s="51">
        <v>1</v>
      </c>
      <c r="F2192" s="43">
        <f t="shared" si="318"/>
        <v>4</v>
      </c>
      <c r="G2192" s="82">
        <v>13009</v>
      </c>
      <c r="H2192" s="101">
        <f t="shared" si="319"/>
        <v>34</v>
      </c>
      <c r="I2192" s="43">
        <f>VLOOKUP(C2192,[4]CharPropertyConfig!$A:$G,7,FALSE)*D2192</f>
        <v>4000</v>
      </c>
      <c r="J2192" s="51">
        <f>VLOOKUP(A2192,filiation!A:C,3,FALSE)</f>
        <v>8</v>
      </c>
      <c r="K2192" s="51">
        <f>VLOOKUP(J2192,Entourage!A:N,14,FALSE)</f>
        <v>2</v>
      </c>
      <c r="L2192" s="2" t="str">
        <f t="shared" si="313"/>
        <v>刺杀</v>
      </c>
      <c r="M2192" s="51">
        <f>VLOOKUP(A2192,filiation!A:D,IF(AND(A2192&gt;=105,A2192&lt;=125),3,4),FALSE)</f>
        <v>8</v>
      </c>
      <c r="N2192" s="51">
        <f>VLOOKUP(M2192,Entourage!A:N,14,FALSE)</f>
        <v>2</v>
      </c>
      <c r="O2192" s="2" t="str">
        <f t="shared" si="314"/>
        <v>刺杀</v>
      </c>
      <c r="P2192" s="2">
        <f t="shared" si="315"/>
        <v>101</v>
      </c>
      <c r="Q2192" s="51">
        <f>INT(VLOOKUP(M2192,Entourage!A:AF,28+IF(N2192=1,2,IF(N2192=3,3,1)),FALSE)*0.6*POWER(B2192,1.1))</f>
        <v>176</v>
      </c>
      <c r="R2192" s="55">
        <f>I2192/(SUM(H$2:H2192)*10)</f>
        <v>5.4150647100232848E-3</v>
      </c>
      <c r="S2192" s="95">
        <f t="shared" si="321"/>
        <v>1.74</v>
      </c>
      <c r="T2192" s="96">
        <f>SUMIFS(H$2:H2192,A$2:A2192,A2192)*10*S2192*(1.1+INDEX(Entourage!BD:BD,MATCH(J2192,Entourage!A:A,0))/20)</f>
        <v>4002</v>
      </c>
      <c r="U2192" s="96">
        <f t="shared" si="316"/>
        <v>458.25</v>
      </c>
      <c r="V2192" s="96">
        <f>T2192/VLOOKUP(C2192,[4]CharPropertyConfig!$A:$G,7,FALSE)</f>
        <v>160.08000000000001</v>
      </c>
      <c r="W2192" s="96">
        <f t="shared" si="317"/>
        <v>19.5</v>
      </c>
      <c r="X2192" s="54" t="str">
        <f>VLOOKUP(J2192,Entourage!A:B,2,FALSE)</f>
        <v>c_b_0059</v>
      </c>
      <c r="Y2192" s="51" t="str">
        <f>VLOOKUP(M2192,Entourage!A:B,2,FALSE)</f>
        <v>c_b_0059</v>
      </c>
    </row>
    <row r="2193" spans="1:25" x14ac:dyDescent="0.15">
      <c r="A2193" s="51">
        <f t="shared" si="320"/>
        <v>110</v>
      </c>
      <c r="B2193" s="2">
        <f>COUNTIF(A$1:A2193,A2193)</f>
        <v>12</v>
      </c>
      <c r="C2193" s="2">
        <f t="shared" si="311"/>
        <v>101</v>
      </c>
      <c r="D2193" s="100">
        <f t="shared" si="312"/>
        <v>179</v>
      </c>
      <c r="E2193" s="51">
        <v>1</v>
      </c>
      <c r="F2193" s="43">
        <f t="shared" si="318"/>
        <v>4</v>
      </c>
      <c r="G2193" s="82">
        <v>13009</v>
      </c>
      <c r="H2193" s="101">
        <f t="shared" si="319"/>
        <v>38</v>
      </c>
      <c r="I2193" s="43">
        <f>VLOOKUP(C2193,[4]CharPropertyConfig!$A:$G,7,FALSE)*D2193</f>
        <v>4475</v>
      </c>
      <c r="J2193" s="51">
        <f>VLOOKUP(A2193,filiation!A:C,3,FALSE)</f>
        <v>8</v>
      </c>
      <c r="K2193" s="51">
        <f>VLOOKUP(J2193,Entourage!A:N,14,FALSE)</f>
        <v>2</v>
      </c>
      <c r="L2193" s="2" t="str">
        <f t="shared" si="313"/>
        <v>刺杀</v>
      </c>
      <c r="M2193" s="51">
        <f>VLOOKUP(A2193,filiation!A:D,IF(AND(A2193&gt;=105,A2193&lt;=125),3,4),FALSE)</f>
        <v>8</v>
      </c>
      <c r="N2193" s="51">
        <f>VLOOKUP(M2193,Entourage!A:N,14,FALSE)</f>
        <v>2</v>
      </c>
      <c r="O2193" s="2" t="str">
        <f t="shared" si="314"/>
        <v>刺杀</v>
      </c>
      <c r="P2193" s="2">
        <f t="shared" si="315"/>
        <v>101</v>
      </c>
      <c r="Q2193" s="51">
        <f>INT(VLOOKUP(M2193,Entourage!A:AF,28+IF(N2193=1,2,IF(N2193=3,3,1)),FALSE)*0.6*POWER(B2193,1.1))</f>
        <v>193</v>
      </c>
      <c r="R2193" s="55">
        <f>I2193/(SUM(H$2:H2193)*10)</f>
        <v>6.0549887695180368E-3</v>
      </c>
      <c r="S2193" s="95">
        <f t="shared" si="321"/>
        <v>1.615</v>
      </c>
      <c r="T2193" s="96">
        <f>SUMIFS(H$2:H2193,A$2:A2193,A2193)*10*S2193*(1.1+INDEX(Entourage!BD:BD,MATCH(J2193,Entourage!A:A,0))/20)</f>
        <v>4481.625</v>
      </c>
      <c r="U2193" s="96">
        <f t="shared" si="316"/>
        <v>479.625</v>
      </c>
      <c r="V2193" s="96">
        <f>T2193/VLOOKUP(C2193,[4]CharPropertyConfig!$A:$G,7,FALSE)</f>
        <v>179.26499999999999</v>
      </c>
      <c r="W2193" s="96">
        <f t="shared" si="317"/>
        <v>21.375</v>
      </c>
      <c r="X2193" s="54" t="str">
        <f>VLOOKUP(J2193,Entourage!A:B,2,FALSE)</f>
        <v>c_b_0059</v>
      </c>
      <c r="Y2193" s="51" t="str">
        <f>VLOOKUP(M2193,Entourage!A:B,2,FALSE)</f>
        <v>c_b_0059</v>
      </c>
    </row>
    <row r="2194" spans="1:25" x14ac:dyDescent="0.15">
      <c r="A2194" s="51">
        <f t="shared" si="320"/>
        <v>110</v>
      </c>
      <c r="B2194" s="2">
        <f>COUNTIF(A$1:A2194,A2194)</f>
        <v>13</v>
      </c>
      <c r="C2194" s="2">
        <f t="shared" si="311"/>
        <v>101</v>
      </c>
      <c r="D2194" s="100">
        <f t="shared" si="312"/>
        <v>199</v>
      </c>
      <c r="E2194" s="51">
        <v>1</v>
      </c>
      <c r="F2194" s="43">
        <f t="shared" si="318"/>
        <v>4</v>
      </c>
      <c r="G2194" s="82">
        <v>13009</v>
      </c>
      <c r="H2194" s="101">
        <f t="shared" si="319"/>
        <v>42</v>
      </c>
      <c r="I2194" s="43">
        <f>VLOOKUP(C2194,[4]CharPropertyConfig!$A:$G,7,FALSE)*D2194</f>
        <v>4975</v>
      </c>
      <c r="J2194" s="51">
        <f>VLOOKUP(A2194,filiation!A:C,3,FALSE)</f>
        <v>8</v>
      </c>
      <c r="K2194" s="51">
        <f>VLOOKUP(J2194,Entourage!A:N,14,FALSE)</f>
        <v>2</v>
      </c>
      <c r="L2194" s="2" t="str">
        <f t="shared" si="313"/>
        <v>刺杀</v>
      </c>
      <c r="M2194" s="51">
        <f>VLOOKUP(A2194,filiation!A:D,IF(AND(A2194&gt;=105,A2194&lt;=125),3,4),FALSE)</f>
        <v>8</v>
      </c>
      <c r="N2194" s="51">
        <f>VLOOKUP(M2194,Entourage!A:N,14,FALSE)</f>
        <v>2</v>
      </c>
      <c r="O2194" s="2" t="str">
        <f t="shared" si="314"/>
        <v>刺杀</v>
      </c>
      <c r="P2194" s="2">
        <f t="shared" si="315"/>
        <v>101</v>
      </c>
      <c r="Q2194" s="51">
        <f>INT(VLOOKUP(M2194,Entourage!A:AF,28+IF(N2194=1,2,IF(N2194=3,3,1)),FALSE)*0.6*POWER(B2194,1.1))</f>
        <v>211</v>
      </c>
      <c r="R2194" s="55">
        <f>I2194/(SUM(H$2:H2194)*10)</f>
        <v>6.7277005463298534E-3</v>
      </c>
      <c r="S2194" s="95">
        <f t="shared" si="321"/>
        <v>1.51</v>
      </c>
      <c r="T2194" s="96">
        <f>SUMIFS(H$2:H2194,A$2:A2194,A2194)*10*S2194*(1.1+INDEX(Entourage!BD:BD,MATCH(J2194,Entourage!A:A,0))/20)</f>
        <v>4983</v>
      </c>
      <c r="U2194" s="96">
        <f t="shared" si="316"/>
        <v>501.375</v>
      </c>
      <c r="V2194" s="96">
        <f>T2194/VLOOKUP(C2194,[4]CharPropertyConfig!$A:$G,7,FALSE)</f>
        <v>199.32</v>
      </c>
      <c r="W2194" s="96">
        <f t="shared" si="317"/>
        <v>21.75</v>
      </c>
      <c r="X2194" s="54" t="str">
        <f>VLOOKUP(J2194,Entourage!A:B,2,FALSE)</f>
        <v>c_b_0059</v>
      </c>
      <c r="Y2194" s="51" t="str">
        <f>VLOOKUP(M2194,Entourage!A:B,2,FALSE)</f>
        <v>c_b_0059</v>
      </c>
    </row>
    <row r="2195" spans="1:25" x14ac:dyDescent="0.15">
      <c r="A2195" s="51">
        <f t="shared" si="320"/>
        <v>110</v>
      </c>
      <c r="B2195" s="2">
        <f>COUNTIF(A$1:A2195,A2195)</f>
        <v>14</v>
      </c>
      <c r="C2195" s="2">
        <f t="shared" si="311"/>
        <v>101</v>
      </c>
      <c r="D2195" s="100">
        <f t="shared" si="312"/>
        <v>220</v>
      </c>
      <c r="E2195" s="51">
        <v>1</v>
      </c>
      <c r="F2195" s="43">
        <f t="shared" si="318"/>
        <v>5</v>
      </c>
      <c r="G2195" s="82">
        <v>13009</v>
      </c>
      <c r="H2195" s="101">
        <f t="shared" si="319"/>
        <v>46</v>
      </c>
      <c r="I2195" s="43">
        <f>VLOOKUP(C2195,[4]CharPropertyConfig!$A:$G,7,FALSE)*D2195</f>
        <v>5500</v>
      </c>
      <c r="J2195" s="51">
        <f>VLOOKUP(A2195,filiation!A:C,3,FALSE)</f>
        <v>8</v>
      </c>
      <c r="K2195" s="51">
        <f>VLOOKUP(J2195,Entourage!A:N,14,FALSE)</f>
        <v>2</v>
      </c>
      <c r="L2195" s="2" t="str">
        <f t="shared" si="313"/>
        <v>刺杀</v>
      </c>
      <c r="M2195" s="51">
        <f>VLOOKUP(A2195,filiation!A:D,IF(AND(A2195&gt;=105,A2195&lt;=125),3,4),FALSE)</f>
        <v>8</v>
      </c>
      <c r="N2195" s="51">
        <f>VLOOKUP(M2195,Entourage!A:N,14,FALSE)</f>
        <v>2</v>
      </c>
      <c r="O2195" s="2" t="str">
        <f t="shared" si="314"/>
        <v>刺杀</v>
      </c>
      <c r="P2195" s="2">
        <f t="shared" si="315"/>
        <v>101</v>
      </c>
      <c r="Q2195" s="51">
        <f>INT(VLOOKUP(M2195,Entourage!A:AF,28+IF(N2195=1,2,IF(N2195=3,3,1)),FALSE)*0.6*POWER(B2195,1.1))</f>
        <v>229</v>
      </c>
      <c r="R2195" s="55">
        <f>I2195/(SUM(H$2:H2195)*10)</f>
        <v>7.4330351109549424E-3</v>
      </c>
      <c r="S2195" s="95">
        <f t="shared" si="321"/>
        <v>1.42</v>
      </c>
      <c r="T2195" s="96">
        <f>SUMIFS(H$2:H2195,A$2:A2195,A2195)*10*S2195*(1.1+INDEX(Entourage!BD:BD,MATCH(J2195,Entourage!A:A,0))/20)</f>
        <v>5502.5</v>
      </c>
      <c r="U2195" s="96">
        <f t="shared" si="316"/>
        <v>519.5</v>
      </c>
      <c r="V2195" s="96">
        <f>T2195/VLOOKUP(C2195,[4]CharPropertyConfig!$A:$G,7,FALSE)</f>
        <v>220.1</v>
      </c>
      <c r="W2195" s="96">
        <f t="shared" si="317"/>
        <v>18.125</v>
      </c>
      <c r="X2195" s="54" t="str">
        <f>VLOOKUP(J2195,Entourage!A:B,2,FALSE)</f>
        <v>c_b_0059</v>
      </c>
      <c r="Y2195" s="51" t="str">
        <f>VLOOKUP(M2195,Entourage!A:B,2,FALSE)</f>
        <v>c_b_0059</v>
      </c>
    </row>
    <row r="2196" spans="1:25" x14ac:dyDescent="0.15">
      <c r="A2196" s="51">
        <f t="shared" si="320"/>
        <v>110</v>
      </c>
      <c r="B2196" s="2">
        <f>COUNTIF(A$1:A2196,A2196)</f>
        <v>15</v>
      </c>
      <c r="C2196" s="2">
        <f t="shared" si="311"/>
        <v>101</v>
      </c>
      <c r="D2196" s="100">
        <f t="shared" si="312"/>
        <v>241</v>
      </c>
      <c r="E2196" s="51">
        <v>1</v>
      </c>
      <c r="F2196" s="43">
        <f t="shared" si="318"/>
        <v>5</v>
      </c>
      <c r="G2196" s="82">
        <v>13009</v>
      </c>
      <c r="H2196" s="101">
        <f t="shared" si="319"/>
        <v>50</v>
      </c>
      <c r="I2196" s="43">
        <f>VLOOKUP(C2196,[4]CharPropertyConfig!$A:$G,7,FALSE)*D2196</f>
        <v>6025</v>
      </c>
      <c r="J2196" s="51">
        <f>VLOOKUP(A2196,filiation!A:C,3,FALSE)</f>
        <v>8</v>
      </c>
      <c r="K2196" s="51">
        <f>VLOOKUP(J2196,Entourage!A:N,14,FALSE)</f>
        <v>2</v>
      </c>
      <c r="L2196" s="2" t="str">
        <f t="shared" si="313"/>
        <v>刺杀</v>
      </c>
      <c r="M2196" s="51">
        <f>VLOOKUP(A2196,filiation!A:D,IF(AND(A2196&gt;=105,A2196&lt;=125),3,4),FALSE)</f>
        <v>8</v>
      </c>
      <c r="N2196" s="51">
        <f>VLOOKUP(M2196,Entourage!A:N,14,FALSE)</f>
        <v>2</v>
      </c>
      <c r="O2196" s="2" t="str">
        <f t="shared" si="314"/>
        <v>刺杀</v>
      </c>
      <c r="P2196" s="2">
        <f t="shared" si="315"/>
        <v>101</v>
      </c>
      <c r="Q2196" s="51">
        <f>INT(VLOOKUP(M2196,Entourage!A:AF,28+IF(N2196=1,2,IF(N2196=3,3,1)),FALSE)*0.6*POWER(B2196,1.1))</f>
        <v>247</v>
      </c>
      <c r="R2196" s="55">
        <f>I2196/(SUM(H$2:H2196)*10)</f>
        <v>8.1370536437793753E-3</v>
      </c>
      <c r="S2196" s="95">
        <f t="shared" si="321"/>
        <v>1.3418999999999999</v>
      </c>
      <c r="T2196" s="96">
        <f>SUMIFS(H$2:H2196,A$2:A2196,A2196)*10*S2196*(1.1+INDEX(Entourage!BD:BD,MATCH(J2196,Entourage!A:A,0))/20)</f>
        <v>6038.5499999999993</v>
      </c>
      <c r="U2196" s="96">
        <f t="shared" si="316"/>
        <v>536.04999999999927</v>
      </c>
      <c r="V2196" s="96">
        <f>T2196/VLOOKUP(C2196,[4]CharPropertyConfig!$A:$G,7,FALSE)</f>
        <v>241.54199999999997</v>
      </c>
      <c r="W2196" s="96">
        <f t="shared" si="317"/>
        <v>16.549999999999272</v>
      </c>
      <c r="X2196" s="54" t="str">
        <f>VLOOKUP(J2196,Entourage!A:B,2,FALSE)</f>
        <v>c_b_0059</v>
      </c>
      <c r="Y2196" s="51" t="str">
        <f>VLOOKUP(M2196,Entourage!A:B,2,FALSE)</f>
        <v>c_b_0059</v>
      </c>
    </row>
    <row r="2197" spans="1:25" x14ac:dyDescent="0.15">
      <c r="A2197" s="51">
        <f t="shared" si="320"/>
        <v>110</v>
      </c>
      <c r="B2197" s="2">
        <f>COUNTIF(A$1:A2197,A2197)</f>
        <v>16</v>
      </c>
      <c r="C2197" s="2">
        <f t="shared" si="311"/>
        <v>101</v>
      </c>
      <c r="D2197" s="100">
        <f t="shared" si="312"/>
        <v>263</v>
      </c>
      <c r="E2197" s="51">
        <v>1</v>
      </c>
      <c r="F2197" s="43">
        <f t="shared" si="318"/>
        <v>5</v>
      </c>
      <c r="G2197" s="82">
        <v>13009</v>
      </c>
      <c r="H2197" s="101">
        <f t="shared" si="319"/>
        <v>54</v>
      </c>
      <c r="I2197" s="43">
        <f>VLOOKUP(C2197,[4]CharPropertyConfig!$A:$G,7,FALSE)*D2197</f>
        <v>6575</v>
      </c>
      <c r="J2197" s="51">
        <f>VLOOKUP(A2197,filiation!A:C,3,FALSE)</f>
        <v>8</v>
      </c>
      <c r="K2197" s="51">
        <f>VLOOKUP(J2197,Entourage!A:N,14,FALSE)</f>
        <v>2</v>
      </c>
      <c r="L2197" s="2" t="str">
        <f t="shared" si="313"/>
        <v>刺杀</v>
      </c>
      <c r="M2197" s="51">
        <f>VLOOKUP(A2197,filiation!A:D,IF(AND(A2197&gt;=105,A2197&lt;=125),3,4),FALSE)</f>
        <v>8</v>
      </c>
      <c r="N2197" s="51">
        <f>VLOOKUP(M2197,Entourage!A:N,14,FALSE)</f>
        <v>2</v>
      </c>
      <c r="O2197" s="2" t="str">
        <f t="shared" si="314"/>
        <v>刺杀</v>
      </c>
      <c r="P2197" s="2">
        <f t="shared" si="315"/>
        <v>101</v>
      </c>
      <c r="Q2197" s="51">
        <f>INT(VLOOKUP(M2197,Entourage!A:AF,28+IF(N2197=1,2,IF(N2197=3,3,1)),FALSE)*0.6*POWER(B2197,1.1))</f>
        <v>266</v>
      </c>
      <c r="R2197" s="55">
        <f>I2197/(SUM(H$2:H2197)*10)</f>
        <v>8.8733838970012687E-3</v>
      </c>
      <c r="S2197" s="95">
        <f t="shared" si="321"/>
        <v>1.2748049999999997</v>
      </c>
      <c r="T2197" s="96">
        <f>SUMIFS(H$2:H2197,A$2:A2197,A2197)*10*S2197*(1.1+INDEX(Entourage!BD:BD,MATCH(J2197,Entourage!A:A,0))/20)</f>
        <v>6597.1158749999986</v>
      </c>
      <c r="U2197" s="96">
        <f t="shared" si="316"/>
        <v>558.56587499999932</v>
      </c>
      <c r="V2197" s="96">
        <f>T2197/VLOOKUP(C2197,[4]CharPropertyConfig!$A:$G,7,FALSE)</f>
        <v>263.88463499999995</v>
      </c>
      <c r="W2197" s="96">
        <f t="shared" si="317"/>
        <v>22.515875000000051</v>
      </c>
      <c r="X2197" s="54" t="str">
        <f>VLOOKUP(J2197,Entourage!A:B,2,FALSE)</f>
        <v>c_b_0059</v>
      </c>
      <c r="Y2197" s="51" t="str">
        <f>VLOOKUP(M2197,Entourage!A:B,2,FALSE)</f>
        <v>c_b_0059</v>
      </c>
    </row>
    <row r="2198" spans="1:25" x14ac:dyDescent="0.15">
      <c r="A2198" s="51">
        <f t="shared" si="320"/>
        <v>110</v>
      </c>
      <c r="B2198" s="2">
        <f>COUNTIF(A$1:A2198,A2198)</f>
        <v>17</v>
      </c>
      <c r="C2198" s="2">
        <f t="shared" si="311"/>
        <v>101</v>
      </c>
      <c r="D2198" s="100">
        <f t="shared" si="312"/>
        <v>287</v>
      </c>
      <c r="E2198" s="51">
        <v>1</v>
      </c>
      <c r="F2198" s="43">
        <f t="shared" si="318"/>
        <v>5</v>
      </c>
      <c r="G2198" s="82">
        <v>13009</v>
      </c>
      <c r="H2198" s="101">
        <f t="shared" si="319"/>
        <v>58</v>
      </c>
      <c r="I2198" s="43">
        <f>VLOOKUP(C2198,[4]CharPropertyConfig!$A:$G,7,FALSE)*D2198</f>
        <v>7175</v>
      </c>
      <c r="J2198" s="51">
        <f>VLOOKUP(A2198,filiation!A:C,3,FALSE)</f>
        <v>8</v>
      </c>
      <c r="K2198" s="51">
        <f>VLOOKUP(J2198,Entourage!A:N,14,FALSE)</f>
        <v>2</v>
      </c>
      <c r="L2198" s="2" t="str">
        <f t="shared" si="313"/>
        <v>刺杀</v>
      </c>
      <c r="M2198" s="51">
        <f>VLOOKUP(A2198,filiation!A:D,IF(AND(A2198&gt;=105,A2198&lt;=125),3,4),FALSE)</f>
        <v>8</v>
      </c>
      <c r="N2198" s="51">
        <f>VLOOKUP(M2198,Entourage!A:N,14,FALSE)</f>
        <v>2</v>
      </c>
      <c r="O2198" s="2" t="str">
        <f t="shared" si="314"/>
        <v>刺杀</v>
      </c>
      <c r="P2198" s="2">
        <f t="shared" si="315"/>
        <v>101</v>
      </c>
      <c r="Q2198" s="51">
        <f>INT(VLOOKUP(M2198,Entourage!A:AF,28+IF(N2198=1,2,IF(N2198=3,3,1)),FALSE)*0.6*POWER(B2198,1.1))</f>
        <v>284</v>
      </c>
      <c r="R2198" s="55">
        <f>I2198/(SUM(H$2:H2198)*10)</f>
        <v>9.6755488429796643E-3</v>
      </c>
      <c r="S2198" s="95">
        <f t="shared" si="321"/>
        <v>1.2174387749999998</v>
      </c>
      <c r="T2198" s="96">
        <f>SUMIFS(H$2:H2198,A$2:A2198,A2198)*10*S2198*(1.1+INDEX(Entourage!BD:BD,MATCH(J2198,Entourage!A:A,0))/20)</f>
        <v>7182.8887724999986</v>
      </c>
      <c r="U2198" s="96">
        <f t="shared" si="316"/>
        <v>585.7728975</v>
      </c>
      <c r="V2198" s="96">
        <f>T2198/VLOOKUP(C2198,[4]CharPropertyConfig!$A:$G,7,FALSE)</f>
        <v>287.31555089999995</v>
      </c>
      <c r="W2198" s="96">
        <f t="shared" si="317"/>
        <v>27.207022500000676</v>
      </c>
      <c r="X2198" s="54" t="str">
        <f>VLOOKUP(J2198,Entourage!A:B,2,FALSE)</f>
        <v>c_b_0059</v>
      </c>
      <c r="Y2198" s="51" t="str">
        <f>VLOOKUP(M2198,Entourage!A:B,2,FALSE)</f>
        <v>c_b_0059</v>
      </c>
    </row>
    <row r="2199" spans="1:25" x14ac:dyDescent="0.15">
      <c r="A2199" s="51">
        <f t="shared" si="320"/>
        <v>110</v>
      </c>
      <c r="B2199" s="2">
        <f>COUNTIF(A$1:A2199,A2199)</f>
        <v>18</v>
      </c>
      <c r="C2199" s="2">
        <f t="shared" si="311"/>
        <v>101</v>
      </c>
      <c r="D2199" s="100">
        <f t="shared" si="312"/>
        <v>313</v>
      </c>
      <c r="E2199" s="51">
        <v>1</v>
      </c>
      <c r="F2199" s="43">
        <f t="shared" si="318"/>
        <v>6</v>
      </c>
      <c r="G2199" s="82">
        <v>13009</v>
      </c>
      <c r="H2199" s="101">
        <f t="shared" si="319"/>
        <v>64</v>
      </c>
      <c r="I2199" s="43">
        <f>VLOOKUP(C2199,[4]CharPropertyConfig!$A:$G,7,FALSE)*D2199</f>
        <v>7825</v>
      </c>
      <c r="J2199" s="51">
        <f>VLOOKUP(A2199,filiation!A:C,3,FALSE)</f>
        <v>8</v>
      </c>
      <c r="K2199" s="51">
        <f>VLOOKUP(J2199,Entourage!A:N,14,FALSE)</f>
        <v>2</v>
      </c>
      <c r="L2199" s="2" t="str">
        <f t="shared" si="313"/>
        <v>刺杀</v>
      </c>
      <c r="M2199" s="51">
        <f>VLOOKUP(A2199,filiation!A:D,IF(AND(A2199&gt;=105,A2199&lt;=125),3,4),FALSE)</f>
        <v>8</v>
      </c>
      <c r="N2199" s="51">
        <f>VLOOKUP(M2199,Entourage!A:N,14,FALSE)</f>
        <v>2</v>
      </c>
      <c r="O2199" s="2" t="str">
        <f t="shared" si="314"/>
        <v>刺杀</v>
      </c>
      <c r="P2199" s="2">
        <f t="shared" si="315"/>
        <v>101</v>
      </c>
      <c r="Q2199" s="51">
        <f>INT(VLOOKUP(M2199,Entourage!A:AF,28+IF(N2199=1,2,IF(N2199=3,3,1)),FALSE)*0.6*POWER(B2199,1.1))</f>
        <v>302</v>
      </c>
      <c r="R2199" s="55">
        <f>I2199/(SUM(H$2:H2199)*10)</f>
        <v>1.0542980328752357E-2</v>
      </c>
      <c r="S2199" s="95">
        <f t="shared" si="321"/>
        <v>1.1687412239999997</v>
      </c>
      <c r="T2199" s="96">
        <f>SUMIFS(H$2:H2199,A$2:A2199,A2199)*10*S2199*(1.1+INDEX(Entourage!BD:BD,MATCH(J2199,Entourage!A:A,0))/20)</f>
        <v>7830.5662007999981</v>
      </c>
      <c r="U2199" s="96">
        <f t="shared" si="316"/>
        <v>647.67742829999952</v>
      </c>
      <c r="V2199" s="96">
        <f>T2199/VLOOKUP(C2199,[4]CharPropertyConfig!$A:$G,7,FALSE)</f>
        <v>313.22264803199994</v>
      </c>
      <c r="W2199" s="96">
        <f t="shared" si="317"/>
        <v>61.90453079999952</v>
      </c>
      <c r="X2199" s="54" t="str">
        <f>VLOOKUP(J2199,Entourage!A:B,2,FALSE)</f>
        <v>c_b_0059</v>
      </c>
      <c r="Y2199" s="51" t="str">
        <f>VLOOKUP(M2199,Entourage!A:B,2,FALSE)</f>
        <v>c_b_0059</v>
      </c>
    </row>
    <row r="2200" spans="1:25" x14ac:dyDescent="0.15">
      <c r="A2200" s="51">
        <f t="shared" si="320"/>
        <v>110</v>
      </c>
      <c r="B2200" s="2">
        <f>COUNTIF(A$1:A2200,A2200)</f>
        <v>19</v>
      </c>
      <c r="C2200" s="2">
        <f t="shared" si="311"/>
        <v>101</v>
      </c>
      <c r="D2200" s="100">
        <f t="shared" si="312"/>
        <v>340</v>
      </c>
      <c r="E2200" s="51">
        <v>1</v>
      </c>
      <c r="F2200" s="43">
        <f t="shared" si="318"/>
        <v>6</v>
      </c>
      <c r="G2200" s="82">
        <v>13009</v>
      </c>
      <c r="H2200" s="101">
        <f t="shared" si="319"/>
        <v>68</v>
      </c>
      <c r="I2200" s="43">
        <f>VLOOKUP(C2200,[4]CharPropertyConfig!$A:$G,7,FALSE)*D2200</f>
        <v>8500</v>
      </c>
      <c r="J2200" s="51">
        <f>VLOOKUP(A2200,filiation!A:C,3,FALSE)</f>
        <v>8</v>
      </c>
      <c r="K2200" s="51">
        <f>VLOOKUP(J2200,Entourage!A:N,14,FALSE)</f>
        <v>2</v>
      </c>
      <c r="L2200" s="2" t="str">
        <f t="shared" si="313"/>
        <v>刺杀</v>
      </c>
      <c r="M2200" s="51">
        <f>VLOOKUP(A2200,filiation!A:D,IF(AND(A2200&gt;=105,A2200&lt;=125),3,4),FALSE)</f>
        <v>8</v>
      </c>
      <c r="N2200" s="51">
        <f>VLOOKUP(M2200,Entourage!A:N,14,FALSE)</f>
        <v>2</v>
      </c>
      <c r="O2200" s="2" t="str">
        <f t="shared" si="314"/>
        <v>刺杀</v>
      </c>
      <c r="P2200" s="2">
        <f t="shared" si="315"/>
        <v>101</v>
      </c>
      <c r="Q2200" s="51">
        <f>INT(VLOOKUP(M2200,Entourage!A:AF,28+IF(N2200=1,2,IF(N2200=3,3,1)),FALSE)*0.6*POWER(B2200,1.1))</f>
        <v>321</v>
      </c>
      <c r="R2200" s="55">
        <f>I2200/(SUM(H$2:H2200)*10)</f>
        <v>1.1441955632134395E-2</v>
      </c>
      <c r="S2200" s="95">
        <f t="shared" si="321"/>
        <v>1.1278352811599996</v>
      </c>
      <c r="T2200" s="96">
        <f>SUMIFS(H$2:H2200,A$2:A2200,A2200)*10*S2200*(1.1+INDEX(Entourage!BD:BD,MATCH(J2200,Entourage!A:A,0))/20)</f>
        <v>8515.156372757996</v>
      </c>
      <c r="U2200" s="96">
        <f t="shared" si="316"/>
        <v>684.59017195799788</v>
      </c>
      <c r="V2200" s="96">
        <f>T2200/VLOOKUP(C2200,[4]CharPropertyConfig!$A:$G,7,FALSE)</f>
        <v>340.60625491031982</v>
      </c>
      <c r="W2200" s="96">
        <f t="shared" si="317"/>
        <v>36.912743657998362</v>
      </c>
      <c r="X2200" s="54" t="str">
        <f>VLOOKUP(J2200,Entourage!A:B,2,FALSE)</f>
        <v>c_b_0059</v>
      </c>
      <c r="Y2200" s="51" t="str">
        <f>VLOOKUP(M2200,Entourage!A:B,2,FALSE)</f>
        <v>c_b_0059</v>
      </c>
    </row>
    <row r="2201" spans="1:25" x14ac:dyDescent="0.15">
      <c r="A2201" s="51">
        <f t="shared" si="320"/>
        <v>110</v>
      </c>
      <c r="B2201" s="2">
        <f>COUNTIF(A$1:A2201,A2201)</f>
        <v>20</v>
      </c>
      <c r="C2201" s="2">
        <f t="shared" si="311"/>
        <v>101</v>
      </c>
      <c r="D2201" s="100">
        <f t="shared" si="312"/>
        <v>369</v>
      </c>
      <c r="E2201" s="51">
        <v>1</v>
      </c>
      <c r="F2201" s="43">
        <f t="shared" si="318"/>
        <v>6</v>
      </c>
      <c r="G2201" s="82">
        <v>13009</v>
      </c>
      <c r="H2201" s="101">
        <f t="shared" si="319"/>
        <v>72</v>
      </c>
      <c r="I2201" s="43">
        <f>VLOOKUP(C2201,[4]CharPropertyConfig!$A:$G,7,FALSE)*D2201</f>
        <v>9225</v>
      </c>
      <c r="J2201" s="51">
        <f>VLOOKUP(A2201,filiation!A:C,3,FALSE)</f>
        <v>8</v>
      </c>
      <c r="K2201" s="51">
        <f>VLOOKUP(J2201,Entourage!A:N,14,FALSE)</f>
        <v>2</v>
      </c>
      <c r="L2201" s="2" t="str">
        <f t="shared" si="313"/>
        <v>刺杀</v>
      </c>
      <c r="M2201" s="51">
        <f>VLOOKUP(A2201,filiation!A:D,IF(AND(A2201&gt;=105,A2201&lt;=125),3,4),FALSE)</f>
        <v>8</v>
      </c>
      <c r="N2201" s="51">
        <f>VLOOKUP(M2201,Entourage!A:N,14,FALSE)</f>
        <v>2</v>
      </c>
      <c r="O2201" s="2" t="str">
        <f t="shared" si="314"/>
        <v>刺杀</v>
      </c>
      <c r="P2201" s="2">
        <f t="shared" si="315"/>
        <v>101</v>
      </c>
      <c r="Q2201" s="51">
        <f>INT(VLOOKUP(M2201,Entourage!A:AF,28+IF(N2201=1,2,IF(N2201=3,3,1)),FALSE)*0.6*POWER(B2201,1.1))</f>
        <v>340</v>
      </c>
      <c r="R2201" s="55">
        <f>I2201/(SUM(H$2:H2201)*10)</f>
        <v>1.2405863367401829E-2</v>
      </c>
      <c r="S2201" s="95">
        <f t="shared" si="321"/>
        <v>1.0940002227251997</v>
      </c>
      <c r="T2201" s="96">
        <f>SUMIFS(H$2:H2201,A$2:A2201,A2201)*10*S2201*(1.1+INDEX(Entourage!BD:BD,MATCH(J2201,Entourage!A:A,0))/20)</f>
        <v>9244.3018820279376</v>
      </c>
      <c r="U2201" s="96">
        <f t="shared" si="316"/>
        <v>729.14550926994161</v>
      </c>
      <c r="V2201" s="96">
        <f>T2201/VLOOKUP(C2201,[4]CharPropertyConfig!$A:$G,7,FALSE)</f>
        <v>369.77207528111751</v>
      </c>
      <c r="W2201" s="96">
        <f t="shared" si="317"/>
        <v>44.555337311943731</v>
      </c>
      <c r="X2201" s="54" t="str">
        <f>VLOOKUP(J2201,Entourage!A:B,2,FALSE)</f>
        <v>c_b_0059</v>
      </c>
      <c r="Y2201" s="51" t="str">
        <f>VLOOKUP(M2201,Entourage!A:B,2,FALSE)</f>
        <v>c_b_0059</v>
      </c>
    </row>
    <row r="2202" spans="1:25" x14ac:dyDescent="0.15">
      <c r="A2202" s="51">
        <f t="shared" si="320"/>
        <v>111</v>
      </c>
      <c r="B2202" s="2">
        <f>COUNTIF(A$1:A2202,A2202)</f>
        <v>1</v>
      </c>
      <c r="C2202" s="2">
        <f t="shared" si="311"/>
        <v>102</v>
      </c>
      <c r="D2202" s="100">
        <f t="shared" si="312"/>
        <v>10</v>
      </c>
      <c r="E2202" s="51">
        <v>1</v>
      </c>
      <c r="F2202" s="43">
        <f t="shared" si="318"/>
        <v>1</v>
      </c>
      <c r="G2202" s="82">
        <v>13009</v>
      </c>
      <c r="H2202" s="101">
        <f t="shared" si="319"/>
        <v>2</v>
      </c>
      <c r="I2202" s="43">
        <f>VLOOKUP(C2202,[4]CharPropertyConfig!$A:$G,7,FALSE)*D2202</f>
        <v>250</v>
      </c>
      <c r="J2202" s="51">
        <f>VLOOKUP(A2202,filiation!A:C,3,FALSE)</f>
        <v>9</v>
      </c>
      <c r="K2202" s="51">
        <f>VLOOKUP(J2202,Entourage!A:N,14,FALSE)</f>
        <v>1</v>
      </c>
      <c r="L2202" s="2" t="str">
        <f t="shared" si="313"/>
        <v>战斗</v>
      </c>
      <c r="M2202" s="51">
        <f>VLOOKUP(A2202,filiation!A:D,IF(AND(A2202&gt;=105,A2202&lt;=125),3,4),FALSE)</f>
        <v>9</v>
      </c>
      <c r="N2202" s="51">
        <f>VLOOKUP(M2202,Entourage!A:N,14,FALSE)</f>
        <v>1</v>
      </c>
      <c r="O2202" s="2" t="str">
        <f t="shared" si="314"/>
        <v>战斗</v>
      </c>
      <c r="P2202" s="2">
        <f t="shared" si="315"/>
        <v>102</v>
      </c>
      <c r="Q2202" s="51">
        <f>INT(VLOOKUP(M2202,Entourage!A:AF,28+IF(N2202=1,2,IF(N2202=3,3,1)),FALSE)*0.6*POWER(B2202,1.1))</f>
        <v>7</v>
      </c>
      <c r="R2202" s="55">
        <f>I2202/(SUM(H$2:H2202)*10)</f>
        <v>3.3619321696565452E-4</v>
      </c>
      <c r="S2202" s="95">
        <f t="shared" si="321"/>
        <v>10</v>
      </c>
      <c r="T2202" s="96">
        <f>SUMIFS(H$2:H2202,A$2:A2202,A2202)*10*S2202*(1.1+INDEX(Entourage!BD:BD,MATCH(J2202,Entourage!A:A,0))/20)</f>
        <v>260</v>
      </c>
      <c r="U2202" s="96">
        <f t="shared" si="316"/>
        <v>-8984.3018820279376</v>
      </c>
      <c r="V2202" s="96">
        <f>T2202/VLOOKUP(C2202,[4]CharPropertyConfig!$A:$G,7,FALSE)</f>
        <v>10.4</v>
      </c>
      <c r="W2202" s="96">
        <f t="shared" si="317"/>
        <v>-9713.4473912978792</v>
      </c>
      <c r="X2202" s="54" t="str">
        <f>VLOOKUP(J2202,Entourage!A:B,2,FALSE)</f>
        <v>c_b_0012</v>
      </c>
      <c r="Y2202" s="51" t="str">
        <f>VLOOKUP(M2202,Entourage!A:B,2,FALSE)</f>
        <v>c_b_0012</v>
      </c>
    </row>
    <row r="2203" spans="1:25" x14ac:dyDescent="0.15">
      <c r="A2203" s="51">
        <f t="shared" si="320"/>
        <v>111</v>
      </c>
      <c r="B2203" s="2">
        <f>COUNTIF(A$1:A2203,A2203)</f>
        <v>2</v>
      </c>
      <c r="C2203" s="2">
        <f t="shared" si="311"/>
        <v>102</v>
      </c>
      <c r="D2203" s="100">
        <f t="shared" si="312"/>
        <v>21</v>
      </c>
      <c r="E2203" s="51">
        <v>1</v>
      </c>
      <c r="F2203" s="43">
        <f t="shared" si="318"/>
        <v>1</v>
      </c>
      <c r="G2203" s="82">
        <v>13009</v>
      </c>
      <c r="H2203" s="101">
        <f t="shared" si="319"/>
        <v>4</v>
      </c>
      <c r="I2203" s="43">
        <f>VLOOKUP(C2203,[4]CharPropertyConfig!$A:$G,7,FALSE)*D2203</f>
        <v>525</v>
      </c>
      <c r="J2203" s="51">
        <f>VLOOKUP(A2203,filiation!A:C,3,FALSE)</f>
        <v>9</v>
      </c>
      <c r="K2203" s="51">
        <f>VLOOKUP(J2203,Entourage!A:N,14,FALSE)</f>
        <v>1</v>
      </c>
      <c r="L2203" s="2" t="str">
        <f t="shared" si="313"/>
        <v>战斗</v>
      </c>
      <c r="M2203" s="51">
        <f>VLOOKUP(A2203,filiation!A:D,IF(AND(A2203&gt;=105,A2203&lt;=125),3,4),FALSE)</f>
        <v>9</v>
      </c>
      <c r="N2203" s="51">
        <f>VLOOKUP(M2203,Entourage!A:N,14,FALSE)</f>
        <v>1</v>
      </c>
      <c r="O2203" s="2" t="str">
        <f t="shared" si="314"/>
        <v>战斗</v>
      </c>
      <c r="P2203" s="2">
        <f t="shared" si="315"/>
        <v>102</v>
      </c>
      <c r="Q2203" s="51">
        <f>INT(VLOOKUP(M2203,Entourage!A:AF,28+IF(N2203=1,2,IF(N2203=3,3,1)),FALSE)*0.6*POWER(B2203,1.1))</f>
        <v>15</v>
      </c>
      <c r="R2203" s="55">
        <f>I2203/(SUM(H$2:H2203)*10)</f>
        <v>7.0596778097517683E-4</v>
      </c>
      <c r="S2203" s="95">
        <f t="shared" si="321"/>
        <v>7</v>
      </c>
      <c r="T2203" s="96">
        <f>SUMIFS(H$2:H2203,A$2:A2203,A2203)*10*S2203*(1.1+INDEX(Entourage!BD:BD,MATCH(J2203,Entourage!A:A,0))/20)</f>
        <v>546</v>
      </c>
      <c r="U2203" s="96">
        <f t="shared" si="316"/>
        <v>286</v>
      </c>
      <c r="V2203" s="96">
        <f>T2203/VLOOKUP(C2203,[4]CharPropertyConfig!$A:$G,7,FALSE)</f>
        <v>21.84</v>
      </c>
      <c r="W2203" s="96">
        <f t="shared" si="317"/>
        <v>9270.3018820279376</v>
      </c>
      <c r="X2203" s="54" t="str">
        <f>VLOOKUP(J2203,Entourage!A:B,2,FALSE)</f>
        <v>c_b_0012</v>
      </c>
      <c r="Y2203" s="51" t="str">
        <f>VLOOKUP(M2203,Entourage!A:B,2,FALSE)</f>
        <v>c_b_0012</v>
      </c>
    </row>
    <row r="2204" spans="1:25" x14ac:dyDescent="0.15">
      <c r="A2204" s="51">
        <f t="shared" si="320"/>
        <v>111</v>
      </c>
      <c r="B2204" s="2">
        <f>COUNTIF(A$1:A2204,A2204)</f>
        <v>3</v>
      </c>
      <c r="C2204" s="2">
        <f t="shared" si="311"/>
        <v>102</v>
      </c>
      <c r="D2204" s="100">
        <f t="shared" si="312"/>
        <v>34</v>
      </c>
      <c r="E2204" s="51">
        <v>1</v>
      </c>
      <c r="F2204" s="43">
        <f t="shared" si="318"/>
        <v>1</v>
      </c>
      <c r="G2204" s="82">
        <v>13009</v>
      </c>
      <c r="H2204" s="101">
        <f t="shared" si="319"/>
        <v>6</v>
      </c>
      <c r="I2204" s="43">
        <f>VLOOKUP(C2204,[4]CharPropertyConfig!$A:$G,7,FALSE)*D2204</f>
        <v>850</v>
      </c>
      <c r="J2204" s="51">
        <f>VLOOKUP(A2204,filiation!A:C,3,FALSE)</f>
        <v>9</v>
      </c>
      <c r="K2204" s="51">
        <f>VLOOKUP(J2204,Entourage!A:N,14,FALSE)</f>
        <v>1</v>
      </c>
      <c r="L2204" s="2" t="str">
        <f t="shared" si="313"/>
        <v>战斗</v>
      </c>
      <c r="M2204" s="51">
        <f>VLOOKUP(A2204,filiation!A:D,IF(AND(A2204&gt;=105,A2204&lt;=125),3,4),FALSE)</f>
        <v>9</v>
      </c>
      <c r="N2204" s="51">
        <f>VLOOKUP(M2204,Entourage!A:N,14,FALSE)</f>
        <v>1</v>
      </c>
      <c r="O2204" s="2" t="str">
        <f t="shared" si="314"/>
        <v>战斗</v>
      </c>
      <c r="P2204" s="2">
        <f t="shared" si="315"/>
        <v>102</v>
      </c>
      <c r="Q2204" s="51">
        <f>INT(VLOOKUP(M2204,Entourage!A:AF,28+IF(N2204=1,2,IF(N2204=3,3,1)),FALSE)*0.6*POWER(B2204,1.1))</f>
        <v>24</v>
      </c>
      <c r="R2204" s="55">
        <f>I2204/(SUM(H$2:H2204)*10)</f>
        <v>1.1429032431560264E-3</v>
      </c>
      <c r="S2204" s="95">
        <f t="shared" si="321"/>
        <v>5.5</v>
      </c>
      <c r="T2204" s="96">
        <f>SUMIFS(H$2:H2204,A$2:A2204,A2204)*10*S2204*(1.1+INDEX(Entourage!BD:BD,MATCH(J2204,Entourage!A:A,0))/20)</f>
        <v>858</v>
      </c>
      <c r="U2204" s="96">
        <f t="shared" si="316"/>
        <v>312</v>
      </c>
      <c r="V2204" s="96">
        <f>T2204/VLOOKUP(C2204,[4]CharPropertyConfig!$A:$G,7,FALSE)</f>
        <v>34.32</v>
      </c>
      <c r="W2204" s="96">
        <f t="shared" si="317"/>
        <v>26</v>
      </c>
      <c r="X2204" s="54" t="str">
        <f>VLOOKUP(J2204,Entourage!A:B,2,FALSE)</f>
        <v>c_b_0012</v>
      </c>
      <c r="Y2204" s="51" t="str">
        <f>VLOOKUP(M2204,Entourage!A:B,2,FALSE)</f>
        <v>c_b_0012</v>
      </c>
    </row>
    <row r="2205" spans="1:25" x14ac:dyDescent="0.15">
      <c r="A2205" s="51">
        <f t="shared" si="320"/>
        <v>111</v>
      </c>
      <c r="B2205" s="2">
        <f>COUNTIF(A$1:A2205,A2205)</f>
        <v>4</v>
      </c>
      <c r="C2205" s="2">
        <f t="shared" si="311"/>
        <v>102</v>
      </c>
      <c r="D2205" s="100">
        <f t="shared" si="312"/>
        <v>48</v>
      </c>
      <c r="E2205" s="51">
        <v>1</v>
      </c>
      <c r="F2205" s="43">
        <f t="shared" si="318"/>
        <v>2</v>
      </c>
      <c r="G2205" s="82">
        <v>13009</v>
      </c>
      <c r="H2205" s="101">
        <f t="shared" si="319"/>
        <v>10</v>
      </c>
      <c r="I2205" s="43">
        <f>VLOOKUP(C2205,[4]CharPropertyConfig!$A:$G,7,FALSE)*D2205</f>
        <v>1200</v>
      </c>
      <c r="J2205" s="51">
        <f>VLOOKUP(A2205,filiation!A:C,3,FALSE)</f>
        <v>9</v>
      </c>
      <c r="K2205" s="51">
        <f>VLOOKUP(J2205,Entourage!A:N,14,FALSE)</f>
        <v>1</v>
      </c>
      <c r="L2205" s="2" t="str">
        <f t="shared" si="313"/>
        <v>战斗</v>
      </c>
      <c r="M2205" s="51">
        <f>VLOOKUP(A2205,filiation!A:D,IF(AND(A2205&gt;=105,A2205&lt;=125),3,4),FALSE)</f>
        <v>9</v>
      </c>
      <c r="N2205" s="51">
        <f>VLOOKUP(M2205,Entourage!A:N,14,FALSE)</f>
        <v>1</v>
      </c>
      <c r="O2205" s="2" t="str">
        <f t="shared" si="314"/>
        <v>战斗</v>
      </c>
      <c r="P2205" s="2">
        <f t="shared" si="315"/>
        <v>102</v>
      </c>
      <c r="Q2205" s="51">
        <f>INT(VLOOKUP(M2205,Entourage!A:AF,28+IF(N2205=1,2,IF(N2205=3,3,1)),FALSE)*0.6*POWER(B2205,1.1))</f>
        <v>33</v>
      </c>
      <c r="R2205" s="55">
        <f>I2205/(SUM(H$2:H2205)*10)</f>
        <v>1.6132935387593772E-3</v>
      </c>
      <c r="S2205" s="95">
        <f t="shared" si="321"/>
        <v>4.2</v>
      </c>
      <c r="T2205" s="96">
        <f>SUMIFS(H$2:H2205,A$2:A2205,A2205)*10*S2205*(1.1+INDEX(Entourage!BD:BD,MATCH(J2205,Entourage!A:A,0))/20)</f>
        <v>1201.2</v>
      </c>
      <c r="U2205" s="96">
        <f t="shared" si="316"/>
        <v>343.20000000000005</v>
      </c>
      <c r="V2205" s="96">
        <f>T2205/VLOOKUP(C2205,[4]CharPropertyConfig!$A:$G,7,FALSE)</f>
        <v>48.048000000000002</v>
      </c>
      <c r="W2205" s="96">
        <f t="shared" si="317"/>
        <v>31.200000000000045</v>
      </c>
      <c r="X2205" s="54" t="str">
        <f>VLOOKUP(J2205,Entourage!A:B,2,FALSE)</f>
        <v>c_b_0012</v>
      </c>
      <c r="Y2205" s="51" t="str">
        <f>VLOOKUP(M2205,Entourage!A:B,2,FALSE)</f>
        <v>c_b_0012</v>
      </c>
    </row>
    <row r="2206" spans="1:25" x14ac:dyDescent="0.15">
      <c r="A2206" s="51">
        <f t="shared" si="320"/>
        <v>111</v>
      </c>
      <c r="B2206" s="2">
        <f>COUNTIF(A$1:A2206,A2206)</f>
        <v>5</v>
      </c>
      <c r="C2206" s="2">
        <f t="shared" si="311"/>
        <v>102</v>
      </c>
      <c r="D2206" s="100">
        <f t="shared" si="312"/>
        <v>62</v>
      </c>
      <c r="E2206" s="51">
        <v>1</v>
      </c>
      <c r="F2206" s="43">
        <f t="shared" si="318"/>
        <v>2</v>
      </c>
      <c r="G2206" s="82">
        <v>13009</v>
      </c>
      <c r="H2206" s="101">
        <f t="shared" si="319"/>
        <v>12</v>
      </c>
      <c r="I2206" s="43">
        <f>VLOOKUP(C2206,[4]CharPropertyConfig!$A:$G,7,FALSE)*D2206</f>
        <v>1550</v>
      </c>
      <c r="J2206" s="51">
        <f>VLOOKUP(A2206,filiation!A:C,3,FALSE)</f>
        <v>9</v>
      </c>
      <c r="K2206" s="51">
        <f>VLOOKUP(J2206,Entourage!A:N,14,FALSE)</f>
        <v>1</v>
      </c>
      <c r="L2206" s="2" t="str">
        <f t="shared" si="313"/>
        <v>战斗</v>
      </c>
      <c r="M2206" s="51">
        <f>VLOOKUP(A2206,filiation!A:D,IF(AND(A2206&gt;=105,A2206&lt;=125),3,4),FALSE)</f>
        <v>9</v>
      </c>
      <c r="N2206" s="51">
        <f>VLOOKUP(M2206,Entourage!A:N,14,FALSE)</f>
        <v>1</v>
      </c>
      <c r="O2206" s="2" t="str">
        <f t="shared" si="314"/>
        <v>战斗</v>
      </c>
      <c r="P2206" s="2">
        <f t="shared" si="315"/>
        <v>102</v>
      </c>
      <c r="Q2206" s="51">
        <f>INT(VLOOKUP(M2206,Entourage!A:AF,28+IF(N2206=1,2,IF(N2206=3,3,1)),FALSE)*0.6*POWER(B2206,1.1))</f>
        <v>42</v>
      </c>
      <c r="R2206" s="55">
        <f>I2206/(SUM(H$2:H2206)*10)</f>
        <v>2.0835013576363686E-3</v>
      </c>
      <c r="S2206" s="95">
        <f t="shared" si="321"/>
        <v>3.56</v>
      </c>
      <c r="T2206" s="96">
        <f>SUMIFS(H$2:H2206,A$2:A2206,A2206)*10*S2206*(1.1+INDEX(Entourage!BD:BD,MATCH(J2206,Entourage!A:A,0))/20)</f>
        <v>1573.5200000000002</v>
      </c>
      <c r="U2206" s="96">
        <f t="shared" si="316"/>
        <v>372.32000000000016</v>
      </c>
      <c r="V2206" s="96">
        <f>T2206/VLOOKUP(C2206,[4]CharPropertyConfig!$A:$G,7,FALSE)</f>
        <v>62.94080000000001</v>
      </c>
      <c r="W2206" s="96">
        <f t="shared" si="317"/>
        <v>29.120000000000118</v>
      </c>
      <c r="X2206" s="54" t="str">
        <f>VLOOKUP(J2206,Entourage!A:B,2,FALSE)</f>
        <v>c_b_0012</v>
      </c>
      <c r="Y2206" s="51" t="str">
        <f>VLOOKUP(M2206,Entourage!A:B,2,FALSE)</f>
        <v>c_b_0012</v>
      </c>
    </row>
    <row r="2207" spans="1:25" x14ac:dyDescent="0.15">
      <c r="A2207" s="51">
        <f t="shared" si="320"/>
        <v>111</v>
      </c>
      <c r="B2207" s="2">
        <f>COUNTIF(A$1:A2207,A2207)</f>
        <v>6</v>
      </c>
      <c r="C2207" s="2">
        <f t="shared" si="311"/>
        <v>102</v>
      </c>
      <c r="D2207" s="100">
        <f t="shared" si="312"/>
        <v>78</v>
      </c>
      <c r="E2207" s="51">
        <v>1</v>
      </c>
      <c r="F2207" s="43">
        <f t="shared" si="318"/>
        <v>2</v>
      </c>
      <c r="G2207" s="82">
        <v>13009</v>
      </c>
      <c r="H2207" s="101">
        <f t="shared" si="319"/>
        <v>16</v>
      </c>
      <c r="I2207" s="43">
        <f>VLOOKUP(C2207,[4]CharPropertyConfig!$A:$G,7,FALSE)*D2207</f>
        <v>1950</v>
      </c>
      <c r="J2207" s="51">
        <f>VLOOKUP(A2207,filiation!A:C,3,FALSE)</f>
        <v>9</v>
      </c>
      <c r="K2207" s="51">
        <f>VLOOKUP(J2207,Entourage!A:N,14,FALSE)</f>
        <v>1</v>
      </c>
      <c r="L2207" s="2" t="str">
        <f t="shared" si="313"/>
        <v>战斗</v>
      </c>
      <c r="M2207" s="51">
        <f>VLOOKUP(A2207,filiation!A:D,IF(AND(A2207&gt;=105,A2207&lt;=125),3,4),FALSE)</f>
        <v>9</v>
      </c>
      <c r="N2207" s="51">
        <f>VLOOKUP(M2207,Entourage!A:N,14,FALSE)</f>
        <v>1</v>
      </c>
      <c r="O2207" s="2" t="str">
        <f t="shared" si="314"/>
        <v>战斗</v>
      </c>
      <c r="P2207" s="2">
        <f t="shared" si="315"/>
        <v>102</v>
      </c>
      <c r="Q2207" s="51">
        <f>INT(VLOOKUP(M2207,Entourage!A:AF,28+IF(N2207=1,2,IF(N2207=3,3,1)),FALSE)*0.6*POWER(B2207,1.1))</f>
        <v>51</v>
      </c>
      <c r="R2207" s="55">
        <f>I2207/(SUM(H$2:H2207)*10)</f>
        <v>2.6206155086681898E-3</v>
      </c>
      <c r="S2207" s="95">
        <f t="shared" si="321"/>
        <v>3.02</v>
      </c>
      <c r="T2207" s="96">
        <f>SUMIFS(H$2:H2207,A$2:A2207,A2207)*10*S2207*(1.1+INDEX(Entourage!BD:BD,MATCH(J2207,Entourage!A:A,0))/20)</f>
        <v>1963</v>
      </c>
      <c r="U2207" s="96">
        <f t="shared" si="316"/>
        <v>389.47999999999979</v>
      </c>
      <c r="V2207" s="96">
        <f>T2207/VLOOKUP(C2207,[4]CharPropertyConfig!$A:$G,7,FALSE)</f>
        <v>78.52</v>
      </c>
      <c r="W2207" s="96">
        <f t="shared" si="317"/>
        <v>17.159999999999627</v>
      </c>
      <c r="X2207" s="54" t="str">
        <f>VLOOKUP(J2207,Entourage!A:B,2,FALSE)</f>
        <v>c_b_0012</v>
      </c>
      <c r="Y2207" s="51" t="str">
        <f>VLOOKUP(M2207,Entourage!A:B,2,FALSE)</f>
        <v>c_b_0012</v>
      </c>
    </row>
    <row r="2208" spans="1:25" x14ac:dyDescent="0.15">
      <c r="A2208" s="51">
        <f t="shared" si="320"/>
        <v>111</v>
      </c>
      <c r="B2208" s="2">
        <f>COUNTIF(A$1:A2208,A2208)</f>
        <v>7</v>
      </c>
      <c r="C2208" s="2">
        <f t="shared" si="311"/>
        <v>102</v>
      </c>
      <c r="D2208" s="100">
        <f t="shared" si="312"/>
        <v>94</v>
      </c>
      <c r="E2208" s="51">
        <v>1</v>
      </c>
      <c r="F2208" s="43">
        <f t="shared" si="318"/>
        <v>3</v>
      </c>
      <c r="G2208" s="82">
        <v>13009</v>
      </c>
      <c r="H2208" s="101">
        <f t="shared" si="319"/>
        <v>20</v>
      </c>
      <c r="I2208" s="43">
        <f>VLOOKUP(C2208,[4]CharPropertyConfig!$A:$G,7,FALSE)*D2208</f>
        <v>2350</v>
      </c>
      <c r="J2208" s="51">
        <f>VLOOKUP(A2208,filiation!A:C,3,FALSE)</f>
        <v>9</v>
      </c>
      <c r="K2208" s="51">
        <f>VLOOKUP(J2208,Entourage!A:N,14,FALSE)</f>
        <v>1</v>
      </c>
      <c r="L2208" s="2" t="str">
        <f t="shared" si="313"/>
        <v>战斗</v>
      </c>
      <c r="M2208" s="51">
        <f>VLOOKUP(A2208,filiation!A:D,IF(AND(A2208&gt;=105,A2208&lt;=125),3,4),FALSE)</f>
        <v>9</v>
      </c>
      <c r="N2208" s="51">
        <f>VLOOKUP(M2208,Entourage!A:N,14,FALSE)</f>
        <v>1</v>
      </c>
      <c r="O2208" s="2" t="str">
        <f t="shared" si="314"/>
        <v>战斗</v>
      </c>
      <c r="P2208" s="2">
        <f t="shared" si="315"/>
        <v>102</v>
      </c>
      <c r="Q2208" s="51">
        <f>INT(VLOOKUP(M2208,Entourage!A:AF,28+IF(N2208=1,2,IF(N2208=3,3,1)),FALSE)*0.6*POWER(B2208,1.1))</f>
        <v>61</v>
      </c>
      <c r="R2208" s="55">
        <f>I2208/(SUM(H$2:H2208)*10)</f>
        <v>3.1573290339916701E-3</v>
      </c>
      <c r="S2208" s="95">
        <f t="shared" si="321"/>
        <v>2.6</v>
      </c>
      <c r="T2208" s="96">
        <f>SUMIFS(H$2:H2208,A$2:A2208,A2208)*10*S2208*(1.1+INDEX(Entourage!BD:BD,MATCH(J2208,Entourage!A:A,0))/20)</f>
        <v>2366</v>
      </c>
      <c r="U2208" s="96">
        <f t="shared" si="316"/>
        <v>403</v>
      </c>
      <c r="V2208" s="96">
        <f>T2208/VLOOKUP(C2208,[4]CharPropertyConfig!$A:$G,7,FALSE)</f>
        <v>94.64</v>
      </c>
      <c r="W2208" s="96">
        <f t="shared" si="317"/>
        <v>13.520000000000209</v>
      </c>
      <c r="X2208" s="54" t="str">
        <f>VLOOKUP(J2208,Entourage!A:B,2,FALSE)</f>
        <v>c_b_0012</v>
      </c>
      <c r="Y2208" s="51" t="str">
        <f>VLOOKUP(M2208,Entourage!A:B,2,FALSE)</f>
        <v>c_b_0012</v>
      </c>
    </row>
    <row r="2209" spans="1:25" x14ac:dyDescent="0.15">
      <c r="A2209" s="51">
        <f t="shared" si="320"/>
        <v>111</v>
      </c>
      <c r="B2209" s="2">
        <f>COUNTIF(A$1:A2209,A2209)</f>
        <v>8</v>
      </c>
      <c r="C2209" s="2">
        <f t="shared" si="311"/>
        <v>102</v>
      </c>
      <c r="D2209" s="100">
        <f t="shared" si="312"/>
        <v>111</v>
      </c>
      <c r="E2209" s="51">
        <v>1</v>
      </c>
      <c r="F2209" s="43">
        <f t="shared" si="318"/>
        <v>3</v>
      </c>
      <c r="G2209" s="82">
        <v>13009</v>
      </c>
      <c r="H2209" s="101">
        <f t="shared" si="319"/>
        <v>24</v>
      </c>
      <c r="I2209" s="43">
        <f>VLOOKUP(C2209,[4]CharPropertyConfig!$A:$G,7,FALSE)*D2209</f>
        <v>2775</v>
      </c>
      <c r="J2209" s="51">
        <f>VLOOKUP(A2209,filiation!A:C,3,FALSE)</f>
        <v>9</v>
      </c>
      <c r="K2209" s="51">
        <f>VLOOKUP(J2209,Entourage!A:N,14,FALSE)</f>
        <v>1</v>
      </c>
      <c r="L2209" s="2" t="str">
        <f t="shared" si="313"/>
        <v>战斗</v>
      </c>
      <c r="M2209" s="51">
        <f>VLOOKUP(A2209,filiation!A:D,IF(AND(A2209&gt;=105,A2209&lt;=125),3,4),FALSE)</f>
        <v>9</v>
      </c>
      <c r="N2209" s="51">
        <f>VLOOKUP(M2209,Entourage!A:N,14,FALSE)</f>
        <v>1</v>
      </c>
      <c r="O2209" s="2" t="str">
        <f t="shared" si="314"/>
        <v>战斗</v>
      </c>
      <c r="P2209" s="2">
        <f t="shared" si="315"/>
        <v>102</v>
      </c>
      <c r="Q2209" s="51">
        <f>INT(VLOOKUP(M2209,Entourage!A:AF,28+IF(N2209=1,2,IF(N2209=3,3,1)),FALSE)*0.6*POWER(B2209,1.1))</f>
        <v>70</v>
      </c>
      <c r="R2209" s="55">
        <f>I2209/(SUM(H$2:H2209)*10)</f>
        <v>3.7271335321137885E-3</v>
      </c>
      <c r="S2209" s="95">
        <f t="shared" si="321"/>
        <v>2.2799999999999998</v>
      </c>
      <c r="T2209" s="96">
        <f>SUMIFS(H$2:H2209,A$2:A2209,A2209)*10*S2209*(1.1+INDEX(Entourage!BD:BD,MATCH(J2209,Entourage!A:A,0))/20)</f>
        <v>2786.16</v>
      </c>
      <c r="U2209" s="96">
        <f t="shared" si="316"/>
        <v>420.15999999999985</v>
      </c>
      <c r="V2209" s="96">
        <f>T2209/VLOOKUP(C2209,[4]CharPropertyConfig!$A:$G,7,FALSE)</f>
        <v>111.4464</v>
      </c>
      <c r="W2209" s="96">
        <f t="shared" si="317"/>
        <v>17.159999999999854</v>
      </c>
      <c r="X2209" s="54" t="str">
        <f>VLOOKUP(J2209,Entourage!A:B,2,FALSE)</f>
        <v>c_b_0012</v>
      </c>
      <c r="Y2209" s="51" t="str">
        <f>VLOOKUP(M2209,Entourage!A:B,2,FALSE)</f>
        <v>c_b_0012</v>
      </c>
    </row>
    <row r="2210" spans="1:25" x14ac:dyDescent="0.15">
      <c r="A2210" s="51">
        <f t="shared" si="320"/>
        <v>111</v>
      </c>
      <c r="B2210" s="2">
        <f>COUNTIF(A$1:A2210,A2210)</f>
        <v>9</v>
      </c>
      <c r="C2210" s="2">
        <f t="shared" ref="C2210:C2273" si="322">P2210</f>
        <v>102</v>
      </c>
      <c r="D2210" s="100">
        <f t="shared" ref="D2210:D2273" si="323">INT(V2210)</f>
        <v>129</v>
      </c>
      <c r="E2210" s="51">
        <v>1</v>
      </c>
      <c r="F2210" s="43">
        <f t="shared" si="318"/>
        <v>3</v>
      </c>
      <c r="G2210" s="82">
        <v>13009</v>
      </c>
      <c r="H2210" s="101">
        <f t="shared" si="319"/>
        <v>26</v>
      </c>
      <c r="I2210" s="43">
        <f>VLOOKUP(C2210,[4]CharPropertyConfig!$A:$G,7,FALSE)*D2210</f>
        <v>3225</v>
      </c>
      <c r="J2210" s="51">
        <f>VLOOKUP(A2210,filiation!A:C,3,FALSE)</f>
        <v>9</v>
      </c>
      <c r="K2210" s="51">
        <f>VLOOKUP(J2210,Entourage!A:N,14,FALSE)</f>
        <v>1</v>
      </c>
      <c r="L2210" s="2" t="str">
        <f t="shared" ref="L2210:L2273" si="324">VLOOKUP(K2210,$AC$2:$AD$4,2,FALSE)</f>
        <v>战斗</v>
      </c>
      <c r="M2210" s="51">
        <f>VLOOKUP(A2210,filiation!A:D,IF(AND(A2210&gt;=105,A2210&lt;=125),3,4),FALSE)</f>
        <v>9</v>
      </c>
      <c r="N2210" s="51">
        <f>VLOOKUP(M2210,Entourage!A:N,14,FALSE)</f>
        <v>1</v>
      </c>
      <c r="O2210" s="2" t="str">
        <f t="shared" ref="O2210:O2273" si="325">VLOOKUP(N2210,$AC$2:$AD$4,2,FALSE)</f>
        <v>战斗</v>
      </c>
      <c r="P2210" s="2">
        <f t="shared" ref="P2210:P2273" si="326">VLOOKUP(N2210,$AC$2:$AE$4,3,FALSE)</f>
        <v>102</v>
      </c>
      <c r="Q2210" s="51">
        <f>INT(VLOOKUP(M2210,Entourage!A:AF,28+IF(N2210=1,2,IF(N2210=3,3,1)),FALSE)*0.6*POWER(B2210,1.1))</f>
        <v>80</v>
      </c>
      <c r="R2210" s="55">
        <f>I2210/(SUM(H$2:H2210)*10)</f>
        <v>4.3300214822771218E-3</v>
      </c>
      <c r="S2210" s="95">
        <f t="shared" si="321"/>
        <v>2.0699999999999998</v>
      </c>
      <c r="T2210" s="96">
        <f>SUMIFS(H$2:H2210,A$2:A2210,A2210)*10*S2210*(1.1+INDEX(Entourage!BD:BD,MATCH(J2210,Entourage!A:A,0))/20)</f>
        <v>3229.2000000000003</v>
      </c>
      <c r="U2210" s="96">
        <f t="shared" ref="U2210:U2273" si="327">IFERROR(T2210-T2209,0)</f>
        <v>443.04000000000042</v>
      </c>
      <c r="V2210" s="96">
        <f>T2210/VLOOKUP(C2210,[4]CharPropertyConfig!$A:$G,7,FALSE)</f>
        <v>129.16800000000001</v>
      </c>
      <c r="W2210" s="96">
        <f t="shared" ref="W2210:W2273" si="328">U2210-U2209</f>
        <v>22.880000000000564</v>
      </c>
      <c r="X2210" s="54" t="str">
        <f>VLOOKUP(J2210,Entourage!A:B,2,FALSE)</f>
        <v>c_b_0012</v>
      </c>
      <c r="Y2210" s="51" t="str">
        <f>VLOOKUP(M2210,Entourage!A:B,2,FALSE)</f>
        <v>c_b_0012</v>
      </c>
    </row>
    <row r="2211" spans="1:25" x14ac:dyDescent="0.15">
      <c r="A2211" s="51">
        <f t="shared" si="320"/>
        <v>111</v>
      </c>
      <c r="B2211" s="2">
        <f>COUNTIF(A$1:A2211,A2211)</f>
        <v>10</v>
      </c>
      <c r="C2211" s="2">
        <f t="shared" si="322"/>
        <v>102</v>
      </c>
      <c r="D2211" s="100">
        <f t="shared" si="323"/>
        <v>147</v>
      </c>
      <c r="E2211" s="51">
        <v>1</v>
      </c>
      <c r="F2211" s="43">
        <f t="shared" ref="F2211:F2274" si="329">F2191</f>
        <v>3</v>
      </c>
      <c r="G2211" s="82">
        <v>13009</v>
      </c>
      <c r="H2211" s="101">
        <f t="shared" ref="H2211:H2274" si="330">H2191</f>
        <v>30</v>
      </c>
      <c r="I2211" s="43">
        <f>VLOOKUP(C2211,[4]CharPropertyConfig!$A:$G,7,FALSE)*D2211</f>
        <v>3675</v>
      </c>
      <c r="J2211" s="51">
        <f>VLOOKUP(A2211,filiation!A:C,3,FALSE)</f>
        <v>9</v>
      </c>
      <c r="K2211" s="51">
        <f>VLOOKUP(J2211,Entourage!A:N,14,FALSE)</f>
        <v>1</v>
      </c>
      <c r="L2211" s="2" t="str">
        <f t="shared" si="324"/>
        <v>战斗</v>
      </c>
      <c r="M2211" s="51">
        <f>VLOOKUP(A2211,filiation!A:D,IF(AND(A2211&gt;=105,A2211&lt;=125),3,4),FALSE)</f>
        <v>9</v>
      </c>
      <c r="N2211" s="51">
        <f>VLOOKUP(M2211,Entourage!A:N,14,FALSE)</f>
        <v>1</v>
      </c>
      <c r="O2211" s="2" t="str">
        <f t="shared" si="325"/>
        <v>战斗</v>
      </c>
      <c r="P2211" s="2">
        <f t="shared" si="326"/>
        <v>102</v>
      </c>
      <c r="Q2211" s="51">
        <f>INT(VLOOKUP(M2211,Entourage!A:AF,28+IF(N2211=1,2,IF(N2211=3,3,1)),FALSE)*0.6*POWER(B2211,1.1))</f>
        <v>90</v>
      </c>
      <c r="R2211" s="55">
        <f>I2211/(SUM(H$2:H2211)*10)</f>
        <v>4.9322238625687824E-3</v>
      </c>
      <c r="S2211" s="95">
        <f t="shared" si="321"/>
        <v>1.89</v>
      </c>
      <c r="T2211" s="96">
        <f>SUMIFS(H$2:H2211,A$2:A2211,A2211)*10*S2211*(1.1+INDEX(Entourage!BD:BD,MATCH(J2211,Entourage!A:A,0))/20)</f>
        <v>3685.5</v>
      </c>
      <c r="U2211" s="96">
        <f t="shared" si="327"/>
        <v>456.29999999999973</v>
      </c>
      <c r="V2211" s="96">
        <f>T2211/VLOOKUP(C2211,[4]CharPropertyConfig!$A:$G,7,FALSE)</f>
        <v>147.41999999999999</v>
      </c>
      <c r="W2211" s="96">
        <f t="shared" si="328"/>
        <v>13.259999999999309</v>
      </c>
      <c r="X2211" s="54" t="str">
        <f>VLOOKUP(J2211,Entourage!A:B,2,FALSE)</f>
        <v>c_b_0012</v>
      </c>
      <c r="Y2211" s="51" t="str">
        <f>VLOOKUP(M2211,Entourage!A:B,2,FALSE)</f>
        <v>c_b_0012</v>
      </c>
    </row>
    <row r="2212" spans="1:25" x14ac:dyDescent="0.15">
      <c r="A2212" s="51">
        <f t="shared" si="320"/>
        <v>111</v>
      </c>
      <c r="B2212" s="2">
        <f>COUNTIF(A$1:A2212,A2212)</f>
        <v>11</v>
      </c>
      <c r="C2212" s="2">
        <f t="shared" si="322"/>
        <v>102</v>
      </c>
      <c r="D2212" s="100">
        <f t="shared" si="323"/>
        <v>166</v>
      </c>
      <c r="E2212" s="51">
        <v>1</v>
      </c>
      <c r="F2212" s="43">
        <f t="shared" si="329"/>
        <v>4</v>
      </c>
      <c r="G2212" s="82">
        <v>13009</v>
      </c>
      <c r="H2212" s="101">
        <f t="shared" si="330"/>
        <v>34</v>
      </c>
      <c r="I2212" s="43">
        <f>VLOOKUP(C2212,[4]CharPropertyConfig!$A:$G,7,FALSE)*D2212</f>
        <v>4150</v>
      </c>
      <c r="J2212" s="51">
        <f>VLOOKUP(A2212,filiation!A:C,3,FALSE)</f>
        <v>9</v>
      </c>
      <c r="K2212" s="51">
        <f>VLOOKUP(J2212,Entourage!A:N,14,FALSE)</f>
        <v>1</v>
      </c>
      <c r="L2212" s="2" t="str">
        <f t="shared" si="324"/>
        <v>战斗</v>
      </c>
      <c r="M2212" s="51">
        <f>VLOOKUP(A2212,filiation!A:D,IF(AND(A2212&gt;=105,A2212&lt;=125),3,4),FALSE)</f>
        <v>9</v>
      </c>
      <c r="N2212" s="51">
        <f>VLOOKUP(M2212,Entourage!A:N,14,FALSE)</f>
        <v>1</v>
      </c>
      <c r="O2212" s="2" t="str">
        <f t="shared" si="325"/>
        <v>战斗</v>
      </c>
      <c r="P2212" s="2">
        <f t="shared" si="326"/>
        <v>102</v>
      </c>
      <c r="Q2212" s="51">
        <f>INT(VLOOKUP(M2212,Entourage!A:AF,28+IF(N2212=1,2,IF(N2212=3,3,1)),FALSE)*0.6*POWER(B2212,1.1))</f>
        <v>100</v>
      </c>
      <c r="R2212" s="55">
        <f>I2212/(SUM(H$2:H2212)*10)</f>
        <v>5.5671817986692428E-3</v>
      </c>
      <c r="S2212" s="95">
        <f t="shared" si="321"/>
        <v>1.74</v>
      </c>
      <c r="T2212" s="96">
        <f>SUMIFS(H$2:H2212,A$2:A2212,A2212)*10*S2212*(1.1+INDEX(Entourage!BD:BD,MATCH(J2212,Entourage!A:A,0))/20)</f>
        <v>4162.08</v>
      </c>
      <c r="U2212" s="96">
        <f t="shared" si="327"/>
        <v>476.57999999999993</v>
      </c>
      <c r="V2212" s="96">
        <f>T2212/VLOOKUP(C2212,[4]CharPropertyConfig!$A:$G,7,FALSE)</f>
        <v>166.48320000000001</v>
      </c>
      <c r="W2212" s="96">
        <f t="shared" si="328"/>
        <v>20.2800000000002</v>
      </c>
      <c r="X2212" s="54" t="str">
        <f>VLOOKUP(J2212,Entourage!A:B,2,FALSE)</f>
        <v>c_b_0012</v>
      </c>
      <c r="Y2212" s="51" t="str">
        <f>VLOOKUP(M2212,Entourage!A:B,2,FALSE)</f>
        <v>c_b_0012</v>
      </c>
    </row>
    <row r="2213" spans="1:25" x14ac:dyDescent="0.15">
      <c r="A2213" s="51">
        <f t="shared" si="320"/>
        <v>111</v>
      </c>
      <c r="B2213" s="2">
        <f>COUNTIF(A$1:A2213,A2213)</f>
        <v>12</v>
      </c>
      <c r="C2213" s="2">
        <f t="shared" si="322"/>
        <v>102</v>
      </c>
      <c r="D2213" s="100">
        <f t="shared" si="323"/>
        <v>186</v>
      </c>
      <c r="E2213" s="51">
        <v>1</v>
      </c>
      <c r="F2213" s="43">
        <f t="shared" si="329"/>
        <v>4</v>
      </c>
      <c r="G2213" s="82">
        <v>13009</v>
      </c>
      <c r="H2213" s="101">
        <f t="shared" si="330"/>
        <v>38</v>
      </c>
      <c r="I2213" s="43">
        <f>VLOOKUP(C2213,[4]CharPropertyConfig!$A:$G,7,FALSE)*D2213</f>
        <v>4650</v>
      </c>
      <c r="J2213" s="51">
        <f>VLOOKUP(A2213,filiation!A:C,3,FALSE)</f>
        <v>9</v>
      </c>
      <c r="K2213" s="51">
        <f>VLOOKUP(J2213,Entourage!A:N,14,FALSE)</f>
        <v>1</v>
      </c>
      <c r="L2213" s="2" t="str">
        <f t="shared" si="324"/>
        <v>战斗</v>
      </c>
      <c r="M2213" s="51">
        <f>VLOOKUP(A2213,filiation!A:D,IF(AND(A2213&gt;=105,A2213&lt;=125),3,4),FALSE)</f>
        <v>9</v>
      </c>
      <c r="N2213" s="51">
        <f>VLOOKUP(M2213,Entourage!A:N,14,FALSE)</f>
        <v>1</v>
      </c>
      <c r="O2213" s="2" t="str">
        <f t="shared" si="325"/>
        <v>战斗</v>
      </c>
      <c r="P2213" s="2">
        <f t="shared" si="326"/>
        <v>102</v>
      </c>
      <c r="Q2213" s="51">
        <f>INT(VLOOKUP(M2213,Entourage!A:AF,28+IF(N2213=1,2,IF(N2213=3,3,1)),FALSE)*0.6*POWER(B2213,1.1))</f>
        <v>110</v>
      </c>
      <c r="R2213" s="55">
        <f>I2213/(SUM(H$2:H2213)*10)</f>
        <v>6.2347483306964147E-3</v>
      </c>
      <c r="S2213" s="95">
        <f t="shared" si="321"/>
        <v>1.615</v>
      </c>
      <c r="T2213" s="96">
        <f>SUMIFS(H$2:H2213,A$2:A2213,A2213)*10*S2213*(1.1+INDEX(Entourage!BD:BD,MATCH(J2213,Entourage!A:A,0))/20)</f>
        <v>4660.8900000000003</v>
      </c>
      <c r="U2213" s="96">
        <f t="shared" si="327"/>
        <v>498.8100000000004</v>
      </c>
      <c r="V2213" s="96">
        <f>T2213/VLOOKUP(C2213,[4]CharPropertyConfig!$A:$G,7,FALSE)</f>
        <v>186.43560000000002</v>
      </c>
      <c r="W2213" s="96">
        <f t="shared" si="328"/>
        <v>22.230000000000473</v>
      </c>
      <c r="X2213" s="54" t="str">
        <f>VLOOKUP(J2213,Entourage!A:B,2,FALSE)</f>
        <v>c_b_0012</v>
      </c>
      <c r="Y2213" s="51" t="str">
        <f>VLOOKUP(M2213,Entourage!A:B,2,FALSE)</f>
        <v>c_b_0012</v>
      </c>
    </row>
    <row r="2214" spans="1:25" x14ac:dyDescent="0.15">
      <c r="A2214" s="51">
        <f t="shared" si="320"/>
        <v>111</v>
      </c>
      <c r="B2214" s="2">
        <f>COUNTIF(A$1:A2214,A2214)</f>
        <v>13</v>
      </c>
      <c r="C2214" s="2">
        <f t="shared" si="322"/>
        <v>102</v>
      </c>
      <c r="D2214" s="100">
        <f t="shared" si="323"/>
        <v>207</v>
      </c>
      <c r="E2214" s="51">
        <v>1</v>
      </c>
      <c r="F2214" s="43">
        <f t="shared" si="329"/>
        <v>4</v>
      </c>
      <c r="G2214" s="82">
        <v>13009</v>
      </c>
      <c r="H2214" s="101">
        <f t="shared" si="330"/>
        <v>42</v>
      </c>
      <c r="I2214" s="43">
        <f>VLOOKUP(C2214,[4]CharPropertyConfig!$A:$G,7,FALSE)*D2214</f>
        <v>5175</v>
      </c>
      <c r="J2214" s="51">
        <f>VLOOKUP(A2214,filiation!A:C,3,FALSE)</f>
        <v>9</v>
      </c>
      <c r="K2214" s="51">
        <f>VLOOKUP(J2214,Entourage!A:N,14,FALSE)</f>
        <v>1</v>
      </c>
      <c r="L2214" s="2" t="str">
        <f t="shared" si="324"/>
        <v>战斗</v>
      </c>
      <c r="M2214" s="51">
        <f>VLOOKUP(A2214,filiation!A:D,IF(AND(A2214&gt;=105,A2214&lt;=125),3,4),FALSE)</f>
        <v>9</v>
      </c>
      <c r="N2214" s="51">
        <f>VLOOKUP(M2214,Entourage!A:N,14,FALSE)</f>
        <v>1</v>
      </c>
      <c r="O2214" s="2" t="str">
        <f t="shared" si="325"/>
        <v>战斗</v>
      </c>
      <c r="P2214" s="2">
        <f t="shared" si="326"/>
        <v>102</v>
      </c>
      <c r="Q2214" s="51">
        <f>INT(VLOOKUP(M2214,Entourage!A:AF,28+IF(N2214=1,2,IF(N2214=3,3,1)),FALSE)*0.6*POWER(B2214,1.1))</f>
        <v>120</v>
      </c>
      <c r="R2214" s="55">
        <f>I2214/(SUM(H$2:H2214)*10)</f>
        <v>6.9347662950257289E-3</v>
      </c>
      <c r="S2214" s="95">
        <f t="shared" si="321"/>
        <v>1.51</v>
      </c>
      <c r="T2214" s="96">
        <f>SUMIFS(H$2:H2214,A$2:A2214,A2214)*10*S2214*(1.1+INDEX(Entourage!BD:BD,MATCH(J2214,Entourage!A:A,0))/20)</f>
        <v>5182.3200000000006</v>
      </c>
      <c r="U2214" s="96">
        <f t="shared" si="327"/>
        <v>521.43000000000029</v>
      </c>
      <c r="V2214" s="96">
        <f>T2214/VLOOKUP(C2214,[4]CharPropertyConfig!$A:$G,7,FALSE)</f>
        <v>207.29280000000003</v>
      </c>
      <c r="W2214" s="96">
        <f t="shared" si="328"/>
        <v>22.619999999999891</v>
      </c>
      <c r="X2214" s="54" t="str">
        <f>VLOOKUP(J2214,Entourage!A:B,2,FALSE)</f>
        <v>c_b_0012</v>
      </c>
      <c r="Y2214" s="51" t="str">
        <f>VLOOKUP(M2214,Entourage!A:B,2,FALSE)</f>
        <v>c_b_0012</v>
      </c>
    </row>
    <row r="2215" spans="1:25" x14ac:dyDescent="0.15">
      <c r="A2215" s="51">
        <f t="shared" si="320"/>
        <v>111</v>
      </c>
      <c r="B2215" s="2">
        <f>COUNTIF(A$1:A2215,A2215)</f>
        <v>14</v>
      </c>
      <c r="C2215" s="2">
        <f t="shared" si="322"/>
        <v>102</v>
      </c>
      <c r="D2215" s="100">
        <f t="shared" si="323"/>
        <v>228</v>
      </c>
      <c r="E2215" s="51">
        <v>1</v>
      </c>
      <c r="F2215" s="43">
        <f t="shared" si="329"/>
        <v>5</v>
      </c>
      <c r="G2215" s="82">
        <v>13009</v>
      </c>
      <c r="H2215" s="101">
        <f t="shared" si="330"/>
        <v>46</v>
      </c>
      <c r="I2215" s="43">
        <f>VLOOKUP(C2215,[4]CharPropertyConfig!$A:$G,7,FALSE)*D2215</f>
        <v>5700</v>
      </c>
      <c r="J2215" s="51">
        <f>VLOOKUP(A2215,filiation!A:C,3,FALSE)</f>
        <v>9</v>
      </c>
      <c r="K2215" s="51">
        <f>VLOOKUP(J2215,Entourage!A:N,14,FALSE)</f>
        <v>1</v>
      </c>
      <c r="L2215" s="2" t="str">
        <f t="shared" si="324"/>
        <v>战斗</v>
      </c>
      <c r="M2215" s="51">
        <f>VLOOKUP(A2215,filiation!A:D,IF(AND(A2215&gt;=105,A2215&lt;=125),3,4),FALSE)</f>
        <v>9</v>
      </c>
      <c r="N2215" s="51">
        <f>VLOOKUP(M2215,Entourage!A:N,14,FALSE)</f>
        <v>1</v>
      </c>
      <c r="O2215" s="2" t="str">
        <f t="shared" si="325"/>
        <v>战斗</v>
      </c>
      <c r="P2215" s="2">
        <f t="shared" si="326"/>
        <v>102</v>
      </c>
      <c r="Q2215" s="51">
        <f>INT(VLOOKUP(M2215,Entourage!A:AF,28+IF(N2215=1,2,IF(N2215=3,3,1)),FALSE)*0.6*POWER(B2215,1.1))</f>
        <v>131</v>
      </c>
      <c r="R2215" s="55">
        <f>I2215/(SUM(H$2:H2215)*10)</f>
        <v>7.6335877862595417E-3</v>
      </c>
      <c r="S2215" s="95">
        <f t="shared" si="321"/>
        <v>1.42</v>
      </c>
      <c r="T2215" s="96">
        <f>SUMIFS(H$2:H2215,A$2:A2215,A2215)*10*S2215*(1.1+INDEX(Entourage!BD:BD,MATCH(J2215,Entourage!A:A,0))/20)</f>
        <v>5722.6</v>
      </c>
      <c r="U2215" s="96">
        <f t="shared" si="327"/>
        <v>540.27999999999975</v>
      </c>
      <c r="V2215" s="96">
        <f>T2215/VLOOKUP(C2215,[4]CharPropertyConfig!$A:$G,7,FALSE)</f>
        <v>228.90400000000002</v>
      </c>
      <c r="W2215" s="96">
        <f t="shared" si="328"/>
        <v>18.849999999999454</v>
      </c>
      <c r="X2215" s="54" t="str">
        <f>VLOOKUP(J2215,Entourage!A:B,2,FALSE)</f>
        <v>c_b_0012</v>
      </c>
      <c r="Y2215" s="51" t="str">
        <f>VLOOKUP(M2215,Entourage!A:B,2,FALSE)</f>
        <v>c_b_0012</v>
      </c>
    </row>
    <row r="2216" spans="1:25" x14ac:dyDescent="0.15">
      <c r="A2216" s="51">
        <f t="shared" si="320"/>
        <v>111</v>
      </c>
      <c r="B2216" s="2">
        <f>COUNTIF(A$1:A2216,A2216)</f>
        <v>15</v>
      </c>
      <c r="C2216" s="2">
        <f t="shared" si="322"/>
        <v>102</v>
      </c>
      <c r="D2216" s="100">
        <f t="shared" si="323"/>
        <v>251</v>
      </c>
      <c r="E2216" s="51">
        <v>1</v>
      </c>
      <c r="F2216" s="43">
        <f t="shared" si="329"/>
        <v>5</v>
      </c>
      <c r="G2216" s="82">
        <v>13009</v>
      </c>
      <c r="H2216" s="101">
        <f t="shared" si="330"/>
        <v>50</v>
      </c>
      <c r="I2216" s="43">
        <f>VLOOKUP(C2216,[4]CharPropertyConfig!$A:$G,7,FALSE)*D2216</f>
        <v>6275</v>
      </c>
      <c r="J2216" s="51">
        <f>VLOOKUP(A2216,filiation!A:C,3,FALSE)</f>
        <v>9</v>
      </c>
      <c r="K2216" s="51">
        <f>VLOOKUP(J2216,Entourage!A:N,14,FALSE)</f>
        <v>1</v>
      </c>
      <c r="L2216" s="2" t="str">
        <f t="shared" si="324"/>
        <v>战斗</v>
      </c>
      <c r="M2216" s="51">
        <f>VLOOKUP(A2216,filiation!A:D,IF(AND(A2216&gt;=105,A2216&lt;=125),3,4),FALSE)</f>
        <v>9</v>
      </c>
      <c r="N2216" s="51">
        <f>VLOOKUP(M2216,Entourage!A:N,14,FALSE)</f>
        <v>1</v>
      </c>
      <c r="O2216" s="2" t="str">
        <f t="shared" si="325"/>
        <v>战斗</v>
      </c>
      <c r="P2216" s="2">
        <f t="shared" si="326"/>
        <v>102</v>
      </c>
      <c r="Q2216" s="51">
        <f>INT(VLOOKUP(M2216,Entourage!A:AF,28+IF(N2216=1,2,IF(N2216=3,3,1)),FALSE)*0.6*POWER(B2216,1.1))</f>
        <v>141</v>
      </c>
      <c r="R2216" s="55">
        <f>I2216/(SUM(H$2:H2216)*10)</f>
        <v>8.3980192719486074E-3</v>
      </c>
      <c r="S2216" s="95">
        <f t="shared" si="321"/>
        <v>1.3418999999999999</v>
      </c>
      <c r="T2216" s="96">
        <f>SUMIFS(H$2:H2216,A$2:A2216,A2216)*10*S2216*(1.1+INDEX(Entourage!BD:BD,MATCH(J2216,Entourage!A:A,0))/20)</f>
        <v>6280.0919999999996</v>
      </c>
      <c r="U2216" s="96">
        <f t="shared" si="327"/>
        <v>557.49199999999928</v>
      </c>
      <c r="V2216" s="96">
        <f>T2216/VLOOKUP(C2216,[4]CharPropertyConfig!$A:$G,7,FALSE)</f>
        <v>251.20367999999999</v>
      </c>
      <c r="W2216" s="96">
        <f t="shared" si="328"/>
        <v>17.211999999999534</v>
      </c>
      <c r="X2216" s="54" t="str">
        <f>VLOOKUP(J2216,Entourage!A:B,2,FALSE)</f>
        <v>c_b_0012</v>
      </c>
      <c r="Y2216" s="51" t="str">
        <f>VLOOKUP(M2216,Entourage!A:B,2,FALSE)</f>
        <v>c_b_0012</v>
      </c>
    </row>
    <row r="2217" spans="1:25" x14ac:dyDescent="0.15">
      <c r="A2217" s="51">
        <f t="shared" si="320"/>
        <v>111</v>
      </c>
      <c r="B2217" s="2">
        <f>COUNTIF(A$1:A2217,A2217)</f>
        <v>16</v>
      </c>
      <c r="C2217" s="2">
        <f t="shared" si="322"/>
        <v>102</v>
      </c>
      <c r="D2217" s="100">
        <f t="shared" si="323"/>
        <v>274</v>
      </c>
      <c r="E2217" s="51">
        <v>1</v>
      </c>
      <c r="F2217" s="43">
        <f t="shared" si="329"/>
        <v>5</v>
      </c>
      <c r="G2217" s="82">
        <v>13009</v>
      </c>
      <c r="H2217" s="101">
        <f t="shared" si="330"/>
        <v>54</v>
      </c>
      <c r="I2217" s="43">
        <f>VLOOKUP(C2217,[4]CharPropertyConfig!$A:$G,7,FALSE)*D2217</f>
        <v>6850</v>
      </c>
      <c r="J2217" s="51">
        <f>VLOOKUP(A2217,filiation!A:C,3,FALSE)</f>
        <v>9</v>
      </c>
      <c r="K2217" s="51">
        <f>VLOOKUP(J2217,Entourage!A:N,14,FALSE)</f>
        <v>1</v>
      </c>
      <c r="L2217" s="2" t="str">
        <f t="shared" si="324"/>
        <v>战斗</v>
      </c>
      <c r="M2217" s="51">
        <f>VLOOKUP(A2217,filiation!A:D,IF(AND(A2217&gt;=105,A2217&lt;=125),3,4),FALSE)</f>
        <v>9</v>
      </c>
      <c r="N2217" s="51">
        <f>VLOOKUP(M2217,Entourage!A:N,14,FALSE)</f>
        <v>1</v>
      </c>
      <c r="O2217" s="2" t="str">
        <f t="shared" si="325"/>
        <v>战斗</v>
      </c>
      <c r="P2217" s="2">
        <f t="shared" si="326"/>
        <v>102</v>
      </c>
      <c r="Q2217" s="51">
        <f>INT(VLOOKUP(M2217,Entourage!A:AF,28+IF(N2217=1,2,IF(N2217=3,3,1)),FALSE)*0.6*POWER(B2217,1.1))</f>
        <v>152</v>
      </c>
      <c r="R2217" s="55">
        <f>I2217/(SUM(H$2:H2217)*10)</f>
        <v>9.1609382940594317E-3</v>
      </c>
      <c r="S2217" s="95">
        <f t="shared" si="321"/>
        <v>1.2748049999999997</v>
      </c>
      <c r="T2217" s="96">
        <f>SUMIFS(H$2:H2217,A$2:A2217,A2217)*10*S2217*(1.1+INDEX(Entourage!BD:BD,MATCH(J2217,Entourage!A:A,0))/20)</f>
        <v>6861.0005099999989</v>
      </c>
      <c r="U2217" s="96">
        <f t="shared" si="327"/>
        <v>580.9085099999993</v>
      </c>
      <c r="V2217" s="96">
        <f>T2217/VLOOKUP(C2217,[4]CharPropertyConfig!$A:$G,7,FALSE)</f>
        <v>274.44002039999998</v>
      </c>
      <c r="W2217" s="96">
        <f t="shared" si="328"/>
        <v>23.416510000000017</v>
      </c>
      <c r="X2217" s="54" t="str">
        <f>VLOOKUP(J2217,Entourage!A:B,2,FALSE)</f>
        <v>c_b_0012</v>
      </c>
      <c r="Y2217" s="51" t="str">
        <f>VLOOKUP(M2217,Entourage!A:B,2,FALSE)</f>
        <v>c_b_0012</v>
      </c>
    </row>
    <row r="2218" spans="1:25" x14ac:dyDescent="0.15">
      <c r="A2218" s="51">
        <f t="shared" si="320"/>
        <v>111</v>
      </c>
      <c r="B2218" s="2">
        <f>COUNTIF(A$1:A2218,A2218)</f>
        <v>17</v>
      </c>
      <c r="C2218" s="2">
        <f t="shared" si="322"/>
        <v>102</v>
      </c>
      <c r="D2218" s="100">
        <f t="shared" si="323"/>
        <v>298</v>
      </c>
      <c r="E2218" s="51">
        <v>1</v>
      </c>
      <c r="F2218" s="43">
        <f t="shared" si="329"/>
        <v>5</v>
      </c>
      <c r="G2218" s="82">
        <v>13009</v>
      </c>
      <c r="H2218" s="101">
        <f t="shared" si="330"/>
        <v>58</v>
      </c>
      <c r="I2218" s="43">
        <f>VLOOKUP(C2218,[4]CharPropertyConfig!$A:$G,7,FALSE)*D2218</f>
        <v>7450</v>
      </c>
      <c r="J2218" s="51">
        <f>VLOOKUP(A2218,filiation!A:C,3,FALSE)</f>
        <v>9</v>
      </c>
      <c r="K2218" s="51">
        <f>VLOOKUP(J2218,Entourage!A:N,14,FALSE)</f>
        <v>1</v>
      </c>
      <c r="L2218" s="2" t="str">
        <f t="shared" si="324"/>
        <v>战斗</v>
      </c>
      <c r="M2218" s="51">
        <f>VLOOKUP(A2218,filiation!A:D,IF(AND(A2218&gt;=105,A2218&lt;=125),3,4),FALSE)</f>
        <v>9</v>
      </c>
      <c r="N2218" s="51">
        <f>VLOOKUP(M2218,Entourage!A:N,14,FALSE)</f>
        <v>1</v>
      </c>
      <c r="O2218" s="2" t="str">
        <f t="shared" si="325"/>
        <v>战斗</v>
      </c>
      <c r="P2218" s="2">
        <f t="shared" si="326"/>
        <v>102</v>
      </c>
      <c r="Q2218" s="51">
        <f>INT(VLOOKUP(M2218,Entourage!A:AF,28+IF(N2218=1,2,IF(N2218=3,3,1)),FALSE)*0.6*POWER(B2218,1.1))</f>
        <v>162</v>
      </c>
      <c r="R2218" s="55">
        <f>I2218/(SUM(H$2:H2218)*10)</f>
        <v>9.9556339533889253E-3</v>
      </c>
      <c r="S2218" s="95">
        <f t="shared" si="321"/>
        <v>1.2174387749999998</v>
      </c>
      <c r="T2218" s="96">
        <f>SUMIFS(H$2:H2218,A$2:A2218,A2218)*10*S2218*(1.1+INDEX(Entourage!BD:BD,MATCH(J2218,Entourage!A:A,0))/20)</f>
        <v>7470.2043233999984</v>
      </c>
      <c r="U2218" s="96">
        <f t="shared" si="327"/>
        <v>609.20381339999949</v>
      </c>
      <c r="V2218" s="96">
        <f>T2218/VLOOKUP(C2218,[4]CharPropertyConfig!$A:$G,7,FALSE)</f>
        <v>298.80817293599995</v>
      </c>
      <c r="W2218" s="96">
        <f t="shared" si="328"/>
        <v>28.295303400000194</v>
      </c>
      <c r="X2218" s="54" t="str">
        <f>VLOOKUP(J2218,Entourage!A:B,2,FALSE)</f>
        <v>c_b_0012</v>
      </c>
      <c r="Y2218" s="51" t="str">
        <f>VLOOKUP(M2218,Entourage!A:B,2,FALSE)</f>
        <v>c_b_0012</v>
      </c>
    </row>
    <row r="2219" spans="1:25" x14ac:dyDescent="0.15">
      <c r="A2219" s="51">
        <f t="shared" si="320"/>
        <v>111</v>
      </c>
      <c r="B2219" s="2">
        <f>COUNTIF(A$1:A2219,A2219)</f>
        <v>18</v>
      </c>
      <c r="C2219" s="2">
        <f t="shared" si="322"/>
        <v>102</v>
      </c>
      <c r="D2219" s="100">
        <f t="shared" si="323"/>
        <v>325</v>
      </c>
      <c r="E2219" s="51">
        <v>1</v>
      </c>
      <c r="F2219" s="43">
        <f t="shared" si="329"/>
        <v>6</v>
      </c>
      <c r="G2219" s="82">
        <v>13009</v>
      </c>
      <c r="H2219" s="101">
        <f t="shared" si="330"/>
        <v>64</v>
      </c>
      <c r="I2219" s="43">
        <f>VLOOKUP(C2219,[4]CharPropertyConfig!$A:$G,7,FALSE)*D2219</f>
        <v>8125</v>
      </c>
      <c r="J2219" s="51">
        <f>VLOOKUP(A2219,filiation!A:C,3,FALSE)</f>
        <v>9</v>
      </c>
      <c r="K2219" s="51">
        <f>VLOOKUP(J2219,Entourage!A:N,14,FALSE)</f>
        <v>1</v>
      </c>
      <c r="L2219" s="2" t="str">
        <f t="shared" si="324"/>
        <v>战斗</v>
      </c>
      <c r="M2219" s="51">
        <f>VLOOKUP(A2219,filiation!A:D,IF(AND(A2219&gt;=105,A2219&lt;=125),3,4),FALSE)</f>
        <v>9</v>
      </c>
      <c r="N2219" s="51">
        <f>VLOOKUP(M2219,Entourage!A:N,14,FALSE)</f>
        <v>1</v>
      </c>
      <c r="O2219" s="2" t="str">
        <f t="shared" si="325"/>
        <v>战斗</v>
      </c>
      <c r="P2219" s="2">
        <f t="shared" si="326"/>
        <v>102</v>
      </c>
      <c r="Q2219" s="51">
        <f>INT(VLOOKUP(M2219,Entourage!A:AF,28+IF(N2219=1,2,IF(N2219=3,3,1)),FALSE)*0.6*POWER(B2219,1.1))</f>
        <v>173</v>
      </c>
      <c r="R2219" s="55">
        <f>I2219/(SUM(H$2:H2219)*10)</f>
        <v>1.0848376415295877E-2</v>
      </c>
      <c r="S2219" s="95">
        <f t="shared" si="321"/>
        <v>1.1687412239999997</v>
      </c>
      <c r="T2219" s="96">
        <f>SUMIFS(H$2:H2219,A$2:A2219,A2219)*10*S2219*(1.1+INDEX(Entourage!BD:BD,MATCH(J2219,Entourage!A:A,0))/20)</f>
        <v>8143.7888488319977</v>
      </c>
      <c r="U2219" s="96">
        <f t="shared" si="327"/>
        <v>673.58452543199928</v>
      </c>
      <c r="V2219" s="96">
        <f>T2219/VLOOKUP(C2219,[4]CharPropertyConfig!$A:$G,7,FALSE)</f>
        <v>325.75155395327988</v>
      </c>
      <c r="W2219" s="96">
        <f t="shared" si="328"/>
        <v>64.380712031999792</v>
      </c>
      <c r="X2219" s="54" t="str">
        <f>VLOOKUP(J2219,Entourage!A:B,2,FALSE)</f>
        <v>c_b_0012</v>
      </c>
      <c r="Y2219" s="51" t="str">
        <f>VLOOKUP(M2219,Entourage!A:B,2,FALSE)</f>
        <v>c_b_0012</v>
      </c>
    </row>
    <row r="2220" spans="1:25" x14ac:dyDescent="0.15">
      <c r="A2220" s="51">
        <f t="shared" si="320"/>
        <v>111</v>
      </c>
      <c r="B2220" s="2">
        <f>COUNTIF(A$1:A2220,A2220)</f>
        <v>19</v>
      </c>
      <c r="C2220" s="2">
        <f t="shared" si="322"/>
        <v>102</v>
      </c>
      <c r="D2220" s="100">
        <f t="shared" si="323"/>
        <v>354</v>
      </c>
      <c r="E2220" s="51">
        <v>1</v>
      </c>
      <c r="F2220" s="43">
        <f t="shared" si="329"/>
        <v>6</v>
      </c>
      <c r="G2220" s="82">
        <v>13009</v>
      </c>
      <c r="H2220" s="101">
        <f t="shared" si="330"/>
        <v>68</v>
      </c>
      <c r="I2220" s="43">
        <f>VLOOKUP(C2220,[4]CharPropertyConfig!$A:$G,7,FALSE)*D2220</f>
        <v>8850</v>
      </c>
      <c r="J2220" s="51">
        <f>VLOOKUP(A2220,filiation!A:C,3,FALSE)</f>
        <v>9</v>
      </c>
      <c r="K2220" s="51">
        <f>VLOOKUP(J2220,Entourage!A:N,14,FALSE)</f>
        <v>1</v>
      </c>
      <c r="L2220" s="2" t="str">
        <f t="shared" si="324"/>
        <v>战斗</v>
      </c>
      <c r="M2220" s="51">
        <f>VLOOKUP(A2220,filiation!A:D,IF(AND(A2220&gt;=105,A2220&lt;=125),3,4),FALSE)</f>
        <v>9</v>
      </c>
      <c r="N2220" s="51">
        <f>VLOOKUP(M2220,Entourage!A:N,14,FALSE)</f>
        <v>1</v>
      </c>
      <c r="O2220" s="2" t="str">
        <f t="shared" si="325"/>
        <v>战斗</v>
      </c>
      <c r="P2220" s="2">
        <f t="shared" si="326"/>
        <v>102</v>
      </c>
      <c r="Q2220" s="51">
        <f>INT(VLOOKUP(M2220,Entourage!A:AF,28+IF(N2220=1,2,IF(N2220=3,3,1)),FALSE)*0.6*POWER(B2220,1.1))</f>
        <v>183</v>
      </c>
      <c r="R2220" s="55">
        <f>I2220/(SUM(H$2:H2220)*10)</f>
        <v>1.1805666720025611E-2</v>
      </c>
      <c r="S2220" s="95">
        <f t="shared" si="321"/>
        <v>1.1278352811599996</v>
      </c>
      <c r="T2220" s="96">
        <f>SUMIFS(H$2:H2220,A$2:A2220,A2220)*10*S2220*(1.1+INDEX(Entourage!BD:BD,MATCH(J2220,Entourage!A:A,0))/20)</f>
        <v>8855.7626276683168</v>
      </c>
      <c r="U2220" s="96">
        <f t="shared" si="327"/>
        <v>711.97377883631907</v>
      </c>
      <c r="V2220" s="96">
        <f>T2220/VLOOKUP(C2220,[4]CharPropertyConfig!$A:$G,7,FALSE)</f>
        <v>354.23050510673266</v>
      </c>
      <c r="W2220" s="96">
        <f t="shared" si="328"/>
        <v>38.389253404319788</v>
      </c>
      <c r="X2220" s="54" t="str">
        <f>VLOOKUP(J2220,Entourage!A:B,2,FALSE)</f>
        <v>c_b_0012</v>
      </c>
      <c r="Y2220" s="51" t="str">
        <f>VLOOKUP(M2220,Entourage!A:B,2,FALSE)</f>
        <v>c_b_0012</v>
      </c>
    </row>
    <row r="2221" spans="1:25" x14ac:dyDescent="0.15">
      <c r="A2221" s="51">
        <f t="shared" si="320"/>
        <v>111</v>
      </c>
      <c r="B2221" s="2">
        <f>COUNTIF(A$1:A2221,A2221)</f>
        <v>20</v>
      </c>
      <c r="C2221" s="2">
        <f t="shared" si="322"/>
        <v>102</v>
      </c>
      <c r="D2221" s="100">
        <f t="shared" si="323"/>
        <v>384</v>
      </c>
      <c r="E2221" s="51">
        <v>1</v>
      </c>
      <c r="F2221" s="43">
        <f t="shared" si="329"/>
        <v>6</v>
      </c>
      <c r="G2221" s="82">
        <v>13009</v>
      </c>
      <c r="H2221" s="101">
        <f t="shared" si="330"/>
        <v>72</v>
      </c>
      <c r="I2221" s="43">
        <f>VLOOKUP(C2221,[4]CharPropertyConfig!$A:$G,7,FALSE)*D2221</f>
        <v>9600</v>
      </c>
      <c r="J2221" s="51">
        <f>VLOOKUP(A2221,filiation!A:C,3,FALSE)</f>
        <v>9</v>
      </c>
      <c r="K2221" s="51">
        <f>VLOOKUP(J2221,Entourage!A:N,14,FALSE)</f>
        <v>1</v>
      </c>
      <c r="L2221" s="2" t="str">
        <f t="shared" si="324"/>
        <v>战斗</v>
      </c>
      <c r="M2221" s="51">
        <f>VLOOKUP(A2221,filiation!A:D,IF(AND(A2221&gt;=105,A2221&lt;=125),3,4),FALSE)</f>
        <v>9</v>
      </c>
      <c r="N2221" s="51">
        <f>VLOOKUP(M2221,Entourage!A:N,14,FALSE)</f>
        <v>1</v>
      </c>
      <c r="O2221" s="2" t="str">
        <f t="shared" si="325"/>
        <v>战斗</v>
      </c>
      <c r="P2221" s="2">
        <f t="shared" si="326"/>
        <v>102</v>
      </c>
      <c r="Q2221" s="51">
        <f>INT(VLOOKUP(M2221,Entourage!A:AF,28+IF(N2221=1,2,IF(N2221=3,3,1)),FALSE)*0.6*POWER(B2221,1.1))</f>
        <v>194</v>
      </c>
      <c r="R2221" s="55">
        <f>I2221/(SUM(H$2:H2221)*10)</f>
        <v>1.2793858947705102E-2</v>
      </c>
      <c r="S2221" s="95">
        <f t="shared" si="321"/>
        <v>1.0940002227251997</v>
      </c>
      <c r="T2221" s="96">
        <f>SUMIFS(H$2:H2221,A$2:A2221,A2221)*10*S2221*(1.1+INDEX(Entourage!BD:BD,MATCH(J2221,Entourage!A:A,0))/20)</f>
        <v>9614.0739573090541</v>
      </c>
      <c r="U2221" s="96">
        <f t="shared" si="327"/>
        <v>758.31132964073731</v>
      </c>
      <c r="V2221" s="96">
        <f>T2221/VLOOKUP(C2221,[4]CharPropertyConfig!$A:$G,7,FALSE)</f>
        <v>384.56295829236217</v>
      </c>
      <c r="W2221" s="96">
        <f t="shared" si="328"/>
        <v>46.337550804418242</v>
      </c>
      <c r="X2221" s="54" t="str">
        <f>VLOOKUP(J2221,Entourage!A:B,2,FALSE)</f>
        <v>c_b_0012</v>
      </c>
      <c r="Y2221" s="51" t="str">
        <f>VLOOKUP(M2221,Entourage!A:B,2,FALSE)</f>
        <v>c_b_0012</v>
      </c>
    </row>
    <row r="2222" spans="1:25" x14ac:dyDescent="0.15">
      <c r="A2222" s="51">
        <f t="shared" si="320"/>
        <v>112</v>
      </c>
      <c r="B2222" s="2">
        <f>COUNTIF(A$1:A2222,A2222)</f>
        <v>1</v>
      </c>
      <c r="C2222" s="2">
        <f t="shared" si="322"/>
        <v>102</v>
      </c>
      <c r="D2222" s="100">
        <f t="shared" si="323"/>
        <v>11</v>
      </c>
      <c r="E2222" s="51">
        <v>1</v>
      </c>
      <c r="F2222" s="43">
        <f t="shared" si="329"/>
        <v>1</v>
      </c>
      <c r="G2222" s="82">
        <v>13009</v>
      </c>
      <c r="H2222" s="101">
        <f t="shared" si="330"/>
        <v>2</v>
      </c>
      <c r="I2222" s="43">
        <f>VLOOKUP(C2222,[4]CharPropertyConfig!$A:$G,7,FALSE)*D2222</f>
        <v>275</v>
      </c>
      <c r="J2222" s="51">
        <f>VLOOKUP(A2222,filiation!A:C,3,FALSE)</f>
        <v>10</v>
      </c>
      <c r="K2222" s="51">
        <f>VLOOKUP(J2222,Entourage!A:N,14,FALSE)</f>
        <v>1</v>
      </c>
      <c r="L2222" s="2" t="str">
        <f t="shared" si="324"/>
        <v>战斗</v>
      </c>
      <c r="M2222" s="51">
        <f>VLOOKUP(A2222,filiation!A:D,IF(AND(A2222&gt;=105,A2222&lt;=125),3,4),FALSE)</f>
        <v>10</v>
      </c>
      <c r="N2222" s="51">
        <f>VLOOKUP(M2222,Entourage!A:N,14,FALSE)</f>
        <v>1</v>
      </c>
      <c r="O2222" s="2" t="str">
        <f t="shared" si="325"/>
        <v>战斗</v>
      </c>
      <c r="P2222" s="2">
        <f t="shared" si="326"/>
        <v>102</v>
      </c>
      <c r="Q2222" s="51">
        <f>INT(VLOOKUP(M2222,Entourage!A:AF,28+IF(N2222=1,2,IF(N2222=3,3,1)),FALSE)*0.6*POWER(B2222,1.1))</f>
        <v>9</v>
      </c>
      <c r="R2222" s="55">
        <f>I2222/(SUM(H$2:H2222)*10)</f>
        <v>3.6648098296862921E-4</v>
      </c>
      <c r="S2222" s="95">
        <f t="shared" si="321"/>
        <v>10</v>
      </c>
      <c r="T2222" s="96">
        <f>SUMIFS(H$2:H2222,A$2:A2222,A2222)*10*S2222*(1.1+INDEX(Entourage!BD:BD,MATCH(J2222,Entourage!A:A,0))/20)</f>
        <v>280</v>
      </c>
      <c r="U2222" s="96">
        <f t="shared" si="327"/>
        <v>-9334.0739573090541</v>
      </c>
      <c r="V2222" s="96">
        <f>T2222/VLOOKUP(C2222,[4]CharPropertyConfig!$A:$G,7,FALSE)</f>
        <v>11.2</v>
      </c>
      <c r="W2222" s="96">
        <f t="shared" si="328"/>
        <v>-10092.385286949791</v>
      </c>
      <c r="X2222" s="54" t="str">
        <f>VLOOKUP(J2222,Entourage!A:B,2,FALSE)</f>
        <v>c_b_0019</v>
      </c>
      <c r="Y2222" s="51" t="str">
        <f>VLOOKUP(M2222,Entourage!A:B,2,FALSE)</f>
        <v>c_b_0019</v>
      </c>
    </row>
    <row r="2223" spans="1:25" x14ac:dyDescent="0.15">
      <c r="A2223" s="51">
        <f t="shared" si="320"/>
        <v>112</v>
      </c>
      <c r="B2223" s="2">
        <f>COUNTIF(A$1:A2223,A2223)</f>
        <v>2</v>
      </c>
      <c r="C2223" s="2">
        <f t="shared" si="322"/>
        <v>102</v>
      </c>
      <c r="D2223" s="100">
        <f t="shared" si="323"/>
        <v>23</v>
      </c>
      <c r="E2223" s="51">
        <v>1</v>
      </c>
      <c r="F2223" s="43">
        <f t="shared" si="329"/>
        <v>1</v>
      </c>
      <c r="G2223" s="82">
        <v>13009</v>
      </c>
      <c r="H2223" s="101">
        <f t="shared" si="330"/>
        <v>4</v>
      </c>
      <c r="I2223" s="43">
        <f>VLOOKUP(C2223,[4]CharPropertyConfig!$A:$G,7,FALSE)*D2223</f>
        <v>575</v>
      </c>
      <c r="J2223" s="51">
        <f>VLOOKUP(A2223,filiation!A:C,3,FALSE)</f>
        <v>10</v>
      </c>
      <c r="K2223" s="51">
        <f>VLOOKUP(J2223,Entourage!A:N,14,FALSE)</f>
        <v>1</v>
      </c>
      <c r="L2223" s="2" t="str">
        <f t="shared" si="324"/>
        <v>战斗</v>
      </c>
      <c r="M2223" s="51">
        <f>VLOOKUP(A2223,filiation!A:D,IF(AND(A2223&gt;=105,A2223&lt;=125),3,4),FALSE)</f>
        <v>10</v>
      </c>
      <c r="N2223" s="51">
        <f>VLOOKUP(M2223,Entourage!A:N,14,FALSE)</f>
        <v>1</v>
      </c>
      <c r="O2223" s="2" t="str">
        <f t="shared" si="325"/>
        <v>战斗</v>
      </c>
      <c r="P2223" s="2">
        <f t="shared" si="326"/>
        <v>102</v>
      </c>
      <c r="Q2223" s="51">
        <f>INT(VLOOKUP(M2223,Entourage!A:AF,28+IF(N2223=1,2,IF(N2223=3,3,1)),FALSE)*0.6*POWER(B2223,1.1))</f>
        <v>20</v>
      </c>
      <c r="R2223" s="55">
        <f>I2223/(SUM(H$2:H2223)*10)</f>
        <v>7.6623757362543645E-4</v>
      </c>
      <c r="S2223" s="95">
        <f t="shared" si="321"/>
        <v>7</v>
      </c>
      <c r="T2223" s="96">
        <f>SUMIFS(H$2:H2223,A$2:A2223,A2223)*10*S2223*(1.1+INDEX(Entourage!BD:BD,MATCH(J2223,Entourage!A:A,0))/20)</f>
        <v>588</v>
      </c>
      <c r="U2223" s="96">
        <f t="shared" si="327"/>
        <v>308</v>
      </c>
      <c r="V2223" s="96">
        <f>T2223/VLOOKUP(C2223,[4]CharPropertyConfig!$A:$G,7,FALSE)</f>
        <v>23.52</v>
      </c>
      <c r="W2223" s="96">
        <f t="shared" si="328"/>
        <v>9642.0739573090541</v>
      </c>
      <c r="X2223" s="54" t="str">
        <f>VLOOKUP(J2223,Entourage!A:B,2,FALSE)</f>
        <v>c_b_0019</v>
      </c>
      <c r="Y2223" s="51" t="str">
        <f>VLOOKUP(M2223,Entourage!A:B,2,FALSE)</f>
        <v>c_b_0019</v>
      </c>
    </row>
    <row r="2224" spans="1:25" x14ac:dyDescent="0.15">
      <c r="A2224" s="51">
        <f t="shared" si="320"/>
        <v>112</v>
      </c>
      <c r="B2224" s="2">
        <f>COUNTIF(A$1:A2224,A2224)</f>
        <v>3</v>
      </c>
      <c r="C2224" s="2">
        <f t="shared" si="322"/>
        <v>102</v>
      </c>
      <c r="D2224" s="100">
        <f t="shared" si="323"/>
        <v>36</v>
      </c>
      <c r="E2224" s="51">
        <v>1</v>
      </c>
      <c r="F2224" s="43">
        <f t="shared" si="329"/>
        <v>1</v>
      </c>
      <c r="G2224" s="82">
        <v>13009</v>
      </c>
      <c r="H2224" s="101">
        <f t="shared" si="330"/>
        <v>6</v>
      </c>
      <c r="I2224" s="43">
        <f>VLOOKUP(C2224,[4]CharPropertyConfig!$A:$G,7,FALSE)*D2224</f>
        <v>900</v>
      </c>
      <c r="J2224" s="51">
        <f>VLOOKUP(A2224,filiation!A:C,3,FALSE)</f>
        <v>10</v>
      </c>
      <c r="K2224" s="51">
        <f>VLOOKUP(J2224,Entourage!A:N,14,FALSE)</f>
        <v>1</v>
      </c>
      <c r="L2224" s="2" t="str">
        <f t="shared" si="324"/>
        <v>战斗</v>
      </c>
      <c r="M2224" s="51">
        <f>VLOOKUP(A2224,filiation!A:D,IF(AND(A2224&gt;=105,A2224&lt;=125),3,4),FALSE)</f>
        <v>10</v>
      </c>
      <c r="N2224" s="51">
        <f>VLOOKUP(M2224,Entourage!A:N,14,FALSE)</f>
        <v>1</v>
      </c>
      <c r="O2224" s="2" t="str">
        <f t="shared" si="325"/>
        <v>战斗</v>
      </c>
      <c r="P2224" s="2">
        <f t="shared" si="326"/>
        <v>102</v>
      </c>
      <c r="Q2224" s="51">
        <f>INT(VLOOKUP(M2224,Entourage!A:AF,28+IF(N2224=1,2,IF(N2224=3,3,1)),FALSE)*0.6*POWER(B2224,1.1))</f>
        <v>32</v>
      </c>
      <c r="R2224" s="55">
        <f>I2224/(SUM(H$2:H2224)*10)</f>
        <v>1.1992324912056284E-3</v>
      </c>
      <c r="S2224" s="95">
        <f t="shared" si="321"/>
        <v>5.5</v>
      </c>
      <c r="T2224" s="96">
        <f>SUMIFS(H$2:H2224,A$2:A2224,A2224)*10*S2224*(1.1+INDEX(Entourage!BD:BD,MATCH(J2224,Entourage!A:A,0))/20)</f>
        <v>924.00000000000011</v>
      </c>
      <c r="U2224" s="96">
        <f t="shared" si="327"/>
        <v>336.00000000000011</v>
      </c>
      <c r="V2224" s="96">
        <f>T2224/VLOOKUP(C2224,[4]CharPropertyConfig!$A:$G,7,FALSE)</f>
        <v>36.960000000000008</v>
      </c>
      <c r="W2224" s="96">
        <f t="shared" si="328"/>
        <v>28.000000000000114</v>
      </c>
      <c r="X2224" s="54" t="str">
        <f>VLOOKUP(J2224,Entourage!A:B,2,FALSE)</f>
        <v>c_b_0019</v>
      </c>
      <c r="Y2224" s="51" t="str">
        <f>VLOOKUP(M2224,Entourage!A:B,2,FALSE)</f>
        <v>c_b_0019</v>
      </c>
    </row>
    <row r="2225" spans="1:25" x14ac:dyDescent="0.15">
      <c r="A2225" s="51">
        <f t="shared" si="320"/>
        <v>112</v>
      </c>
      <c r="B2225" s="2">
        <f>COUNTIF(A$1:A2225,A2225)</f>
        <v>4</v>
      </c>
      <c r="C2225" s="2">
        <f t="shared" si="322"/>
        <v>102</v>
      </c>
      <c r="D2225" s="100">
        <f t="shared" si="323"/>
        <v>51</v>
      </c>
      <c r="E2225" s="51">
        <v>1</v>
      </c>
      <c r="F2225" s="43">
        <f t="shared" si="329"/>
        <v>2</v>
      </c>
      <c r="G2225" s="82">
        <v>13009</v>
      </c>
      <c r="H2225" s="101">
        <f t="shared" si="330"/>
        <v>10</v>
      </c>
      <c r="I2225" s="43">
        <f>VLOOKUP(C2225,[4]CharPropertyConfig!$A:$G,7,FALSE)*D2225</f>
        <v>1275</v>
      </c>
      <c r="J2225" s="51">
        <f>VLOOKUP(A2225,filiation!A:C,3,FALSE)</f>
        <v>10</v>
      </c>
      <c r="K2225" s="51">
        <f>VLOOKUP(J2225,Entourage!A:N,14,FALSE)</f>
        <v>1</v>
      </c>
      <c r="L2225" s="2" t="str">
        <f t="shared" si="324"/>
        <v>战斗</v>
      </c>
      <c r="M2225" s="51">
        <f>VLOOKUP(A2225,filiation!A:D,IF(AND(A2225&gt;=105,A2225&lt;=125),3,4),FALSE)</f>
        <v>10</v>
      </c>
      <c r="N2225" s="51">
        <f>VLOOKUP(M2225,Entourage!A:N,14,FALSE)</f>
        <v>1</v>
      </c>
      <c r="O2225" s="2" t="str">
        <f t="shared" si="325"/>
        <v>战斗</v>
      </c>
      <c r="P2225" s="2">
        <f t="shared" si="326"/>
        <v>102</v>
      </c>
      <c r="Q2225" s="51">
        <f>INT(VLOOKUP(M2225,Entourage!A:AF,28+IF(N2225=1,2,IF(N2225=3,3,1)),FALSE)*0.6*POWER(B2225,1.1))</f>
        <v>44</v>
      </c>
      <c r="R2225" s="55">
        <f>I2225/(SUM(H$2:H2225)*10)</f>
        <v>1.6986863492232673E-3</v>
      </c>
      <c r="S2225" s="95">
        <f t="shared" si="321"/>
        <v>4.2</v>
      </c>
      <c r="T2225" s="96">
        <f>SUMIFS(H$2:H2225,A$2:A2225,A2225)*10*S2225*(1.1+INDEX(Entourage!BD:BD,MATCH(J2225,Entourage!A:A,0))/20)</f>
        <v>1293.6000000000001</v>
      </c>
      <c r="U2225" s="96">
        <f t="shared" si="327"/>
        <v>369.6</v>
      </c>
      <c r="V2225" s="96">
        <f>T2225/VLOOKUP(C2225,[4]CharPropertyConfig!$A:$G,7,FALSE)</f>
        <v>51.744000000000007</v>
      </c>
      <c r="W2225" s="96">
        <f t="shared" si="328"/>
        <v>33.599999999999909</v>
      </c>
      <c r="X2225" s="54" t="str">
        <f>VLOOKUP(J2225,Entourage!A:B,2,FALSE)</f>
        <v>c_b_0019</v>
      </c>
      <c r="Y2225" s="51" t="str">
        <f>VLOOKUP(M2225,Entourage!A:B,2,FALSE)</f>
        <v>c_b_0019</v>
      </c>
    </row>
    <row r="2226" spans="1:25" x14ac:dyDescent="0.15">
      <c r="A2226" s="51">
        <f t="shared" si="320"/>
        <v>112</v>
      </c>
      <c r="B2226" s="2">
        <f>COUNTIF(A$1:A2226,A2226)</f>
        <v>5</v>
      </c>
      <c r="C2226" s="2">
        <f t="shared" si="322"/>
        <v>102</v>
      </c>
      <c r="D2226" s="100">
        <f t="shared" si="323"/>
        <v>67</v>
      </c>
      <c r="E2226" s="51">
        <v>1</v>
      </c>
      <c r="F2226" s="43">
        <f t="shared" si="329"/>
        <v>2</v>
      </c>
      <c r="G2226" s="82">
        <v>13009</v>
      </c>
      <c r="H2226" s="101">
        <f t="shared" si="330"/>
        <v>12</v>
      </c>
      <c r="I2226" s="43">
        <f>VLOOKUP(C2226,[4]CharPropertyConfig!$A:$G,7,FALSE)*D2226</f>
        <v>1675</v>
      </c>
      <c r="J2226" s="51">
        <f>VLOOKUP(A2226,filiation!A:C,3,FALSE)</f>
        <v>10</v>
      </c>
      <c r="K2226" s="51">
        <f>VLOOKUP(J2226,Entourage!A:N,14,FALSE)</f>
        <v>1</v>
      </c>
      <c r="L2226" s="2" t="str">
        <f t="shared" si="324"/>
        <v>战斗</v>
      </c>
      <c r="M2226" s="51">
        <f>VLOOKUP(A2226,filiation!A:D,IF(AND(A2226&gt;=105,A2226&lt;=125),3,4),FALSE)</f>
        <v>10</v>
      </c>
      <c r="N2226" s="51">
        <f>VLOOKUP(M2226,Entourage!A:N,14,FALSE)</f>
        <v>1</v>
      </c>
      <c r="O2226" s="2" t="str">
        <f t="shared" si="325"/>
        <v>战斗</v>
      </c>
      <c r="P2226" s="2">
        <f t="shared" si="326"/>
        <v>102</v>
      </c>
      <c r="Q2226" s="51">
        <f>INT(VLOOKUP(M2226,Entourage!A:AF,28+IF(N2226=1,2,IF(N2226=3,3,1)),FALSE)*0.6*POWER(B2226,1.1))</f>
        <v>56</v>
      </c>
      <c r="R2226" s="55">
        <f>I2226/(SUM(H$2:H2226)*10)</f>
        <v>2.231250832556281E-3</v>
      </c>
      <c r="S2226" s="95">
        <f t="shared" si="321"/>
        <v>3.56</v>
      </c>
      <c r="T2226" s="96">
        <f>SUMIFS(H$2:H2226,A$2:A2226,A2226)*10*S2226*(1.1+INDEX(Entourage!BD:BD,MATCH(J2226,Entourage!A:A,0))/20)</f>
        <v>1694.5600000000004</v>
      </c>
      <c r="U2226" s="96">
        <f t="shared" si="327"/>
        <v>400.96000000000026</v>
      </c>
      <c r="V2226" s="96">
        <f>T2226/VLOOKUP(C2226,[4]CharPropertyConfig!$A:$G,7,FALSE)</f>
        <v>67.78240000000001</v>
      </c>
      <c r="W2226" s="96">
        <f t="shared" si="328"/>
        <v>31.360000000000241</v>
      </c>
      <c r="X2226" s="54" t="str">
        <f>VLOOKUP(J2226,Entourage!A:B,2,FALSE)</f>
        <v>c_b_0019</v>
      </c>
      <c r="Y2226" s="51" t="str">
        <f>VLOOKUP(M2226,Entourage!A:B,2,FALSE)</f>
        <v>c_b_0019</v>
      </c>
    </row>
    <row r="2227" spans="1:25" x14ac:dyDescent="0.15">
      <c r="A2227" s="51">
        <f t="shared" si="320"/>
        <v>112</v>
      </c>
      <c r="B2227" s="2">
        <f>COUNTIF(A$1:A2227,A2227)</f>
        <v>6</v>
      </c>
      <c r="C2227" s="2">
        <f t="shared" si="322"/>
        <v>102</v>
      </c>
      <c r="D2227" s="100">
        <f t="shared" si="323"/>
        <v>84</v>
      </c>
      <c r="E2227" s="51">
        <v>1</v>
      </c>
      <c r="F2227" s="43">
        <f t="shared" si="329"/>
        <v>2</v>
      </c>
      <c r="G2227" s="82">
        <v>13009</v>
      </c>
      <c r="H2227" s="101">
        <f t="shared" si="330"/>
        <v>16</v>
      </c>
      <c r="I2227" s="43">
        <f>VLOOKUP(C2227,[4]CharPropertyConfig!$A:$G,7,FALSE)*D2227</f>
        <v>2100</v>
      </c>
      <c r="J2227" s="51">
        <f>VLOOKUP(A2227,filiation!A:C,3,FALSE)</f>
        <v>10</v>
      </c>
      <c r="K2227" s="51">
        <f>VLOOKUP(J2227,Entourage!A:N,14,FALSE)</f>
        <v>1</v>
      </c>
      <c r="L2227" s="2" t="str">
        <f t="shared" si="324"/>
        <v>战斗</v>
      </c>
      <c r="M2227" s="51">
        <f>VLOOKUP(A2227,filiation!A:D,IF(AND(A2227&gt;=105,A2227&lt;=125),3,4),FALSE)</f>
        <v>10</v>
      </c>
      <c r="N2227" s="51">
        <f>VLOOKUP(M2227,Entourage!A:N,14,FALSE)</f>
        <v>1</v>
      </c>
      <c r="O2227" s="2" t="str">
        <f t="shared" si="325"/>
        <v>战斗</v>
      </c>
      <c r="P2227" s="2">
        <f t="shared" si="326"/>
        <v>102</v>
      </c>
      <c r="Q2227" s="51">
        <f>INT(VLOOKUP(M2227,Entourage!A:AF,28+IF(N2227=1,2,IF(N2227=3,3,1)),FALSE)*0.6*POWER(B2227,1.1))</f>
        <v>68</v>
      </c>
      <c r="R2227" s="55">
        <f>I2227/(SUM(H$2:H2227)*10)</f>
        <v>2.7967930106810859E-3</v>
      </c>
      <c r="S2227" s="95">
        <f t="shared" si="321"/>
        <v>3.02</v>
      </c>
      <c r="T2227" s="96">
        <f>SUMIFS(H$2:H2227,A$2:A2227,A2227)*10*S2227*(1.1+INDEX(Entourage!BD:BD,MATCH(J2227,Entourage!A:A,0))/20)</f>
        <v>2114</v>
      </c>
      <c r="U2227" s="96">
        <f t="shared" si="327"/>
        <v>419.4399999999996</v>
      </c>
      <c r="V2227" s="96">
        <f>T2227/VLOOKUP(C2227,[4]CharPropertyConfig!$A:$G,7,FALSE)</f>
        <v>84.56</v>
      </c>
      <c r="W2227" s="96">
        <f t="shared" si="328"/>
        <v>18.479999999999336</v>
      </c>
      <c r="X2227" s="54" t="str">
        <f>VLOOKUP(J2227,Entourage!A:B,2,FALSE)</f>
        <v>c_b_0019</v>
      </c>
      <c r="Y2227" s="51" t="str">
        <f>VLOOKUP(M2227,Entourage!A:B,2,FALSE)</f>
        <v>c_b_0019</v>
      </c>
    </row>
    <row r="2228" spans="1:25" x14ac:dyDescent="0.15">
      <c r="A2228" s="51">
        <f t="shared" si="320"/>
        <v>112</v>
      </c>
      <c r="B2228" s="2">
        <f>COUNTIF(A$1:A2228,A2228)</f>
        <v>7</v>
      </c>
      <c r="C2228" s="2">
        <f t="shared" si="322"/>
        <v>102</v>
      </c>
      <c r="D2228" s="100">
        <f t="shared" si="323"/>
        <v>101</v>
      </c>
      <c r="E2228" s="51">
        <v>1</v>
      </c>
      <c r="F2228" s="43">
        <f t="shared" si="329"/>
        <v>3</v>
      </c>
      <c r="G2228" s="82">
        <v>13009</v>
      </c>
      <c r="H2228" s="101">
        <f t="shared" si="330"/>
        <v>20</v>
      </c>
      <c r="I2228" s="43">
        <f>VLOOKUP(C2228,[4]CharPropertyConfig!$A:$G,7,FALSE)*D2228</f>
        <v>2525</v>
      </c>
      <c r="J2228" s="51">
        <f>VLOOKUP(A2228,filiation!A:C,3,FALSE)</f>
        <v>10</v>
      </c>
      <c r="K2228" s="51">
        <f>VLOOKUP(J2228,Entourage!A:N,14,FALSE)</f>
        <v>1</v>
      </c>
      <c r="L2228" s="2" t="str">
        <f t="shared" si="324"/>
        <v>战斗</v>
      </c>
      <c r="M2228" s="51">
        <f>VLOOKUP(A2228,filiation!A:D,IF(AND(A2228&gt;=105,A2228&lt;=125),3,4),FALSE)</f>
        <v>10</v>
      </c>
      <c r="N2228" s="51">
        <f>VLOOKUP(M2228,Entourage!A:N,14,FALSE)</f>
        <v>1</v>
      </c>
      <c r="O2228" s="2" t="str">
        <f t="shared" si="325"/>
        <v>战斗</v>
      </c>
      <c r="P2228" s="2">
        <f t="shared" si="326"/>
        <v>102</v>
      </c>
      <c r="Q2228" s="51">
        <f>INT(VLOOKUP(M2228,Entourage!A:AF,28+IF(N2228=1,2,IF(N2228=3,3,1)),FALSE)*0.6*POWER(B2228,1.1))</f>
        <v>81</v>
      </c>
      <c r="R2228" s="55">
        <f>I2228/(SUM(H$2:H2228)*10)</f>
        <v>3.3619151599073309E-3</v>
      </c>
      <c r="S2228" s="95">
        <f t="shared" si="321"/>
        <v>2.6</v>
      </c>
      <c r="T2228" s="96">
        <f>SUMIFS(H$2:H2228,A$2:A2228,A2228)*10*S2228*(1.1+INDEX(Entourage!BD:BD,MATCH(J2228,Entourage!A:A,0))/20)</f>
        <v>2548.0000000000005</v>
      </c>
      <c r="U2228" s="96">
        <f t="shared" si="327"/>
        <v>434.00000000000045</v>
      </c>
      <c r="V2228" s="96">
        <f>T2228/VLOOKUP(C2228,[4]CharPropertyConfig!$A:$G,7,FALSE)</f>
        <v>101.92000000000002</v>
      </c>
      <c r="W2228" s="96">
        <f t="shared" si="328"/>
        <v>14.560000000000855</v>
      </c>
      <c r="X2228" s="54" t="str">
        <f>VLOOKUP(J2228,Entourage!A:B,2,FALSE)</f>
        <v>c_b_0019</v>
      </c>
      <c r="Y2228" s="51" t="str">
        <f>VLOOKUP(M2228,Entourage!A:B,2,FALSE)</f>
        <v>c_b_0019</v>
      </c>
    </row>
    <row r="2229" spans="1:25" x14ac:dyDescent="0.15">
      <c r="A2229" s="51">
        <f t="shared" si="320"/>
        <v>112</v>
      </c>
      <c r="B2229" s="2">
        <f>COUNTIF(A$1:A2229,A2229)</f>
        <v>8</v>
      </c>
      <c r="C2229" s="2">
        <f t="shared" si="322"/>
        <v>102</v>
      </c>
      <c r="D2229" s="100">
        <f t="shared" si="323"/>
        <v>120</v>
      </c>
      <c r="E2229" s="51">
        <v>1</v>
      </c>
      <c r="F2229" s="43">
        <f t="shared" si="329"/>
        <v>3</v>
      </c>
      <c r="G2229" s="82">
        <v>13009</v>
      </c>
      <c r="H2229" s="101">
        <f t="shared" si="330"/>
        <v>24</v>
      </c>
      <c r="I2229" s="43">
        <f>VLOOKUP(C2229,[4]CharPropertyConfig!$A:$G,7,FALSE)*D2229</f>
        <v>3000</v>
      </c>
      <c r="J2229" s="51">
        <f>VLOOKUP(A2229,filiation!A:C,3,FALSE)</f>
        <v>10</v>
      </c>
      <c r="K2229" s="51">
        <f>VLOOKUP(J2229,Entourage!A:N,14,FALSE)</f>
        <v>1</v>
      </c>
      <c r="L2229" s="2" t="str">
        <f t="shared" si="324"/>
        <v>战斗</v>
      </c>
      <c r="M2229" s="51">
        <f>VLOOKUP(A2229,filiation!A:D,IF(AND(A2229&gt;=105,A2229&lt;=125),3,4),FALSE)</f>
        <v>10</v>
      </c>
      <c r="N2229" s="51">
        <f>VLOOKUP(M2229,Entourage!A:N,14,FALSE)</f>
        <v>1</v>
      </c>
      <c r="O2229" s="2" t="str">
        <f t="shared" si="325"/>
        <v>战斗</v>
      </c>
      <c r="P2229" s="2">
        <f t="shared" si="326"/>
        <v>102</v>
      </c>
      <c r="Q2229" s="51">
        <f>INT(VLOOKUP(M2229,Entourage!A:AF,28+IF(N2229=1,2,IF(N2229=3,3,1)),FALSE)*0.6*POWER(B2229,1.1))</f>
        <v>94</v>
      </c>
      <c r="R2229" s="55">
        <f>I2229/(SUM(H$2:H2229)*10)</f>
        <v>3.993078663649674E-3</v>
      </c>
      <c r="S2229" s="95">
        <f t="shared" si="321"/>
        <v>2.2799999999999998</v>
      </c>
      <c r="T2229" s="96">
        <f>SUMIFS(H$2:H2229,A$2:A2229,A2229)*10*S2229*(1.1+INDEX(Entourage!BD:BD,MATCH(J2229,Entourage!A:A,0))/20)</f>
        <v>3000.48</v>
      </c>
      <c r="U2229" s="96">
        <f t="shared" si="327"/>
        <v>452.47999999999956</v>
      </c>
      <c r="V2229" s="96">
        <f>T2229/VLOOKUP(C2229,[4]CharPropertyConfig!$A:$G,7,FALSE)</f>
        <v>120.0192</v>
      </c>
      <c r="W2229" s="96">
        <f t="shared" si="328"/>
        <v>18.479999999999109</v>
      </c>
      <c r="X2229" s="54" t="str">
        <f>VLOOKUP(J2229,Entourage!A:B,2,FALSE)</f>
        <v>c_b_0019</v>
      </c>
      <c r="Y2229" s="51" t="str">
        <f>VLOOKUP(M2229,Entourage!A:B,2,FALSE)</f>
        <v>c_b_0019</v>
      </c>
    </row>
    <row r="2230" spans="1:25" x14ac:dyDescent="0.15">
      <c r="A2230" s="51">
        <f t="shared" si="320"/>
        <v>112</v>
      </c>
      <c r="B2230" s="2">
        <f>COUNTIF(A$1:A2230,A2230)</f>
        <v>9</v>
      </c>
      <c r="C2230" s="2">
        <f t="shared" si="322"/>
        <v>102</v>
      </c>
      <c r="D2230" s="100">
        <f t="shared" si="323"/>
        <v>139</v>
      </c>
      <c r="E2230" s="51">
        <v>1</v>
      </c>
      <c r="F2230" s="43">
        <f t="shared" si="329"/>
        <v>3</v>
      </c>
      <c r="G2230" s="82">
        <v>13009</v>
      </c>
      <c r="H2230" s="101">
        <f t="shared" si="330"/>
        <v>26</v>
      </c>
      <c r="I2230" s="43">
        <f>VLOOKUP(C2230,[4]CharPropertyConfig!$A:$G,7,FALSE)*D2230</f>
        <v>3475</v>
      </c>
      <c r="J2230" s="51">
        <f>VLOOKUP(A2230,filiation!A:C,3,FALSE)</f>
        <v>10</v>
      </c>
      <c r="K2230" s="51">
        <f>VLOOKUP(J2230,Entourage!A:N,14,FALSE)</f>
        <v>1</v>
      </c>
      <c r="L2230" s="2" t="str">
        <f t="shared" si="324"/>
        <v>战斗</v>
      </c>
      <c r="M2230" s="51">
        <f>VLOOKUP(A2230,filiation!A:D,IF(AND(A2230&gt;=105,A2230&lt;=125),3,4),FALSE)</f>
        <v>10</v>
      </c>
      <c r="N2230" s="51">
        <f>VLOOKUP(M2230,Entourage!A:N,14,FALSE)</f>
        <v>1</v>
      </c>
      <c r="O2230" s="2" t="str">
        <f t="shared" si="325"/>
        <v>战斗</v>
      </c>
      <c r="P2230" s="2">
        <f t="shared" si="326"/>
        <v>102</v>
      </c>
      <c r="Q2230" s="51">
        <f>INT(VLOOKUP(M2230,Entourage!A:AF,28+IF(N2230=1,2,IF(N2230=3,3,1)),FALSE)*0.6*POWER(B2230,1.1))</f>
        <v>107</v>
      </c>
      <c r="R2230" s="55">
        <f>I2230/(SUM(H$2:H2230)*10)</f>
        <v>4.6237160040449197E-3</v>
      </c>
      <c r="S2230" s="95">
        <f t="shared" si="321"/>
        <v>2.0699999999999998</v>
      </c>
      <c r="T2230" s="96">
        <f>SUMIFS(H$2:H2230,A$2:A2230,A2230)*10*S2230*(1.1+INDEX(Entourage!BD:BD,MATCH(J2230,Entourage!A:A,0))/20)</f>
        <v>3477.6000000000004</v>
      </c>
      <c r="U2230" s="96">
        <f t="shared" si="327"/>
        <v>477.12000000000035</v>
      </c>
      <c r="V2230" s="96">
        <f>T2230/VLOOKUP(C2230,[4]CharPropertyConfig!$A:$G,7,FALSE)</f>
        <v>139.10400000000001</v>
      </c>
      <c r="W2230" s="96">
        <f t="shared" si="328"/>
        <v>24.640000000000782</v>
      </c>
      <c r="X2230" s="54" t="str">
        <f>VLOOKUP(J2230,Entourage!A:B,2,FALSE)</f>
        <v>c_b_0019</v>
      </c>
      <c r="Y2230" s="51" t="str">
        <f>VLOOKUP(M2230,Entourage!A:B,2,FALSE)</f>
        <v>c_b_0019</v>
      </c>
    </row>
    <row r="2231" spans="1:25" x14ac:dyDescent="0.15">
      <c r="A2231" s="51">
        <f t="shared" si="320"/>
        <v>112</v>
      </c>
      <c r="B2231" s="2">
        <f>COUNTIF(A$1:A2231,A2231)</f>
        <v>10</v>
      </c>
      <c r="C2231" s="2">
        <f t="shared" si="322"/>
        <v>102</v>
      </c>
      <c r="D2231" s="100">
        <f t="shared" si="323"/>
        <v>158</v>
      </c>
      <c r="E2231" s="51">
        <v>1</v>
      </c>
      <c r="F2231" s="43">
        <f t="shared" si="329"/>
        <v>3</v>
      </c>
      <c r="G2231" s="82">
        <v>13009</v>
      </c>
      <c r="H2231" s="101">
        <f t="shared" si="330"/>
        <v>30</v>
      </c>
      <c r="I2231" s="43">
        <f>VLOOKUP(C2231,[4]CharPropertyConfig!$A:$G,7,FALSE)*D2231</f>
        <v>3950</v>
      </c>
      <c r="J2231" s="51">
        <f>VLOOKUP(A2231,filiation!A:C,3,FALSE)</f>
        <v>10</v>
      </c>
      <c r="K2231" s="51">
        <f>VLOOKUP(J2231,Entourage!A:N,14,FALSE)</f>
        <v>1</v>
      </c>
      <c r="L2231" s="2" t="str">
        <f t="shared" si="324"/>
        <v>战斗</v>
      </c>
      <c r="M2231" s="51">
        <f>VLOOKUP(A2231,filiation!A:D,IF(AND(A2231&gt;=105,A2231&lt;=125),3,4),FALSE)</f>
        <v>10</v>
      </c>
      <c r="N2231" s="51">
        <f>VLOOKUP(M2231,Entourage!A:N,14,FALSE)</f>
        <v>1</v>
      </c>
      <c r="O2231" s="2" t="str">
        <f t="shared" si="325"/>
        <v>战斗</v>
      </c>
      <c r="P2231" s="2">
        <f t="shared" si="326"/>
        <v>102</v>
      </c>
      <c r="Q2231" s="51">
        <f>INT(VLOOKUP(M2231,Entourage!A:AF,28+IF(N2231=1,2,IF(N2231=3,3,1)),FALSE)*0.6*POWER(B2231,1.1))</f>
        <v>120</v>
      </c>
      <c r="R2231" s="55">
        <f>I2231/(SUM(H$2:H2231)*10)</f>
        <v>5.2536376453063069E-3</v>
      </c>
      <c r="S2231" s="95">
        <f t="shared" si="321"/>
        <v>1.89</v>
      </c>
      <c r="T2231" s="96">
        <f>SUMIFS(H$2:H2231,A$2:A2231,A2231)*10*S2231*(1.1+INDEX(Entourage!BD:BD,MATCH(J2231,Entourage!A:A,0))/20)</f>
        <v>3969.0000000000005</v>
      </c>
      <c r="U2231" s="96">
        <f t="shared" si="327"/>
        <v>491.40000000000009</v>
      </c>
      <c r="V2231" s="96">
        <f>T2231/VLOOKUP(C2231,[4]CharPropertyConfig!$A:$G,7,FALSE)</f>
        <v>158.76000000000002</v>
      </c>
      <c r="W2231" s="96">
        <f t="shared" si="328"/>
        <v>14.279999999999745</v>
      </c>
      <c r="X2231" s="54" t="str">
        <f>VLOOKUP(J2231,Entourage!A:B,2,FALSE)</f>
        <v>c_b_0019</v>
      </c>
      <c r="Y2231" s="51" t="str">
        <f>VLOOKUP(M2231,Entourage!A:B,2,FALSE)</f>
        <v>c_b_0019</v>
      </c>
    </row>
    <row r="2232" spans="1:25" x14ac:dyDescent="0.15">
      <c r="A2232" s="51">
        <f t="shared" si="320"/>
        <v>112</v>
      </c>
      <c r="B2232" s="2">
        <f>COUNTIF(A$1:A2232,A2232)</f>
        <v>11</v>
      </c>
      <c r="C2232" s="2">
        <f t="shared" si="322"/>
        <v>102</v>
      </c>
      <c r="D2232" s="100">
        <f t="shared" si="323"/>
        <v>179</v>
      </c>
      <c r="E2232" s="51">
        <v>1</v>
      </c>
      <c r="F2232" s="43">
        <f t="shared" si="329"/>
        <v>4</v>
      </c>
      <c r="G2232" s="82">
        <v>13009</v>
      </c>
      <c r="H2232" s="101">
        <f t="shared" si="330"/>
        <v>34</v>
      </c>
      <c r="I2232" s="43">
        <f>VLOOKUP(C2232,[4]CharPropertyConfig!$A:$G,7,FALSE)*D2232</f>
        <v>4475</v>
      </c>
      <c r="J2232" s="51">
        <f>VLOOKUP(A2232,filiation!A:C,3,FALSE)</f>
        <v>10</v>
      </c>
      <c r="K2232" s="51">
        <f>VLOOKUP(J2232,Entourage!A:N,14,FALSE)</f>
        <v>1</v>
      </c>
      <c r="L2232" s="2" t="str">
        <f t="shared" si="324"/>
        <v>战斗</v>
      </c>
      <c r="M2232" s="51">
        <f>VLOOKUP(A2232,filiation!A:D,IF(AND(A2232&gt;=105,A2232&lt;=125),3,4),FALSE)</f>
        <v>10</v>
      </c>
      <c r="N2232" s="51">
        <f>VLOOKUP(M2232,Entourage!A:N,14,FALSE)</f>
        <v>1</v>
      </c>
      <c r="O2232" s="2" t="str">
        <f t="shared" si="325"/>
        <v>战斗</v>
      </c>
      <c r="P2232" s="2">
        <f t="shared" si="326"/>
        <v>102</v>
      </c>
      <c r="Q2232" s="51">
        <f>INT(VLOOKUP(M2232,Entourage!A:AF,28+IF(N2232=1,2,IF(N2232=3,3,1)),FALSE)*0.6*POWER(B2232,1.1))</f>
        <v>134</v>
      </c>
      <c r="R2232" s="55">
        <f>I2232/(SUM(H$2:H2232)*10)</f>
        <v>5.9492156341398568E-3</v>
      </c>
      <c r="S2232" s="95">
        <f t="shared" si="321"/>
        <v>1.74</v>
      </c>
      <c r="T2232" s="96">
        <f>SUMIFS(H$2:H2232,A$2:A2232,A2232)*10*S2232*(1.1+INDEX(Entourage!BD:BD,MATCH(J2232,Entourage!A:A,0))/20)</f>
        <v>4482.2400000000007</v>
      </c>
      <c r="U2232" s="96">
        <f t="shared" si="327"/>
        <v>513.24000000000024</v>
      </c>
      <c r="V2232" s="96">
        <f>T2232/VLOOKUP(C2232,[4]CharPropertyConfig!$A:$G,7,FALSE)</f>
        <v>179.28960000000004</v>
      </c>
      <c r="W2232" s="96">
        <f t="shared" si="328"/>
        <v>21.840000000000146</v>
      </c>
      <c r="X2232" s="54" t="str">
        <f>VLOOKUP(J2232,Entourage!A:B,2,FALSE)</f>
        <v>c_b_0019</v>
      </c>
      <c r="Y2232" s="51" t="str">
        <f>VLOOKUP(M2232,Entourage!A:B,2,FALSE)</f>
        <v>c_b_0019</v>
      </c>
    </row>
    <row r="2233" spans="1:25" x14ac:dyDescent="0.15">
      <c r="A2233" s="51">
        <f t="shared" si="320"/>
        <v>112</v>
      </c>
      <c r="B2233" s="2">
        <f>COUNTIF(A$1:A2233,A2233)</f>
        <v>12</v>
      </c>
      <c r="C2233" s="2">
        <f t="shared" si="322"/>
        <v>102</v>
      </c>
      <c r="D2233" s="100">
        <f t="shared" si="323"/>
        <v>200</v>
      </c>
      <c r="E2233" s="51">
        <v>1</v>
      </c>
      <c r="F2233" s="43">
        <f t="shared" si="329"/>
        <v>4</v>
      </c>
      <c r="G2233" s="82">
        <v>13009</v>
      </c>
      <c r="H2233" s="101">
        <f t="shared" si="330"/>
        <v>38</v>
      </c>
      <c r="I2233" s="43">
        <f>VLOOKUP(C2233,[4]CharPropertyConfig!$A:$G,7,FALSE)*D2233</f>
        <v>5000</v>
      </c>
      <c r="J2233" s="51">
        <f>VLOOKUP(A2233,filiation!A:C,3,FALSE)</f>
        <v>10</v>
      </c>
      <c r="K2233" s="51">
        <f>VLOOKUP(J2233,Entourage!A:N,14,FALSE)</f>
        <v>1</v>
      </c>
      <c r="L2233" s="2" t="str">
        <f t="shared" si="324"/>
        <v>战斗</v>
      </c>
      <c r="M2233" s="51">
        <f>VLOOKUP(A2233,filiation!A:D,IF(AND(A2233&gt;=105,A2233&lt;=125),3,4),FALSE)</f>
        <v>10</v>
      </c>
      <c r="N2233" s="51">
        <f>VLOOKUP(M2233,Entourage!A:N,14,FALSE)</f>
        <v>1</v>
      </c>
      <c r="O2233" s="2" t="str">
        <f t="shared" si="325"/>
        <v>战斗</v>
      </c>
      <c r="P2233" s="2">
        <f t="shared" si="326"/>
        <v>102</v>
      </c>
      <c r="Q2233" s="51">
        <f>INT(VLOOKUP(M2233,Entourage!A:AF,28+IF(N2233=1,2,IF(N2233=3,3,1)),FALSE)*0.6*POWER(B2233,1.1))</f>
        <v>147</v>
      </c>
      <c r="R2233" s="55">
        <f>I2233/(SUM(H$2:H2233)*10)</f>
        <v>6.6438119535464669E-3</v>
      </c>
      <c r="S2233" s="95">
        <f t="shared" si="321"/>
        <v>1.615</v>
      </c>
      <c r="T2233" s="96">
        <f>SUMIFS(H$2:H2233,A$2:A2233,A2233)*10*S2233*(1.1+INDEX(Entourage!BD:BD,MATCH(J2233,Entourage!A:A,0))/20)</f>
        <v>5019.420000000001</v>
      </c>
      <c r="U2233" s="96">
        <f t="shared" si="327"/>
        <v>537.18000000000029</v>
      </c>
      <c r="V2233" s="96">
        <f>T2233/VLOOKUP(C2233,[4]CharPropertyConfig!$A:$G,7,FALSE)</f>
        <v>200.77680000000004</v>
      </c>
      <c r="W2233" s="96">
        <f t="shared" si="328"/>
        <v>23.940000000000055</v>
      </c>
      <c r="X2233" s="54" t="str">
        <f>VLOOKUP(J2233,Entourage!A:B,2,FALSE)</f>
        <v>c_b_0019</v>
      </c>
      <c r="Y2233" s="51" t="str">
        <f>VLOOKUP(M2233,Entourage!A:B,2,FALSE)</f>
        <v>c_b_0019</v>
      </c>
    </row>
    <row r="2234" spans="1:25" x14ac:dyDescent="0.15">
      <c r="A2234" s="51">
        <f t="shared" si="320"/>
        <v>112</v>
      </c>
      <c r="B2234" s="2">
        <f>COUNTIF(A$1:A2234,A2234)</f>
        <v>13</v>
      </c>
      <c r="C2234" s="2">
        <f t="shared" si="322"/>
        <v>102</v>
      </c>
      <c r="D2234" s="100">
        <f t="shared" si="323"/>
        <v>223</v>
      </c>
      <c r="E2234" s="51">
        <v>1</v>
      </c>
      <c r="F2234" s="43">
        <f t="shared" si="329"/>
        <v>4</v>
      </c>
      <c r="G2234" s="82">
        <v>13009</v>
      </c>
      <c r="H2234" s="101">
        <f t="shared" si="330"/>
        <v>42</v>
      </c>
      <c r="I2234" s="43">
        <f>VLOOKUP(C2234,[4]CharPropertyConfig!$A:$G,7,FALSE)*D2234</f>
        <v>5575</v>
      </c>
      <c r="J2234" s="51">
        <f>VLOOKUP(A2234,filiation!A:C,3,FALSE)</f>
        <v>10</v>
      </c>
      <c r="K2234" s="51">
        <f>VLOOKUP(J2234,Entourage!A:N,14,FALSE)</f>
        <v>1</v>
      </c>
      <c r="L2234" s="2" t="str">
        <f t="shared" si="324"/>
        <v>战斗</v>
      </c>
      <c r="M2234" s="51">
        <f>VLOOKUP(A2234,filiation!A:D,IF(AND(A2234&gt;=105,A2234&lt;=125),3,4),FALSE)</f>
        <v>10</v>
      </c>
      <c r="N2234" s="51">
        <f>VLOOKUP(M2234,Entourage!A:N,14,FALSE)</f>
        <v>1</v>
      </c>
      <c r="O2234" s="2" t="str">
        <f t="shared" si="325"/>
        <v>战斗</v>
      </c>
      <c r="P2234" s="2">
        <f t="shared" si="326"/>
        <v>102</v>
      </c>
      <c r="Q2234" s="51">
        <f>INT(VLOOKUP(M2234,Entourage!A:AF,28+IF(N2234=1,2,IF(N2234=3,3,1)),FALSE)*0.6*POWER(B2234,1.1))</f>
        <v>161</v>
      </c>
      <c r="R2234" s="55">
        <f>I2234/(SUM(H$2:H2234)*10)</f>
        <v>7.4037184594953516E-3</v>
      </c>
      <c r="S2234" s="95">
        <f t="shared" si="321"/>
        <v>1.51</v>
      </c>
      <c r="T2234" s="96">
        <f>SUMIFS(H$2:H2234,A$2:A2234,A2234)*10*S2234*(1.1+INDEX(Entourage!BD:BD,MATCH(J2234,Entourage!A:A,0))/20)</f>
        <v>5580.9600000000009</v>
      </c>
      <c r="U2234" s="96">
        <f t="shared" si="327"/>
        <v>561.54</v>
      </c>
      <c r="V2234" s="96">
        <f>T2234/VLOOKUP(C2234,[4]CharPropertyConfig!$A:$G,7,FALSE)</f>
        <v>223.23840000000004</v>
      </c>
      <c r="W2234" s="96">
        <f t="shared" si="328"/>
        <v>24.359999999999673</v>
      </c>
      <c r="X2234" s="54" t="str">
        <f>VLOOKUP(J2234,Entourage!A:B,2,FALSE)</f>
        <v>c_b_0019</v>
      </c>
      <c r="Y2234" s="51" t="str">
        <f>VLOOKUP(M2234,Entourage!A:B,2,FALSE)</f>
        <v>c_b_0019</v>
      </c>
    </row>
    <row r="2235" spans="1:25" x14ac:dyDescent="0.15">
      <c r="A2235" s="51">
        <f t="shared" si="320"/>
        <v>112</v>
      </c>
      <c r="B2235" s="2">
        <f>COUNTIF(A$1:A2235,A2235)</f>
        <v>14</v>
      </c>
      <c r="C2235" s="2">
        <f t="shared" si="322"/>
        <v>102</v>
      </c>
      <c r="D2235" s="100">
        <f t="shared" si="323"/>
        <v>246</v>
      </c>
      <c r="E2235" s="51">
        <v>1</v>
      </c>
      <c r="F2235" s="43">
        <f t="shared" si="329"/>
        <v>5</v>
      </c>
      <c r="G2235" s="82">
        <v>13009</v>
      </c>
      <c r="H2235" s="101">
        <f t="shared" si="330"/>
        <v>46</v>
      </c>
      <c r="I2235" s="43">
        <f>VLOOKUP(C2235,[4]CharPropertyConfig!$A:$G,7,FALSE)*D2235</f>
        <v>6150</v>
      </c>
      <c r="J2235" s="51">
        <f>VLOOKUP(A2235,filiation!A:C,3,FALSE)</f>
        <v>10</v>
      </c>
      <c r="K2235" s="51">
        <f>VLOOKUP(J2235,Entourage!A:N,14,FALSE)</f>
        <v>1</v>
      </c>
      <c r="L2235" s="2" t="str">
        <f t="shared" si="324"/>
        <v>战斗</v>
      </c>
      <c r="M2235" s="51">
        <f>VLOOKUP(A2235,filiation!A:D,IF(AND(A2235&gt;=105,A2235&lt;=125),3,4),FALSE)</f>
        <v>10</v>
      </c>
      <c r="N2235" s="51">
        <f>VLOOKUP(M2235,Entourage!A:N,14,FALSE)</f>
        <v>1</v>
      </c>
      <c r="O2235" s="2" t="str">
        <f t="shared" si="325"/>
        <v>战斗</v>
      </c>
      <c r="P2235" s="2">
        <f t="shared" si="326"/>
        <v>102</v>
      </c>
      <c r="Q2235" s="51">
        <f>INT(VLOOKUP(M2235,Entourage!A:AF,28+IF(N2235=1,2,IF(N2235=3,3,1)),FALSE)*0.6*POWER(B2235,1.1))</f>
        <v>174</v>
      </c>
      <c r="R2235" s="55">
        <f>I2235/(SUM(H$2:H2235)*10)</f>
        <v>8.162344384572506E-3</v>
      </c>
      <c r="S2235" s="95">
        <f t="shared" si="321"/>
        <v>1.42</v>
      </c>
      <c r="T2235" s="96">
        <f>SUMIFS(H$2:H2235,A$2:A2235,A2235)*10*S2235*(1.1+INDEX(Entourage!BD:BD,MATCH(J2235,Entourage!A:A,0))/20)</f>
        <v>6162.8</v>
      </c>
      <c r="U2235" s="96">
        <f t="shared" si="327"/>
        <v>581.83999999999924</v>
      </c>
      <c r="V2235" s="96">
        <f>T2235/VLOOKUP(C2235,[4]CharPropertyConfig!$A:$G,7,FALSE)</f>
        <v>246.512</v>
      </c>
      <c r="W2235" s="96">
        <f t="shared" si="328"/>
        <v>20.299999999999272</v>
      </c>
      <c r="X2235" s="54" t="str">
        <f>VLOOKUP(J2235,Entourage!A:B,2,FALSE)</f>
        <v>c_b_0019</v>
      </c>
      <c r="Y2235" s="51" t="str">
        <f>VLOOKUP(M2235,Entourage!A:B,2,FALSE)</f>
        <v>c_b_0019</v>
      </c>
    </row>
    <row r="2236" spans="1:25" x14ac:dyDescent="0.15">
      <c r="A2236" s="51">
        <f t="shared" si="320"/>
        <v>112</v>
      </c>
      <c r="B2236" s="2">
        <f>COUNTIF(A$1:A2236,A2236)</f>
        <v>15</v>
      </c>
      <c r="C2236" s="2">
        <f t="shared" si="322"/>
        <v>102</v>
      </c>
      <c r="D2236" s="100">
        <f t="shared" si="323"/>
        <v>270</v>
      </c>
      <c r="E2236" s="51">
        <v>1</v>
      </c>
      <c r="F2236" s="43">
        <f t="shared" si="329"/>
        <v>5</v>
      </c>
      <c r="G2236" s="82">
        <v>13009</v>
      </c>
      <c r="H2236" s="101">
        <f t="shared" si="330"/>
        <v>50</v>
      </c>
      <c r="I2236" s="43">
        <f>VLOOKUP(C2236,[4]CharPropertyConfig!$A:$G,7,FALSE)*D2236</f>
        <v>6750</v>
      </c>
      <c r="J2236" s="51">
        <f>VLOOKUP(A2236,filiation!A:C,3,FALSE)</f>
        <v>10</v>
      </c>
      <c r="K2236" s="51">
        <f>VLOOKUP(J2236,Entourage!A:N,14,FALSE)</f>
        <v>1</v>
      </c>
      <c r="L2236" s="2" t="str">
        <f t="shared" si="324"/>
        <v>战斗</v>
      </c>
      <c r="M2236" s="51">
        <f>VLOOKUP(A2236,filiation!A:D,IF(AND(A2236&gt;=105,A2236&lt;=125),3,4),FALSE)</f>
        <v>10</v>
      </c>
      <c r="N2236" s="51">
        <f>VLOOKUP(M2236,Entourage!A:N,14,FALSE)</f>
        <v>1</v>
      </c>
      <c r="O2236" s="2" t="str">
        <f t="shared" si="325"/>
        <v>战斗</v>
      </c>
      <c r="P2236" s="2">
        <f t="shared" si="326"/>
        <v>102</v>
      </c>
      <c r="Q2236" s="51">
        <f>INT(VLOOKUP(M2236,Entourage!A:AF,28+IF(N2236=1,2,IF(N2236=3,3,1)),FALSE)*0.6*POWER(B2236,1.1))</f>
        <v>188</v>
      </c>
      <c r="R2236" s="55">
        <f>I2236/(SUM(H$2:H2236)*10)</f>
        <v>8.9527295877765405E-3</v>
      </c>
      <c r="S2236" s="95">
        <f t="shared" si="321"/>
        <v>1.3418999999999999</v>
      </c>
      <c r="T2236" s="96">
        <f>SUMIFS(H$2:H2236,A$2:A2236,A2236)*10*S2236*(1.1+INDEX(Entourage!BD:BD,MATCH(J2236,Entourage!A:A,0))/20)</f>
        <v>6763.1759999999995</v>
      </c>
      <c r="U2236" s="96">
        <f t="shared" si="327"/>
        <v>600.37599999999929</v>
      </c>
      <c r="V2236" s="96">
        <f>T2236/VLOOKUP(C2236,[4]CharPropertyConfig!$A:$G,7,FALSE)</f>
        <v>270.52704</v>
      </c>
      <c r="W2236" s="96">
        <f t="shared" si="328"/>
        <v>18.536000000000058</v>
      </c>
      <c r="X2236" s="54" t="str">
        <f>VLOOKUP(J2236,Entourage!A:B,2,FALSE)</f>
        <v>c_b_0019</v>
      </c>
      <c r="Y2236" s="51" t="str">
        <f>VLOOKUP(M2236,Entourage!A:B,2,FALSE)</f>
        <v>c_b_0019</v>
      </c>
    </row>
    <row r="2237" spans="1:25" x14ac:dyDescent="0.15">
      <c r="A2237" s="51">
        <f t="shared" si="320"/>
        <v>112</v>
      </c>
      <c r="B2237" s="2">
        <f>COUNTIF(A$1:A2237,A2237)</f>
        <v>16</v>
      </c>
      <c r="C2237" s="2">
        <f t="shared" si="322"/>
        <v>102</v>
      </c>
      <c r="D2237" s="100">
        <f t="shared" si="323"/>
        <v>295</v>
      </c>
      <c r="E2237" s="51">
        <v>1</v>
      </c>
      <c r="F2237" s="43">
        <f t="shared" si="329"/>
        <v>5</v>
      </c>
      <c r="G2237" s="82">
        <v>13009</v>
      </c>
      <c r="H2237" s="101">
        <f t="shared" si="330"/>
        <v>54</v>
      </c>
      <c r="I2237" s="43">
        <f>VLOOKUP(C2237,[4]CharPropertyConfig!$A:$G,7,FALSE)*D2237</f>
        <v>7375</v>
      </c>
      <c r="J2237" s="51">
        <f>VLOOKUP(A2237,filiation!A:C,3,FALSE)</f>
        <v>10</v>
      </c>
      <c r="K2237" s="51">
        <f>VLOOKUP(J2237,Entourage!A:N,14,FALSE)</f>
        <v>1</v>
      </c>
      <c r="L2237" s="2" t="str">
        <f t="shared" si="324"/>
        <v>战斗</v>
      </c>
      <c r="M2237" s="51">
        <f>VLOOKUP(A2237,filiation!A:D,IF(AND(A2237&gt;=105,A2237&lt;=125),3,4),FALSE)</f>
        <v>10</v>
      </c>
      <c r="N2237" s="51">
        <f>VLOOKUP(M2237,Entourage!A:N,14,FALSE)</f>
        <v>1</v>
      </c>
      <c r="O2237" s="2" t="str">
        <f t="shared" si="325"/>
        <v>战斗</v>
      </c>
      <c r="P2237" s="2">
        <f t="shared" si="326"/>
        <v>102</v>
      </c>
      <c r="Q2237" s="51">
        <f>INT(VLOOKUP(M2237,Entourage!A:AF,28+IF(N2237=1,2,IF(N2237=3,3,1)),FALSE)*0.6*POWER(B2237,1.1))</f>
        <v>202</v>
      </c>
      <c r="R2237" s="55">
        <f>I2237/(SUM(H$2:H2237)*10)</f>
        <v>9.7746852220013253E-3</v>
      </c>
      <c r="S2237" s="95">
        <f t="shared" si="321"/>
        <v>1.2748049999999997</v>
      </c>
      <c r="T2237" s="96">
        <f>SUMIFS(H$2:H2237,A$2:A2237,A2237)*10*S2237*(1.1+INDEX(Entourage!BD:BD,MATCH(J2237,Entourage!A:A,0))/20)</f>
        <v>7388.7697799999987</v>
      </c>
      <c r="U2237" s="96">
        <f t="shared" si="327"/>
        <v>625.59377999999924</v>
      </c>
      <c r="V2237" s="96">
        <f>T2237/VLOOKUP(C2237,[4]CharPropertyConfig!$A:$G,7,FALSE)</f>
        <v>295.55079119999994</v>
      </c>
      <c r="W2237" s="96">
        <f t="shared" si="328"/>
        <v>25.217779999999948</v>
      </c>
      <c r="X2237" s="54" t="str">
        <f>VLOOKUP(J2237,Entourage!A:B,2,FALSE)</f>
        <v>c_b_0019</v>
      </c>
      <c r="Y2237" s="51" t="str">
        <f>VLOOKUP(M2237,Entourage!A:B,2,FALSE)</f>
        <v>c_b_0019</v>
      </c>
    </row>
    <row r="2238" spans="1:25" x14ac:dyDescent="0.15">
      <c r="A2238" s="51">
        <f t="shared" si="320"/>
        <v>112</v>
      </c>
      <c r="B2238" s="2">
        <f>COUNTIF(A$1:A2238,A2238)</f>
        <v>17</v>
      </c>
      <c r="C2238" s="2">
        <f t="shared" si="322"/>
        <v>102</v>
      </c>
      <c r="D2238" s="100">
        <f t="shared" si="323"/>
        <v>321</v>
      </c>
      <c r="E2238" s="51">
        <v>1</v>
      </c>
      <c r="F2238" s="43">
        <f t="shared" si="329"/>
        <v>5</v>
      </c>
      <c r="G2238" s="82">
        <v>13009</v>
      </c>
      <c r="H2238" s="101">
        <f t="shared" si="330"/>
        <v>58</v>
      </c>
      <c r="I2238" s="43">
        <f>VLOOKUP(C2238,[4]CharPropertyConfig!$A:$G,7,FALSE)*D2238</f>
        <v>8025</v>
      </c>
      <c r="J2238" s="51">
        <f>VLOOKUP(A2238,filiation!A:C,3,FALSE)</f>
        <v>10</v>
      </c>
      <c r="K2238" s="51">
        <f>VLOOKUP(J2238,Entourage!A:N,14,FALSE)</f>
        <v>1</v>
      </c>
      <c r="L2238" s="2" t="str">
        <f t="shared" si="324"/>
        <v>战斗</v>
      </c>
      <c r="M2238" s="51">
        <f>VLOOKUP(A2238,filiation!A:D,IF(AND(A2238&gt;=105,A2238&lt;=125),3,4),FALSE)</f>
        <v>10</v>
      </c>
      <c r="N2238" s="51">
        <f>VLOOKUP(M2238,Entourage!A:N,14,FALSE)</f>
        <v>1</v>
      </c>
      <c r="O2238" s="2" t="str">
        <f t="shared" si="325"/>
        <v>战斗</v>
      </c>
      <c r="P2238" s="2">
        <f t="shared" si="326"/>
        <v>102</v>
      </c>
      <c r="Q2238" s="51">
        <f>INT(VLOOKUP(M2238,Entourage!A:AF,28+IF(N2238=1,2,IF(N2238=3,3,1)),FALSE)*0.6*POWER(B2238,1.1))</f>
        <v>216</v>
      </c>
      <c r="R2238" s="55">
        <f>I2238/(SUM(H$2:H2238)*10)</f>
        <v>1.0628012925782698E-2</v>
      </c>
      <c r="S2238" s="95">
        <f t="shared" si="321"/>
        <v>1.2174387749999998</v>
      </c>
      <c r="T2238" s="96">
        <f>SUMIFS(H$2:H2238,A$2:A2238,A2238)*10*S2238*(1.1+INDEX(Entourage!BD:BD,MATCH(J2238,Entourage!A:A,0))/20)</f>
        <v>8044.835425199999</v>
      </c>
      <c r="U2238" s="96">
        <f t="shared" si="327"/>
        <v>656.06564520000029</v>
      </c>
      <c r="V2238" s="96">
        <f>T2238/VLOOKUP(C2238,[4]CharPropertyConfig!$A:$G,7,FALSE)</f>
        <v>321.79341700799995</v>
      </c>
      <c r="W2238" s="96">
        <f t="shared" si="328"/>
        <v>30.471865200001048</v>
      </c>
      <c r="X2238" s="54" t="str">
        <f>VLOOKUP(J2238,Entourage!A:B,2,FALSE)</f>
        <v>c_b_0019</v>
      </c>
      <c r="Y2238" s="51" t="str">
        <f>VLOOKUP(M2238,Entourage!A:B,2,FALSE)</f>
        <v>c_b_0019</v>
      </c>
    </row>
    <row r="2239" spans="1:25" x14ac:dyDescent="0.15">
      <c r="A2239" s="51">
        <f t="shared" si="320"/>
        <v>112</v>
      </c>
      <c r="B2239" s="2">
        <f>COUNTIF(A$1:A2239,A2239)</f>
        <v>18</v>
      </c>
      <c r="C2239" s="2">
        <f t="shared" si="322"/>
        <v>102</v>
      </c>
      <c r="D2239" s="100">
        <f t="shared" si="323"/>
        <v>350</v>
      </c>
      <c r="E2239" s="51">
        <v>1</v>
      </c>
      <c r="F2239" s="43">
        <f t="shared" si="329"/>
        <v>6</v>
      </c>
      <c r="G2239" s="82">
        <v>13009</v>
      </c>
      <c r="H2239" s="101">
        <f t="shared" si="330"/>
        <v>64</v>
      </c>
      <c r="I2239" s="43">
        <f>VLOOKUP(C2239,[4]CharPropertyConfig!$A:$G,7,FALSE)*D2239</f>
        <v>8750</v>
      </c>
      <c r="J2239" s="51">
        <f>VLOOKUP(A2239,filiation!A:C,3,FALSE)</f>
        <v>10</v>
      </c>
      <c r="K2239" s="51">
        <f>VLOOKUP(J2239,Entourage!A:N,14,FALSE)</f>
        <v>1</v>
      </c>
      <c r="L2239" s="2" t="str">
        <f t="shared" si="324"/>
        <v>战斗</v>
      </c>
      <c r="M2239" s="51">
        <f>VLOOKUP(A2239,filiation!A:D,IF(AND(A2239&gt;=105,A2239&lt;=125),3,4),FALSE)</f>
        <v>10</v>
      </c>
      <c r="N2239" s="51">
        <f>VLOOKUP(M2239,Entourage!A:N,14,FALSE)</f>
        <v>1</v>
      </c>
      <c r="O2239" s="2" t="str">
        <f t="shared" si="325"/>
        <v>战斗</v>
      </c>
      <c r="P2239" s="2">
        <f t="shared" si="326"/>
        <v>102</v>
      </c>
      <c r="Q2239" s="51">
        <f>INT(VLOOKUP(M2239,Entourage!A:AF,28+IF(N2239=1,2,IF(N2239=3,3,1)),FALSE)*0.6*POWER(B2239,1.1))</f>
        <v>230</v>
      </c>
      <c r="R2239" s="55">
        <f>I2239/(SUM(H$2:H2239)*10)</f>
        <v>1.1578362356428307E-2</v>
      </c>
      <c r="S2239" s="95">
        <f t="shared" si="321"/>
        <v>1.1687412239999997</v>
      </c>
      <c r="T2239" s="96">
        <f>SUMIFS(H$2:H2239,A$2:A2239,A2239)*10*S2239*(1.1+INDEX(Entourage!BD:BD,MATCH(J2239,Entourage!A:A,0))/20)</f>
        <v>8770.2341448959978</v>
      </c>
      <c r="U2239" s="96">
        <f t="shared" si="327"/>
        <v>725.39871969599881</v>
      </c>
      <c r="V2239" s="96">
        <f>T2239/VLOOKUP(C2239,[4]CharPropertyConfig!$A:$G,7,FALSE)</f>
        <v>350.80936579583994</v>
      </c>
      <c r="W2239" s="96">
        <f t="shared" si="328"/>
        <v>69.333074495998517</v>
      </c>
      <c r="X2239" s="54" t="str">
        <f>VLOOKUP(J2239,Entourage!A:B,2,FALSE)</f>
        <v>c_b_0019</v>
      </c>
      <c r="Y2239" s="51" t="str">
        <f>VLOOKUP(M2239,Entourage!A:B,2,FALSE)</f>
        <v>c_b_0019</v>
      </c>
    </row>
    <row r="2240" spans="1:25" x14ac:dyDescent="0.15">
      <c r="A2240" s="51">
        <f t="shared" si="320"/>
        <v>112</v>
      </c>
      <c r="B2240" s="2">
        <f>COUNTIF(A$1:A2240,A2240)</f>
        <v>19</v>
      </c>
      <c r="C2240" s="2">
        <f t="shared" si="322"/>
        <v>102</v>
      </c>
      <c r="D2240" s="100">
        <f t="shared" si="323"/>
        <v>381</v>
      </c>
      <c r="E2240" s="51">
        <v>1</v>
      </c>
      <c r="F2240" s="43">
        <f t="shared" si="329"/>
        <v>6</v>
      </c>
      <c r="G2240" s="82">
        <v>13009</v>
      </c>
      <c r="H2240" s="101">
        <f t="shared" si="330"/>
        <v>68</v>
      </c>
      <c r="I2240" s="43">
        <f>VLOOKUP(C2240,[4]CharPropertyConfig!$A:$G,7,FALSE)*D2240</f>
        <v>9525</v>
      </c>
      <c r="J2240" s="51">
        <f>VLOOKUP(A2240,filiation!A:C,3,FALSE)</f>
        <v>10</v>
      </c>
      <c r="K2240" s="51">
        <f>VLOOKUP(J2240,Entourage!A:N,14,FALSE)</f>
        <v>1</v>
      </c>
      <c r="L2240" s="2" t="str">
        <f t="shared" si="324"/>
        <v>战斗</v>
      </c>
      <c r="M2240" s="51">
        <f>VLOOKUP(A2240,filiation!A:D,IF(AND(A2240&gt;=105,A2240&lt;=125),3,4),FALSE)</f>
        <v>10</v>
      </c>
      <c r="N2240" s="51">
        <f>VLOOKUP(M2240,Entourage!A:N,14,FALSE)</f>
        <v>1</v>
      </c>
      <c r="O2240" s="2" t="str">
        <f t="shared" si="325"/>
        <v>战斗</v>
      </c>
      <c r="P2240" s="2">
        <f t="shared" si="326"/>
        <v>102</v>
      </c>
      <c r="Q2240" s="51">
        <f>INT(VLOOKUP(M2240,Entourage!A:AF,28+IF(N2240=1,2,IF(N2240=3,3,1)),FALSE)*0.6*POWER(B2240,1.1))</f>
        <v>244</v>
      </c>
      <c r="R2240" s="55">
        <f>I2240/(SUM(H$2:H2240)*10)</f>
        <v>1.2592543627710206E-2</v>
      </c>
      <c r="S2240" s="95">
        <f t="shared" si="321"/>
        <v>1.1278352811599996</v>
      </c>
      <c r="T2240" s="96">
        <f>SUMIFS(H$2:H2240,A$2:A2240,A2240)*10*S2240*(1.1+INDEX(Entourage!BD:BD,MATCH(J2240,Entourage!A:A,0))/20)</f>
        <v>9536.9751374889565</v>
      </c>
      <c r="U2240" s="96">
        <f t="shared" si="327"/>
        <v>766.74099259295872</v>
      </c>
      <c r="V2240" s="96">
        <f>T2240/VLOOKUP(C2240,[4]CharPropertyConfig!$A:$G,7,FALSE)</f>
        <v>381.47900549955824</v>
      </c>
      <c r="W2240" s="96">
        <f t="shared" si="328"/>
        <v>41.342272896959912</v>
      </c>
      <c r="X2240" s="54" t="str">
        <f>VLOOKUP(J2240,Entourage!A:B,2,FALSE)</f>
        <v>c_b_0019</v>
      </c>
      <c r="Y2240" s="51" t="str">
        <f>VLOOKUP(M2240,Entourage!A:B,2,FALSE)</f>
        <v>c_b_0019</v>
      </c>
    </row>
    <row r="2241" spans="1:25" x14ac:dyDescent="0.15">
      <c r="A2241" s="51">
        <f t="shared" si="320"/>
        <v>112</v>
      </c>
      <c r="B2241" s="2">
        <f>COUNTIF(A$1:A2241,A2241)</f>
        <v>20</v>
      </c>
      <c r="C2241" s="2">
        <f t="shared" si="322"/>
        <v>102</v>
      </c>
      <c r="D2241" s="100">
        <f t="shared" si="323"/>
        <v>414</v>
      </c>
      <c r="E2241" s="51">
        <v>1</v>
      </c>
      <c r="F2241" s="43">
        <f t="shared" si="329"/>
        <v>6</v>
      </c>
      <c r="G2241" s="82">
        <v>13009</v>
      </c>
      <c r="H2241" s="101">
        <f t="shared" si="330"/>
        <v>72</v>
      </c>
      <c r="I2241" s="43">
        <f>VLOOKUP(C2241,[4]CharPropertyConfig!$A:$G,7,FALSE)*D2241</f>
        <v>10350</v>
      </c>
      <c r="J2241" s="51">
        <f>VLOOKUP(A2241,filiation!A:C,3,FALSE)</f>
        <v>10</v>
      </c>
      <c r="K2241" s="51">
        <f>VLOOKUP(J2241,Entourage!A:N,14,FALSE)</f>
        <v>1</v>
      </c>
      <c r="L2241" s="2" t="str">
        <f t="shared" si="324"/>
        <v>战斗</v>
      </c>
      <c r="M2241" s="51">
        <f>VLOOKUP(A2241,filiation!A:D,IF(AND(A2241&gt;=105,A2241&lt;=125),3,4),FALSE)</f>
        <v>10</v>
      </c>
      <c r="N2241" s="51">
        <f>VLOOKUP(M2241,Entourage!A:N,14,FALSE)</f>
        <v>1</v>
      </c>
      <c r="O2241" s="2" t="str">
        <f t="shared" si="325"/>
        <v>战斗</v>
      </c>
      <c r="P2241" s="2">
        <f t="shared" si="326"/>
        <v>102</v>
      </c>
      <c r="Q2241" s="51">
        <f>INT(VLOOKUP(M2241,Entourage!A:AF,28+IF(N2241=1,2,IF(N2241=3,3,1)),FALSE)*0.6*POWER(B2241,1.1))</f>
        <v>259</v>
      </c>
      <c r="R2241" s="55">
        <f>I2241/(SUM(H$2:H2241)*10)</f>
        <v>1.3670224006762469E-2</v>
      </c>
      <c r="S2241" s="95">
        <f t="shared" si="321"/>
        <v>1.0940002227251997</v>
      </c>
      <c r="T2241" s="96">
        <f>SUMIFS(H$2:H2241,A$2:A2241,A2241)*10*S2241*(1.1+INDEX(Entourage!BD:BD,MATCH(J2241,Entourage!A:A,0))/20)</f>
        <v>10353.618107871291</v>
      </c>
      <c r="U2241" s="96">
        <f t="shared" si="327"/>
        <v>816.64297038233417</v>
      </c>
      <c r="V2241" s="96">
        <f>T2241/VLOOKUP(C2241,[4]CharPropertyConfig!$A:$G,7,FALSE)</f>
        <v>414.1447243148516</v>
      </c>
      <c r="W2241" s="96">
        <f t="shared" si="328"/>
        <v>49.901977789375451</v>
      </c>
      <c r="X2241" s="54" t="str">
        <f>VLOOKUP(J2241,Entourage!A:B,2,FALSE)</f>
        <v>c_b_0019</v>
      </c>
      <c r="Y2241" s="51" t="str">
        <f>VLOOKUP(M2241,Entourage!A:B,2,FALSE)</f>
        <v>c_b_0019</v>
      </c>
    </row>
    <row r="2242" spans="1:25" x14ac:dyDescent="0.15">
      <c r="A2242" s="51">
        <f t="shared" si="320"/>
        <v>113</v>
      </c>
      <c r="B2242" s="2">
        <f>COUNTIF(A$1:A2242,A2242)</f>
        <v>1</v>
      </c>
      <c r="C2242" s="2">
        <f t="shared" si="322"/>
        <v>101</v>
      </c>
      <c r="D2242" s="100">
        <f t="shared" si="323"/>
        <v>10</v>
      </c>
      <c r="E2242" s="51">
        <v>1</v>
      </c>
      <c r="F2242" s="43">
        <f t="shared" si="329"/>
        <v>1</v>
      </c>
      <c r="G2242" s="82">
        <v>13009</v>
      </c>
      <c r="H2242" s="101">
        <f t="shared" si="330"/>
        <v>2</v>
      </c>
      <c r="I2242" s="43">
        <f>VLOOKUP(C2242,[4]CharPropertyConfig!$A:$G,7,FALSE)*D2242</f>
        <v>250</v>
      </c>
      <c r="J2242" s="51">
        <f>VLOOKUP(A2242,filiation!A:C,3,FALSE)</f>
        <v>11</v>
      </c>
      <c r="K2242" s="51">
        <f>VLOOKUP(J2242,Entourage!A:N,14,FALSE)</f>
        <v>2</v>
      </c>
      <c r="L2242" s="2" t="str">
        <f t="shared" si="324"/>
        <v>刺杀</v>
      </c>
      <c r="M2242" s="51">
        <f>VLOOKUP(A2242,filiation!A:D,IF(AND(A2242&gt;=105,A2242&lt;=125),3,4),FALSE)</f>
        <v>11</v>
      </c>
      <c r="N2242" s="51">
        <f>VLOOKUP(M2242,Entourage!A:N,14,FALSE)</f>
        <v>2</v>
      </c>
      <c r="O2242" s="2" t="str">
        <f t="shared" si="325"/>
        <v>刺杀</v>
      </c>
      <c r="P2242" s="2">
        <f t="shared" si="326"/>
        <v>101</v>
      </c>
      <c r="Q2242" s="51">
        <f>INT(VLOOKUP(M2242,Entourage!A:AF,28+IF(N2242=1,2,IF(N2242=3,3,1)),FALSE)*0.6*POWER(B2242,1.1))</f>
        <v>18</v>
      </c>
      <c r="R2242" s="55">
        <f>I2242/(SUM(H$2:H2242)*10)</f>
        <v>3.3018992524500094E-4</v>
      </c>
      <c r="S2242" s="95">
        <f t="shared" si="321"/>
        <v>10</v>
      </c>
      <c r="T2242" s="96">
        <f>SUMIFS(H$2:H2242,A$2:A2242,A2242)*10*S2242*(1.1+INDEX(Entourage!BD:BD,MATCH(J2242,Entourage!A:A,0))/20)</f>
        <v>270</v>
      </c>
      <c r="U2242" s="96">
        <f t="shared" si="327"/>
        <v>-10083.618107871291</v>
      </c>
      <c r="V2242" s="96">
        <f>T2242/VLOOKUP(C2242,[4]CharPropertyConfig!$A:$G,7,FALSE)</f>
        <v>10.8</v>
      </c>
      <c r="W2242" s="96">
        <f t="shared" si="328"/>
        <v>-10900.261078253625</v>
      </c>
      <c r="X2242" s="54" t="str">
        <f>VLOOKUP(J2242,Entourage!A:B,2,FALSE)</f>
        <v>c_b_0067</v>
      </c>
      <c r="Y2242" s="51" t="str">
        <f>VLOOKUP(M2242,Entourage!A:B,2,FALSE)</f>
        <v>c_b_0067</v>
      </c>
    </row>
    <row r="2243" spans="1:25" x14ac:dyDescent="0.15">
      <c r="A2243" s="51">
        <f t="shared" ref="A2243:A2306" si="331">INT((ROW(A2243)+18)/20)</f>
        <v>113</v>
      </c>
      <c r="B2243" s="2">
        <f>COUNTIF(A$1:A2243,A2243)</f>
        <v>2</v>
      </c>
      <c r="C2243" s="2">
        <f t="shared" si="322"/>
        <v>101</v>
      </c>
      <c r="D2243" s="100">
        <f t="shared" si="323"/>
        <v>22</v>
      </c>
      <c r="E2243" s="51">
        <v>1</v>
      </c>
      <c r="F2243" s="43">
        <f t="shared" si="329"/>
        <v>1</v>
      </c>
      <c r="G2243" s="82">
        <v>13009</v>
      </c>
      <c r="H2243" s="101">
        <f t="shared" si="330"/>
        <v>4</v>
      </c>
      <c r="I2243" s="43">
        <f>VLOOKUP(C2243,[4]CharPropertyConfig!$A:$G,7,FALSE)*D2243</f>
        <v>550</v>
      </c>
      <c r="J2243" s="51">
        <f>VLOOKUP(A2243,filiation!A:C,3,FALSE)</f>
        <v>11</v>
      </c>
      <c r="K2243" s="51">
        <f>VLOOKUP(J2243,Entourage!A:N,14,FALSE)</f>
        <v>2</v>
      </c>
      <c r="L2243" s="2" t="str">
        <f t="shared" si="324"/>
        <v>刺杀</v>
      </c>
      <c r="M2243" s="51">
        <f>VLOOKUP(A2243,filiation!A:D,IF(AND(A2243&gt;=105,A2243&lt;=125),3,4),FALSE)</f>
        <v>11</v>
      </c>
      <c r="N2243" s="51">
        <f>VLOOKUP(M2243,Entourage!A:N,14,FALSE)</f>
        <v>2</v>
      </c>
      <c r="O2243" s="2" t="str">
        <f t="shared" si="325"/>
        <v>刺杀</v>
      </c>
      <c r="P2243" s="2">
        <f t="shared" si="326"/>
        <v>101</v>
      </c>
      <c r="Q2243" s="51">
        <f>INT(VLOOKUP(M2243,Entourage!A:AF,28+IF(N2243=1,2,IF(N2243=3,3,1)),FALSE)*0.6*POWER(B2243,1.1))</f>
        <v>38</v>
      </c>
      <c r="R2243" s="55">
        <f>I2243/(SUM(H$2:H2243)*10)</f>
        <v>7.2637946063023326E-4</v>
      </c>
      <c r="S2243" s="95">
        <f t="shared" ref="S2243:S2306" si="332">VLOOKUP(B2243,AG$2:AH$22,2,FALSE)</f>
        <v>7</v>
      </c>
      <c r="T2243" s="96">
        <f>SUMIFS(H$2:H2243,A$2:A2243,A2243)*10*S2243*(1.1+INDEX(Entourage!BD:BD,MATCH(J2243,Entourage!A:A,0))/20)</f>
        <v>567</v>
      </c>
      <c r="U2243" s="96">
        <f t="shared" si="327"/>
        <v>297</v>
      </c>
      <c r="V2243" s="96">
        <f>T2243/VLOOKUP(C2243,[4]CharPropertyConfig!$A:$G,7,FALSE)</f>
        <v>22.68</v>
      </c>
      <c r="W2243" s="96">
        <f t="shared" si="328"/>
        <v>10380.618107871291</v>
      </c>
      <c r="X2243" s="54" t="str">
        <f>VLOOKUP(J2243,Entourage!A:B,2,FALSE)</f>
        <v>c_b_0067</v>
      </c>
      <c r="Y2243" s="51" t="str">
        <f>VLOOKUP(M2243,Entourage!A:B,2,FALSE)</f>
        <v>c_b_0067</v>
      </c>
    </row>
    <row r="2244" spans="1:25" x14ac:dyDescent="0.15">
      <c r="A2244" s="51">
        <f t="shared" si="331"/>
        <v>113</v>
      </c>
      <c r="B2244" s="2">
        <f>COUNTIF(A$1:A2244,A2244)</f>
        <v>3</v>
      </c>
      <c r="C2244" s="2">
        <f t="shared" si="322"/>
        <v>101</v>
      </c>
      <c r="D2244" s="100">
        <f t="shared" si="323"/>
        <v>35</v>
      </c>
      <c r="E2244" s="51">
        <v>1</v>
      </c>
      <c r="F2244" s="43">
        <f t="shared" si="329"/>
        <v>1</v>
      </c>
      <c r="G2244" s="82">
        <v>13009</v>
      </c>
      <c r="H2244" s="101">
        <f t="shared" si="330"/>
        <v>6</v>
      </c>
      <c r="I2244" s="43">
        <f>VLOOKUP(C2244,[4]CharPropertyConfig!$A:$G,7,FALSE)*D2244</f>
        <v>875</v>
      </c>
      <c r="J2244" s="51">
        <f>VLOOKUP(A2244,filiation!A:C,3,FALSE)</f>
        <v>11</v>
      </c>
      <c r="K2244" s="51">
        <f>VLOOKUP(J2244,Entourage!A:N,14,FALSE)</f>
        <v>2</v>
      </c>
      <c r="L2244" s="2" t="str">
        <f t="shared" si="324"/>
        <v>刺杀</v>
      </c>
      <c r="M2244" s="51">
        <f>VLOOKUP(A2244,filiation!A:D,IF(AND(A2244&gt;=105,A2244&lt;=125),3,4),FALSE)</f>
        <v>11</v>
      </c>
      <c r="N2244" s="51">
        <f>VLOOKUP(M2244,Entourage!A:N,14,FALSE)</f>
        <v>2</v>
      </c>
      <c r="O2244" s="2" t="str">
        <f t="shared" si="325"/>
        <v>刺杀</v>
      </c>
      <c r="P2244" s="2">
        <f t="shared" si="326"/>
        <v>101</v>
      </c>
      <c r="Q2244" s="51">
        <f>INT(VLOOKUP(M2244,Entourage!A:AF,28+IF(N2244=1,2,IF(N2244=3,3,1)),FALSE)*0.6*POWER(B2244,1.1))</f>
        <v>60</v>
      </c>
      <c r="R2244" s="55">
        <f>I2244/(SUM(H$2:H2244)*10)</f>
        <v>1.1555121229729016E-3</v>
      </c>
      <c r="S2244" s="95">
        <f t="shared" si="332"/>
        <v>5.5</v>
      </c>
      <c r="T2244" s="96">
        <f>SUMIFS(H$2:H2244,A$2:A2244,A2244)*10*S2244*(1.1+INDEX(Entourage!BD:BD,MATCH(J2244,Entourage!A:A,0))/20)</f>
        <v>891.00000000000011</v>
      </c>
      <c r="U2244" s="96">
        <f t="shared" si="327"/>
        <v>324.00000000000011</v>
      </c>
      <c r="V2244" s="96">
        <f>T2244/VLOOKUP(C2244,[4]CharPropertyConfig!$A:$G,7,FALSE)</f>
        <v>35.640000000000008</v>
      </c>
      <c r="W2244" s="96">
        <f t="shared" si="328"/>
        <v>27.000000000000114</v>
      </c>
      <c r="X2244" s="54" t="str">
        <f>VLOOKUP(J2244,Entourage!A:B,2,FALSE)</f>
        <v>c_b_0067</v>
      </c>
      <c r="Y2244" s="51" t="str">
        <f>VLOOKUP(M2244,Entourage!A:B,2,FALSE)</f>
        <v>c_b_0067</v>
      </c>
    </row>
    <row r="2245" spans="1:25" x14ac:dyDescent="0.15">
      <c r="A2245" s="51">
        <f t="shared" si="331"/>
        <v>113</v>
      </c>
      <c r="B2245" s="2">
        <f>COUNTIF(A$1:A2245,A2245)</f>
        <v>4</v>
      </c>
      <c r="C2245" s="2">
        <f t="shared" si="322"/>
        <v>101</v>
      </c>
      <c r="D2245" s="100">
        <f t="shared" si="323"/>
        <v>49</v>
      </c>
      <c r="E2245" s="51">
        <v>1</v>
      </c>
      <c r="F2245" s="43">
        <f t="shared" si="329"/>
        <v>2</v>
      </c>
      <c r="G2245" s="82">
        <v>13009</v>
      </c>
      <c r="H2245" s="101">
        <f t="shared" si="330"/>
        <v>10</v>
      </c>
      <c r="I2245" s="43">
        <f>VLOOKUP(C2245,[4]CharPropertyConfig!$A:$G,7,FALSE)*D2245</f>
        <v>1225</v>
      </c>
      <c r="J2245" s="51">
        <f>VLOOKUP(A2245,filiation!A:C,3,FALSE)</f>
        <v>11</v>
      </c>
      <c r="K2245" s="51">
        <f>VLOOKUP(J2245,Entourage!A:N,14,FALSE)</f>
        <v>2</v>
      </c>
      <c r="L2245" s="2" t="str">
        <f t="shared" si="324"/>
        <v>刺杀</v>
      </c>
      <c r="M2245" s="51">
        <f>VLOOKUP(A2245,filiation!A:D,IF(AND(A2245&gt;=105,A2245&lt;=125),3,4),FALSE)</f>
        <v>11</v>
      </c>
      <c r="N2245" s="51">
        <f>VLOOKUP(M2245,Entourage!A:N,14,FALSE)</f>
        <v>2</v>
      </c>
      <c r="O2245" s="2" t="str">
        <f t="shared" si="325"/>
        <v>刺杀</v>
      </c>
      <c r="P2245" s="2">
        <f t="shared" si="326"/>
        <v>101</v>
      </c>
      <c r="Q2245" s="51">
        <f>INT(VLOOKUP(M2245,Entourage!A:AF,28+IF(N2245=1,2,IF(N2245=3,3,1)),FALSE)*0.6*POWER(B2245,1.1))</f>
        <v>82</v>
      </c>
      <c r="R2245" s="55">
        <f>I2245/(SUM(H$2:H2245)*10)</f>
        <v>1.6175033670478252E-3</v>
      </c>
      <c r="S2245" s="95">
        <f t="shared" si="332"/>
        <v>4.2</v>
      </c>
      <c r="T2245" s="96">
        <f>SUMIFS(H$2:H2245,A$2:A2245,A2245)*10*S2245*(1.1+INDEX(Entourage!BD:BD,MATCH(J2245,Entourage!A:A,0))/20)</f>
        <v>1247.4000000000001</v>
      </c>
      <c r="U2245" s="96">
        <f t="shared" si="327"/>
        <v>356.4</v>
      </c>
      <c r="V2245" s="96">
        <f>T2245/VLOOKUP(C2245,[4]CharPropertyConfig!$A:$G,7,FALSE)</f>
        <v>49.896000000000001</v>
      </c>
      <c r="W2245" s="96">
        <f t="shared" si="328"/>
        <v>32.399999999999864</v>
      </c>
      <c r="X2245" s="54" t="str">
        <f>VLOOKUP(J2245,Entourage!A:B,2,FALSE)</f>
        <v>c_b_0067</v>
      </c>
      <c r="Y2245" s="51" t="str">
        <f>VLOOKUP(M2245,Entourage!A:B,2,FALSE)</f>
        <v>c_b_0067</v>
      </c>
    </row>
    <row r="2246" spans="1:25" x14ac:dyDescent="0.15">
      <c r="A2246" s="51">
        <f t="shared" si="331"/>
        <v>113</v>
      </c>
      <c r="B2246" s="2">
        <f>COUNTIF(A$1:A2246,A2246)</f>
        <v>5</v>
      </c>
      <c r="C2246" s="2">
        <f t="shared" si="322"/>
        <v>101</v>
      </c>
      <c r="D2246" s="100">
        <f t="shared" si="323"/>
        <v>65</v>
      </c>
      <c r="E2246" s="51">
        <v>1</v>
      </c>
      <c r="F2246" s="43">
        <f t="shared" si="329"/>
        <v>2</v>
      </c>
      <c r="G2246" s="82">
        <v>13009</v>
      </c>
      <c r="H2246" s="101">
        <f t="shared" si="330"/>
        <v>12</v>
      </c>
      <c r="I2246" s="43">
        <f>VLOOKUP(C2246,[4]CharPropertyConfig!$A:$G,7,FALSE)*D2246</f>
        <v>1625</v>
      </c>
      <c r="J2246" s="51">
        <f>VLOOKUP(A2246,filiation!A:C,3,FALSE)</f>
        <v>11</v>
      </c>
      <c r="K2246" s="51">
        <f>VLOOKUP(J2246,Entourage!A:N,14,FALSE)</f>
        <v>2</v>
      </c>
      <c r="L2246" s="2" t="str">
        <f t="shared" si="324"/>
        <v>刺杀</v>
      </c>
      <c r="M2246" s="51">
        <f>VLOOKUP(A2246,filiation!A:D,IF(AND(A2246&gt;=105,A2246&lt;=125),3,4),FALSE)</f>
        <v>11</v>
      </c>
      <c r="N2246" s="51">
        <f>VLOOKUP(M2246,Entourage!A:N,14,FALSE)</f>
        <v>2</v>
      </c>
      <c r="O2246" s="2" t="str">
        <f t="shared" si="325"/>
        <v>刺杀</v>
      </c>
      <c r="P2246" s="2">
        <f t="shared" si="326"/>
        <v>101</v>
      </c>
      <c r="Q2246" s="51">
        <f>INT(VLOOKUP(M2246,Entourage!A:AF,28+IF(N2246=1,2,IF(N2246=3,3,1)),FALSE)*0.6*POWER(B2246,1.1))</f>
        <v>105</v>
      </c>
      <c r="R2246" s="55">
        <f>I2246/(SUM(H$2:H2246)*10)</f>
        <v>2.1453278060887702E-3</v>
      </c>
      <c r="S2246" s="95">
        <f t="shared" si="332"/>
        <v>3.56</v>
      </c>
      <c r="T2246" s="96">
        <f>SUMIFS(H$2:H2246,A$2:A2246,A2246)*10*S2246*(1.1+INDEX(Entourage!BD:BD,MATCH(J2246,Entourage!A:A,0))/20)</f>
        <v>1634.0400000000002</v>
      </c>
      <c r="U2246" s="96">
        <f t="shared" si="327"/>
        <v>386.6400000000001</v>
      </c>
      <c r="V2246" s="96">
        <f>T2246/VLOOKUP(C2246,[4]CharPropertyConfig!$A:$G,7,FALSE)</f>
        <v>65.36160000000001</v>
      </c>
      <c r="W2246" s="96">
        <f t="shared" si="328"/>
        <v>30.240000000000123</v>
      </c>
      <c r="X2246" s="54" t="str">
        <f>VLOOKUP(J2246,Entourage!A:B,2,FALSE)</f>
        <v>c_b_0067</v>
      </c>
      <c r="Y2246" s="51" t="str">
        <f>VLOOKUP(M2246,Entourage!A:B,2,FALSE)</f>
        <v>c_b_0067</v>
      </c>
    </row>
    <row r="2247" spans="1:25" x14ac:dyDescent="0.15">
      <c r="A2247" s="51">
        <f t="shared" si="331"/>
        <v>113</v>
      </c>
      <c r="B2247" s="2">
        <f>COUNTIF(A$1:A2247,A2247)</f>
        <v>6</v>
      </c>
      <c r="C2247" s="2">
        <f t="shared" si="322"/>
        <v>101</v>
      </c>
      <c r="D2247" s="100">
        <f t="shared" si="323"/>
        <v>81</v>
      </c>
      <c r="E2247" s="51">
        <v>1</v>
      </c>
      <c r="F2247" s="43">
        <f t="shared" si="329"/>
        <v>2</v>
      </c>
      <c r="G2247" s="82">
        <v>13009</v>
      </c>
      <c r="H2247" s="101">
        <f t="shared" si="330"/>
        <v>16</v>
      </c>
      <c r="I2247" s="43">
        <f>VLOOKUP(C2247,[4]CharPropertyConfig!$A:$G,7,FALSE)*D2247</f>
        <v>2025</v>
      </c>
      <c r="J2247" s="51">
        <f>VLOOKUP(A2247,filiation!A:C,3,FALSE)</f>
        <v>11</v>
      </c>
      <c r="K2247" s="51">
        <f>VLOOKUP(J2247,Entourage!A:N,14,FALSE)</f>
        <v>2</v>
      </c>
      <c r="L2247" s="2" t="str">
        <f t="shared" si="324"/>
        <v>刺杀</v>
      </c>
      <c r="M2247" s="51">
        <f>VLOOKUP(A2247,filiation!A:D,IF(AND(A2247&gt;=105,A2247&lt;=125),3,4),FALSE)</f>
        <v>11</v>
      </c>
      <c r="N2247" s="51">
        <f>VLOOKUP(M2247,Entourage!A:N,14,FALSE)</f>
        <v>2</v>
      </c>
      <c r="O2247" s="2" t="str">
        <f t="shared" si="325"/>
        <v>刺杀</v>
      </c>
      <c r="P2247" s="2">
        <f t="shared" si="326"/>
        <v>101</v>
      </c>
      <c r="Q2247" s="51">
        <f>INT(VLOOKUP(M2247,Entourage!A:AF,28+IF(N2247=1,2,IF(N2247=3,3,1)),FALSE)*0.6*POWER(B2247,1.1))</f>
        <v>129</v>
      </c>
      <c r="R2247" s="55">
        <f>I2247/(SUM(H$2:H2247)*10)</f>
        <v>2.6728439059158947E-3</v>
      </c>
      <c r="S2247" s="95">
        <f t="shared" si="332"/>
        <v>3.02</v>
      </c>
      <c r="T2247" s="96">
        <f>SUMIFS(H$2:H2247,A$2:A2247,A2247)*10*S2247*(1.1+INDEX(Entourage!BD:BD,MATCH(J2247,Entourage!A:A,0))/20)</f>
        <v>2038.5000000000002</v>
      </c>
      <c r="U2247" s="96">
        <f t="shared" si="327"/>
        <v>404.46000000000004</v>
      </c>
      <c r="V2247" s="96">
        <f>T2247/VLOOKUP(C2247,[4]CharPropertyConfig!$A:$G,7,FALSE)</f>
        <v>81.540000000000006</v>
      </c>
      <c r="W2247" s="96">
        <f t="shared" si="328"/>
        <v>17.819999999999936</v>
      </c>
      <c r="X2247" s="54" t="str">
        <f>VLOOKUP(J2247,Entourage!A:B,2,FALSE)</f>
        <v>c_b_0067</v>
      </c>
      <c r="Y2247" s="51" t="str">
        <f>VLOOKUP(M2247,Entourage!A:B,2,FALSE)</f>
        <v>c_b_0067</v>
      </c>
    </row>
    <row r="2248" spans="1:25" x14ac:dyDescent="0.15">
      <c r="A2248" s="51">
        <f t="shared" si="331"/>
        <v>113</v>
      </c>
      <c r="B2248" s="2">
        <f>COUNTIF(A$1:A2248,A2248)</f>
        <v>7</v>
      </c>
      <c r="C2248" s="2">
        <f t="shared" si="322"/>
        <v>101</v>
      </c>
      <c r="D2248" s="100">
        <f t="shared" si="323"/>
        <v>98</v>
      </c>
      <c r="E2248" s="51">
        <v>1</v>
      </c>
      <c r="F2248" s="43">
        <f t="shared" si="329"/>
        <v>3</v>
      </c>
      <c r="G2248" s="82">
        <v>13009</v>
      </c>
      <c r="H2248" s="101">
        <f t="shared" si="330"/>
        <v>20</v>
      </c>
      <c r="I2248" s="43">
        <f>VLOOKUP(C2248,[4]CharPropertyConfig!$A:$G,7,FALSE)*D2248</f>
        <v>2450</v>
      </c>
      <c r="J2248" s="51">
        <f>VLOOKUP(A2248,filiation!A:C,3,FALSE)</f>
        <v>11</v>
      </c>
      <c r="K2248" s="51">
        <f>VLOOKUP(J2248,Entourage!A:N,14,FALSE)</f>
        <v>2</v>
      </c>
      <c r="L2248" s="2" t="str">
        <f t="shared" si="324"/>
        <v>刺杀</v>
      </c>
      <c r="M2248" s="51">
        <f>VLOOKUP(A2248,filiation!A:D,IF(AND(A2248&gt;=105,A2248&lt;=125),3,4),FALSE)</f>
        <v>11</v>
      </c>
      <c r="N2248" s="51">
        <f>VLOOKUP(M2248,Entourage!A:N,14,FALSE)</f>
        <v>2</v>
      </c>
      <c r="O2248" s="2" t="str">
        <f t="shared" si="325"/>
        <v>刺杀</v>
      </c>
      <c r="P2248" s="2">
        <f t="shared" si="326"/>
        <v>101</v>
      </c>
      <c r="Q2248" s="51">
        <f>INT(VLOOKUP(M2248,Entourage!A:AF,28+IF(N2248=1,2,IF(N2248=3,3,1)),FALSE)*0.6*POWER(B2248,1.1))</f>
        <v>153</v>
      </c>
      <c r="R2248" s="55">
        <f>I2248/(SUM(H$2:H2248)*10)</f>
        <v>3.2329576944393128E-3</v>
      </c>
      <c r="S2248" s="95">
        <f t="shared" si="332"/>
        <v>2.6</v>
      </c>
      <c r="T2248" s="96">
        <f>SUMIFS(H$2:H2248,A$2:A2248,A2248)*10*S2248*(1.1+INDEX(Entourage!BD:BD,MATCH(J2248,Entourage!A:A,0))/20)</f>
        <v>2457</v>
      </c>
      <c r="U2248" s="96">
        <f t="shared" si="327"/>
        <v>418.49999999999977</v>
      </c>
      <c r="V2248" s="96">
        <f>T2248/VLOOKUP(C2248,[4]CharPropertyConfig!$A:$G,7,FALSE)</f>
        <v>98.28</v>
      </c>
      <c r="W2248" s="96">
        <f t="shared" si="328"/>
        <v>14.039999999999736</v>
      </c>
      <c r="X2248" s="54" t="str">
        <f>VLOOKUP(J2248,Entourage!A:B,2,FALSE)</f>
        <v>c_b_0067</v>
      </c>
      <c r="Y2248" s="51" t="str">
        <f>VLOOKUP(M2248,Entourage!A:B,2,FALSE)</f>
        <v>c_b_0067</v>
      </c>
    </row>
    <row r="2249" spans="1:25" x14ac:dyDescent="0.15">
      <c r="A2249" s="51">
        <f t="shared" si="331"/>
        <v>113</v>
      </c>
      <c r="B2249" s="2">
        <f>COUNTIF(A$1:A2249,A2249)</f>
        <v>8</v>
      </c>
      <c r="C2249" s="2">
        <f t="shared" si="322"/>
        <v>101</v>
      </c>
      <c r="D2249" s="100">
        <f t="shared" si="323"/>
        <v>115</v>
      </c>
      <c r="E2249" s="51">
        <v>1</v>
      </c>
      <c r="F2249" s="43">
        <f t="shared" si="329"/>
        <v>3</v>
      </c>
      <c r="G2249" s="82">
        <v>13009</v>
      </c>
      <c r="H2249" s="101">
        <f t="shared" si="330"/>
        <v>24</v>
      </c>
      <c r="I2249" s="43">
        <f>VLOOKUP(C2249,[4]CharPropertyConfig!$A:$G,7,FALSE)*D2249</f>
        <v>2875</v>
      </c>
      <c r="J2249" s="51">
        <f>VLOOKUP(A2249,filiation!A:C,3,FALSE)</f>
        <v>11</v>
      </c>
      <c r="K2249" s="51">
        <f>VLOOKUP(J2249,Entourage!A:N,14,FALSE)</f>
        <v>2</v>
      </c>
      <c r="L2249" s="2" t="str">
        <f t="shared" si="324"/>
        <v>刺杀</v>
      </c>
      <c r="M2249" s="51">
        <f>VLOOKUP(A2249,filiation!A:D,IF(AND(A2249&gt;=105,A2249&lt;=125),3,4),FALSE)</f>
        <v>11</v>
      </c>
      <c r="N2249" s="51">
        <f>VLOOKUP(M2249,Entourage!A:N,14,FALSE)</f>
        <v>2</v>
      </c>
      <c r="O2249" s="2" t="str">
        <f t="shared" si="325"/>
        <v>刺杀</v>
      </c>
      <c r="P2249" s="2">
        <f t="shared" si="326"/>
        <v>101</v>
      </c>
      <c r="Q2249" s="51">
        <f>INT(VLOOKUP(M2249,Entourage!A:AF,28+IF(N2249=1,2,IF(N2249=3,3,1)),FALSE)*0.6*POWER(B2249,1.1))</f>
        <v>177</v>
      </c>
      <c r="R2249" s="55">
        <f>I2249/(SUM(H$2:H2249)*10)</f>
        <v>3.7925757855578712E-3</v>
      </c>
      <c r="S2249" s="95">
        <f t="shared" si="332"/>
        <v>2.2799999999999998</v>
      </c>
      <c r="T2249" s="96">
        <f>SUMIFS(H$2:H2249,A$2:A2249,A2249)*10*S2249*(1.1+INDEX(Entourage!BD:BD,MATCH(J2249,Entourage!A:A,0))/20)</f>
        <v>2893.32</v>
      </c>
      <c r="U2249" s="96">
        <f t="shared" si="327"/>
        <v>436.32000000000016</v>
      </c>
      <c r="V2249" s="96">
        <f>T2249/VLOOKUP(C2249,[4]CharPropertyConfig!$A:$G,7,FALSE)</f>
        <v>115.73280000000001</v>
      </c>
      <c r="W2249" s="96">
        <f t="shared" si="328"/>
        <v>17.820000000000391</v>
      </c>
      <c r="X2249" s="54" t="str">
        <f>VLOOKUP(J2249,Entourage!A:B,2,FALSE)</f>
        <v>c_b_0067</v>
      </c>
      <c r="Y2249" s="51" t="str">
        <f>VLOOKUP(M2249,Entourage!A:B,2,FALSE)</f>
        <v>c_b_0067</v>
      </c>
    </row>
    <row r="2250" spans="1:25" x14ac:dyDescent="0.15">
      <c r="A2250" s="51">
        <f t="shared" si="331"/>
        <v>113</v>
      </c>
      <c r="B2250" s="2">
        <f>COUNTIF(A$1:A2250,A2250)</f>
        <v>9</v>
      </c>
      <c r="C2250" s="2">
        <f t="shared" si="322"/>
        <v>101</v>
      </c>
      <c r="D2250" s="100">
        <f t="shared" si="323"/>
        <v>134</v>
      </c>
      <c r="E2250" s="51">
        <v>1</v>
      </c>
      <c r="F2250" s="43">
        <f t="shared" si="329"/>
        <v>3</v>
      </c>
      <c r="G2250" s="82">
        <v>13009</v>
      </c>
      <c r="H2250" s="101">
        <f t="shared" si="330"/>
        <v>26</v>
      </c>
      <c r="I2250" s="43">
        <f>VLOOKUP(C2250,[4]CharPropertyConfig!$A:$G,7,FALSE)*D2250</f>
        <v>3350</v>
      </c>
      <c r="J2250" s="51">
        <f>VLOOKUP(A2250,filiation!A:C,3,FALSE)</f>
        <v>11</v>
      </c>
      <c r="K2250" s="51">
        <f>VLOOKUP(J2250,Entourage!A:N,14,FALSE)</f>
        <v>2</v>
      </c>
      <c r="L2250" s="2" t="str">
        <f t="shared" si="324"/>
        <v>刺杀</v>
      </c>
      <c r="M2250" s="51">
        <f>VLOOKUP(A2250,filiation!A:D,IF(AND(A2250&gt;=105,A2250&lt;=125),3,4),FALSE)</f>
        <v>11</v>
      </c>
      <c r="N2250" s="51">
        <f>VLOOKUP(M2250,Entourage!A:N,14,FALSE)</f>
        <v>2</v>
      </c>
      <c r="O2250" s="2" t="str">
        <f t="shared" si="325"/>
        <v>刺杀</v>
      </c>
      <c r="P2250" s="2">
        <f t="shared" si="326"/>
        <v>101</v>
      </c>
      <c r="Q2250" s="51">
        <f>INT(VLOOKUP(M2250,Entourage!A:AF,28+IF(N2250=1,2,IF(N2250=3,3,1)),FALSE)*0.6*POWER(B2250,1.1))</f>
        <v>201</v>
      </c>
      <c r="R2250" s="55">
        <f>I2250/(SUM(H$2:H2250)*10)</f>
        <v>4.4176600907268699E-3</v>
      </c>
      <c r="S2250" s="95">
        <f t="shared" si="332"/>
        <v>2.0699999999999998</v>
      </c>
      <c r="T2250" s="96">
        <f>SUMIFS(H$2:H2250,A$2:A2250,A2250)*10*S2250*(1.1+INDEX(Entourage!BD:BD,MATCH(J2250,Entourage!A:A,0))/20)</f>
        <v>3353.4</v>
      </c>
      <c r="U2250" s="96">
        <f t="shared" si="327"/>
        <v>460.07999999999993</v>
      </c>
      <c r="V2250" s="96">
        <f>T2250/VLOOKUP(C2250,[4]CharPropertyConfig!$A:$G,7,FALSE)</f>
        <v>134.136</v>
      </c>
      <c r="W2250" s="96">
        <f t="shared" si="328"/>
        <v>23.759999999999764</v>
      </c>
      <c r="X2250" s="54" t="str">
        <f>VLOOKUP(J2250,Entourage!A:B,2,FALSE)</f>
        <v>c_b_0067</v>
      </c>
      <c r="Y2250" s="51" t="str">
        <f>VLOOKUP(M2250,Entourage!A:B,2,FALSE)</f>
        <v>c_b_0067</v>
      </c>
    </row>
    <row r="2251" spans="1:25" x14ac:dyDescent="0.15">
      <c r="A2251" s="51">
        <f t="shared" si="331"/>
        <v>113</v>
      </c>
      <c r="B2251" s="2">
        <f>COUNTIF(A$1:A2251,A2251)</f>
        <v>10</v>
      </c>
      <c r="C2251" s="2">
        <f t="shared" si="322"/>
        <v>101</v>
      </c>
      <c r="D2251" s="100">
        <f t="shared" si="323"/>
        <v>153</v>
      </c>
      <c r="E2251" s="51">
        <v>1</v>
      </c>
      <c r="F2251" s="43">
        <f t="shared" si="329"/>
        <v>3</v>
      </c>
      <c r="G2251" s="82">
        <v>13009</v>
      </c>
      <c r="H2251" s="101">
        <f t="shared" si="330"/>
        <v>30</v>
      </c>
      <c r="I2251" s="43">
        <f>VLOOKUP(C2251,[4]CharPropertyConfig!$A:$G,7,FALSE)*D2251</f>
        <v>3825</v>
      </c>
      <c r="J2251" s="51">
        <f>VLOOKUP(A2251,filiation!A:C,3,FALSE)</f>
        <v>11</v>
      </c>
      <c r="K2251" s="51">
        <f>VLOOKUP(J2251,Entourage!A:N,14,FALSE)</f>
        <v>2</v>
      </c>
      <c r="L2251" s="2" t="str">
        <f t="shared" si="324"/>
        <v>刺杀</v>
      </c>
      <c r="M2251" s="51">
        <f>VLOOKUP(A2251,filiation!A:D,IF(AND(A2251&gt;=105,A2251&lt;=125),3,4),FALSE)</f>
        <v>11</v>
      </c>
      <c r="N2251" s="51">
        <f>VLOOKUP(M2251,Entourage!A:N,14,FALSE)</f>
        <v>2</v>
      </c>
      <c r="O2251" s="2" t="str">
        <f t="shared" si="325"/>
        <v>刺杀</v>
      </c>
      <c r="P2251" s="2">
        <f t="shared" si="326"/>
        <v>101</v>
      </c>
      <c r="Q2251" s="51">
        <f>INT(VLOOKUP(M2251,Entourage!A:AF,28+IF(N2251=1,2,IF(N2251=3,3,1)),FALSE)*0.6*POWER(B2251,1.1))</f>
        <v>226</v>
      </c>
      <c r="R2251" s="55">
        <f>I2251/(SUM(H$2:H2251)*10)</f>
        <v>5.0420500382273078E-3</v>
      </c>
      <c r="S2251" s="95">
        <f t="shared" si="332"/>
        <v>1.89</v>
      </c>
      <c r="T2251" s="96">
        <f>SUMIFS(H$2:H2251,A$2:A2251,A2251)*10*S2251*(1.1+INDEX(Entourage!BD:BD,MATCH(J2251,Entourage!A:A,0))/20)</f>
        <v>3827.2500000000005</v>
      </c>
      <c r="U2251" s="96">
        <f t="shared" si="327"/>
        <v>473.85000000000036</v>
      </c>
      <c r="V2251" s="96">
        <f>T2251/VLOOKUP(C2251,[4]CharPropertyConfig!$A:$G,7,FALSE)</f>
        <v>153.09000000000003</v>
      </c>
      <c r="W2251" s="96">
        <f t="shared" si="328"/>
        <v>13.770000000000437</v>
      </c>
      <c r="X2251" s="54" t="str">
        <f>VLOOKUP(J2251,Entourage!A:B,2,FALSE)</f>
        <v>c_b_0067</v>
      </c>
      <c r="Y2251" s="51" t="str">
        <f>VLOOKUP(M2251,Entourage!A:B,2,FALSE)</f>
        <v>c_b_0067</v>
      </c>
    </row>
    <row r="2252" spans="1:25" x14ac:dyDescent="0.15">
      <c r="A2252" s="51">
        <f t="shared" si="331"/>
        <v>113</v>
      </c>
      <c r="B2252" s="2">
        <f>COUNTIF(A$1:A2252,A2252)</f>
        <v>11</v>
      </c>
      <c r="C2252" s="2">
        <f t="shared" si="322"/>
        <v>101</v>
      </c>
      <c r="D2252" s="100">
        <f t="shared" si="323"/>
        <v>172</v>
      </c>
      <c r="E2252" s="51">
        <v>1</v>
      </c>
      <c r="F2252" s="43">
        <f t="shared" si="329"/>
        <v>4</v>
      </c>
      <c r="G2252" s="82">
        <v>13009</v>
      </c>
      <c r="H2252" s="101">
        <f t="shared" si="330"/>
        <v>34</v>
      </c>
      <c r="I2252" s="43">
        <f>VLOOKUP(C2252,[4]CharPropertyConfig!$A:$G,7,FALSE)*D2252</f>
        <v>4300</v>
      </c>
      <c r="J2252" s="51">
        <f>VLOOKUP(A2252,filiation!A:C,3,FALSE)</f>
        <v>11</v>
      </c>
      <c r="K2252" s="51">
        <f>VLOOKUP(J2252,Entourage!A:N,14,FALSE)</f>
        <v>2</v>
      </c>
      <c r="L2252" s="2" t="str">
        <f t="shared" si="324"/>
        <v>刺杀</v>
      </c>
      <c r="M2252" s="51">
        <f>VLOOKUP(A2252,filiation!A:D,IF(AND(A2252&gt;=105,A2252&lt;=125),3,4),FALSE)</f>
        <v>11</v>
      </c>
      <c r="N2252" s="51">
        <f>VLOOKUP(M2252,Entourage!A:N,14,FALSE)</f>
        <v>2</v>
      </c>
      <c r="O2252" s="2" t="str">
        <f t="shared" si="325"/>
        <v>刺杀</v>
      </c>
      <c r="P2252" s="2">
        <f t="shared" si="326"/>
        <v>101</v>
      </c>
      <c r="Q2252" s="51">
        <f>INT(VLOOKUP(M2252,Entourage!A:AF,28+IF(N2252=1,2,IF(N2252=3,3,1)),FALSE)*0.6*POWER(B2252,1.1))</f>
        <v>251</v>
      </c>
      <c r="R2252" s="55">
        <f>I2252/(SUM(H$2:H2252)*10)</f>
        <v>5.6656477284705384E-3</v>
      </c>
      <c r="S2252" s="95">
        <f t="shared" si="332"/>
        <v>1.74</v>
      </c>
      <c r="T2252" s="96">
        <f>SUMIFS(H$2:H2252,A$2:A2252,A2252)*10*S2252*(1.1+INDEX(Entourage!BD:BD,MATCH(J2252,Entourage!A:A,0))/20)</f>
        <v>4322.16</v>
      </c>
      <c r="U2252" s="96">
        <f t="shared" si="327"/>
        <v>494.9099999999994</v>
      </c>
      <c r="V2252" s="96">
        <f>T2252/VLOOKUP(C2252,[4]CharPropertyConfig!$A:$G,7,FALSE)</f>
        <v>172.88639999999998</v>
      </c>
      <c r="W2252" s="96">
        <f t="shared" si="328"/>
        <v>21.059999999999036</v>
      </c>
      <c r="X2252" s="54" t="str">
        <f>VLOOKUP(J2252,Entourage!A:B,2,FALSE)</f>
        <v>c_b_0067</v>
      </c>
      <c r="Y2252" s="51" t="str">
        <f>VLOOKUP(M2252,Entourage!A:B,2,FALSE)</f>
        <v>c_b_0067</v>
      </c>
    </row>
    <row r="2253" spans="1:25" x14ac:dyDescent="0.15">
      <c r="A2253" s="51">
        <f t="shared" si="331"/>
        <v>113</v>
      </c>
      <c r="B2253" s="2">
        <f>COUNTIF(A$1:A2253,A2253)</f>
        <v>12</v>
      </c>
      <c r="C2253" s="2">
        <f t="shared" si="322"/>
        <v>101</v>
      </c>
      <c r="D2253" s="100">
        <f t="shared" si="323"/>
        <v>193</v>
      </c>
      <c r="E2253" s="51">
        <v>1</v>
      </c>
      <c r="F2253" s="43">
        <f t="shared" si="329"/>
        <v>4</v>
      </c>
      <c r="G2253" s="82">
        <v>13009</v>
      </c>
      <c r="H2253" s="101">
        <f t="shared" si="330"/>
        <v>38</v>
      </c>
      <c r="I2253" s="43">
        <f>VLOOKUP(C2253,[4]CharPropertyConfig!$A:$G,7,FALSE)*D2253</f>
        <v>4825</v>
      </c>
      <c r="J2253" s="51">
        <f>VLOOKUP(A2253,filiation!A:C,3,FALSE)</f>
        <v>11</v>
      </c>
      <c r="K2253" s="51">
        <f>VLOOKUP(J2253,Entourage!A:N,14,FALSE)</f>
        <v>2</v>
      </c>
      <c r="L2253" s="2" t="str">
        <f t="shared" si="324"/>
        <v>刺杀</v>
      </c>
      <c r="M2253" s="51">
        <f>VLOOKUP(A2253,filiation!A:D,IF(AND(A2253&gt;=105,A2253&lt;=125),3,4),FALSE)</f>
        <v>11</v>
      </c>
      <c r="N2253" s="51">
        <f>VLOOKUP(M2253,Entourage!A:N,14,FALSE)</f>
        <v>2</v>
      </c>
      <c r="O2253" s="2" t="str">
        <f t="shared" si="325"/>
        <v>刺杀</v>
      </c>
      <c r="P2253" s="2">
        <f t="shared" si="326"/>
        <v>101</v>
      </c>
      <c r="Q2253" s="51">
        <f>INT(VLOOKUP(M2253,Entourage!A:AF,28+IF(N2253=1,2,IF(N2253=3,3,1)),FALSE)*0.6*POWER(B2253,1.1))</f>
        <v>276</v>
      </c>
      <c r="R2253" s="55">
        <f>I2253/(SUM(H$2:H2253)*10)</f>
        <v>6.3542023336054998E-3</v>
      </c>
      <c r="S2253" s="95">
        <f t="shared" si="332"/>
        <v>1.615</v>
      </c>
      <c r="T2253" s="96">
        <f>SUMIFS(H$2:H2253,A$2:A2253,A2253)*10*S2253*(1.1+INDEX(Entourage!BD:BD,MATCH(J2253,Entourage!A:A,0))/20)</f>
        <v>4840.1550000000007</v>
      </c>
      <c r="U2253" s="96">
        <f t="shared" si="327"/>
        <v>517.9950000000008</v>
      </c>
      <c r="V2253" s="96">
        <f>T2253/VLOOKUP(C2253,[4]CharPropertyConfig!$A:$G,7,FALSE)</f>
        <v>193.60620000000003</v>
      </c>
      <c r="W2253" s="96">
        <f t="shared" si="328"/>
        <v>23.085000000001401</v>
      </c>
      <c r="X2253" s="54" t="str">
        <f>VLOOKUP(J2253,Entourage!A:B,2,FALSE)</f>
        <v>c_b_0067</v>
      </c>
      <c r="Y2253" s="51" t="str">
        <f>VLOOKUP(M2253,Entourage!A:B,2,FALSE)</f>
        <v>c_b_0067</v>
      </c>
    </row>
    <row r="2254" spans="1:25" x14ac:dyDescent="0.15">
      <c r="A2254" s="51">
        <f t="shared" si="331"/>
        <v>113</v>
      </c>
      <c r="B2254" s="2">
        <f>COUNTIF(A$1:A2254,A2254)</f>
        <v>13</v>
      </c>
      <c r="C2254" s="2">
        <f t="shared" si="322"/>
        <v>101</v>
      </c>
      <c r="D2254" s="100">
        <f t="shared" si="323"/>
        <v>215</v>
      </c>
      <c r="E2254" s="51">
        <v>1</v>
      </c>
      <c r="F2254" s="43">
        <f t="shared" si="329"/>
        <v>4</v>
      </c>
      <c r="G2254" s="82">
        <v>13009</v>
      </c>
      <c r="H2254" s="101">
        <f t="shared" si="330"/>
        <v>42</v>
      </c>
      <c r="I2254" s="43">
        <f>VLOOKUP(C2254,[4]CharPropertyConfig!$A:$G,7,FALSE)*D2254</f>
        <v>5375</v>
      </c>
      <c r="J2254" s="51">
        <f>VLOOKUP(A2254,filiation!A:C,3,FALSE)</f>
        <v>11</v>
      </c>
      <c r="K2254" s="51">
        <f>VLOOKUP(J2254,Entourage!A:N,14,FALSE)</f>
        <v>2</v>
      </c>
      <c r="L2254" s="2" t="str">
        <f t="shared" si="324"/>
        <v>刺杀</v>
      </c>
      <c r="M2254" s="51">
        <f>VLOOKUP(A2254,filiation!A:D,IF(AND(A2254&gt;=105,A2254&lt;=125),3,4),FALSE)</f>
        <v>11</v>
      </c>
      <c r="N2254" s="51">
        <f>VLOOKUP(M2254,Entourage!A:N,14,FALSE)</f>
        <v>2</v>
      </c>
      <c r="O2254" s="2" t="str">
        <f t="shared" si="325"/>
        <v>刺杀</v>
      </c>
      <c r="P2254" s="2">
        <f t="shared" si="326"/>
        <v>101</v>
      </c>
      <c r="Q2254" s="51">
        <f>INT(VLOOKUP(M2254,Entourage!A:AF,28+IF(N2254=1,2,IF(N2254=3,3,1)),FALSE)*0.6*POWER(B2254,1.1))</f>
        <v>302</v>
      </c>
      <c r="R2254" s="55">
        <f>I2254/(SUM(H$2:H2254)*10)</f>
        <v>7.0746025060545439E-3</v>
      </c>
      <c r="S2254" s="95">
        <f t="shared" si="332"/>
        <v>1.51</v>
      </c>
      <c r="T2254" s="96">
        <f>SUMIFS(H$2:H2254,A$2:A2254,A2254)*10*S2254*(1.1+INDEX(Entourage!BD:BD,MATCH(J2254,Entourage!A:A,0))/20)</f>
        <v>5381.64</v>
      </c>
      <c r="U2254" s="96">
        <f t="shared" si="327"/>
        <v>541.48499999999967</v>
      </c>
      <c r="V2254" s="96">
        <f>T2254/VLOOKUP(C2254,[4]CharPropertyConfig!$A:$G,7,FALSE)</f>
        <v>215.26560000000001</v>
      </c>
      <c r="W2254" s="96">
        <f t="shared" si="328"/>
        <v>23.489999999998872</v>
      </c>
      <c r="X2254" s="54" t="str">
        <f>VLOOKUP(J2254,Entourage!A:B,2,FALSE)</f>
        <v>c_b_0067</v>
      </c>
      <c r="Y2254" s="51" t="str">
        <f>VLOOKUP(M2254,Entourage!A:B,2,FALSE)</f>
        <v>c_b_0067</v>
      </c>
    </row>
    <row r="2255" spans="1:25" x14ac:dyDescent="0.15">
      <c r="A2255" s="51">
        <f t="shared" si="331"/>
        <v>113</v>
      </c>
      <c r="B2255" s="2">
        <f>COUNTIF(A$1:A2255,A2255)</f>
        <v>14</v>
      </c>
      <c r="C2255" s="2">
        <f t="shared" si="322"/>
        <v>101</v>
      </c>
      <c r="D2255" s="100">
        <f t="shared" si="323"/>
        <v>237</v>
      </c>
      <c r="E2255" s="51">
        <v>1</v>
      </c>
      <c r="F2255" s="43">
        <f t="shared" si="329"/>
        <v>5</v>
      </c>
      <c r="G2255" s="82">
        <v>13009</v>
      </c>
      <c r="H2255" s="101">
        <f t="shared" si="330"/>
        <v>46</v>
      </c>
      <c r="I2255" s="43">
        <f>VLOOKUP(C2255,[4]CharPropertyConfig!$A:$G,7,FALSE)*D2255</f>
        <v>5925</v>
      </c>
      <c r="J2255" s="51">
        <f>VLOOKUP(A2255,filiation!A:C,3,FALSE)</f>
        <v>11</v>
      </c>
      <c r="K2255" s="51">
        <f>VLOOKUP(J2255,Entourage!A:N,14,FALSE)</f>
        <v>2</v>
      </c>
      <c r="L2255" s="2" t="str">
        <f t="shared" si="324"/>
        <v>刺杀</v>
      </c>
      <c r="M2255" s="51">
        <f>VLOOKUP(A2255,filiation!A:D,IF(AND(A2255&gt;=105,A2255&lt;=125),3,4),FALSE)</f>
        <v>11</v>
      </c>
      <c r="N2255" s="51">
        <f>VLOOKUP(M2255,Entourage!A:N,14,FALSE)</f>
        <v>2</v>
      </c>
      <c r="O2255" s="2" t="str">
        <f t="shared" si="325"/>
        <v>刺杀</v>
      </c>
      <c r="P2255" s="2">
        <f t="shared" si="326"/>
        <v>101</v>
      </c>
      <c r="Q2255" s="51">
        <f>INT(VLOOKUP(M2255,Entourage!A:AF,28+IF(N2255=1,2,IF(N2255=3,3,1)),FALSE)*0.6*POWER(B2255,1.1))</f>
        <v>328</v>
      </c>
      <c r="R2255" s="55">
        <f>I2255/(SUM(H$2:H2255)*10)</f>
        <v>7.7937965325826737E-3</v>
      </c>
      <c r="S2255" s="95">
        <f t="shared" si="332"/>
        <v>1.42</v>
      </c>
      <c r="T2255" s="96">
        <f>SUMIFS(H$2:H2255,A$2:A2255,A2255)*10*S2255*(1.1+INDEX(Entourage!BD:BD,MATCH(J2255,Entourage!A:A,0))/20)</f>
        <v>5942.7000000000007</v>
      </c>
      <c r="U2255" s="96">
        <f t="shared" si="327"/>
        <v>561.0600000000004</v>
      </c>
      <c r="V2255" s="96">
        <f>T2255/VLOOKUP(C2255,[4]CharPropertyConfig!$A:$G,7,FALSE)</f>
        <v>237.70800000000003</v>
      </c>
      <c r="W2255" s="96">
        <f t="shared" si="328"/>
        <v>19.575000000000728</v>
      </c>
      <c r="X2255" s="54" t="str">
        <f>VLOOKUP(J2255,Entourage!A:B,2,FALSE)</f>
        <v>c_b_0067</v>
      </c>
      <c r="Y2255" s="51" t="str">
        <f>VLOOKUP(M2255,Entourage!A:B,2,FALSE)</f>
        <v>c_b_0067</v>
      </c>
    </row>
    <row r="2256" spans="1:25" x14ac:dyDescent="0.15">
      <c r="A2256" s="51">
        <f t="shared" si="331"/>
        <v>113</v>
      </c>
      <c r="B2256" s="2">
        <f>COUNTIF(A$1:A2256,A2256)</f>
        <v>15</v>
      </c>
      <c r="C2256" s="2">
        <f t="shared" si="322"/>
        <v>101</v>
      </c>
      <c r="D2256" s="100">
        <f t="shared" si="323"/>
        <v>260</v>
      </c>
      <c r="E2256" s="51">
        <v>1</v>
      </c>
      <c r="F2256" s="43">
        <f t="shared" si="329"/>
        <v>5</v>
      </c>
      <c r="G2256" s="82">
        <v>13009</v>
      </c>
      <c r="H2256" s="101">
        <f t="shared" si="330"/>
        <v>50</v>
      </c>
      <c r="I2256" s="43">
        <f>VLOOKUP(C2256,[4]CharPropertyConfig!$A:$G,7,FALSE)*D2256</f>
        <v>6500</v>
      </c>
      <c r="J2256" s="51">
        <f>VLOOKUP(A2256,filiation!A:C,3,FALSE)</f>
        <v>11</v>
      </c>
      <c r="K2256" s="51">
        <f>VLOOKUP(J2256,Entourage!A:N,14,FALSE)</f>
        <v>2</v>
      </c>
      <c r="L2256" s="2" t="str">
        <f t="shared" si="324"/>
        <v>刺杀</v>
      </c>
      <c r="M2256" s="51">
        <f>VLOOKUP(A2256,filiation!A:D,IF(AND(A2256&gt;=105,A2256&lt;=125),3,4),FALSE)</f>
        <v>11</v>
      </c>
      <c r="N2256" s="51">
        <f>VLOOKUP(M2256,Entourage!A:N,14,FALSE)</f>
        <v>2</v>
      </c>
      <c r="O2256" s="2" t="str">
        <f t="shared" si="325"/>
        <v>刺杀</v>
      </c>
      <c r="P2256" s="2">
        <f t="shared" si="326"/>
        <v>101</v>
      </c>
      <c r="Q2256" s="51">
        <f>INT(VLOOKUP(M2256,Entourage!A:AF,28+IF(N2256=1,2,IF(N2256=3,3,1)),FALSE)*0.6*POWER(B2256,1.1))</f>
        <v>353</v>
      </c>
      <c r="R2256" s="55">
        <f>I2256/(SUM(H$2:H2256)*10)</f>
        <v>8.5445367546534857E-3</v>
      </c>
      <c r="S2256" s="95">
        <f t="shared" si="332"/>
        <v>1.3418999999999999</v>
      </c>
      <c r="T2256" s="96">
        <f>SUMIFS(H$2:H2256,A$2:A2256,A2256)*10*S2256*(1.1+INDEX(Entourage!BD:BD,MATCH(J2256,Entourage!A:A,0))/20)</f>
        <v>6521.6339999999991</v>
      </c>
      <c r="U2256" s="96">
        <f t="shared" si="327"/>
        <v>578.93399999999838</v>
      </c>
      <c r="V2256" s="96">
        <f>T2256/VLOOKUP(C2256,[4]CharPropertyConfig!$A:$G,7,FALSE)</f>
        <v>260.86535999999995</v>
      </c>
      <c r="W2256" s="96">
        <f t="shared" si="328"/>
        <v>17.873999999997977</v>
      </c>
      <c r="X2256" s="54" t="str">
        <f>VLOOKUP(J2256,Entourage!A:B,2,FALSE)</f>
        <v>c_b_0067</v>
      </c>
      <c r="Y2256" s="51" t="str">
        <f>VLOOKUP(M2256,Entourage!A:B,2,FALSE)</f>
        <v>c_b_0067</v>
      </c>
    </row>
    <row r="2257" spans="1:25" x14ac:dyDescent="0.15">
      <c r="A2257" s="51">
        <f t="shared" si="331"/>
        <v>113</v>
      </c>
      <c r="B2257" s="2">
        <f>COUNTIF(A$1:A2257,A2257)</f>
        <v>16</v>
      </c>
      <c r="C2257" s="2">
        <f t="shared" si="322"/>
        <v>101</v>
      </c>
      <c r="D2257" s="100">
        <f t="shared" si="323"/>
        <v>284</v>
      </c>
      <c r="E2257" s="51">
        <v>1</v>
      </c>
      <c r="F2257" s="43">
        <f t="shared" si="329"/>
        <v>5</v>
      </c>
      <c r="G2257" s="82">
        <v>13009</v>
      </c>
      <c r="H2257" s="101">
        <f t="shared" si="330"/>
        <v>54</v>
      </c>
      <c r="I2257" s="43">
        <f>VLOOKUP(C2257,[4]CharPropertyConfig!$A:$G,7,FALSE)*D2257</f>
        <v>7100</v>
      </c>
      <c r="J2257" s="51">
        <f>VLOOKUP(A2257,filiation!A:C,3,FALSE)</f>
        <v>11</v>
      </c>
      <c r="K2257" s="51">
        <f>VLOOKUP(J2257,Entourage!A:N,14,FALSE)</f>
        <v>2</v>
      </c>
      <c r="L2257" s="2" t="str">
        <f t="shared" si="324"/>
        <v>刺杀</v>
      </c>
      <c r="M2257" s="51">
        <f>VLOOKUP(A2257,filiation!A:D,IF(AND(A2257&gt;=105,A2257&lt;=125),3,4),FALSE)</f>
        <v>11</v>
      </c>
      <c r="N2257" s="51">
        <f>VLOOKUP(M2257,Entourage!A:N,14,FALSE)</f>
        <v>2</v>
      </c>
      <c r="O2257" s="2" t="str">
        <f t="shared" si="325"/>
        <v>刺杀</v>
      </c>
      <c r="P2257" s="2">
        <f t="shared" si="326"/>
        <v>101</v>
      </c>
      <c r="Q2257" s="51">
        <f>INT(VLOOKUP(M2257,Entourage!A:AF,28+IF(N2257=1,2,IF(N2257=3,3,1)),FALSE)*0.6*POWER(B2257,1.1))</f>
        <v>380</v>
      </c>
      <c r="R2257" s="55">
        <f>I2257/(SUM(H$2:H2257)*10)</f>
        <v>9.3266426713606385E-3</v>
      </c>
      <c r="S2257" s="95">
        <f t="shared" si="332"/>
        <v>1.2748049999999997</v>
      </c>
      <c r="T2257" s="96">
        <f>SUMIFS(H$2:H2257,A$2:A2257,A2257)*10*S2257*(1.1+INDEX(Entourage!BD:BD,MATCH(J2257,Entourage!A:A,0))/20)</f>
        <v>7124.8851449999984</v>
      </c>
      <c r="U2257" s="96">
        <f t="shared" si="327"/>
        <v>603.25114499999927</v>
      </c>
      <c r="V2257" s="96">
        <f>T2257/VLOOKUP(C2257,[4]CharPropertyConfig!$A:$G,7,FALSE)</f>
        <v>284.99540579999996</v>
      </c>
      <c r="W2257" s="96">
        <f t="shared" si="328"/>
        <v>24.317145000000892</v>
      </c>
      <c r="X2257" s="54" t="str">
        <f>VLOOKUP(J2257,Entourage!A:B,2,FALSE)</f>
        <v>c_b_0067</v>
      </c>
      <c r="Y2257" s="51" t="str">
        <f>VLOOKUP(M2257,Entourage!A:B,2,FALSE)</f>
        <v>c_b_0067</v>
      </c>
    </row>
    <row r="2258" spans="1:25" x14ac:dyDescent="0.15">
      <c r="A2258" s="51">
        <f t="shared" si="331"/>
        <v>113</v>
      </c>
      <c r="B2258" s="2">
        <f>COUNTIF(A$1:A2258,A2258)</f>
        <v>17</v>
      </c>
      <c r="C2258" s="2">
        <f t="shared" si="322"/>
        <v>101</v>
      </c>
      <c r="D2258" s="100">
        <f t="shared" si="323"/>
        <v>310</v>
      </c>
      <c r="E2258" s="51">
        <v>1</v>
      </c>
      <c r="F2258" s="43">
        <f t="shared" si="329"/>
        <v>5</v>
      </c>
      <c r="G2258" s="82">
        <v>13009</v>
      </c>
      <c r="H2258" s="101">
        <f t="shared" si="330"/>
        <v>58</v>
      </c>
      <c r="I2258" s="43">
        <f>VLOOKUP(C2258,[4]CharPropertyConfig!$A:$G,7,FALSE)*D2258</f>
        <v>7750</v>
      </c>
      <c r="J2258" s="51">
        <f>VLOOKUP(A2258,filiation!A:C,3,FALSE)</f>
        <v>11</v>
      </c>
      <c r="K2258" s="51">
        <f>VLOOKUP(J2258,Entourage!A:N,14,FALSE)</f>
        <v>2</v>
      </c>
      <c r="L2258" s="2" t="str">
        <f t="shared" si="324"/>
        <v>刺杀</v>
      </c>
      <c r="M2258" s="51">
        <f>VLOOKUP(A2258,filiation!A:D,IF(AND(A2258&gt;=105,A2258&lt;=125),3,4),FALSE)</f>
        <v>11</v>
      </c>
      <c r="N2258" s="51">
        <f>VLOOKUP(M2258,Entourage!A:N,14,FALSE)</f>
        <v>2</v>
      </c>
      <c r="O2258" s="2" t="str">
        <f t="shared" si="325"/>
        <v>刺杀</v>
      </c>
      <c r="P2258" s="2">
        <f t="shared" si="326"/>
        <v>101</v>
      </c>
      <c r="Q2258" s="51">
        <f>INT(VLOOKUP(M2258,Entourage!A:AF,28+IF(N2258=1,2,IF(N2258=3,3,1)),FALSE)*0.6*POWER(B2258,1.1))</f>
        <v>406</v>
      </c>
      <c r="R2258" s="55">
        <f>I2258/(SUM(H$2:H2258)*10)</f>
        <v>1.0172739682873045E-2</v>
      </c>
      <c r="S2258" s="95">
        <f t="shared" si="332"/>
        <v>1.2174387749999998</v>
      </c>
      <c r="T2258" s="96">
        <f>SUMIFS(H$2:H2258,A$2:A2258,A2258)*10*S2258*(1.1+INDEX(Entourage!BD:BD,MATCH(J2258,Entourage!A:A,0))/20)</f>
        <v>7757.5198742999983</v>
      </c>
      <c r="U2258" s="96">
        <f t="shared" si="327"/>
        <v>632.63472929999989</v>
      </c>
      <c r="V2258" s="96">
        <f>T2258/VLOOKUP(C2258,[4]CharPropertyConfig!$A:$G,7,FALSE)</f>
        <v>310.30079497199995</v>
      </c>
      <c r="W2258" s="96">
        <f t="shared" si="328"/>
        <v>29.383584300000621</v>
      </c>
      <c r="X2258" s="54" t="str">
        <f>VLOOKUP(J2258,Entourage!A:B,2,FALSE)</f>
        <v>c_b_0067</v>
      </c>
      <c r="Y2258" s="51" t="str">
        <f>VLOOKUP(M2258,Entourage!A:B,2,FALSE)</f>
        <v>c_b_0067</v>
      </c>
    </row>
    <row r="2259" spans="1:25" x14ac:dyDescent="0.15">
      <c r="A2259" s="51">
        <f t="shared" si="331"/>
        <v>113</v>
      </c>
      <c r="B2259" s="2">
        <f>COUNTIF(A$1:A2259,A2259)</f>
        <v>18</v>
      </c>
      <c r="C2259" s="2">
        <f t="shared" si="322"/>
        <v>101</v>
      </c>
      <c r="D2259" s="100">
        <f t="shared" si="323"/>
        <v>338</v>
      </c>
      <c r="E2259" s="51">
        <v>1</v>
      </c>
      <c r="F2259" s="43">
        <f t="shared" si="329"/>
        <v>6</v>
      </c>
      <c r="G2259" s="82">
        <v>13009</v>
      </c>
      <c r="H2259" s="101">
        <f t="shared" si="330"/>
        <v>64</v>
      </c>
      <c r="I2259" s="43">
        <f>VLOOKUP(C2259,[4]CharPropertyConfig!$A:$G,7,FALSE)*D2259</f>
        <v>8450</v>
      </c>
      <c r="J2259" s="51">
        <f>VLOOKUP(A2259,filiation!A:C,3,FALSE)</f>
        <v>11</v>
      </c>
      <c r="K2259" s="51">
        <f>VLOOKUP(J2259,Entourage!A:N,14,FALSE)</f>
        <v>2</v>
      </c>
      <c r="L2259" s="2" t="str">
        <f t="shared" si="324"/>
        <v>刺杀</v>
      </c>
      <c r="M2259" s="51">
        <f>VLOOKUP(A2259,filiation!A:D,IF(AND(A2259&gt;=105,A2259&lt;=125),3,4),FALSE)</f>
        <v>11</v>
      </c>
      <c r="N2259" s="51">
        <f>VLOOKUP(M2259,Entourage!A:N,14,FALSE)</f>
        <v>2</v>
      </c>
      <c r="O2259" s="2" t="str">
        <f t="shared" si="325"/>
        <v>刺杀</v>
      </c>
      <c r="P2259" s="2">
        <f t="shared" si="326"/>
        <v>101</v>
      </c>
      <c r="Q2259" s="51">
        <f>INT(VLOOKUP(M2259,Entourage!A:AF,28+IF(N2259=1,2,IF(N2259=3,3,1)),FALSE)*0.6*POWER(B2259,1.1))</f>
        <v>432</v>
      </c>
      <c r="R2259" s="55">
        <f>I2259/(SUM(H$2:H2259)*10)</f>
        <v>1.1082257895289056E-2</v>
      </c>
      <c r="S2259" s="95">
        <f t="shared" si="332"/>
        <v>1.1687412239999997</v>
      </c>
      <c r="T2259" s="96">
        <f>SUMIFS(H$2:H2259,A$2:A2259,A2259)*10*S2259*(1.1+INDEX(Entourage!BD:BD,MATCH(J2259,Entourage!A:A,0))/20)</f>
        <v>8457.0114968639991</v>
      </c>
      <c r="U2259" s="96">
        <f t="shared" si="327"/>
        <v>699.49162256400086</v>
      </c>
      <c r="V2259" s="96">
        <f>T2259/VLOOKUP(C2259,[4]CharPropertyConfig!$A:$G,7,FALSE)</f>
        <v>338.28045987455994</v>
      </c>
      <c r="W2259" s="96">
        <f t="shared" si="328"/>
        <v>66.856893264000973</v>
      </c>
      <c r="X2259" s="54" t="str">
        <f>VLOOKUP(J2259,Entourage!A:B,2,FALSE)</f>
        <v>c_b_0067</v>
      </c>
      <c r="Y2259" s="51" t="str">
        <f>VLOOKUP(M2259,Entourage!A:B,2,FALSE)</f>
        <v>c_b_0067</v>
      </c>
    </row>
    <row r="2260" spans="1:25" x14ac:dyDescent="0.15">
      <c r="A2260" s="51">
        <f t="shared" si="331"/>
        <v>113</v>
      </c>
      <c r="B2260" s="2">
        <f>COUNTIF(A$1:A2260,A2260)</f>
        <v>19</v>
      </c>
      <c r="C2260" s="2">
        <f t="shared" si="322"/>
        <v>101</v>
      </c>
      <c r="D2260" s="100">
        <f t="shared" si="323"/>
        <v>367</v>
      </c>
      <c r="E2260" s="51">
        <v>1</v>
      </c>
      <c r="F2260" s="43">
        <f t="shared" si="329"/>
        <v>6</v>
      </c>
      <c r="G2260" s="82">
        <v>13009</v>
      </c>
      <c r="H2260" s="101">
        <f t="shared" si="330"/>
        <v>68</v>
      </c>
      <c r="I2260" s="43">
        <f>VLOOKUP(C2260,[4]CharPropertyConfig!$A:$G,7,FALSE)*D2260</f>
        <v>9175</v>
      </c>
      <c r="J2260" s="51">
        <f>VLOOKUP(A2260,filiation!A:C,3,FALSE)</f>
        <v>11</v>
      </c>
      <c r="K2260" s="51">
        <f>VLOOKUP(J2260,Entourage!A:N,14,FALSE)</f>
        <v>2</v>
      </c>
      <c r="L2260" s="2" t="str">
        <f t="shared" si="324"/>
        <v>刺杀</v>
      </c>
      <c r="M2260" s="51">
        <f>VLOOKUP(A2260,filiation!A:D,IF(AND(A2260&gt;=105,A2260&lt;=125),3,4),FALSE)</f>
        <v>11</v>
      </c>
      <c r="N2260" s="51">
        <f>VLOOKUP(M2260,Entourage!A:N,14,FALSE)</f>
        <v>2</v>
      </c>
      <c r="O2260" s="2" t="str">
        <f t="shared" si="325"/>
        <v>刺杀</v>
      </c>
      <c r="P2260" s="2">
        <f t="shared" si="326"/>
        <v>101</v>
      </c>
      <c r="Q2260" s="51">
        <f>INT(VLOOKUP(M2260,Entourage!A:AF,28+IF(N2260=1,2,IF(N2260=3,3,1)),FALSE)*0.6*POWER(B2260,1.1))</f>
        <v>459</v>
      </c>
      <c r="R2260" s="55">
        <f>I2260/(SUM(H$2:H2260)*10)</f>
        <v>1.2022380627915509E-2</v>
      </c>
      <c r="S2260" s="95">
        <f t="shared" si="332"/>
        <v>1.1278352811599996</v>
      </c>
      <c r="T2260" s="96">
        <f>SUMIFS(H$2:H2260,A$2:A2260,A2260)*10*S2260*(1.1+INDEX(Entourage!BD:BD,MATCH(J2260,Entourage!A:A,0))/20)</f>
        <v>9196.3688825786376</v>
      </c>
      <c r="U2260" s="96">
        <f t="shared" si="327"/>
        <v>739.35738571463844</v>
      </c>
      <c r="V2260" s="96">
        <f>T2260/VLOOKUP(C2260,[4]CharPropertyConfig!$A:$G,7,FALSE)</f>
        <v>367.85475530314551</v>
      </c>
      <c r="W2260" s="96">
        <f t="shared" si="328"/>
        <v>39.865763150637576</v>
      </c>
      <c r="X2260" s="54" t="str">
        <f>VLOOKUP(J2260,Entourage!A:B,2,FALSE)</f>
        <v>c_b_0067</v>
      </c>
      <c r="Y2260" s="51" t="str">
        <f>VLOOKUP(M2260,Entourage!A:B,2,FALSE)</f>
        <v>c_b_0067</v>
      </c>
    </row>
    <row r="2261" spans="1:25" x14ac:dyDescent="0.15">
      <c r="A2261" s="51">
        <f t="shared" si="331"/>
        <v>113</v>
      </c>
      <c r="B2261" s="2">
        <f>COUNTIF(A$1:A2261,A2261)</f>
        <v>20</v>
      </c>
      <c r="C2261" s="2">
        <f t="shared" si="322"/>
        <v>101</v>
      </c>
      <c r="D2261" s="100">
        <f t="shared" si="323"/>
        <v>399</v>
      </c>
      <c r="E2261" s="51">
        <v>1</v>
      </c>
      <c r="F2261" s="43">
        <f t="shared" si="329"/>
        <v>6</v>
      </c>
      <c r="G2261" s="82">
        <v>13009</v>
      </c>
      <c r="H2261" s="101">
        <f t="shared" si="330"/>
        <v>72</v>
      </c>
      <c r="I2261" s="43">
        <f>VLOOKUP(C2261,[4]CharPropertyConfig!$A:$G,7,FALSE)*D2261</f>
        <v>9975</v>
      </c>
      <c r="J2261" s="51">
        <f>VLOOKUP(A2261,filiation!A:C,3,FALSE)</f>
        <v>11</v>
      </c>
      <c r="K2261" s="51">
        <f>VLOOKUP(J2261,Entourage!A:N,14,FALSE)</f>
        <v>2</v>
      </c>
      <c r="L2261" s="2" t="str">
        <f t="shared" si="324"/>
        <v>刺杀</v>
      </c>
      <c r="M2261" s="51">
        <f>VLOOKUP(A2261,filiation!A:D,IF(AND(A2261&gt;=105,A2261&lt;=125),3,4),FALSE)</f>
        <v>11</v>
      </c>
      <c r="N2261" s="51">
        <f>VLOOKUP(M2261,Entourage!A:N,14,FALSE)</f>
        <v>2</v>
      </c>
      <c r="O2261" s="2" t="str">
        <f t="shared" si="325"/>
        <v>刺杀</v>
      </c>
      <c r="P2261" s="2">
        <f t="shared" si="326"/>
        <v>101</v>
      </c>
      <c r="Q2261" s="51">
        <f>INT(VLOOKUP(M2261,Entourage!A:AF,28+IF(N2261=1,2,IF(N2261=3,3,1)),FALSE)*0.6*POWER(B2261,1.1))</f>
        <v>485</v>
      </c>
      <c r="R2261" s="55">
        <f>I2261/(SUM(H$2:H2261)*10)</f>
        <v>1.3058333769702047E-2</v>
      </c>
      <c r="S2261" s="95">
        <f t="shared" si="332"/>
        <v>1.0940002227251997</v>
      </c>
      <c r="T2261" s="96">
        <f>SUMIFS(H$2:H2261,A$2:A2261,A2261)*10*S2261*(1.1+INDEX(Entourage!BD:BD,MATCH(J2261,Entourage!A:A,0))/20)</f>
        <v>9983.8460325901724</v>
      </c>
      <c r="U2261" s="96">
        <f t="shared" si="327"/>
        <v>787.47715001153483</v>
      </c>
      <c r="V2261" s="96">
        <f>T2261/VLOOKUP(C2261,[4]CharPropertyConfig!$A:$G,7,FALSE)</f>
        <v>399.35384130360688</v>
      </c>
      <c r="W2261" s="96">
        <f t="shared" si="328"/>
        <v>48.119764296896392</v>
      </c>
      <c r="X2261" s="54" t="str">
        <f>VLOOKUP(J2261,Entourage!A:B,2,FALSE)</f>
        <v>c_b_0067</v>
      </c>
      <c r="Y2261" s="51" t="str">
        <f>VLOOKUP(M2261,Entourage!A:B,2,FALSE)</f>
        <v>c_b_0067</v>
      </c>
    </row>
    <row r="2262" spans="1:25" x14ac:dyDescent="0.15">
      <c r="A2262" s="51">
        <f t="shared" si="331"/>
        <v>114</v>
      </c>
      <c r="B2262" s="2">
        <f>COUNTIF(A$1:A2262,A2262)</f>
        <v>1</v>
      </c>
      <c r="C2262" s="2">
        <f t="shared" si="322"/>
        <v>101</v>
      </c>
      <c r="D2262" s="100">
        <f t="shared" si="323"/>
        <v>10</v>
      </c>
      <c r="E2262" s="51">
        <v>1</v>
      </c>
      <c r="F2262" s="43">
        <f t="shared" si="329"/>
        <v>1</v>
      </c>
      <c r="G2262" s="82">
        <v>13009</v>
      </c>
      <c r="H2262" s="101">
        <f t="shared" si="330"/>
        <v>2</v>
      </c>
      <c r="I2262" s="43">
        <f>VLOOKUP(C2262,[4]CharPropertyConfig!$A:$G,7,FALSE)*D2262</f>
        <v>250</v>
      </c>
      <c r="J2262" s="51">
        <f>VLOOKUP(A2262,filiation!A:C,3,FALSE)</f>
        <v>12</v>
      </c>
      <c r="K2262" s="51">
        <f>VLOOKUP(J2262,Entourage!A:N,14,FALSE)</f>
        <v>2</v>
      </c>
      <c r="L2262" s="2" t="str">
        <f t="shared" si="324"/>
        <v>刺杀</v>
      </c>
      <c r="M2262" s="51">
        <f>VLOOKUP(A2262,filiation!A:D,IF(AND(A2262&gt;=105,A2262&lt;=125),3,4),FALSE)</f>
        <v>12</v>
      </c>
      <c r="N2262" s="51">
        <f>VLOOKUP(M2262,Entourage!A:N,14,FALSE)</f>
        <v>2</v>
      </c>
      <c r="O2262" s="2" t="str">
        <f t="shared" si="325"/>
        <v>刺杀</v>
      </c>
      <c r="P2262" s="2">
        <f t="shared" si="326"/>
        <v>101</v>
      </c>
      <c r="Q2262" s="51">
        <f>INT(VLOOKUP(M2262,Entourage!A:AF,28+IF(N2262=1,2,IF(N2262=3,3,1)),FALSE)*0.6*POWER(B2262,1.1))</f>
        <v>15</v>
      </c>
      <c r="R2262" s="55">
        <f>I2262/(SUM(H$2:H2262)*10)</f>
        <v>3.2726796701138894E-4</v>
      </c>
      <c r="S2262" s="95">
        <f t="shared" si="332"/>
        <v>10</v>
      </c>
      <c r="T2262" s="96">
        <f>SUMIFS(H$2:H2262,A$2:A2262,A2262)*10*S2262*(1.1+INDEX(Entourage!BD:BD,MATCH(J2262,Entourage!A:A,0))/20)</f>
        <v>260</v>
      </c>
      <c r="U2262" s="96">
        <f t="shared" si="327"/>
        <v>-9723.8460325901724</v>
      </c>
      <c r="V2262" s="96">
        <f>T2262/VLOOKUP(C2262,[4]CharPropertyConfig!$A:$G,7,FALSE)</f>
        <v>10.4</v>
      </c>
      <c r="W2262" s="96">
        <f t="shared" si="328"/>
        <v>-10511.323182601707</v>
      </c>
      <c r="X2262" s="54" t="str">
        <f>VLOOKUP(J2262,Entourage!A:B,2,FALSE)</f>
        <v>c_b_0069</v>
      </c>
      <c r="Y2262" s="51" t="str">
        <f>VLOOKUP(M2262,Entourage!A:B,2,FALSE)</f>
        <v>c_b_0069</v>
      </c>
    </row>
    <row r="2263" spans="1:25" x14ac:dyDescent="0.15">
      <c r="A2263" s="51">
        <f t="shared" si="331"/>
        <v>114</v>
      </c>
      <c r="B2263" s="2">
        <f>COUNTIF(A$1:A2263,A2263)</f>
        <v>2</v>
      </c>
      <c r="C2263" s="2">
        <f t="shared" si="322"/>
        <v>101</v>
      </c>
      <c r="D2263" s="100">
        <f t="shared" si="323"/>
        <v>21</v>
      </c>
      <c r="E2263" s="51">
        <v>1</v>
      </c>
      <c r="F2263" s="43">
        <f t="shared" si="329"/>
        <v>1</v>
      </c>
      <c r="G2263" s="82">
        <v>13009</v>
      </c>
      <c r="H2263" s="101">
        <f t="shared" si="330"/>
        <v>4</v>
      </c>
      <c r="I2263" s="43">
        <f>VLOOKUP(C2263,[4]CharPropertyConfig!$A:$G,7,FALSE)*D2263</f>
        <v>525</v>
      </c>
      <c r="J2263" s="51">
        <f>VLOOKUP(A2263,filiation!A:C,3,FALSE)</f>
        <v>12</v>
      </c>
      <c r="K2263" s="51">
        <f>VLOOKUP(J2263,Entourage!A:N,14,FALSE)</f>
        <v>2</v>
      </c>
      <c r="L2263" s="2" t="str">
        <f t="shared" si="324"/>
        <v>刺杀</v>
      </c>
      <c r="M2263" s="51">
        <f>VLOOKUP(A2263,filiation!A:D,IF(AND(A2263&gt;=105,A2263&lt;=125),3,4),FALSE)</f>
        <v>12</v>
      </c>
      <c r="N2263" s="51">
        <f>VLOOKUP(M2263,Entourage!A:N,14,FALSE)</f>
        <v>2</v>
      </c>
      <c r="O2263" s="2" t="str">
        <f t="shared" si="325"/>
        <v>刺杀</v>
      </c>
      <c r="P2263" s="2">
        <f t="shared" si="326"/>
        <v>101</v>
      </c>
      <c r="Q2263" s="51">
        <f>INT(VLOOKUP(M2263,Entourage!A:AF,28+IF(N2263=1,2,IF(N2263=3,3,1)),FALSE)*0.6*POWER(B2263,1.1))</f>
        <v>32</v>
      </c>
      <c r="R2263" s="55">
        <f>I2263/(SUM(H$2:H2263)*10)</f>
        <v>6.872267455559337E-4</v>
      </c>
      <c r="S2263" s="95">
        <f t="shared" si="332"/>
        <v>7</v>
      </c>
      <c r="T2263" s="96">
        <f>SUMIFS(H$2:H2263,A$2:A2263,A2263)*10*S2263*(1.1+INDEX(Entourage!BD:BD,MATCH(J2263,Entourage!A:A,0))/20)</f>
        <v>546</v>
      </c>
      <c r="U2263" s="96">
        <f t="shared" si="327"/>
        <v>286</v>
      </c>
      <c r="V2263" s="96">
        <f>T2263/VLOOKUP(C2263,[4]CharPropertyConfig!$A:$G,7,FALSE)</f>
        <v>21.84</v>
      </c>
      <c r="W2263" s="96">
        <f t="shared" si="328"/>
        <v>10009.846032590172</v>
      </c>
      <c r="X2263" s="54" t="str">
        <f>VLOOKUP(J2263,Entourage!A:B,2,FALSE)</f>
        <v>c_b_0069</v>
      </c>
      <c r="Y2263" s="51" t="str">
        <f>VLOOKUP(M2263,Entourage!A:B,2,FALSE)</f>
        <v>c_b_0069</v>
      </c>
    </row>
    <row r="2264" spans="1:25" x14ac:dyDescent="0.15">
      <c r="A2264" s="51">
        <f t="shared" si="331"/>
        <v>114</v>
      </c>
      <c r="B2264" s="2">
        <f>COUNTIF(A$1:A2264,A2264)</f>
        <v>3</v>
      </c>
      <c r="C2264" s="2">
        <f t="shared" si="322"/>
        <v>101</v>
      </c>
      <c r="D2264" s="100">
        <f t="shared" si="323"/>
        <v>34</v>
      </c>
      <c r="E2264" s="51">
        <v>1</v>
      </c>
      <c r="F2264" s="43">
        <f t="shared" si="329"/>
        <v>1</v>
      </c>
      <c r="G2264" s="82">
        <v>13009</v>
      </c>
      <c r="H2264" s="101">
        <f t="shared" si="330"/>
        <v>6</v>
      </c>
      <c r="I2264" s="43">
        <f>VLOOKUP(C2264,[4]CharPropertyConfig!$A:$G,7,FALSE)*D2264</f>
        <v>850</v>
      </c>
      <c r="J2264" s="51">
        <f>VLOOKUP(A2264,filiation!A:C,3,FALSE)</f>
        <v>12</v>
      </c>
      <c r="K2264" s="51">
        <f>VLOOKUP(J2264,Entourage!A:N,14,FALSE)</f>
        <v>2</v>
      </c>
      <c r="L2264" s="2" t="str">
        <f t="shared" si="324"/>
        <v>刺杀</v>
      </c>
      <c r="M2264" s="51">
        <f>VLOOKUP(A2264,filiation!A:D,IF(AND(A2264&gt;=105,A2264&lt;=125),3,4),FALSE)</f>
        <v>12</v>
      </c>
      <c r="N2264" s="51">
        <f>VLOOKUP(M2264,Entourage!A:N,14,FALSE)</f>
        <v>2</v>
      </c>
      <c r="O2264" s="2" t="str">
        <f t="shared" si="325"/>
        <v>刺杀</v>
      </c>
      <c r="P2264" s="2">
        <f t="shared" si="326"/>
        <v>101</v>
      </c>
      <c r="Q2264" s="51">
        <f>INT(VLOOKUP(M2264,Entourage!A:AF,28+IF(N2264=1,2,IF(N2264=3,3,1)),FALSE)*0.6*POWER(B2264,1.1))</f>
        <v>50</v>
      </c>
      <c r="R2264" s="55">
        <f>I2264/(SUM(H$2:H2264)*10)</f>
        <v>1.1125654450261781E-3</v>
      </c>
      <c r="S2264" s="95">
        <f t="shared" si="332"/>
        <v>5.5</v>
      </c>
      <c r="T2264" s="96">
        <f>SUMIFS(H$2:H2264,A$2:A2264,A2264)*10*S2264*(1.1+INDEX(Entourage!BD:BD,MATCH(J2264,Entourage!A:A,0))/20)</f>
        <v>858</v>
      </c>
      <c r="U2264" s="96">
        <f t="shared" si="327"/>
        <v>312</v>
      </c>
      <c r="V2264" s="96">
        <f>T2264/VLOOKUP(C2264,[4]CharPropertyConfig!$A:$G,7,FALSE)</f>
        <v>34.32</v>
      </c>
      <c r="W2264" s="96">
        <f t="shared" si="328"/>
        <v>26</v>
      </c>
      <c r="X2264" s="54" t="str">
        <f>VLOOKUP(J2264,Entourage!A:B,2,FALSE)</f>
        <v>c_b_0069</v>
      </c>
      <c r="Y2264" s="51" t="str">
        <f>VLOOKUP(M2264,Entourage!A:B,2,FALSE)</f>
        <v>c_b_0069</v>
      </c>
    </row>
    <row r="2265" spans="1:25" x14ac:dyDescent="0.15">
      <c r="A2265" s="51">
        <f t="shared" si="331"/>
        <v>114</v>
      </c>
      <c r="B2265" s="2">
        <f>COUNTIF(A$1:A2265,A2265)</f>
        <v>4</v>
      </c>
      <c r="C2265" s="2">
        <f t="shared" si="322"/>
        <v>101</v>
      </c>
      <c r="D2265" s="100">
        <f t="shared" si="323"/>
        <v>48</v>
      </c>
      <c r="E2265" s="51">
        <v>1</v>
      </c>
      <c r="F2265" s="43">
        <f t="shared" si="329"/>
        <v>2</v>
      </c>
      <c r="G2265" s="82">
        <v>13009</v>
      </c>
      <c r="H2265" s="101">
        <f t="shared" si="330"/>
        <v>10</v>
      </c>
      <c r="I2265" s="43">
        <f>VLOOKUP(C2265,[4]CharPropertyConfig!$A:$G,7,FALSE)*D2265</f>
        <v>1200</v>
      </c>
      <c r="J2265" s="51">
        <f>VLOOKUP(A2265,filiation!A:C,3,FALSE)</f>
        <v>12</v>
      </c>
      <c r="K2265" s="51">
        <f>VLOOKUP(J2265,Entourage!A:N,14,FALSE)</f>
        <v>2</v>
      </c>
      <c r="L2265" s="2" t="str">
        <f t="shared" si="324"/>
        <v>刺杀</v>
      </c>
      <c r="M2265" s="51">
        <f>VLOOKUP(A2265,filiation!A:D,IF(AND(A2265&gt;=105,A2265&lt;=125),3,4),FALSE)</f>
        <v>12</v>
      </c>
      <c r="N2265" s="51">
        <f>VLOOKUP(M2265,Entourage!A:N,14,FALSE)</f>
        <v>2</v>
      </c>
      <c r="O2265" s="2" t="str">
        <f t="shared" si="325"/>
        <v>刺杀</v>
      </c>
      <c r="P2265" s="2">
        <f t="shared" si="326"/>
        <v>101</v>
      </c>
      <c r="Q2265" s="51">
        <f>INT(VLOOKUP(M2265,Entourage!A:AF,28+IF(N2265=1,2,IF(N2265=3,3,1)),FALSE)*0.6*POWER(B2265,1.1))</f>
        <v>68</v>
      </c>
      <c r="R2265" s="55">
        <f>I2265/(SUM(H$2:H2265)*10)</f>
        <v>1.5704750687082843E-3</v>
      </c>
      <c r="S2265" s="95">
        <f t="shared" si="332"/>
        <v>4.2</v>
      </c>
      <c r="T2265" s="96">
        <f>SUMIFS(H$2:H2265,A$2:A2265,A2265)*10*S2265*(1.1+INDEX(Entourage!BD:BD,MATCH(J2265,Entourage!A:A,0))/20)</f>
        <v>1201.2</v>
      </c>
      <c r="U2265" s="96">
        <f t="shared" si="327"/>
        <v>343.20000000000005</v>
      </c>
      <c r="V2265" s="96">
        <f>T2265/VLOOKUP(C2265,[4]CharPropertyConfig!$A:$G,7,FALSE)</f>
        <v>48.048000000000002</v>
      </c>
      <c r="W2265" s="96">
        <f t="shared" si="328"/>
        <v>31.200000000000045</v>
      </c>
      <c r="X2265" s="54" t="str">
        <f>VLOOKUP(J2265,Entourage!A:B,2,FALSE)</f>
        <v>c_b_0069</v>
      </c>
      <c r="Y2265" s="51" t="str">
        <f>VLOOKUP(M2265,Entourage!A:B,2,FALSE)</f>
        <v>c_b_0069</v>
      </c>
    </row>
    <row r="2266" spans="1:25" x14ac:dyDescent="0.15">
      <c r="A2266" s="51">
        <f t="shared" si="331"/>
        <v>114</v>
      </c>
      <c r="B2266" s="2">
        <f>COUNTIF(A$1:A2266,A2266)</f>
        <v>5</v>
      </c>
      <c r="C2266" s="2">
        <f t="shared" si="322"/>
        <v>101</v>
      </c>
      <c r="D2266" s="100">
        <f t="shared" si="323"/>
        <v>62</v>
      </c>
      <c r="E2266" s="51">
        <v>1</v>
      </c>
      <c r="F2266" s="43">
        <f t="shared" si="329"/>
        <v>2</v>
      </c>
      <c r="G2266" s="82">
        <v>13009</v>
      </c>
      <c r="H2266" s="101">
        <f t="shared" si="330"/>
        <v>12</v>
      </c>
      <c r="I2266" s="43">
        <f>VLOOKUP(C2266,[4]CharPropertyConfig!$A:$G,7,FALSE)*D2266</f>
        <v>1550</v>
      </c>
      <c r="J2266" s="51">
        <f>VLOOKUP(A2266,filiation!A:C,3,FALSE)</f>
        <v>12</v>
      </c>
      <c r="K2266" s="51">
        <f>VLOOKUP(J2266,Entourage!A:N,14,FALSE)</f>
        <v>2</v>
      </c>
      <c r="L2266" s="2" t="str">
        <f t="shared" si="324"/>
        <v>刺杀</v>
      </c>
      <c r="M2266" s="51">
        <f>VLOOKUP(A2266,filiation!A:D,IF(AND(A2266&gt;=105,A2266&lt;=125),3,4),FALSE)</f>
        <v>12</v>
      </c>
      <c r="N2266" s="51">
        <f>VLOOKUP(M2266,Entourage!A:N,14,FALSE)</f>
        <v>2</v>
      </c>
      <c r="O2266" s="2" t="str">
        <f t="shared" si="325"/>
        <v>刺杀</v>
      </c>
      <c r="P2266" s="2">
        <f t="shared" si="326"/>
        <v>101</v>
      </c>
      <c r="Q2266" s="51">
        <f>INT(VLOOKUP(M2266,Entourage!A:AF,28+IF(N2266=1,2,IF(N2266=3,3,1)),FALSE)*0.6*POWER(B2266,1.1))</f>
        <v>88</v>
      </c>
      <c r="R2266" s="55">
        <f>I2266/(SUM(H$2:H2266)*10)</f>
        <v>2.0282117714794171E-3</v>
      </c>
      <c r="S2266" s="95">
        <f t="shared" si="332"/>
        <v>3.56</v>
      </c>
      <c r="T2266" s="96">
        <f>SUMIFS(H$2:H2266,A$2:A2266,A2266)*10*S2266*(1.1+INDEX(Entourage!BD:BD,MATCH(J2266,Entourage!A:A,0))/20)</f>
        <v>1573.5200000000002</v>
      </c>
      <c r="U2266" s="96">
        <f t="shared" si="327"/>
        <v>372.32000000000016</v>
      </c>
      <c r="V2266" s="96">
        <f>T2266/VLOOKUP(C2266,[4]CharPropertyConfig!$A:$G,7,FALSE)</f>
        <v>62.94080000000001</v>
      </c>
      <c r="W2266" s="96">
        <f t="shared" si="328"/>
        <v>29.120000000000118</v>
      </c>
      <c r="X2266" s="54" t="str">
        <f>VLOOKUP(J2266,Entourage!A:B,2,FALSE)</f>
        <v>c_b_0069</v>
      </c>
      <c r="Y2266" s="51" t="str">
        <f>VLOOKUP(M2266,Entourage!A:B,2,FALSE)</f>
        <v>c_b_0069</v>
      </c>
    </row>
    <row r="2267" spans="1:25" x14ac:dyDescent="0.15">
      <c r="A2267" s="51">
        <f t="shared" si="331"/>
        <v>114</v>
      </c>
      <c r="B2267" s="2">
        <f>COUNTIF(A$1:A2267,A2267)</f>
        <v>6</v>
      </c>
      <c r="C2267" s="2">
        <f t="shared" si="322"/>
        <v>101</v>
      </c>
      <c r="D2267" s="100">
        <f t="shared" si="323"/>
        <v>78</v>
      </c>
      <c r="E2267" s="51">
        <v>1</v>
      </c>
      <c r="F2267" s="43">
        <f t="shared" si="329"/>
        <v>2</v>
      </c>
      <c r="G2267" s="82">
        <v>13009</v>
      </c>
      <c r="H2267" s="101">
        <f t="shared" si="330"/>
        <v>16</v>
      </c>
      <c r="I2267" s="43">
        <f>VLOOKUP(C2267,[4]CharPropertyConfig!$A:$G,7,FALSE)*D2267</f>
        <v>1950</v>
      </c>
      <c r="J2267" s="51">
        <f>VLOOKUP(A2267,filiation!A:C,3,FALSE)</f>
        <v>12</v>
      </c>
      <c r="K2267" s="51">
        <f>VLOOKUP(J2267,Entourage!A:N,14,FALSE)</f>
        <v>2</v>
      </c>
      <c r="L2267" s="2" t="str">
        <f t="shared" si="324"/>
        <v>刺杀</v>
      </c>
      <c r="M2267" s="51">
        <f>VLOOKUP(A2267,filiation!A:D,IF(AND(A2267&gt;=105,A2267&lt;=125),3,4),FALSE)</f>
        <v>12</v>
      </c>
      <c r="N2267" s="51">
        <f>VLOOKUP(M2267,Entourage!A:N,14,FALSE)</f>
        <v>2</v>
      </c>
      <c r="O2267" s="2" t="str">
        <f t="shared" si="325"/>
        <v>刺杀</v>
      </c>
      <c r="P2267" s="2">
        <f t="shared" si="326"/>
        <v>101</v>
      </c>
      <c r="Q2267" s="51">
        <f>INT(VLOOKUP(M2267,Entourage!A:AF,28+IF(N2267=1,2,IF(N2267=3,3,1)),FALSE)*0.6*POWER(B2267,1.1))</f>
        <v>107</v>
      </c>
      <c r="R2267" s="55">
        <f>I2267/(SUM(H$2:H2267)*10)</f>
        <v>2.5510871556032339E-3</v>
      </c>
      <c r="S2267" s="95">
        <f t="shared" si="332"/>
        <v>3.02</v>
      </c>
      <c r="T2267" s="96">
        <f>SUMIFS(H$2:H2267,A$2:A2267,A2267)*10*S2267*(1.1+INDEX(Entourage!BD:BD,MATCH(J2267,Entourage!A:A,0))/20)</f>
        <v>1963</v>
      </c>
      <c r="U2267" s="96">
        <f t="shared" si="327"/>
        <v>389.47999999999979</v>
      </c>
      <c r="V2267" s="96">
        <f>T2267/VLOOKUP(C2267,[4]CharPropertyConfig!$A:$G,7,FALSE)</f>
        <v>78.52</v>
      </c>
      <c r="W2267" s="96">
        <f t="shared" si="328"/>
        <v>17.159999999999627</v>
      </c>
      <c r="X2267" s="54" t="str">
        <f>VLOOKUP(J2267,Entourage!A:B,2,FALSE)</f>
        <v>c_b_0069</v>
      </c>
      <c r="Y2267" s="51" t="str">
        <f>VLOOKUP(M2267,Entourage!A:B,2,FALSE)</f>
        <v>c_b_0069</v>
      </c>
    </row>
    <row r="2268" spans="1:25" x14ac:dyDescent="0.15">
      <c r="A2268" s="51">
        <f t="shared" si="331"/>
        <v>114</v>
      </c>
      <c r="B2268" s="2">
        <f>COUNTIF(A$1:A2268,A2268)</f>
        <v>7</v>
      </c>
      <c r="C2268" s="2">
        <f t="shared" si="322"/>
        <v>101</v>
      </c>
      <c r="D2268" s="100">
        <f t="shared" si="323"/>
        <v>94</v>
      </c>
      <c r="E2268" s="51">
        <v>1</v>
      </c>
      <c r="F2268" s="43">
        <f t="shared" si="329"/>
        <v>3</v>
      </c>
      <c r="G2268" s="82">
        <v>13009</v>
      </c>
      <c r="H2268" s="101">
        <f t="shared" si="330"/>
        <v>20</v>
      </c>
      <c r="I2268" s="43">
        <f>VLOOKUP(C2268,[4]CharPropertyConfig!$A:$G,7,FALSE)*D2268</f>
        <v>2350</v>
      </c>
      <c r="J2268" s="51">
        <f>VLOOKUP(A2268,filiation!A:C,3,FALSE)</f>
        <v>12</v>
      </c>
      <c r="K2268" s="51">
        <f>VLOOKUP(J2268,Entourage!A:N,14,FALSE)</f>
        <v>2</v>
      </c>
      <c r="L2268" s="2" t="str">
        <f t="shared" si="324"/>
        <v>刺杀</v>
      </c>
      <c r="M2268" s="51">
        <f>VLOOKUP(A2268,filiation!A:D,IF(AND(A2268&gt;=105,A2268&lt;=125),3,4),FALSE)</f>
        <v>12</v>
      </c>
      <c r="N2268" s="51">
        <f>VLOOKUP(M2268,Entourage!A:N,14,FALSE)</f>
        <v>2</v>
      </c>
      <c r="O2268" s="2" t="str">
        <f t="shared" si="325"/>
        <v>刺杀</v>
      </c>
      <c r="P2268" s="2">
        <f t="shared" si="326"/>
        <v>101</v>
      </c>
      <c r="Q2268" s="51">
        <f>INT(VLOOKUP(M2268,Entourage!A:AF,28+IF(N2268=1,2,IF(N2268=3,3,1)),FALSE)*0.6*POWER(B2268,1.1))</f>
        <v>127</v>
      </c>
      <c r="R2268" s="55">
        <f>I2268/(SUM(H$2:H2268)*10)</f>
        <v>3.0735828821052079E-3</v>
      </c>
      <c r="S2268" s="95">
        <f t="shared" si="332"/>
        <v>2.6</v>
      </c>
      <c r="T2268" s="96">
        <f>SUMIFS(H$2:H2268,A$2:A2268,A2268)*10*S2268*(1.1+INDEX(Entourage!BD:BD,MATCH(J2268,Entourage!A:A,0))/20)</f>
        <v>2366</v>
      </c>
      <c r="U2268" s="96">
        <f t="shared" si="327"/>
        <v>403</v>
      </c>
      <c r="V2268" s="96">
        <f>T2268/VLOOKUP(C2268,[4]CharPropertyConfig!$A:$G,7,FALSE)</f>
        <v>94.64</v>
      </c>
      <c r="W2268" s="96">
        <f t="shared" si="328"/>
        <v>13.520000000000209</v>
      </c>
      <c r="X2268" s="54" t="str">
        <f>VLOOKUP(J2268,Entourage!A:B,2,FALSE)</f>
        <v>c_b_0069</v>
      </c>
      <c r="Y2268" s="51" t="str">
        <f>VLOOKUP(M2268,Entourage!A:B,2,FALSE)</f>
        <v>c_b_0069</v>
      </c>
    </row>
    <row r="2269" spans="1:25" x14ac:dyDescent="0.15">
      <c r="A2269" s="51">
        <f t="shared" si="331"/>
        <v>114</v>
      </c>
      <c r="B2269" s="2">
        <f>COUNTIF(A$1:A2269,A2269)</f>
        <v>8</v>
      </c>
      <c r="C2269" s="2">
        <f t="shared" si="322"/>
        <v>101</v>
      </c>
      <c r="D2269" s="100">
        <f t="shared" si="323"/>
        <v>111</v>
      </c>
      <c r="E2269" s="51">
        <v>1</v>
      </c>
      <c r="F2269" s="43">
        <f t="shared" si="329"/>
        <v>3</v>
      </c>
      <c r="G2269" s="82">
        <v>13009</v>
      </c>
      <c r="H2269" s="101">
        <f t="shared" si="330"/>
        <v>24</v>
      </c>
      <c r="I2269" s="43">
        <f>VLOOKUP(C2269,[4]CharPropertyConfig!$A:$G,7,FALSE)*D2269</f>
        <v>2775</v>
      </c>
      <c r="J2269" s="51">
        <f>VLOOKUP(A2269,filiation!A:C,3,FALSE)</f>
        <v>12</v>
      </c>
      <c r="K2269" s="51">
        <f>VLOOKUP(J2269,Entourage!A:N,14,FALSE)</f>
        <v>2</v>
      </c>
      <c r="L2269" s="2" t="str">
        <f t="shared" si="324"/>
        <v>刺杀</v>
      </c>
      <c r="M2269" s="51">
        <f>VLOOKUP(A2269,filiation!A:D,IF(AND(A2269&gt;=105,A2269&lt;=125),3,4),FALSE)</f>
        <v>12</v>
      </c>
      <c r="N2269" s="51">
        <f>VLOOKUP(M2269,Entourage!A:N,14,FALSE)</f>
        <v>2</v>
      </c>
      <c r="O2269" s="2" t="str">
        <f t="shared" si="325"/>
        <v>刺杀</v>
      </c>
      <c r="P2269" s="2">
        <f t="shared" si="326"/>
        <v>101</v>
      </c>
      <c r="Q2269" s="51">
        <f>INT(VLOOKUP(M2269,Entourage!A:AF,28+IF(N2269=1,2,IF(N2269=3,3,1)),FALSE)*0.6*POWER(B2269,1.1))</f>
        <v>147</v>
      </c>
      <c r="R2269" s="55">
        <f>I2269/(SUM(H$2:H2269)*10)</f>
        <v>3.6283046991448967E-3</v>
      </c>
      <c r="S2269" s="95">
        <f t="shared" si="332"/>
        <v>2.2799999999999998</v>
      </c>
      <c r="T2269" s="96">
        <f>SUMIFS(H$2:H2269,A$2:A2269,A2269)*10*S2269*(1.1+INDEX(Entourage!BD:BD,MATCH(J2269,Entourage!A:A,0))/20)</f>
        <v>2786.16</v>
      </c>
      <c r="U2269" s="96">
        <f t="shared" si="327"/>
        <v>420.15999999999985</v>
      </c>
      <c r="V2269" s="96">
        <f>T2269/VLOOKUP(C2269,[4]CharPropertyConfig!$A:$G,7,FALSE)</f>
        <v>111.4464</v>
      </c>
      <c r="W2269" s="96">
        <f t="shared" si="328"/>
        <v>17.159999999999854</v>
      </c>
      <c r="X2269" s="54" t="str">
        <f>VLOOKUP(J2269,Entourage!A:B,2,FALSE)</f>
        <v>c_b_0069</v>
      </c>
      <c r="Y2269" s="51" t="str">
        <f>VLOOKUP(M2269,Entourage!A:B,2,FALSE)</f>
        <v>c_b_0069</v>
      </c>
    </row>
    <row r="2270" spans="1:25" x14ac:dyDescent="0.15">
      <c r="A2270" s="51">
        <f t="shared" si="331"/>
        <v>114</v>
      </c>
      <c r="B2270" s="2">
        <f>COUNTIF(A$1:A2270,A2270)</f>
        <v>9</v>
      </c>
      <c r="C2270" s="2">
        <f t="shared" si="322"/>
        <v>101</v>
      </c>
      <c r="D2270" s="100">
        <f t="shared" si="323"/>
        <v>129</v>
      </c>
      <c r="E2270" s="51">
        <v>1</v>
      </c>
      <c r="F2270" s="43">
        <f t="shared" si="329"/>
        <v>3</v>
      </c>
      <c r="G2270" s="82">
        <v>13009</v>
      </c>
      <c r="H2270" s="101">
        <f t="shared" si="330"/>
        <v>26</v>
      </c>
      <c r="I2270" s="43">
        <f>VLOOKUP(C2270,[4]CharPropertyConfig!$A:$G,7,FALSE)*D2270</f>
        <v>3225</v>
      </c>
      <c r="J2270" s="51">
        <f>VLOOKUP(A2270,filiation!A:C,3,FALSE)</f>
        <v>12</v>
      </c>
      <c r="K2270" s="51">
        <f>VLOOKUP(J2270,Entourage!A:N,14,FALSE)</f>
        <v>2</v>
      </c>
      <c r="L2270" s="2" t="str">
        <f t="shared" si="324"/>
        <v>刺杀</v>
      </c>
      <c r="M2270" s="51">
        <f>VLOOKUP(A2270,filiation!A:D,IF(AND(A2270&gt;=105,A2270&lt;=125),3,4),FALSE)</f>
        <v>12</v>
      </c>
      <c r="N2270" s="51">
        <f>VLOOKUP(M2270,Entourage!A:N,14,FALSE)</f>
        <v>2</v>
      </c>
      <c r="O2270" s="2" t="str">
        <f t="shared" si="325"/>
        <v>刺杀</v>
      </c>
      <c r="P2270" s="2">
        <f t="shared" si="326"/>
        <v>101</v>
      </c>
      <c r="Q2270" s="51">
        <f>INT(VLOOKUP(M2270,Entourage!A:AF,28+IF(N2270=1,2,IF(N2270=3,3,1)),FALSE)*0.6*POWER(B2270,1.1))</f>
        <v>168</v>
      </c>
      <c r="R2270" s="55">
        <f>I2270/(SUM(H$2:H2270)*10)</f>
        <v>4.2152454645265859E-3</v>
      </c>
      <c r="S2270" s="95">
        <f t="shared" si="332"/>
        <v>2.0699999999999998</v>
      </c>
      <c r="T2270" s="96">
        <f>SUMIFS(H$2:H2270,A$2:A2270,A2270)*10*S2270*(1.1+INDEX(Entourage!BD:BD,MATCH(J2270,Entourage!A:A,0))/20)</f>
        <v>3229.2000000000003</v>
      </c>
      <c r="U2270" s="96">
        <f t="shared" si="327"/>
        <v>443.04000000000042</v>
      </c>
      <c r="V2270" s="96">
        <f>T2270/VLOOKUP(C2270,[4]CharPropertyConfig!$A:$G,7,FALSE)</f>
        <v>129.16800000000001</v>
      </c>
      <c r="W2270" s="96">
        <f t="shared" si="328"/>
        <v>22.880000000000564</v>
      </c>
      <c r="X2270" s="54" t="str">
        <f>VLOOKUP(J2270,Entourage!A:B,2,FALSE)</f>
        <v>c_b_0069</v>
      </c>
      <c r="Y2270" s="51" t="str">
        <f>VLOOKUP(M2270,Entourage!A:B,2,FALSE)</f>
        <v>c_b_0069</v>
      </c>
    </row>
    <row r="2271" spans="1:25" x14ac:dyDescent="0.15">
      <c r="A2271" s="51">
        <f t="shared" si="331"/>
        <v>114</v>
      </c>
      <c r="B2271" s="2">
        <f>COUNTIF(A$1:A2271,A2271)</f>
        <v>10</v>
      </c>
      <c r="C2271" s="2">
        <f t="shared" si="322"/>
        <v>101</v>
      </c>
      <c r="D2271" s="100">
        <f t="shared" si="323"/>
        <v>147</v>
      </c>
      <c r="E2271" s="51">
        <v>1</v>
      </c>
      <c r="F2271" s="43">
        <f t="shared" si="329"/>
        <v>3</v>
      </c>
      <c r="G2271" s="82">
        <v>13009</v>
      </c>
      <c r="H2271" s="101">
        <f t="shared" si="330"/>
        <v>30</v>
      </c>
      <c r="I2271" s="43">
        <f>VLOOKUP(C2271,[4]CharPropertyConfig!$A:$G,7,FALSE)*D2271</f>
        <v>3675</v>
      </c>
      <c r="J2271" s="51">
        <f>VLOOKUP(A2271,filiation!A:C,3,FALSE)</f>
        <v>12</v>
      </c>
      <c r="K2271" s="51">
        <f>VLOOKUP(J2271,Entourage!A:N,14,FALSE)</f>
        <v>2</v>
      </c>
      <c r="L2271" s="2" t="str">
        <f t="shared" si="324"/>
        <v>刺杀</v>
      </c>
      <c r="M2271" s="51">
        <f>VLOOKUP(A2271,filiation!A:D,IF(AND(A2271&gt;=105,A2271&lt;=125),3,4),FALSE)</f>
        <v>12</v>
      </c>
      <c r="N2271" s="51">
        <f>VLOOKUP(M2271,Entourage!A:N,14,FALSE)</f>
        <v>2</v>
      </c>
      <c r="O2271" s="2" t="str">
        <f t="shared" si="325"/>
        <v>刺杀</v>
      </c>
      <c r="P2271" s="2">
        <f t="shared" si="326"/>
        <v>101</v>
      </c>
      <c r="Q2271" s="51">
        <f>INT(VLOOKUP(M2271,Entourage!A:AF,28+IF(N2271=1,2,IF(N2271=3,3,1)),FALSE)*0.6*POWER(B2271,1.1))</f>
        <v>188</v>
      </c>
      <c r="R2271" s="55">
        <f>I2271/(SUM(H$2:H2271)*10)</f>
        <v>4.8015364916773363E-3</v>
      </c>
      <c r="S2271" s="95">
        <f t="shared" si="332"/>
        <v>1.89</v>
      </c>
      <c r="T2271" s="96">
        <f>SUMIFS(H$2:H2271,A$2:A2271,A2271)*10*S2271*(1.1+INDEX(Entourage!BD:BD,MATCH(J2271,Entourage!A:A,0))/20)</f>
        <v>3685.5</v>
      </c>
      <c r="U2271" s="96">
        <f t="shared" si="327"/>
        <v>456.29999999999973</v>
      </c>
      <c r="V2271" s="96">
        <f>T2271/VLOOKUP(C2271,[4]CharPropertyConfig!$A:$G,7,FALSE)</f>
        <v>147.41999999999999</v>
      </c>
      <c r="W2271" s="96">
        <f t="shared" si="328"/>
        <v>13.259999999999309</v>
      </c>
      <c r="X2271" s="54" t="str">
        <f>VLOOKUP(J2271,Entourage!A:B,2,FALSE)</f>
        <v>c_b_0069</v>
      </c>
      <c r="Y2271" s="51" t="str">
        <f>VLOOKUP(M2271,Entourage!A:B,2,FALSE)</f>
        <v>c_b_0069</v>
      </c>
    </row>
    <row r="2272" spans="1:25" x14ac:dyDescent="0.15">
      <c r="A2272" s="51">
        <f t="shared" si="331"/>
        <v>114</v>
      </c>
      <c r="B2272" s="2">
        <f>COUNTIF(A$1:A2272,A2272)</f>
        <v>11</v>
      </c>
      <c r="C2272" s="2">
        <f t="shared" si="322"/>
        <v>101</v>
      </c>
      <c r="D2272" s="100">
        <f t="shared" si="323"/>
        <v>166</v>
      </c>
      <c r="E2272" s="51">
        <v>1</v>
      </c>
      <c r="F2272" s="43">
        <f t="shared" si="329"/>
        <v>4</v>
      </c>
      <c r="G2272" s="82">
        <v>13009</v>
      </c>
      <c r="H2272" s="101">
        <f t="shared" si="330"/>
        <v>34</v>
      </c>
      <c r="I2272" s="43">
        <f>VLOOKUP(C2272,[4]CharPropertyConfig!$A:$G,7,FALSE)*D2272</f>
        <v>4150</v>
      </c>
      <c r="J2272" s="51">
        <f>VLOOKUP(A2272,filiation!A:C,3,FALSE)</f>
        <v>12</v>
      </c>
      <c r="K2272" s="51">
        <f>VLOOKUP(J2272,Entourage!A:N,14,FALSE)</f>
        <v>2</v>
      </c>
      <c r="L2272" s="2" t="str">
        <f t="shared" si="324"/>
        <v>刺杀</v>
      </c>
      <c r="M2272" s="51">
        <f>VLOOKUP(A2272,filiation!A:D,IF(AND(A2272&gt;=105,A2272&lt;=125),3,4),FALSE)</f>
        <v>12</v>
      </c>
      <c r="N2272" s="51">
        <f>VLOOKUP(M2272,Entourage!A:N,14,FALSE)</f>
        <v>2</v>
      </c>
      <c r="O2272" s="2" t="str">
        <f t="shared" si="325"/>
        <v>刺杀</v>
      </c>
      <c r="P2272" s="2">
        <f t="shared" si="326"/>
        <v>101</v>
      </c>
      <c r="Q2272" s="51">
        <f>INT(VLOOKUP(M2272,Entourage!A:AF,28+IF(N2272=1,2,IF(N2272=3,3,1)),FALSE)*0.6*POWER(B2272,1.1))</f>
        <v>209</v>
      </c>
      <c r="R2272" s="55">
        <f>I2272/(SUM(H$2:H2272)*10)</f>
        <v>5.4197356736143763E-3</v>
      </c>
      <c r="S2272" s="95">
        <f t="shared" si="332"/>
        <v>1.74</v>
      </c>
      <c r="T2272" s="96">
        <f>SUMIFS(H$2:H2272,A$2:A2272,A2272)*10*S2272*(1.1+INDEX(Entourage!BD:BD,MATCH(J2272,Entourage!A:A,0))/20)</f>
        <v>4162.08</v>
      </c>
      <c r="U2272" s="96">
        <f t="shared" si="327"/>
        <v>476.57999999999993</v>
      </c>
      <c r="V2272" s="96">
        <f>T2272/VLOOKUP(C2272,[4]CharPropertyConfig!$A:$G,7,FALSE)</f>
        <v>166.48320000000001</v>
      </c>
      <c r="W2272" s="96">
        <f t="shared" si="328"/>
        <v>20.2800000000002</v>
      </c>
      <c r="X2272" s="54" t="str">
        <f>VLOOKUP(J2272,Entourage!A:B,2,FALSE)</f>
        <v>c_b_0069</v>
      </c>
      <c r="Y2272" s="51" t="str">
        <f>VLOOKUP(M2272,Entourage!A:B,2,FALSE)</f>
        <v>c_b_0069</v>
      </c>
    </row>
    <row r="2273" spans="1:25" x14ac:dyDescent="0.15">
      <c r="A2273" s="51">
        <f t="shared" si="331"/>
        <v>114</v>
      </c>
      <c r="B2273" s="2">
        <f>COUNTIF(A$1:A2273,A2273)</f>
        <v>12</v>
      </c>
      <c r="C2273" s="2">
        <f t="shared" si="322"/>
        <v>101</v>
      </c>
      <c r="D2273" s="100">
        <f t="shared" si="323"/>
        <v>186</v>
      </c>
      <c r="E2273" s="51">
        <v>1</v>
      </c>
      <c r="F2273" s="43">
        <f t="shared" si="329"/>
        <v>4</v>
      </c>
      <c r="G2273" s="82">
        <v>13009</v>
      </c>
      <c r="H2273" s="101">
        <f t="shared" si="330"/>
        <v>38</v>
      </c>
      <c r="I2273" s="43">
        <f>VLOOKUP(C2273,[4]CharPropertyConfig!$A:$G,7,FALSE)*D2273</f>
        <v>4650</v>
      </c>
      <c r="J2273" s="51">
        <f>VLOOKUP(A2273,filiation!A:C,3,FALSE)</f>
        <v>12</v>
      </c>
      <c r="K2273" s="51">
        <f>VLOOKUP(J2273,Entourage!A:N,14,FALSE)</f>
        <v>2</v>
      </c>
      <c r="L2273" s="2" t="str">
        <f t="shared" si="324"/>
        <v>刺杀</v>
      </c>
      <c r="M2273" s="51">
        <f>VLOOKUP(A2273,filiation!A:D,IF(AND(A2273&gt;=105,A2273&lt;=125),3,4),FALSE)</f>
        <v>12</v>
      </c>
      <c r="N2273" s="51">
        <f>VLOOKUP(M2273,Entourage!A:N,14,FALSE)</f>
        <v>2</v>
      </c>
      <c r="O2273" s="2" t="str">
        <f t="shared" si="325"/>
        <v>刺杀</v>
      </c>
      <c r="P2273" s="2">
        <f t="shared" si="326"/>
        <v>101</v>
      </c>
      <c r="Q2273" s="51">
        <f>INT(VLOOKUP(M2273,Entourage!A:AF,28+IF(N2273=1,2,IF(N2273=3,3,1)),FALSE)*0.6*POWER(B2273,1.1))</f>
        <v>230</v>
      </c>
      <c r="R2273" s="55">
        <f>I2273/(SUM(H$2:H2273)*10)</f>
        <v>6.0697036940347213E-3</v>
      </c>
      <c r="S2273" s="95">
        <f t="shared" si="332"/>
        <v>1.615</v>
      </c>
      <c r="T2273" s="96">
        <f>SUMIFS(H$2:H2273,A$2:A2273,A2273)*10*S2273*(1.1+INDEX(Entourage!BD:BD,MATCH(J2273,Entourage!A:A,0))/20)</f>
        <v>4660.8900000000003</v>
      </c>
      <c r="U2273" s="96">
        <f t="shared" si="327"/>
        <v>498.8100000000004</v>
      </c>
      <c r="V2273" s="96">
        <f>T2273/VLOOKUP(C2273,[4]CharPropertyConfig!$A:$G,7,FALSE)</f>
        <v>186.43560000000002</v>
      </c>
      <c r="W2273" s="96">
        <f t="shared" si="328"/>
        <v>22.230000000000473</v>
      </c>
      <c r="X2273" s="54" t="str">
        <f>VLOOKUP(J2273,Entourage!A:B,2,FALSE)</f>
        <v>c_b_0069</v>
      </c>
      <c r="Y2273" s="51" t="str">
        <f>VLOOKUP(M2273,Entourage!A:B,2,FALSE)</f>
        <v>c_b_0069</v>
      </c>
    </row>
    <row r="2274" spans="1:25" x14ac:dyDescent="0.15">
      <c r="A2274" s="51">
        <f t="shared" si="331"/>
        <v>114</v>
      </c>
      <c r="B2274" s="2">
        <f>COUNTIF(A$1:A2274,A2274)</f>
        <v>13</v>
      </c>
      <c r="C2274" s="2">
        <f t="shared" ref="C2274:C2337" si="333">P2274</f>
        <v>101</v>
      </c>
      <c r="D2274" s="100">
        <f t="shared" ref="D2274:D2337" si="334">INT(V2274)</f>
        <v>207</v>
      </c>
      <c r="E2274" s="51">
        <v>1</v>
      </c>
      <c r="F2274" s="43">
        <f t="shared" si="329"/>
        <v>4</v>
      </c>
      <c r="G2274" s="82">
        <v>13009</v>
      </c>
      <c r="H2274" s="101">
        <f t="shared" si="330"/>
        <v>42</v>
      </c>
      <c r="I2274" s="43">
        <f>VLOOKUP(C2274,[4]CharPropertyConfig!$A:$G,7,FALSE)*D2274</f>
        <v>5175</v>
      </c>
      <c r="J2274" s="51">
        <f>VLOOKUP(A2274,filiation!A:C,3,FALSE)</f>
        <v>12</v>
      </c>
      <c r="K2274" s="51">
        <f>VLOOKUP(J2274,Entourage!A:N,14,FALSE)</f>
        <v>2</v>
      </c>
      <c r="L2274" s="2" t="str">
        <f t="shared" ref="L2274:L2337" si="335">VLOOKUP(K2274,$AC$2:$AD$4,2,FALSE)</f>
        <v>刺杀</v>
      </c>
      <c r="M2274" s="51">
        <f>VLOOKUP(A2274,filiation!A:D,IF(AND(A2274&gt;=105,A2274&lt;=125),3,4),FALSE)</f>
        <v>12</v>
      </c>
      <c r="N2274" s="51">
        <f>VLOOKUP(M2274,Entourage!A:N,14,FALSE)</f>
        <v>2</v>
      </c>
      <c r="O2274" s="2" t="str">
        <f t="shared" ref="O2274:O2337" si="336">VLOOKUP(N2274,$AC$2:$AD$4,2,FALSE)</f>
        <v>刺杀</v>
      </c>
      <c r="P2274" s="2">
        <f t="shared" ref="P2274:P2337" si="337">VLOOKUP(N2274,$AC$2:$AE$4,3,FALSE)</f>
        <v>101</v>
      </c>
      <c r="Q2274" s="51">
        <f>INT(VLOOKUP(M2274,Entourage!A:AF,28+IF(N2274=1,2,IF(N2274=3,3,1)),FALSE)*0.6*POWER(B2274,1.1))</f>
        <v>252</v>
      </c>
      <c r="R2274" s="55">
        <f>I2274/(SUM(H$2:H2274)*10)</f>
        <v>6.7512915514272298E-3</v>
      </c>
      <c r="S2274" s="95">
        <f t="shared" si="332"/>
        <v>1.51</v>
      </c>
      <c r="T2274" s="96">
        <f>SUMIFS(H$2:H2274,A$2:A2274,A2274)*10*S2274*(1.1+INDEX(Entourage!BD:BD,MATCH(J2274,Entourage!A:A,0))/20)</f>
        <v>5182.3200000000006</v>
      </c>
      <c r="U2274" s="96">
        <f t="shared" ref="U2274:U2337" si="338">IFERROR(T2274-T2273,0)</f>
        <v>521.43000000000029</v>
      </c>
      <c r="V2274" s="96">
        <f>T2274/VLOOKUP(C2274,[4]CharPropertyConfig!$A:$G,7,FALSE)</f>
        <v>207.29280000000003</v>
      </c>
      <c r="W2274" s="96">
        <f t="shared" ref="W2274:W2337" si="339">U2274-U2273</f>
        <v>22.619999999999891</v>
      </c>
      <c r="X2274" s="54" t="str">
        <f>VLOOKUP(J2274,Entourage!A:B,2,FALSE)</f>
        <v>c_b_0069</v>
      </c>
      <c r="Y2274" s="51" t="str">
        <f>VLOOKUP(M2274,Entourage!A:B,2,FALSE)</f>
        <v>c_b_0069</v>
      </c>
    </row>
    <row r="2275" spans="1:25" x14ac:dyDescent="0.15">
      <c r="A2275" s="51">
        <f t="shared" si="331"/>
        <v>114</v>
      </c>
      <c r="B2275" s="2">
        <f>COUNTIF(A$1:A2275,A2275)</f>
        <v>14</v>
      </c>
      <c r="C2275" s="2">
        <f t="shared" si="333"/>
        <v>101</v>
      </c>
      <c r="D2275" s="100">
        <f t="shared" si="334"/>
        <v>228</v>
      </c>
      <c r="E2275" s="51">
        <v>1</v>
      </c>
      <c r="F2275" s="43">
        <f t="shared" ref="F2275:F2338" si="340">F2255</f>
        <v>5</v>
      </c>
      <c r="G2275" s="82">
        <v>13009</v>
      </c>
      <c r="H2275" s="101">
        <f t="shared" ref="H2275:H2338" si="341">H2255</f>
        <v>46</v>
      </c>
      <c r="I2275" s="43">
        <f>VLOOKUP(C2275,[4]CharPropertyConfig!$A:$G,7,FALSE)*D2275</f>
        <v>5700</v>
      </c>
      <c r="J2275" s="51">
        <f>VLOOKUP(A2275,filiation!A:C,3,FALSE)</f>
        <v>12</v>
      </c>
      <c r="K2275" s="51">
        <f>VLOOKUP(J2275,Entourage!A:N,14,FALSE)</f>
        <v>2</v>
      </c>
      <c r="L2275" s="2" t="str">
        <f t="shared" si="335"/>
        <v>刺杀</v>
      </c>
      <c r="M2275" s="51">
        <f>VLOOKUP(A2275,filiation!A:D,IF(AND(A2275&gt;=105,A2275&lt;=125),3,4),FALSE)</f>
        <v>12</v>
      </c>
      <c r="N2275" s="51">
        <f>VLOOKUP(M2275,Entourage!A:N,14,FALSE)</f>
        <v>2</v>
      </c>
      <c r="O2275" s="2" t="str">
        <f t="shared" si="336"/>
        <v>刺杀</v>
      </c>
      <c r="P2275" s="2">
        <f t="shared" si="337"/>
        <v>101</v>
      </c>
      <c r="Q2275" s="51">
        <f>INT(VLOOKUP(M2275,Entourage!A:AF,28+IF(N2275=1,2,IF(N2275=3,3,1)),FALSE)*0.6*POWER(B2275,1.1))</f>
        <v>273</v>
      </c>
      <c r="R2275" s="55">
        <f>I2275/(SUM(H$2:H2275)*10)</f>
        <v>7.4317452867089101E-3</v>
      </c>
      <c r="S2275" s="95">
        <f t="shared" si="332"/>
        <v>1.42</v>
      </c>
      <c r="T2275" s="96">
        <f>SUMIFS(H$2:H2275,A$2:A2275,A2275)*10*S2275*(1.1+INDEX(Entourage!BD:BD,MATCH(J2275,Entourage!A:A,0))/20)</f>
        <v>5722.6</v>
      </c>
      <c r="U2275" s="96">
        <f t="shared" si="338"/>
        <v>540.27999999999975</v>
      </c>
      <c r="V2275" s="96">
        <f>T2275/VLOOKUP(C2275,[4]CharPropertyConfig!$A:$G,7,FALSE)</f>
        <v>228.90400000000002</v>
      </c>
      <c r="W2275" s="96">
        <f t="shared" si="339"/>
        <v>18.849999999999454</v>
      </c>
      <c r="X2275" s="54" t="str">
        <f>VLOOKUP(J2275,Entourage!A:B,2,FALSE)</f>
        <v>c_b_0069</v>
      </c>
      <c r="Y2275" s="51" t="str">
        <f>VLOOKUP(M2275,Entourage!A:B,2,FALSE)</f>
        <v>c_b_0069</v>
      </c>
    </row>
    <row r="2276" spans="1:25" x14ac:dyDescent="0.15">
      <c r="A2276" s="51">
        <f t="shared" si="331"/>
        <v>114</v>
      </c>
      <c r="B2276" s="2">
        <f>COUNTIF(A$1:A2276,A2276)</f>
        <v>15</v>
      </c>
      <c r="C2276" s="2">
        <f t="shared" si="333"/>
        <v>101</v>
      </c>
      <c r="D2276" s="100">
        <f t="shared" si="334"/>
        <v>251</v>
      </c>
      <c r="E2276" s="51">
        <v>1</v>
      </c>
      <c r="F2276" s="43">
        <f t="shared" si="340"/>
        <v>5</v>
      </c>
      <c r="G2276" s="82">
        <v>13009</v>
      </c>
      <c r="H2276" s="101">
        <f t="shared" si="341"/>
        <v>50</v>
      </c>
      <c r="I2276" s="43">
        <f>VLOOKUP(C2276,[4]CharPropertyConfig!$A:$G,7,FALSE)*D2276</f>
        <v>6275</v>
      </c>
      <c r="J2276" s="51">
        <f>VLOOKUP(A2276,filiation!A:C,3,FALSE)</f>
        <v>12</v>
      </c>
      <c r="K2276" s="51">
        <f>VLOOKUP(J2276,Entourage!A:N,14,FALSE)</f>
        <v>2</v>
      </c>
      <c r="L2276" s="2" t="str">
        <f t="shared" si="335"/>
        <v>刺杀</v>
      </c>
      <c r="M2276" s="51">
        <f>VLOOKUP(A2276,filiation!A:D,IF(AND(A2276&gt;=105,A2276&lt;=125),3,4),FALSE)</f>
        <v>12</v>
      </c>
      <c r="N2276" s="51">
        <f>VLOOKUP(M2276,Entourage!A:N,14,FALSE)</f>
        <v>2</v>
      </c>
      <c r="O2276" s="2" t="str">
        <f t="shared" si="336"/>
        <v>刺杀</v>
      </c>
      <c r="P2276" s="2">
        <f t="shared" si="337"/>
        <v>101</v>
      </c>
      <c r="Q2276" s="51">
        <f>INT(VLOOKUP(M2276,Entourage!A:AF,28+IF(N2276=1,2,IF(N2276=3,3,1)),FALSE)*0.6*POWER(B2276,1.1))</f>
        <v>294</v>
      </c>
      <c r="R2276" s="55">
        <f>I2276/(SUM(H$2:H2276)*10)</f>
        <v>8.1761088236827015E-3</v>
      </c>
      <c r="S2276" s="95">
        <f t="shared" si="332"/>
        <v>1.3418999999999999</v>
      </c>
      <c r="T2276" s="96">
        <f>SUMIFS(H$2:H2276,A$2:A2276,A2276)*10*S2276*(1.1+INDEX(Entourage!BD:BD,MATCH(J2276,Entourage!A:A,0))/20)</f>
        <v>6280.0919999999996</v>
      </c>
      <c r="U2276" s="96">
        <f t="shared" si="338"/>
        <v>557.49199999999928</v>
      </c>
      <c r="V2276" s="96">
        <f>T2276/VLOOKUP(C2276,[4]CharPropertyConfig!$A:$G,7,FALSE)</f>
        <v>251.20367999999999</v>
      </c>
      <c r="W2276" s="96">
        <f t="shared" si="339"/>
        <v>17.211999999999534</v>
      </c>
      <c r="X2276" s="54" t="str">
        <f>VLOOKUP(J2276,Entourage!A:B,2,FALSE)</f>
        <v>c_b_0069</v>
      </c>
      <c r="Y2276" s="51" t="str">
        <f>VLOOKUP(M2276,Entourage!A:B,2,FALSE)</f>
        <v>c_b_0069</v>
      </c>
    </row>
    <row r="2277" spans="1:25" x14ac:dyDescent="0.15">
      <c r="A2277" s="51">
        <f t="shared" si="331"/>
        <v>114</v>
      </c>
      <c r="B2277" s="2">
        <f>COUNTIF(A$1:A2277,A2277)</f>
        <v>16</v>
      </c>
      <c r="C2277" s="2">
        <f t="shared" si="333"/>
        <v>101</v>
      </c>
      <c r="D2277" s="100">
        <f t="shared" si="334"/>
        <v>274</v>
      </c>
      <c r="E2277" s="51">
        <v>1</v>
      </c>
      <c r="F2277" s="43">
        <f t="shared" si="340"/>
        <v>5</v>
      </c>
      <c r="G2277" s="82">
        <v>13009</v>
      </c>
      <c r="H2277" s="101">
        <f t="shared" si="341"/>
        <v>54</v>
      </c>
      <c r="I2277" s="43">
        <f>VLOOKUP(C2277,[4]CharPropertyConfig!$A:$G,7,FALSE)*D2277</f>
        <v>6850</v>
      </c>
      <c r="J2277" s="51">
        <f>VLOOKUP(A2277,filiation!A:C,3,FALSE)</f>
        <v>12</v>
      </c>
      <c r="K2277" s="51">
        <f>VLOOKUP(J2277,Entourage!A:N,14,FALSE)</f>
        <v>2</v>
      </c>
      <c r="L2277" s="2" t="str">
        <f t="shared" si="335"/>
        <v>刺杀</v>
      </c>
      <c r="M2277" s="51">
        <f>VLOOKUP(A2277,filiation!A:D,IF(AND(A2277&gt;=105,A2277&lt;=125),3,4),FALSE)</f>
        <v>12</v>
      </c>
      <c r="N2277" s="51">
        <f>VLOOKUP(M2277,Entourage!A:N,14,FALSE)</f>
        <v>2</v>
      </c>
      <c r="O2277" s="2" t="str">
        <f t="shared" si="336"/>
        <v>刺杀</v>
      </c>
      <c r="P2277" s="2">
        <f t="shared" si="337"/>
        <v>101</v>
      </c>
      <c r="Q2277" s="51">
        <f>INT(VLOOKUP(M2277,Entourage!A:AF,28+IF(N2277=1,2,IF(N2277=3,3,1)),FALSE)*0.6*POWER(B2277,1.1))</f>
        <v>316</v>
      </c>
      <c r="R2277" s="55">
        <f>I2277/(SUM(H$2:H2277)*10)</f>
        <v>8.9190385667039917E-3</v>
      </c>
      <c r="S2277" s="95">
        <f t="shared" si="332"/>
        <v>1.2748049999999997</v>
      </c>
      <c r="T2277" s="96">
        <f>SUMIFS(H$2:H2277,A$2:A2277,A2277)*10*S2277*(1.1+INDEX(Entourage!BD:BD,MATCH(J2277,Entourage!A:A,0))/20)</f>
        <v>6861.0005099999989</v>
      </c>
      <c r="U2277" s="96">
        <f t="shared" si="338"/>
        <v>580.9085099999993</v>
      </c>
      <c r="V2277" s="96">
        <f>T2277/VLOOKUP(C2277,[4]CharPropertyConfig!$A:$G,7,FALSE)</f>
        <v>274.44002039999998</v>
      </c>
      <c r="W2277" s="96">
        <f t="shared" si="339"/>
        <v>23.416510000000017</v>
      </c>
      <c r="X2277" s="54" t="str">
        <f>VLOOKUP(J2277,Entourage!A:B,2,FALSE)</f>
        <v>c_b_0069</v>
      </c>
      <c r="Y2277" s="51" t="str">
        <f>VLOOKUP(M2277,Entourage!A:B,2,FALSE)</f>
        <v>c_b_0069</v>
      </c>
    </row>
    <row r="2278" spans="1:25" x14ac:dyDescent="0.15">
      <c r="A2278" s="51">
        <f t="shared" si="331"/>
        <v>114</v>
      </c>
      <c r="B2278" s="2">
        <f>COUNTIF(A$1:A2278,A2278)</f>
        <v>17</v>
      </c>
      <c r="C2278" s="2">
        <f t="shared" si="333"/>
        <v>101</v>
      </c>
      <c r="D2278" s="100">
        <f t="shared" si="334"/>
        <v>298</v>
      </c>
      <c r="E2278" s="51">
        <v>1</v>
      </c>
      <c r="F2278" s="43">
        <f t="shared" si="340"/>
        <v>5</v>
      </c>
      <c r="G2278" s="82">
        <v>13009</v>
      </c>
      <c r="H2278" s="101">
        <f t="shared" si="341"/>
        <v>58</v>
      </c>
      <c r="I2278" s="43">
        <f>VLOOKUP(C2278,[4]CharPropertyConfig!$A:$G,7,FALSE)*D2278</f>
        <v>7450</v>
      </c>
      <c r="J2278" s="51">
        <f>VLOOKUP(A2278,filiation!A:C,3,FALSE)</f>
        <v>12</v>
      </c>
      <c r="K2278" s="51">
        <f>VLOOKUP(J2278,Entourage!A:N,14,FALSE)</f>
        <v>2</v>
      </c>
      <c r="L2278" s="2" t="str">
        <f t="shared" si="335"/>
        <v>刺杀</v>
      </c>
      <c r="M2278" s="51">
        <f>VLOOKUP(A2278,filiation!A:D,IF(AND(A2278&gt;=105,A2278&lt;=125),3,4),FALSE)</f>
        <v>12</v>
      </c>
      <c r="N2278" s="51">
        <f>VLOOKUP(M2278,Entourage!A:N,14,FALSE)</f>
        <v>2</v>
      </c>
      <c r="O2278" s="2" t="str">
        <f t="shared" si="336"/>
        <v>刺杀</v>
      </c>
      <c r="P2278" s="2">
        <f t="shared" si="337"/>
        <v>101</v>
      </c>
      <c r="Q2278" s="51">
        <f>INT(VLOOKUP(M2278,Entourage!A:AF,28+IF(N2278=1,2,IF(N2278=3,3,1)),FALSE)*0.6*POWER(B2278,1.1))</f>
        <v>338</v>
      </c>
      <c r="R2278" s="55">
        <f>I2278/(SUM(H$2:H2278)*10)</f>
        <v>9.6929482175383812E-3</v>
      </c>
      <c r="S2278" s="95">
        <f t="shared" si="332"/>
        <v>1.2174387749999998</v>
      </c>
      <c r="T2278" s="96">
        <f>SUMIFS(H$2:H2278,A$2:A2278,A2278)*10*S2278*(1.1+INDEX(Entourage!BD:BD,MATCH(J2278,Entourage!A:A,0))/20)</f>
        <v>7470.2043233999984</v>
      </c>
      <c r="U2278" s="96">
        <f t="shared" si="338"/>
        <v>609.20381339999949</v>
      </c>
      <c r="V2278" s="96">
        <f>T2278/VLOOKUP(C2278,[4]CharPropertyConfig!$A:$G,7,FALSE)</f>
        <v>298.80817293599995</v>
      </c>
      <c r="W2278" s="96">
        <f t="shared" si="339"/>
        <v>28.295303400000194</v>
      </c>
      <c r="X2278" s="54" t="str">
        <f>VLOOKUP(J2278,Entourage!A:B,2,FALSE)</f>
        <v>c_b_0069</v>
      </c>
      <c r="Y2278" s="51" t="str">
        <f>VLOOKUP(M2278,Entourage!A:B,2,FALSE)</f>
        <v>c_b_0069</v>
      </c>
    </row>
    <row r="2279" spans="1:25" x14ac:dyDescent="0.15">
      <c r="A2279" s="51">
        <f t="shared" si="331"/>
        <v>114</v>
      </c>
      <c r="B2279" s="2">
        <f>COUNTIF(A$1:A2279,A2279)</f>
        <v>18</v>
      </c>
      <c r="C2279" s="2">
        <f t="shared" si="333"/>
        <v>101</v>
      </c>
      <c r="D2279" s="100">
        <f t="shared" si="334"/>
        <v>325</v>
      </c>
      <c r="E2279" s="51">
        <v>1</v>
      </c>
      <c r="F2279" s="43">
        <f t="shared" si="340"/>
        <v>6</v>
      </c>
      <c r="G2279" s="82">
        <v>13009</v>
      </c>
      <c r="H2279" s="101">
        <f t="shared" si="341"/>
        <v>64</v>
      </c>
      <c r="I2279" s="43">
        <f>VLOOKUP(C2279,[4]CharPropertyConfig!$A:$G,7,FALSE)*D2279</f>
        <v>8125</v>
      </c>
      <c r="J2279" s="51">
        <f>VLOOKUP(A2279,filiation!A:C,3,FALSE)</f>
        <v>12</v>
      </c>
      <c r="K2279" s="51">
        <f>VLOOKUP(J2279,Entourage!A:N,14,FALSE)</f>
        <v>2</v>
      </c>
      <c r="L2279" s="2" t="str">
        <f t="shared" si="335"/>
        <v>刺杀</v>
      </c>
      <c r="M2279" s="51">
        <f>VLOOKUP(A2279,filiation!A:D,IF(AND(A2279&gt;=105,A2279&lt;=125),3,4),FALSE)</f>
        <v>12</v>
      </c>
      <c r="N2279" s="51">
        <f>VLOOKUP(M2279,Entourage!A:N,14,FALSE)</f>
        <v>2</v>
      </c>
      <c r="O2279" s="2" t="str">
        <f t="shared" si="336"/>
        <v>刺杀</v>
      </c>
      <c r="P2279" s="2">
        <f t="shared" si="337"/>
        <v>101</v>
      </c>
      <c r="Q2279" s="51">
        <f>INT(VLOOKUP(M2279,Entourage!A:AF,28+IF(N2279=1,2,IF(N2279=3,3,1)),FALSE)*0.6*POWER(B2279,1.1))</f>
        <v>360</v>
      </c>
      <c r="R2279" s="55">
        <f>I2279/(SUM(H$2:H2279)*10)</f>
        <v>1.0562373251520981E-2</v>
      </c>
      <c r="S2279" s="95">
        <f t="shared" si="332"/>
        <v>1.1687412239999997</v>
      </c>
      <c r="T2279" s="96">
        <f>SUMIFS(H$2:H2279,A$2:A2279,A2279)*10*S2279*(1.1+INDEX(Entourage!BD:BD,MATCH(J2279,Entourage!A:A,0))/20)</f>
        <v>8143.7888488319977</v>
      </c>
      <c r="U2279" s="96">
        <f t="shared" si="338"/>
        <v>673.58452543199928</v>
      </c>
      <c r="V2279" s="96">
        <f>T2279/VLOOKUP(C2279,[4]CharPropertyConfig!$A:$G,7,FALSE)</f>
        <v>325.75155395327988</v>
      </c>
      <c r="W2279" s="96">
        <f t="shared" si="339"/>
        <v>64.380712031999792</v>
      </c>
      <c r="X2279" s="54" t="str">
        <f>VLOOKUP(J2279,Entourage!A:B,2,FALSE)</f>
        <v>c_b_0069</v>
      </c>
      <c r="Y2279" s="51" t="str">
        <f>VLOOKUP(M2279,Entourage!A:B,2,FALSE)</f>
        <v>c_b_0069</v>
      </c>
    </row>
    <row r="2280" spans="1:25" x14ac:dyDescent="0.15">
      <c r="A2280" s="51">
        <f t="shared" si="331"/>
        <v>114</v>
      </c>
      <c r="B2280" s="2">
        <f>COUNTIF(A$1:A2280,A2280)</f>
        <v>19</v>
      </c>
      <c r="C2280" s="2">
        <f t="shared" si="333"/>
        <v>101</v>
      </c>
      <c r="D2280" s="100">
        <f t="shared" si="334"/>
        <v>354</v>
      </c>
      <c r="E2280" s="51">
        <v>1</v>
      </c>
      <c r="F2280" s="43">
        <f t="shared" si="340"/>
        <v>6</v>
      </c>
      <c r="G2280" s="82">
        <v>13009</v>
      </c>
      <c r="H2280" s="101">
        <f t="shared" si="341"/>
        <v>68</v>
      </c>
      <c r="I2280" s="43">
        <f>VLOOKUP(C2280,[4]CharPropertyConfig!$A:$G,7,FALSE)*D2280</f>
        <v>8850</v>
      </c>
      <c r="J2280" s="51">
        <f>VLOOKUP(A2280,filiation!A:C,3,FALSE)</f>
        <v>12</v>
      </c>
      <c r="K2280" s="51">
        <f>VLOOKUP(J2280,Entourage!A:N,14,FALSE)</f>
        <v>2</v>
      </c>
      <c r="L2280" s="2" t="str">
        <f t="shared" si="335"/>
        <v>刺杀</v>
      </c>
      <c r="M2280" s="51">
        <f>VLOOKUP(A2280,filiation!A:D,IF(AND(A2280&gt;=105,A2280&lt;=125),3,4),FALSE)</f>
        <v>12</v>
      </c>
      <c r="N2280" s="51">
        <f>VLOOKUP(M2280,Entourage!A:N,14,FALSE)</f>
        <v>2</v>
      </c>
      <c r="O2280" s="2" t="str">
        <f t="shared" si="336"/>
        <v>刺杀</v>
      </c>
      <c r="P2280" s="2">
        <f t="shared" si="337"/>
        <v>101</v>
      </c>
      <c r="Q2280" s="51">
        <f>INT(VLOOKUP(M2280,Entourage!A:AF,28+IF(N2280=1,2,IF(N2280=3,3,1)),FALSE)*0.6*POWER(B2280,1.1))</f>
        <v>382</v>
      </c>
      <c r="R2280" s="55">
        <f>I2280/(SUM(H$2:H2280)*10)</f>
        <v>1.1494700748129676E-2</v>
      </c>
      <c r="S2280" s="95">
        <f t="shared" si="332"/>
        <v>1.1278352811599996</v>
      </c>
      <c r="T2280" s="96">
        <f>SUMIFS(H$2:H2280,A$2:A2280,A2280)*10*S2280*(1.1+INDEX(Entourage!BD:BD,MATCH(J2280,Entourage!A:A,0))/20)</f>
        <v>8855.7626276683168</v>
      </c>
      <c r="U2280" s="96">
        <f t="shared" si="338"/>
        <v>711.97377883631907</v>
      </c>
      <c r="V2280" s="96">
        <f>T2280/VLOOKUP(C2280,[4]CharPropertyConfig!$A:$G,7,FALSE)</f>
        <v>354.23050510673266</v>
      </c>
      <c r="W2280" s="96">
        <f t="shared" si="339"/>
        <v>38.389253404319788</v>
      </c>
      <c r="X2280" s="54" t="str">
        <f>VLOOKUP(J2280,Entourage!A:B,2,FALSE)</f>
        <v>c_b_0069</v>
      </c>
      <c r="Y2280" s="51" t="str">
        <f>VLOOKUP(M2280,Entourage!A:B,2,FALSE)</f>
        <v>c_b_0069</v>
      </c>
    </row>
    <row r="2281" spans="1:25" x14ac:dyDescent="0.15">
      <c r="A2281" s="51">
        <f t="shared" si="331"/>
        <v>114</v>
      </c>
      <c r="B2281" s="2">
        <f>COUNTIF(A$1:A2281,A2281)</f>
        <v>20</v>
      </c>
      <c r="C2281" s="2">
        <f t="shared" si="333"/>
        <v>101</v>
      </c>
      <c r="D2281" s="100">
        <f t="shared" si="334"/>
        <v>384</v>
      </c>
      <c r="E2281" s="51">
        <v>1</v>
      </c>
      <c r="F2281" s="43">
        <f t="shared" si="340"/>
        <v>6</v>
      </c>
      <c r="G2281" s="82">
        <v>13009</v>
      </c>
      <c r="H2281" s="101">
        <f t="shared" si="341"/>
        <v>72</v>
      </c>
      <c r="I2281" s="43">
        <f>VLOOKUP(C2281,[4]CharPropertyConfig!$A:$G,7,FALSE)*D2281</f>
        <v>9600</v>
      </c>
      <c r="J2281" s="51">
        <f>VLOOKUP(A2281,filiation!A:C,3,FALSE)</f>
        <v>12</v>
      </c>
      <c r="K2281" s="51">
        <f>VLOOKUP(J2281,Entourage!A:N,14,FALSE)</f>
        <v>2</v>
      </c>
      <c r="L2281" s="2" t="str">
        <f t="shared" si="335"/>
        <v>刺杀</v>
      </c>
      <c r="M2281" s="51">
        <f>VLOOKUP(A2281,filiation!A:D,IF(AND(A2281&gt;=105,A2281&lt;=125),3,4),FALSE)</f>
        <v>12</v>
      </c>
      <c r="N2281" s="51">
        <f>VLOOKUP(M2281,Entourage!A:N,14,FALSE)</f>
        <v>2</v>
      </c>
      <c r="O2281" s="2" t="str">
        <f t="shared" si="336"/>
        <v>刺杀</v>
      </c>
      <c r="P2281" s="2">
        <f t="shared" si="337"/>
        <v>101</v>
      </c>
      <c r="Q2281" s="51">
        <f>INT(VLOOKUP(M2281,Entourage!A:AF,28+IF(N2281=1,2,IF(N2281=3,3,1)),FALSE)*0.6*POWER(B2281,1.1))</f>
        <v>404</v>
      </c>
      <c r="R2281" s="55">
        <f>I2281/(SUM(H$2:H2281)*10)</f>
        <v>1.2457178449081284E-2</v>
      </c>
      <c r="S2281" s="95">
        <f t="shared" si="332"/>
        <v>1.0940002227251997</v>
      </c>
      <c r="T2281" s="96">
        <f>SUMIFS(H$2:H2281,A$2:A2281,A2281)*10*S2281*(1.1+INDEX(Entourage!BD:BD,MATCH(J2281,Entourage!A:A,0))/20)</f>
        <v>9614.0739573090541</v>
      </c>
      <c r="U2281" s="96">
        <f t="shared" si="338"/>
        <v>758.31132964073731</v>
      </c>
      <c r="V2281" s="96">
        <f>T2281/VLOOKUP(C2281,[4]CharPropertyConfig!$A:$G,7,FALSE)</f>
        <v>384.56295829236217</v>
      </c>
      <c r="W2281" s="96">
        <f t="shared" si="339"/>
        <v>46.337550804418242</v>
      </c>
      <c r="X2281" s="54" t="str">
        <f>VLOOKUP(J2281,Entourage!A:B,2,FALSE)</f>
        <v>c_b_0069</v>
      </c>
      <c r="Y2281" s="51" t="str">
        <f>VLOOKUP(M2281,Entourage!A:B,2,FALSE)</f>
        <v>c_b_0069</v>
      </c>
    </row>
    <row r="2282" spans="1:25" x14ac:dyDescent="0.15">
      <c r="A2282" s="51">
        <f t="shared" si="331"/>
        <v>115</v>
      </c>
      <c r="B2282" s="2">
        <f>COUNTIF(A$1:A2282,A2282)</f>
        <v>1</v>
      </c>
      <c r="C2282" s="2">
        <f t="shared" si="333"/>
        <v>104</v>
      </c>
      <c r="D2282" s="100">
        <f t="shared" si="334"/>
        <v>250</v>
      </c>
      <c r="E2282" s="51">
        <v>1</v>
      </c>
      <c r="F2282" s="43">
        <f t="shared" si="340"/>
        <v>1</v>
      </c>
      <c r="G2282" s="82">
        <v>13009</v>
      </c>
      <c r="H2282" s="101">
        <f t="shared" si="341"/>
        <v>2</v>
      </c>
      <c r="I2282" s="43">
        <f>VLOOKUP(C2282,[4]CharPropertyConfig!$A:$G,7,FALSE)*D2282</f>
        <v>250</v>
      </c>
      <c r="J2282" s="51">
        <f>VLOOKUP(A2282,filiation!A:C,3,FALSE)</f>
        <v>14</v>
      </c>
      <c r="K2282" s="51">
        <f>VLOOKUP(J2282,Entourage!A:N,14,FALSE)</f>
        <v>3</v>
      </c>
      <c r="L2282" s="2" t="str">
        <f t="shared" si="335"/>
        <v>辅助</v>
      </c>
      <c r="M2282" s="51">
        <f>VLOOKUP(A2282,filiation!A:D,IF(AND(A2282&gt;=105,A2282&lt;=125),3,4),FALSE)</f>
        <v>14</v>
      </c>
      <c r="N2282" s="51">
        <f>VLOOKUP(M2282,Entourage!A:N,14,FALSE)</f>
        <v>3</v>
      </c>
      <c r="O2282" s="2" t="str">
        <f t="shared" si="336"/>
        <v>辅助</v>
      </c>
      <c r="P2282" s="2">
        <f t="shared" si="337"/>
        <v>104</v>
      </c>
      <c r="Q2282" s="51">
        <f>INT(VLOOKUP(M2282,Entourage!A:AF,28+IF(N2282=1,2,IF(N2282=3,3,1)),FALSE)*0.6*POWER(B2282,1.1))</f>
        <v>157</v>
      </c>
      <c r="R2282" s="55">
        <f>I2282/(SUM(H$2:H2282)*10)</f>
        <v>3.2439726987257674E-4</v>
      </c>
      <c r="S2282" s="95">
        <f t="shared" si="332"/>
        <v>10</v>
      </c>
      <c r="T2282" s="96">
        <f>SUMIFS(H$2:H2282,A$2:A2282,A2282)*10*S2282*(1.1+INDEX(Entourage!BD:BD,MATCH(J2282,Entourage!A:A,0))/20)</f>
        <v>250</v>
      </c>
      <c r="U2282" s="96">
        <f t="shared" si="338"/>
        <v>-9364.0739573090541</v>
      </c>
      <c r="V2282" s="96">
        <f>T2282/VLOOKUP(C2282,[4]CharPropertyConfig!$A:$G,7,FALSE)</f>
        <v>250</v>
      </c>
      <c r="W2282" s="96">
        <f t="shared" si="339"/>
        <v>-10122.385286949791</v>
      </c>
      <c r="X2282" s="54" t="str">
        <f>VLOOKUP(J2282,Entourage!A:B,2,FALSE)</f>
        <v>c_b_0064</v>
      </c>
      <c r="Y2282" s="51" t="str">
        <f>VLOOKUP(M2282,Entourage!A:B,2,FALSE)</f>
        <v>c_b_0064</v>
      </c>
    </row>
    <row r="2283" spans="1:25" x14ac:dyDescent="0.15">
      <c r="A2283" s="51">
        <f t="shared" si="331"/>
        <v>115</v>
      </c>
      <c r="B2283" s="2">
        <f>COUNTIF(A$1:A2283,A2283)</f>
        <v>2</v>
      </c>
      <c r="C2283" s="2">
        <f t="shared" si="333"/>
        <v>104</v>
      </c>
      <c r="D2283" s="100">
        <f t="shared" si="334"/>
        <v>525</v>
      </c>
      <c r="E2283" s="51">
        <v>1</v>
      </c>
      <c r="F2283" s="43">
        <f t="shared" si="340"/>
        <v>1</v>
      </c>
      <c r="G2283" s="82">
        <v>13009</v>
      </c>
      <c r="H2283" s="101">
        <f t="shared" si="341"/>
        <v>4</v>
      </c>
      <c r="I2283" s="43">
        <f>VLOOKUP(C2283,[4]CharPropertyConfig!$A:$G,7,FALSE)*D2283</f>
        <v>525</v>
      </c>
      <c r="J2283" s="51">
        <f>VLOOKUP(A2283,filiation!A:C,3,FALSE)</f>
        <v>14</v>
      </c>
      <c r="K2283" s="51">
        <f>VLOOKUP(J2283,Entourage!A:N,14,FALSE)</f>
        <v>3</v>
      </c>
      <c r="L2283" s="2" t="str">
        <f t="shared" si="335"/>
        <v>辅助</v>
      </c>
      <c r="M2283" s="51">
        <f>VLOOKUP(A2283,filiation!A:D,IF(AND(A2283&gt;=105,A2283&lt;=125),3,4),FALSE)</f>
        <v>14</v>
      </c>
      <c r="N2283" s="51">
        <f>VLOOKUP(M2283,Entourage!A:N,14,FALSE)</f>
        <v>3</v>
      </c>
      <c r="O2283" s="2" t="str">
        <f t="shared" si="336"/>
        <v>辅助</v>
      </c>
      <c r="P2283" s="2">
        <f t="shared" si="337"/>
        <v>104</v>
      </c>
      <c r="Q2283" s="51">
        <f>INT(VLOOKUP(M2283,Entourage!A:AF,28+IF(N2283=1,2,IF(N2283=3,3,1)),FALSE)*0.6*POWER(B2283,1.1))</f>
        <v>336</v>
      </c>
      <c r="R2283" s="55">
        <f>I2283/(SUM(H$2:H2283)*10)</f>
        <v>6.8119891008174384E-4</v>
      </c>
      <c r="S2283" s="95">
        <f t="shared" si="332"/>
        <v>7</v>
      </c>
      <c r="T2283" s="96">
        <f>SUMIFS(H$2:H2283,A$2:A2283,A2283)*10*S2283*(1.1+INDEX(Entourage!BD:BD,MATCH(J2283,Entourage!A:A,0))/20)</f>
        <v>525</v>
      </c>
      <c r="U2283" s="96">
        <f t="shared" si="338"/>
        <v>275</v>
      </c>
      <c r="V2283" s="96">
        <f>T2283/VLOOKUP(C2283,[4]CharPropertyConfig!$A:$G,7,FALSE)</f>
        <v>525</v>
      </c>
      <c r="W2283" s="96">
        <f t="shared" si="339"/>
        <v>9639.0739573090541</v>
      </c>
      <c r="X2283" s="54" t="str">
        <f>VLOOKUP(J2283,Entourage!A:B,2,FALSE)</f>
        <v>c_b_0064</v>
      </c>
      <c r="Y2283" s="51" t="str">
        <f>VLOOKUP(M2283,Entourage!A:B,2,FALSE)</f>
        <v>c_b_0064</v>
      </c>
    </row>
    <row r="2284" spans="1:25" x14ac:dyDescent="0.15">
      <c r="A2284" s="51">
        <f t="shared" si="331"/>
        <v>115</v>
      </c>
      <c r="B2284" s="2">
        <f>COUNTIF(A$1:A2284,A2284)</f>
        <v>3</v>
      </c>
      <c r="C2284" s="2">
        <f t="shared" si="333"/>
        <v>104</v>
      </c>
      <c r="D2284" s="100">
        <f t="shared" si="334"/>
        <v>825</v>
      </c>
      <c r="E2284" s="51">
        <v>1</v>
      </c>
      <c r="F2284" s="43">
        <f t="shared" si="340"/>
        <v>1</v>
      </c>
      <c r="G2284" s="82">
        <v>13009</v>
      </c>
      <c r="H2284" s="101">
        <f t="shared" si="341"/>
        <v>6</v>
      </c>
      <c r="I2284" s="43">
        <f>VLOOKUP(C2284,[4]CharPropertyConfig!$A:$G,7,FALSE)*D2284</f>
        <v>825</v>
      </c>
      <c r="J2284" s="51">
        <f>VLOOKUP(A2284,filiation!A:C,3,FALSE)</f>
        <v>14</v>
      </c>
      <c r="K2284" s="51">
        <f>VLOOKUP(J2284,Entourage!A:N,14,FALSE)</f>
        <v>3</v>
      </c>
      <c r="L2284" s="2" t="str">
        <f t="shared" si="335"/>
        <v>辅助</v>
      </c>
      <c r="M2284" s="51">
        <f>VLOOKUP(A2284,filiation!A:D,IF(AND(A2284&gt;=105,A2284&lt;=125),3,4),FALSE)</f>
        <v>14</v>
      </c>
      <c r="N2284" s="51">
        <f>VLOOKUP(M2284,Entourage!A:N,14,FALSE)</f>
        <v>3</v>
      </c>
      <c r="O2284" s="2" t="str">
        <f t="shared" si="336"/>
        <v>辅助</v>
      </c>
      <c r="P2284" s="2">
        <f t="shared" si="337"/>
        <v>104</v>
      </c>
      <c r="Q2284" s="51">
        <f>INT(VLOOKUP(M2284,Entourage!A:AF,28+IF(N2284=1,2,IF(N2284=3,3,1)),FALSE)*0.6*POWER(B2284,1.1))</f>
        <v>526</v>
      </c>
      <c r="R2284" s="55">
        <f>I2284/(SUM(H$2:H2284)*10)</f>
        <v>1.0703721002646737E-3</v>
      </c>
      <c r="S2284" s="95">
        <f t="shared" si="332"/>
        <v>5.5</v>
      </c>
      <c r="T2284" s="96">
        <f>SUMIFS(H$2:H2284,A$2:A2284,A2284)*10*S2284*(1.1+INDEX(Entourage!BD:BD,MATCH(J2284,Entourage!A:A,0))/20)</f>
        <v>825</v>
      </c>
      <c r="U2284" s="96">
        <f t="shared" si="338"/>
        <v>300</v>
      </c>
      <c r="V2284" s="96">
        <f>T2284/VLOOKUP(C2284,[4]CharPropertyConfig!$A:$G,7,FALSE)</f>
        <v>825</v>
      </c>
      <c r="W2284" s="96">
        <f t="shared" si="339"/>
        <v>25</v>
      </c>
      <c r="X2284" s="54" t="str">
        <f>VLOOKUP(J2284,Entourage!A:B,2,FALSE)</f>
        <v>c_b_0064</v>
      </c>
      <c r="Y2284" s="51" t="str">
        <f>VLOOKUP(M2284,Entourage!A:B,2,FALSE)</f>
        <v>c_b_0064</v>
      </c>
    </row>
    <row r="2285" spans="1:25" x14ac:dyDescent="0.15">
      <c r="A2285" s="51">
        <f t="shared" si="331"/>
        <v>115</v>
      </c>
      <c r="B2285" s="2">
        <f>COUNTIF(A$1:A2285,A2285)</f>
        <v>4</v>
      </c>
      <c r="C2285" s="2">
        <f t="shared" si="333"/>
        <v>104</v>
      </c>
      <c r="D2285" s="100">
        <f t="shared" si="334"/>
        <v>1155</v>
      </c>
      <c r="E2285" s="51">
        <v>1</v>
      </c>
      <c r="F2285" s="43">
        <f t="shared" si="340"/>
        <v>2</v>
      </c>
      <c r="G2285" s="82">
        <v>13009</v>
      </c>
      <c r="H2285" s="101">
        <f t="shared" si="341"/>
        <v>10</v>
      </c>
      <c r="I2285" s="43">
        <f>VLOOKUP(C2285,[4]CharPropertyConfig!$A:$G,7,FALSE)*D2285</f>
        <v>1155</v>
      </c>
      <c r="J2285" s="51">
        <f>VLOOKUP(A2285,filiation!A:C,3,FALSE)</f>
        <v>14</v>
      </c>
      <c r="K2285" s="51">
        <f>VLOOKUP(J2285,Entourage!A:N,14,FALSE)</f>
        <v>3</v>
      </c>
      <c r="L2285" s="2" t="str">
        <f t="shared" si="335"/>
        <v>辅助</v>
      </c>
      <c r="M2285" s="51">
        <f>VLOOKUP(A2285,filiation!A:D,IF(AND(A2285&gt;=105,A2285&lt;=125),3,4),FALSE)</f>
        <v>14</v>
      </c>
      <c r="N2285" s="51">
        <f>VLOOKUP(M2285,Entourage!A:N,14,FALSE)</f>
        <v>3</v>
      </c>
      <c r="O2285" s="2" t="str">
        <f t="shared" si="336"/>
        <v>辅助</v>
      </c>
      <c r="P2285" s="2">
        <f t="shared" si="337"/>
        <v>104</v>
      </c>
      <c r="Q2285" s="51">
        <f>INT(VLOOKUP(M2285,Entourage!A:AF,28+IF(N2285=1,2,IF(N2285=3,3,1)),FALSE)*0.6*POWER(B2285,1.1))</f>
        <v>722</v>
      </c>
      <c r="R2285" s="55">
        <f>I2285/(SUM(H$2:H2285)*10)</f>
        <v>1.4983265443790053E-3</v>
      </c>
      <c r="S2285" s="95">
        <f t="shared" si="332"/>
        <v>4.2</v>
      </c>
      <c r="T2285" s="96">
        <f>SUMIFS(H$2:H2285,A$2:A2285,A2285)*10*S2285*(1.1+INDEX(Entourage!BD:BD,MATCH(J2285,Entourage!A:A,0))/20)</f>
        <v>1155</v>
      </c>
      <c r="U2285" s="96">
        <f t="shared" si="338"/>
        <v>330</v>
      </c>
      <c r="V2285" s="96">
        <f>T2285/VLOOKUP(C2285,[4]CharPropertyConfig!$A:$G,7,FALSE)</f>
        <v>1155</v>
      </c>
      <c r="W2285" s="96">
        <f t="shared" si="339"/>
        <v>30</v>
      </c>
      <c r="X2285" s="54" t="str">
        <f>VLOOKUP(J2285,Entourage!A:B,2,FALSE)</f>
        <v>c_b_0064</v>
      </c>
      <c r="Y2285" s="51" t="str">
        <f>VLOOKUP(M2285,Entourage!A:B,2,FALSE)</f>
        <v>c_b_0064</v>
      </c>
    </row>
    <row r="2286" spans="1:25" x14ac:dyDescent="0.15">
      <c r="A2286" s="51">
        <f t="shared" si="331"/>
        <v>115</v>
      </c>
      <c r="B2286" s="2">
        <f>COUNTIF(A$1:A2286,A2286)</f>
        <v>5</v>
      </c>
      <c r="C2286" s="2">
        <f t="shared" si="333"/>
        <v>104</v>
      </c>
      <c r="D2286" s="100">
        <f t="shared" si="334"/>
        <v>1513</v>
      </c>
      <c r="E2286" s="51">
        <v>1</v>
      </c>
      <c r="F2286" s="43">
        <f t="shared" si="340"/>
        <v>2</v>
      </c>
      <c r="G2286" s="82">
        <v>13009</v>
      </c>
      <c r="H2286" s="101">
        <f t="shared" si="341"/>
        <v>12</v>
      </c>
      <c r="I2286" s="43">
        <f>VLOOKUP(C2286,[4]CharPropertyConfig!$A:$G,7,FALSE)*D2286</f>
        <v>1513</v>
      </c>
      <c r="J2286" s="51">
        <f>VLOOKUP(A2286,filiation!A:C,3,FALSE)</f>
        <v>14</v>
      </c>
      <c r="K2286" s="51">
        <f>VLOOKUP(J2286,Entourage!A:N,14,FALSE)</f>
        <v>3</v>
      </c>
      <c r="L2286" s="2" t="str">
        <f t="shared" si="335"/>
        <v>辅助</v>
      </c>
      <c r="M2286" s="51">
        <f>VLOOKUP(A2286,filiation!A:D,IF(AND(A2286&gt;=105,A2286&lt;=125),3,4),FALSE)</f>
        <v>14</v>
      </c>
      <c r="N2286" s="51">
        <f>VLOOKUP(M2286,Entourage!A:N,14,FALSE)</f>
        <v>3</v>
      </c>
      <c r="O2286" s="2" t="str">
        <f t="shared" si="336"/>
        <v>辅助</v>
      </c>
      <c r="P2286" s="2">
        <f t="shared" si="337"/>
        <v>104</v>
      </c>
      <c r="Q2286" s="51">
        <f>INT(VLOOKUP(M2286,Entourage!A:AF,28+IF(N2286=1,2,IF(N2286=3,3,1)),FALSE)*0.6*POWER(B2286,1.1))</f>
        <v>923</v>
      </c>
      <c r="R2286" s="55">
        <f>I2286/(SUM(H$2:H2286)*10)</f>
        <v>1.9624374173130301E-3</v>
      </c>
      <c r="S2286" s="95">
        <f t="shared" si="332"/>
        <v>3.56</v>
      </c>
      <c r="T2286" s="96">
        <f>SUMIFS(H$2:H2286,A$2:A2286,A2286)*10*S2286*(1.1+INDEX(Entourage!BD:BD,MATCH(J2286,Entourage!A:A,0))/20)</f>
        <v>1513</v>
      </c>
      <c r="U2286" s="96">
        <f t="shared" si="338"/>
        <v>358</v>
      </c>
      <c r="V2286" s="96">
        <f>T2286/VLOOKUP(C2286,[4]CharPropertyConfig!$A:$G,7,FALSE)</f>
        <v>1513</v>
      </c>
      <c r="W2286" s="96">
        <f t="shared" si="339"/>
        <v>28</v>
      </c>
      <c r="X2286" s="54" t="str">
        <f>VLOOKUP(J2286,Entourage!A:B,2,FALSE)</f>
        <v>c_b_0064</v>
      </c>
      <c r="Y2286" s="51" t="str">
        <f>VLOOKUP(M2286,Entourage!A:B,2,FALSE)</f>
        <v>c_b_0064</v>
      </c>
    </row>
    <row r="2287" spans="1:25" x14ac:dyDescent="0.15">
      <c r="A2287" s="51">
        <f t="shared" si="331"/>
        <v>115</v>
      </c>
      <c r="B2287" s="2">
        <f>COUNTIF(A$1:A2287,A2287)</f>
        <v>6</v>
      </c>
      <c r="C2287" s="2">
        <f t="shared" si="333"/>
        <v>104</v>
      </c>
      <c r="D2287" s="100">
        <f t="shared" si="334"/>
        <v>1887</v>
      </c>
      <c r="E2287" s="51">
        <v>1</v>
      </c>
      <c r="F2287" s="43">
        <f t="shared" si="340"/>
        <v>2</v>
      </c>
      <c r="G2287" s="82">
        <v>13009</v>
      </c>
      <c r="H2287" s="101">
        <f t="shared" si="341"/>
        <v>16</v>
      </c>
      <c r="I2287" s="43">
        <f>VLOOKUP(C2287,[4]CharPropertyConfig!$A:$G,7,FALSE)*D2287</f>
        <v>1887</v>
      </c>
      <c r="J2287" s="51">
        <f>VLOOKUP(A2287,filiation!A:C,3,FALSE)</f>
        <v>14</v>
      </c>
      <c r="K2287" s="51">
        <f>VLOOKUP(J2287,Entourage!A:N,14,FALSE)</f>
        <v>3</v>
      </c>
      <c r="L2287" s="2" t="str">
        <f t="shared" si="335"/>
        <v>辅助</v>
      </c>
      <c r="M2287" s="51">
        <f>VLOOKUP(A2287,filiation!A:D,IF(AND(A2287&gt;=105,A2287&lt;=125),3,4),FALSE)</f>
        <v>14</v>
      </c>
      <c r="N2287" s="51">
        <f>VLOOKUP(M2287,Entourage!A:N,14,FALSE)</f>
        <v>3</v>
      </c>
      <c r="O2287" s="2" t="str">
        <f t="shared" si="336"/>
        <v>辅助</v>
      </c>
      <c r="P2287" s="2">
        <f t="shared" si="337"/>
        <v>104</v>
      </c>
      <c r="Q2287" s="51">
        <f>INT(VLOOKUP(M2287,Entourage!A:AF,28+IF(N2287=1,2,IF(N2287=3,3,1)),FALSE)*0.6*POWER(B2287,1.1))</f>
        <v>1128</v>
      </c>
      <c r="R2287" s="55">
        <f>I2287/(SUM(H$2:H2287)*10)</f>
        <v>2.447026480275955E-3</v>
      </c>
      <c r="S2287" s="95">
        <f t="shared" si="332"/>
        <v>3.02</v>
      </c>
      <c r="T2287" s="96">
        <f>SUMIFS(H$2:H2287,A$2:A2287,A2287)*10*S2287*(1.1+INDEX(Entourage!BD:BD,MATCH(J2287,Entourage!A:A,0))/20)</f>
        <v>1887.5</v>
      </c>
      <c r="U2287" s="96">
        <f t="shared" si="338"/>
        <v>374.5</v>
      </c>
      <c r="V2287" s="96">
        <f>T2287/VLOOKUP(C2287,[4]CharPropertyConfig!$A:$G,7,FALSE)</f>
        <v>1887.5</v>
      </c>
      <c r="W2287" s="96">
        <f t="shared" si="339"/>
        <v>16.5</v>
      </c>
      <c r="X2287" s="54" t="str">
        <f>VLOOKUP(J2287,Entourage!A:B,2,FALSE)</f>
        <v>c_b_0064</v>
      </c>
      <c r="Y2287" s="51" t="str">
        <f>VLOOKUP(M2287,Entourage!A:B,2,FALSE)</f>
        <v>c_b_0064</v>
      </c>
    </row>
    <row r="2288" spans="1:25" x14ac:dyDescent="0.15">
      <c r="A2288" s="51">
        <f t="shared" si="331"/>
        <v>115</v>
      </c>
      <c r="B2288" s="2">
        <f>COUNTIF(A$1:A2288,A2288)</f>
        <v>7</v>
      </c>
      <c r="C2288" s="2">
        <f t="shared" si="333"/>
        <v>104</v>
      </c>
      <c r="D2288" s="100">
        <f t="shared" si="334"/>
        <v>2275</v>
      </c>
      <c r="E2288" s="51">
        <v>1</v>
      </c>
      <c r="F2288" s="43">
        <f t="shared" si="340"/>
        <v>3</v>
      </c>
      <c r="G2288" s="82">
        <v>13009</v>
      </c>
      <c r="H2288" s="101">
        <f t="shared" si="341"/>
        <v>20</v>
      </c>
      <c r="I2288" s="43">
        <f>VLOOKUP(C2288,[4]CharPropertyConfig!$A:$G,7,FALSE)*D2288</f>
        <v>2275</v>
      </c>
      <c r="J2288" s="51">
        <f>VLOOKUP(A2288,filiation!A:C,3,FALSE)</f>
        <v>14</v>
      </c>
      <c r="K2288" s="51">
        <f>VLOOKUP(J2288,Entourage!A:N,14,FALSE)</f>
        <v>3</v>
      </c>
      <c r="L2288" s="2" t="str">
        <f t="shared" si="335"/>
        <v>辅助</v>
      </c>
      <c r="M2288" s="51">
        <f>VLOOKUP(A2288,filiation!A:D,IF(AND(A2288&gt;=105,A2288&lt;=125),3,4),FALSE)</f>
        <v>14</v>
      </c>
      <c r="N2288" s="51">
        <f>VLOOKUP(M2288,Entourage!A:N,14,FALSE)</f>
        <v>3</v>
      </c>
      <c r="O2288" s="2" t="str">
        <f t="shared" si="336"/>
        <v>辅助</v>
      </c>
      <c r="P2288" s="2">
        <f t="shared" si="337"/>
        <v>104</v>
      </c>
      <c r="Q2288" s="51">
        <f>INT(VLOOKUP(M2288,Entourage!A:AF,28+IF(N2288=1,2,IF(N2288=3,3,1)),FALSE)*0.6*POWER(B2288,1.1))</f>
        <v>1336</v>
      </c>
      <c r="R2288" s="55">
        <f>I2288/(SUM(H$2:H2288)*10)</f>
        <v>2.9494127103482253E-3</v>
      </c>
      <c r="S2288" s="95">
        <f t="shared" si="332"/>
        <v>2.6</v>
      </c>
      <c r="T2288" s="96">
        <f>SUMIFS(H$2:H2288,A$2:A2288,A2288)*10*S2288*(1.1+INDEX(Entourage!BD:BD,MATCH(J2288,Entourage!A:A,0))/20)</f>
        <v>2275</v>
      </c>
      <c r="U2288" s="96">
        <f t="shared" si="338"/>
        <v>387.5</v>
      </c>
      <c r="V2288" s="96">
        <f>T2288/VLOOKUP(C2288,[4]CharPropertyConfig!$A:$G,7,FALSE)</f>
        <v>2275</v>
      </c>
      <c r="W2288" s="96">
        <f t="shared" si="339"/>
        <v>13</v>
      </c>
      <c r="X2288" s="54" t="str">
        <f>VLOOKUP(J2288,Entourage!A:B,2,FALSE)</f>
        <v>c_b_0064</v>
      </c>
      <c r="Y2288" s="51" t="str">
        <f>VLOOKUP(M2288,Entourage!A:B,2,FALSE)</f>
        <v>c_b_0064</v>
      </c>
    </row>
    <row r="2289" spans="1:25" x14ac:dyDescent="0.15">
      <c r="A2289" s="51">
        <f t="shared" si="331"/>
        <v>115</v>
      </c>
      <c r="B2289" s="2">
        <f>COUNTIF(A$1:A2289,A2289)</f>
        <v>8</v>
      </c>
      <c r="C2289" s="2">
        <f t="shared" si="333"/>
        <v>104</v>
      </c>
      <c r="D2289" s="100">
        <f t="shared" si="334"/>
        <v>2679</v>
      </c>
      <c r="E2289" s="51">
        <v>1</v>
      </c>
      <c r="F2289" s="43">
        <f t="shared" si="340"/>
        <v>3</v>
      </c>
      <c r="G2289" s="82">
        <v>13009</v>
      </c>
      <c r="H2289" s="101">
        <f t="shared" si="341"/>
        <v>24</v>
      </c>
      <c r="I2289" s="43">
        <f>VLOOKUP(C2289,[4]CharPropertyConfig!$A:$G,7,FALSE)*D2289</f>
        <v>2679</v>
      </c>
      <c r="J2289" s="51">
        <f>VLOOKUP(A2289,filiation!A:C,3,FALSE)</f>
        <v>14</v>
      </c>
      <c r="K2289" s="51">
        <f>VLOOKUP(J2289,Entourage!A:N,14,FALSE)</f>
        <v>3</v>
      </c>
      <c r="L2289" s="2" t="str">
        <f t="shared" si="335"/>
        <v>辅助</v>
      </c>
      <c r="M2289" s="51">
        <f>VLOOKUP(A2289,filiation!A:D,IF(AND(A2289&gt;=105,A2289&lt;=125),3,4),FALSE)</f>
        <v>14</v>
      </c>
      <c r="N2289" s="51">
        <f>VLOOKUP(M2289,Entourage!A:N,14,FALSE)</f>
        <v>3</v>
      </c>
      <c r="O2289" s="2" t="str">
        <f t="shared" si="336"/>
        <v>辅助</v>
      </c>
      <c r="P2289" s="2">
        <f t="shared" si="337"/>
        <v>104</v>
      </c>
      <c r="Q2289" s="51">
        <f>INT(VLOOKUP(M2289,Entourage!A:AF,28+IF(N2289=1,2,IF(N2289=3,3,1)),FALSE)*0.6*POWER(B2289,1.1))</f>
        <v>1548</v>
      </c>
      <c r="R2289" s="55">
        <f>I2289/(SUM(H$2:H2289)*10)</f>
        <v>3.4720962181497704E-3</v>
      </c>
      <c r="S2289" s="95">
        <f t="shared" si="332"/>
        <v>2.2799999999999998</v>
      </c>
      <c r="T2289" s="96">
        <f>SUMIFS(H$2:H2289,A$2:A2289,A2289)*10*S2289*(1.1+INDEX(Entourage!BD:BD,MATCH(J2289,Entourage!A:A,0))/20)</f>
        <v>2679</v>
      </c>
      <c r="U2289" s="96">
        <f t="shared" si="338"/>
        <v>404</v>
      </c>
      <c r="V2289" s="96">
        <f>T2289/VLOOKUP(C2289,[4]CharPropertyConfig!$A:$G,7,FALSE)</f>
        <v>2679</v>
      </c>
      <c r="W2289" s="96">
        <f t="shared" si="339"/>
        <v>16.5</v>
      </c>
      <c r="X2289" s="54" t="str">
        <f>VLOOKUP(J2289,Entourage!A:B,2,FALSE)</f>
        <v>c_b_0064</v>
      </c>
      <c r="Y2289" s="51" t="str">
        <f>VLOOKUP(M2289,Entourage!A:B,2,FALSE)</f>
        <v>c_b_0064</v>
      </c>
    </row>
    <row r="2290" spans="1:25" x14ac:dyDescent="0.15">
      <c r="A2290" s="51">
        <f t="shared" si="331"/>
        <v>115</v>
      </c>
      <c r="B2290" s="2">
        <f>COUNTIF(A$1:A2290,A2290)</f>
        <v>9</v>
      </c>
      <c r="C2290" s="2">
        <f t="shared" si="333"/>
        <v>104</v>
      </c>
      <c r="D2290" s="100">
        <f t="shared" si="334"/>
        <v>3105</v>
      </c>
      <c r="E2290" s="51">
        <v>1</v>
      </c>
      <c r="F2290" s="43">
        <f t="shared" si="340"/>
        <v>3</v>
      </c>
      <c r="G2290" s="82">
        <v>13009</v>
      </c>
      <c r="H2290" s="101">
        <f t="shared" si="341"/>
        <v>26</v>
      </c>
      <c r="I2290" s="43">
        <f>VLOOKUP(C2290,[4]CharPropertyConfig!$A:$G,7,FALSE)*D2290</f>
        <v>3105</v>
      </c>
      <c r="J2290" s="51">
        <f>VLOOKUP(A2290,filiation!A:C,3,FALSE)</f>
        <v>14</v>
      </c>
      <c r="K2290" s="51">
        <f>VLOOKUP(J2290,Entourage!A:N,14,FALSE)</f>
        <v>3</v>
      </c>
      <c r="L2290" s="2" t="str">
        <f t="shared" si="335"/>
        <v>辅助</v>
      </c>
      <c r="M2290" s="51">
        <f>VLOOKUP(A2290,filiation!A:D,IF(AND(A2290&gt;=105,A2290&lt;=125),3,4),FALSE)</f>
        <v>14</v>
      </c>
      <c r="N2290" s="51">
        <f>VLOOKUP(M2290,Entourage!A:N,14,FALSE)</f>
        <v>3</v>
      </c>
      <c r="O2290" s="2" t="str">
        <f t="shared" si="336"/>
        <v>辅助</v>
      </c>
      <c r="P2290" s="2">
        <f t="shared" si="337"/>
        <v>104</v>
      </c>
      <c r="Q2290" s="51">
        <f>INT(VLOOKUP(M2290,Entourage!A:AF,28+IF(N2290=1,2,IF(N2290=3,3,1)),FALSE)*0.6*POWER(B2290,1.1))</f>
        <v>1762</v>
      </c>
      <c r="R2290" s="55">
        <f>I2290/(SUM(H$2:H2290)*10)</f>
        <v>4.0228544776119406E-3</v>
      </c>
      <c r="S2290" s="95">
        <f t="shared" si="332"/>
        <v>2.0699999999999998</v>
      </c>
      <c r="T2290" s="96">
        <f>SUMIFS(H$2:H2290,A$2:A2290,A2290)*10*S2290*(1.1+INDEX(Entourage!BD:BD,MATCH(J2290,Entourage!A:A,0))/20)</f>
        <v>3105</v>
      </c>
      <c r="U2290" s="96">
        <f t="shared" si="338"/>
        <v>426</v>
      </c>
      <c r="V2290" s="96">
        <f>T2290/VLOOKUP(C2290,[4]CharPropertyConfig!$A:$G,7,FALSE)</f>
        <v>3105</v>
      </c>
      <c r="W2290" s="96">
        <f t="shared" si="339"/>
        <v>22</v>
      </c>
      <c r="X2290" s="54" t="str">
        <f>VLOOKUP(J2290,Entourage!A:B,2,FALSE)</f>
        <v>c_b_0064</v>
      </c>
      <c r="Y2290" s="51" t="str">
        <f>VLOOKUP(M2290,Entourage!A:B,2,FALSE)</f>
        <v>c_b_0064</v>
      </c>
    </row>
    <row r="2291" spans="1:25" x14ac:dyDescent="0.15">
      <c r="A2291" s="51">
        <f t="shared" si="331"/>
        <v>115</v>
      </c>
      <c r="B2291" s="2">
        <f>COUNTIF(A$1:A2291,A2291)</f>
        <v>10</v>
      </c>
      <c r="C2291" s="2">
        <f t="shared" si="333"/>
        <v>104</v>
      </c>
      <c r="D2291" s="100">
        <f t="shared" si="334"/>
        <v>3543</v>
      </c>
      <c r="E2291" s="51">
        <v>1</v>
      </c>
      <c r="F2291" s="43">
        <f t="shared" si="340"/>
        <v>3</v>
      </c>
      <c r="G2291" s="82">
        <v>13009</v>
      </c>
      <c r="H2291" s="101">
        <f t="shared" si="341"/>
        <v>30</v>
      </c>
      <c r="I2291" s="43">
        <f>VLOOKUP(C2291,[4]CharPropertyConfig!$A:$G,7,FALSE)*D2291</f>
        <v>3543</v>
      </c>
      <c r="J2291" s="51">
        <f>VLOOKUP(A2291,filiation!A:C,3,FALSE)</f>
        <v>14</v>
      </c>
      <c r="K2291" s="51">
        <f>VLOOKUP(J2291,Entourage!A:N,14,FALSE)</f>
        <v>3</v>
      </c>
      <c r="L2291" s="2" t="str">
        <f t="shared" si="335"/>
        <v>辅助</v>
      </c>
      <c r="M2291" s="51">
        <f>VLOOKUP(A2291,filiation!A:D,IF(AND(A2291&gt;=105,A2291&lt;=125),3,4),FALSE)</f>
        <v>14</v>
      </c>
      <c r="N2291" s="51">
        <f>VLOOKUP(M2291,Entourage!A:N,14,FALSE)</f>
        <v>3</v>
      </c>
      <c r="O2291" s="2" t="str">
        <f t="shared" si="336"/>
        <v>辅助</v>
      </c>
      <c r="P2291" s="2">
        <f t="shared" si="337"/>
        <v>104</v>
      </c>
      <c r="Q2291" s="51">
        <f>INT(VLOOKUP(M2291,Entourage!A:AF,28+IF(N2291=1,2,IF(N2291=3,3,1)),FALSE)*0.6*POWER(B2291,1.1))</f>
        <v>1979</v>
      </c>
      <c r="R2291" s="55">
        <f>I2291/(SUM(H$2:H2291)*10)</f>
        <v>4.5885461185795322E-3</v>
      </c>
      <c r="S2291" s="95">
        <f t="shared" si="332"/>
        <v>1.89</v>
      </c>
      <c r="T2291" s="96">
        <f>SUMIFS(H$2:H2291,A$2:A2291,A2291)*10*S2291*(1.1+INDEX(Entourage!BD:BD,MATCH(J2291,Entourage!A:A,0))/20)</f>
        <v>3543.75</v>
      </c>
      <c r="U2291" s="96">
        <f t="shared" si="338"/>
        <v>438.75</v>
      </c>
      <c r="V2291" s="96">
        <f>T2291/VLOOKUP(C2291,[4]CharPropertyConfig!$A:$G,7,FALSE)</f>
        <v>3543.75</v>
      </c>
      <c r="W2291" s="96">
        <f t="shared" si="339"/>
        <v>12.75</v>
      </c>
      <c r="X2291" s="54" t="str">
        <f>VLOOKUP(J2291,Entourage!A:B,2,FALSE)</f>
        <v>c_b_0064</v>
      </c>
      <c r="Y2291" s="51" t="str">
        <f>VLOOKUP(M2291,Entourage!A:B,2,FALSE)</f>
        <v>c_b_0064</v>
      </c>
    </row>
    <row r="2292" spans="1:25" x14ac:dyDescent="0.15">
      <c r="A2292" s="51">
        <f t="shared" si="331"/>
        <v>115</v>
      </c>
      <c r="B2292" s="2">
        <f>COUNTIF(A$1:A2292,A2292)</f>
        <v>11</v>
      </c>
      <c r="C2292" s="2">
        <f t="shared" si="333"/>
        <v>104</v>
      </c>
      <c r="D2292" s="100">
        <f t="shared" si="334"/>
        <v>4002</v>
      </c>
      <c r="E2292" s="51">
        <v>1</v>
      </c>
      <c r="F2292" s="43">
        <f t="shared" si="340"/>
        <v>4</v>
      </c>
      <c r="G2292" s="82">
        <v>13009</v>
      </c>
      <c r="H2292" s="101">
        <f t="shared" si="341"/>
        <v>34</v>
      </c>
      <c r="I2292" s="43">
        <f>VLOOKUP(C2292,[4]CharPropertyConfig!$A:$G,7,FALSE)*D2292</f>
        <v>4002</v>
      </c>
      <c r="J2292" s="51">
        <f>VLOOKUP(A2292,filiation!A:C,3,FALSE)</f>
        <v>14</v>
      </c>
      <c r="K2292" s="51">
        <f>VLOOKUP(J2292,Entourage!A:N,14,FALSE)</f>
        <v>3</v>
      </c>
      <c r="L2292" s="2" t="str">
        <f t="shared" si="335"/>
        <v>辅助</v>
      </c>
      <c r="M2292" s="51">
        <f>VLOOKUP(A2292,filiation!A:D,IF(AND(A2292&gt;=105,A2292&lt;=125),3,4),FALSE)</f>
        <v>14</v>
      </c>
      <c r="N2292" s="51">
        <f>VLOOKUP(M2292,Entourage!A:N,14,FALSE)</f>
        <v>3</v>
      </c>
      <c r="O2292" s="2" t="str">
        <f t="shared" si="336"/>
        <v>辅助</v>
      </c>
      <c r="P2292" s="2">
        <f t="shared" si="337"/>
        <v>104</v>
      </c>
      <c r="Q2292" s="51">
        <f>INT(VLOOKUP(M2292,Entourage!A:AF,28+IF(N2292=1,2,IF(N2292=3,3,1)),FALSE)*0.6*POWER(B2292,1.1))</f>
        <v>2197</v>
      </c>
      <c r="R2292" s="55">
        <f>I2292/(SUM(H$2:H2292)*10)</f>
        <v>5.1807166528583266E-3</v>
      </c>
      <c r="S2292" s="95">
        <f t="shared" si="332"/>
        <v>1.74</v>
      </c>
      <c r="T2292" s="96">
        <f>SUMIFS(H$2:H2292,A$2:A2292,A2292)*10*S2292*(1.1+INDEX(Entourage!BD:BD,MATCH(J2292,Entourage!A:A,0))/20)</f>
        <v>4002</v>
      </c>
      <c r="U2292" s="96">
        <f t="shared" si="338"/>
        <v>458.25</v>
      </c>
      <c r="V2292" s="96">
        <f>T2292/VLOOKUP(C2292,[4]CharPropertyConfig!$A:$G,7,FALSE)</f>
        <v>4002</v>
      </c>
      <c r="W2292" s="96">
        <f t="shared" si="339"/>
        <v>19.5</v>
      </c>
      <c r="X2292" s="54" t="str">
        <f>VLOOKUP(J2292,Entourage!A:B,2,FALSE)</f>
        <v>c_b_0064</v>
      </c>
      <c r="Y2292" s="51" t="str">
        <f>VLOOKUP(M2292,Entourage!A:B,2,FALSE)</f>
        <v>c_b_0064</v>
      </c>
    </row>
    <row r="2293" spans="1:25" x14ac:dyDescent="0.15">
      <c r="A2293" s="51">
        <f t="shared" si="331"/>
        <v>115</v>
      </c>
      <c r="B2293" s="2">
        <f>COUNTIF(A$1:A2293,A2293)</f>
        <v>12</v>
      </c>
      <c r="C2293" s="2">
        <f t="shared" si="333"/>
        <v>104</v>
      </c>
      <c r="D2293" s="100">
        <f t="shared" si="334"/>
        <v>4481</v>
      </c>
      <c r="E2293" s="51">
        <v>1</v>
      </c>
      <c r="F2293" s="43">
        <f t="shared" si="340"/>
        <v>4</v>
      </c>
      <c r="G2293" s="82">
        <v>13009</v>
      </c>
      <c r="H2293" s="101">
        <f t="shared" si="341"/>
        <v>38</v>
      </c>
      <c r="I2293" s="43">
        <f>VLOOKUP(C2293,[4]CharPropertyConfig!$A:$G,7,FALSE)*D2293</f>
        <v>4481</v>
      </c>
      <c r="J2293" s="51">
        <f>VLOOKUP(A2293,filiation!A:C,3,FALSE)</f>
        <v>14</v>
      </c>
      <c r="K2293" s="51">
        <f>VLOOKUP(J2293,Entourage!A:N,14,FALSE)</f>
        <v>3</v>
      </c>
      <c r="L2293" s="2" t="str">
        <f t="shared" si="335"/>
        <v>辅助</v>
      </c>
      <c r="M2293" s="51">
        <f>VLOOKUP(A2293,filiation!A:D,IF(AND(A2293&gt;=105,A2293&lt;=125),3,4),FALSE)</f>
        <v>14</v>
      </c>
      <c r="N2293" s="51">
        <f>VLOOKUP(M2293,Entourage!A:N,14,FALSE)</f>
        <v>3</v>
      </c>
      <c r="O2293" s="2" t="str">
        <f t="shared" si="336"/>
        <v>辅助</v>
      </c>
      <c r="P2293" s="2">
        <f t="shared" si="337"/>
        <v>104</v>
      </c>
      <c r="Q2293" s="51">
        <f>INT(VLOOKUP(M2293,Entourage!A:AF,28+IF(N2293=1,2,IF(N2293=3,3,1)),FALSE)*0.6*POWER(B2293,1.1))</f>
        <v>2418</v>
      </c>
      <c r="R2293" s="55">
        <f>I2293/(SUM(H$2:H2293)*10)</f>
        <v>5.7979452941024244E-3</v>
      </c>
      <c r="S2293" s="95">
        <f t="shared" si="332"/>
        <v>1.615</v>
      </c>
      <c r="T2293" s="96">
        <f>SUMIFS(H$2:H2293,A$2:A2293,A2293)*10*S2293*(1.1+INDEX(Entourage!BD:BD,MATCH(J2293,Entourage!A:A,0))/20)</f>
        <v>4481.625</v>
      </c>
      <c r="U2293" s="96">
        <f t="shared" si="338"/>
        <v>479.625</v>
      </c>
      <c r="V2293" s="96">
        <f>T2293/VLOOKUP(C2293,[4]CharPropertyConfig!$A:$G,7,FALSE)</f>
        <v>4481.625</v>
      </c>
      <c r="W2293" s="96">
        <f t="shared" si="339"/>
        <v>21.375</v>
      </c>
      <c r="X2293" s="54" t="str">
        <f>VLOOKUP(J2293,Entourage!A:B,2,FALSE)</f>
        <v>c_b_0064</v>
      </c>
      <c r="Y2293" s="51" t="str">
        <f>VLOOKUP(M2293,Entourage!A:B,2,FALSE)</f>
        <v>c_b_0064</v>
      </c>
    </row>
    <row r="2294" spans="1:25" x14ac:dyDescent="0.15">
      <c r="A2294" s="51">
        <f t="shared" si="331"/>
        <v>115</v>
      </c>
      <c r="B2294" s="2">
        <f>COUNTIF(A$1:A2294,A2294)</f>
        <v>13</v>
      </c>
      <c r="C2294" s="2">
        <f t="shared" si="333"/>
        <v>104</v>
      </c>
      <c r="D2294" s="100">
        <f t="shared" si="334"/>
        <v>4983</v>
      </c>
      <c r="E2294" s="51">
        <v>1</v>
      </c>
      <c r="F2294" s="43">
        <f t="shared" si="340"/>
        <v>4</v>
      </c>
      <c r="G2294" s="82">
        <v>13009</v>
      </c>
      <c r="H2294" s="101">
        <f t="shared" si="341"/>
        <v>42</v>
      </c>
      <c r="I2294" s="43">
        <f>VLOOKUP(C2294,[4]CharPropertyConfig!$A:$G,7,FALSE)*D2294</f>
        <v>4983</v>
      </c>
      <c r="J2294" s="51">
        <f>VLOOKUP(A2294,filiation!A:C,3,FALSE)</f>
        <v>14</v>
      </c>
      <c r="K2294" s="51">
        <f>VLOOKUP(J2294,Entourage!A:N,14,FALSE)</f>
        <v>3</v>
      </c>
      <c r="L2294" s="2" t="str">
        <f t="shared" si="335"/>
        <v>辅助</v>
      </c>
      <c r="M2294" s="51">
        <f>VLOOKUP(A2294,filiation!A:D,IF(AND(A2294&gt;=105,A2294&lt;=125),3,4),FALSE)</f>
        <v>14</v>
      </c>
      <c r="N2294" s="51">
        <f>VLOOKUP(M2294,Entourage!A:N,14,FALSE)</f>
        <v>3</v>
      </c>
      <c r="O2294" s="2" t="str">
        <f t="shared" si="336"/>
        <v>辅助</v>
      </c>
      <c r="P2294" s="2">
        <f t="shared" si="337"/>
        <v>104</v>
      </c>
      <c r="Q2294" s="51">
        <f>INT(VLOOKUP(M2294,Entourage!A:AF,28+IF(N2294=1,2,IF(N2294=3,3,1)),FALSE)*0.6*POWER(B2294,1.1))</f>
        <v>2641</v>
      </c>
      <c r="R2294" s="55">
        <f>I2294/(SUM(H$2:H2294)*10)</f>
        <v>6.4439788950962137E-3</v>
      </c>
      <c r="S2294" s="95">
        <f t="shared" si="332"/>
        <v>1.51</v>
      </c>
      <c r="T2294" s="96">
        <f>SUMIFS(H$2:H2294,A$2:A2294,A2294)*10*S2294*(1.1+INDEX(Entourage!BD:BD,MATCH(J2294,Entourage!A:A,0))/20)</f>
        <v>4983</v>
      </c>
      <c r="U2294" s="96">
        <f t="shared" si="338"/>
        <v>501.375</v>
      </c>
      <c r="V2294" s="96">
        <f>T2294/VLOOKUP(C2294,[4]CharPropertyConfig!$A:$G,7,FALSE)</f>
        <v>4983</v>
      </c>
      <c r="W2294" s="96">
        <f t="shared" si="339"/>
        <v>21.75</v>
      </c>
      <c r="X2294" s="54" t="str">
        <f>VLOOKUP(J2294,Entourage!A:B,2,FALSE)</f>
        <v>c_b_0064</v>
      </c>
      <c r="Y2294" s="51" t="str">
        <f>VLOOKUP(M2294,Entourage!A:B,2,FALSE)</f>
        <v>c_b_0064</v>
      </c>
    </row>
    <row r="2295" spans="1:25" x14ac:dyDescent="0.15">
      <c r="A2295" s="51">
        <f t="shared" si="331"/>
        <v>115</v>
      </c>
      <c r="B2295" s="2">
        <f>COUNTIF(A$1:A2295,A2295)</f>
        <v>14</v>
      </c>
      <c r="C2295" s="2">
        <f t="shared" si="333"/>
        <v>104</v>
      </c>
      <c r="D2295" s="100">
        <f t="shared" si="334"/>
        <v>5502</v>
      </c>
      <c r="E2295" s="51">
        <v>1</v>
      </c>
      <c r="F2295" s="43">
        <f t="shared" si="340"/>
        <v>5</v>
      </c>
      <c r="G2295" s="82">
        <v>13009</v>
      </c>
      <c r="H2295" s="101">
        <f t="shared" si="341"/>
        <v>46</v>
      </c>
      <c r="I2295" s="43">
        <f>VLOOKUP(C2295,[4]CharPropertyConfig!$A:$G,7,FALSE)*D2295</f>
        <v>5502</v>
      </c>
      <c r="J2295" s="51">
        <f>VLOOKUP(A2295,filiation!A:C,3,FALSE)</f>
        <v>14</v>
      </c>
      <c r="K2295" s="51">
        <f>VLOOKUP(J2295,Entourage!A:N,14,FALSE)</f>
        <v>3</v>
      </c>
      <c r="L2295" s="2" t="str">
        <f t="shared" si="335"/>
        <v>辅助</v>
      </c>
      <c r="M2295" s="51">
        <f>VLOOKUP(A2295,filiation!A:D,IF(AND(A2295&gt;=105,A2295&lt;=125),3,4),FALSE)</f>
        <v>14</v>
      </c>
      <c r="N2295" s="51">
        <f>VLOOKUP(M2295,Entourage!A:N,14,FALSE)</f>
        <v>3</v>
      </c>
      <c r="O2295" s="2" t="str">
        <f t="shared" si="336"/>
        <v>辅助</v>
      </c>
      <c r="P2295" s="2">
        <f t="shared" si="337"/>
        <v>104</v>
      </c>
      <c r="Q2295" s="51">
        <f>INT(VLOOKUP(M2295,Entourage!A:AF,28+IF(N2295=1,2,IF(N2295=3,3,1)),FALSE)*0.6*POWER(B2295,1.1))</f>
        <v>2865</v>
      </c>
      <c r="R2295" s="55">
        <f>I2295/(SUM(H$2:H2295)*10)</f>
        <v>7.1109158115129113E-3</v>
      </c>
      <c r="S2295" s="95">
        <f t="shared" si="332"/>
        <v>1.42</v>
      </c>
      <c r="T2295" s="96">
        <f>SUMIFS(H$2:H2295,A$2:A2295,A2295)*10*S2295*(1.1+INDEX(Entourage!BD:BD,MATCH(J2295,Entourage!A:A,0))/20)</f>
        <v>5502.5</v>
      </c>
      <c r="U2295" s="96">
        <f t="shared" si="338"/>
        <v>519.5</v>
      </c>
      <c r="V2295" s="96">
        <f>T2295/VLOOKUP(C2295,[4]CharPropertyConfig!$A:$G,7,FALSE)</f>
        <v>5502.5</v>
      </c>
      <c r="W2295" s="96">
        <f t="shared" si="339"/>
        <v>18.125</v>
      </c>
      <c r="X2295" s="54" t="str">
        <f>VLOOKUP(J2295,Entourage!A:B,2,FALSE)</f>
        <v>c_b_0064</v>
      </c>
      <c r="Y2295" s="51" t="str">
        <f>VLOOKUP(M2295,Entourage!A:B,2,FALSE)</f>
        <v>c_b_0064</v>
      </c>
    </row>
    <row r="2296" spans="1:25" x14ac:dyDescent="0.15">
      <c r="A2296" s="51">
        <f t="shared" si="331"/>
        <v>115</v>
      </c>
      <c r="B2296" s="2">
        <f>COUNTIF(A$1:A2296,A2296)</f>
        <v>15</v>
      </c>
      <c r="C2296" s="2">
        <f t="shared" si="333"/>
        <v>104</v>
      </c>
      <c r="D2296" s="100">
        <f t="shared" si="334"/>
        <v>6038</v>
      </c>
      <c r="E2296" s="51">
        <v>1</v>
      </c>
      <c r="F2296" s="43">
        <f t="shared" si="340"/>
        <v>5</v>
      </c>
      <c r="G2296" s="82">
        <v>13009</v>
      </c>
      <c r="H2296" s="101">
        <f t="shared" si="341"/>
        <v>50</v>
      </c>
      <c r="I2296" s="43">
        <f>VLOOKUP(C2296,[4]CharPropertyConfig!$A:$G,7,FALSE)*D2296</f>
        <v>6038</v>
      </c>
      <c r="J2296" s="51">
        <f>VLOOKUP(A2296,filiation!A:C,3,FALSE)</f>
        <v>14</v>
      </c>
      <c r="K2296" s="51">
        <f>VLOOKUP(J2296,Entourage!A:N,14,FALSE)</f>
        <v>3</v>
      </c>
      <c r="L2296" s="2" t="str">
        <f t="shared" si="335"/>
        <v>辅助</v>
      </c>
      <c r="M2296" s="51">
        <f>VLOOKUP(A2296,filiation!A:D,IF(AND(A2296&gt;=105,A2296&lt;=125),3,4),FALSE)</f>
        <v>14</v>
      </c>
      <c r="N2296" s="51">
        <f>VLOOKUP(M2296,Entourage!A:N,14,FALSE)</f>
        <v>3</v>
      </c>
      <c r="O2296" s="2" t="str">
        <f t="shared" si="336"/>
        <v>辅助</v>
      </c>
      <c r="P2296" s="2">
        <f t="shared" si="337"/>
        <v>104</v>
      </c>
      <c r="Q2296" s="51">
        <f>INT(VLOOKUP(M2296,Entourage!A:AF,28+IF(N2296=1,2,IF(N2296=3,3,1)),FALSE)*0.6*POWER(B2296,1.1))</f>
        <v>3091</v>
      </c>
      <c r="R2296" s="55">
        <f>I2296/(SUM(H$2:H2296)*10)</f>
        <v>7.7986154164083488E-3</v>
      </c>
      <c r="S2296" s="95">
        <f t="shared" si="332"/>
        <v>1.3418999999999999</v>
      </c>
      <c r="T2296" s="96">
        <f>SUMIFS(H$2:H2296,A$2:A2296,A2296)*10*S2296*(1.1+INDEX(Entourage!BD:BD,MATCH(J2296,Entourage!A:A,0))/20)</f>
        <v>6038.5499999999993</v>
      </c>
      <c r="U2296" s="96">
        <f t="shared" si="338"/>
        <v>536.04999999999927</v>
      </c>
      <c r="V2296" s="96">
        <f>T2296/VLOOKUP(C2296,[4]CharPropertyConfig!$A:$G,7,FALSE)</f>
        <v>6038.5499999999993</v>
      </c>
      <c r="W2296" s="96">
        <f t="shared" si="339"/>
        <v>16.549999999999272</v>
      </c>
      <c r="X2296" s="54" t="str">
        <f>VLOOKUP(J2296,Entourage!A:B,2,FALSE)</f>
        <v>c_b_0064</v>
      </c>
      <c r="Y2296" s="51" t="str">
        <f>VLOOKUP(M2296,Entourage!A:B,2,FALSE)</f>
        <v>c_b_0064</v>
      </c>
    </row>
    <row r="2297" spans="1:25" x14ac:dyDescent="0.15">
      <c r="A2297" s="51">
        <f t="shared" si="331"/>
        <v>115</v>
      </c>
      <c r="B2297" s="2">
        <f>COUNTIF(A$1:A2297,A2297)</f>
        <v>16</v>
      </c>
      <c r="C2297" s="2">
        <f t="shared" si="333"/>
        <v>104</v>
      </c>
      <c r="D2297" s="100">
        <f t="shared" si="334"/>
        <v>6597</v>
      </c>
      <c r="E2297" s="51">
        <v>1</v>
      </c>
      <c r="F2297" s="43">
        <f t="shared" si="340"/>
        <v>5</v>
      </c>
      <c r="G2297" s="82">
        <v>13009</v>
      </c>
      <c r="H2297" s="101">
        <f t="shared" si="341"/>
        <v>54</v>
      </c>
      <c r="I2297" s="43">
        <f>VLOOKUP(C2297,[4]CharPropertyConfig!$A:$G,7,FALSE)*D2297</f>
        <v>6597</v>
      </c>
      <c r="J2297" s="51">
        <f>VLOOKUP(A2297,filiation!A:C,3,FALSE)</f>
        <v>14</v>
      </c>
      <c r="K2297" s="51">
        <f>VLOOKUP(J2297,Entourage!A:N,14,FALSE)</f>
        <v>3</v>
      </c>
      <c r="L2297" s="2" t="str">
        <f t="shared" si="335"/>
        <v>辅助</v>
      </c>
      <c r="M2297" s="51">
        <f>VLOOKUP(A2297,filiation!A:D,IF(AND(A2297&gt;=105,A2297&lt;=125),3,4),FALSE)</f>
        <v>14</v>
      </c>
      <c r="N2297" s="51">
        <f>VLOOKUP(M2297,Entourage!A:N,14,FALSE)</f>
        <v>3</v>
      </c>
      <c r="O2297" s="2" t="str">
        <f t="shared" si="336"/>
        <v>辅助</v>
      </c>
      <c r="P2297" s="2">
        <f t="shared" si="337"/>
        <v>104</v>
      </c>
      <c r="Q2297" s="51">
        <f>INT(VLOOKUP(M2297,Entourage!A:AF,28+IF(N2297=1,2,IF(N2297=3,3,1)),FALSE)*0.6*POWER(B2297,1.1))</f>
        <v>3318</v>
      </c>
      <c r="R2297" s="55">
        <f>I2297/(SUM(H$2:H2297)*10)</f>
        <v>8.514675133586308E-3</v>
      </c>
      <c r="S2297" s="95">
        <f t="shared" si="332"/>
        <v>1.2748049999999997</v>
      </c>
      <c r="T2297" s="96">
        <f>SUMIFS(H$2:H2297,A$2:A2297,A2297)*10*S2297*(1.1+INDEX(Entourage!BD:BD,MATCH(J2297,Entourage!A:A,0))/20)</f>
        <v>6597.1158749999986</v>
      </c>
      <c r="U2297" s="96">
        <f t="shared" si="338"/>
        <v>558.56587499999932</v>
      </c>
      <c r="V2297" s="96">
        <f>T2297/VLOOKUP(C2297,[4]CharPropertyConfig!$A:$G,7,FALSE)</f>
        <v>6597.1158749999986</v>
      </c>
      <c r="W2297" s="96">
        <f t="shared" si="339"/>
        <v>22.515875000000051</v>
      </c>
      <c r="X2297" s="54" t="str">
        <f>VLOOKUP(J2297,Entourage!A:B,2,FALSE)</f>
        <v>c_b_0064</v>
      </c>
      <c r="Y2297" s="51" t="str">
        <f>VLOOKUP(M2297,Entourage!A:B,2,FALSE)</f>
        <v>c_b_0064</v>
      </c>
    </row>
    <row r="2298" spans="1:25" x14ac:dyDescent="0.15">
      <c r="A2298" s="51">
        <f t="shared" si="331"/>
        <v>115</v>
      </c>
      <c r="B2298" s="2">
        <f>COUNTIF(A$1:A2298,A2298)</f>
        <v>17</v>
      </c>
      <c r="C2298" s="2">
        <f t="shared" si="333"/>
        <v>104</v>
      </c>
      <c r="D2298" s="100">
        <f t="shared" si="334"/>
        <v>7182</v>
      </c>
      <c r="E2298" s="51">
        <v>1</v>
      </c>
      <c r="F2298" s="43">
        <f t="shared" si="340"/>
        <v>5</v>
      </c>
      <c r="G2298" s="82">
        <v>13009</v>
      </c>
      <c r="H2298" s="101">
        <f t="shared" si="341"/>
        <v>58</v>
      </c>
      <c r="I2298" s="43">
        <f>VLOOKUP(C2298,[4]CharPropertyConfig!$A:$G,7,FALSE)*D2298</f>
        <v>7182</v>
      </c>
      <c r="J2298" s="51">
        <f>VLOOKUP(A2298,filiation!A:C,3,FALSE)</f>
        <v>14</v>
      </c>
      <c r="K2298" s="51">
        <f>VLOOKUP(J2298,Entourage!A:N,14,FALSE)</f>
        <v>3</v>
      </c>
      <c r="L2298" s="2" t="str">
        <f t="shared" si="335"/>
        <v>辅助</v>
      </c>
      <c r="M2298" s="51">
        <f>VLOOKUP(A2298,filiation!A:D,IF(AND(A2298&gt;=105,A2298&lt;=125),3,4),FALSE)</f>
        <v>14</v>
      </c>
      <c r="N2298" s="51">
        <f>VLOOKUP(M2298,Entourage!A:N,14,FALSE)</f>
        <v>3</v>
      </c>
      <c r="O2298" s="2" t="str">
        <f t="shared" si="336"/>
        <v>辅助</v>
      </c>
      <c r="P2298" s="2">
        <f t="shared" si="337"/>
        <v>104</v>
      </c>
      <c r="Q2298" s="51">
        <f>INT(VLOOKUP(M2298,Entourage!A:AF,28+IF(N2298=1,2,IF(N2298=3,3,1)),FALSE)*0.6*POWER(B2298,1.1))</f>
        <v>3547</v>
      </c>
      <c r="R2298" s="55">
        <f>I2298/(SUM(H$2:H2298)*10)</f>
        <v>9.2627940569541892E-3</v>
      </c>
      <c r="S2298" s="95">
        <f t="shared" si="332"/>
        <v>1.2174387749999998</v>
      </c>
      <c r="T2298" s="96">
        <f>SUMIFS(H$2:H2298,A$2:A2298,A2298)*10*S2298*(1.1+INDEX(Entourage!BD:BD,MATCH(J2298,Entourage!A:A,0))/20)</f>
        <v>7182.8887724999986</v>
      </c>
      <c r="U2298" s="96">
        <f t="shared" si="338"/>
        <v>585.7728975</v>
      </c>
      <c r="V2298" s="96">
        <f>T2298/VLOOKUP(C2298,[4]CharPropertyConfig!$A:$G,7,FALSE)</f>
        <v>7182.8887724999986</v>
      </c>
      <c r="W2298" s="96">
        <f t="shared" si="339"/>
        <v>27.207022500000676</v>
      </c>
      <c r="X2298" s="54" t="str">
        <f>VLOOKUP(J2298,Entourage!A:B,2,FALSE)</f>
        <v>c_b_0064</v>
      </c>
      <c r="Y2298" s="51" t="str">
        <f>VLOOKUP(M2298,Entourage!A:B,2,FALSE)</f>
        <v>c_b_0064</v>
      </c>
    </row>
    <row r="2299" spans="1:25" x14ac:dyDescent="0.15">
      <c r="A2299" s="51">
        <f t="shared" si="331"/>
        <v>115</v>
      </c>
      <c r="B2299" s="2">
        <f>COUNTIF(A$1:A2299,A2299)</f>
        <v>18</v>
      </c>
      <c r="C2299" s="2">
        <f t="shared" si="333"/>
        <v>104</v>
      </c>
      <c r="D2299" s="100">
        <f t="shared" si="334"/>
        <v>7830</v>
      </c>
      <c r="E2299" s="51">
        <v>1</v>
      </c>
      <c r="F2299" s="43">
        <f t="shared" si="340"/>
        <v>6</v>
      </c>
      <c r="G2299" s="82">
        <v>13009</v>
      </c>
      <c r="H2299" s="101">
        <f t="shared" si="341"/>
        <v>64</v>
      </c>
      <c r="I2299" s="43">
        <f>VLOOKUP(C2299,[4]CharPropertyConfig!$A:$G,7,FALSE)*D2299</f>
        <v>7830</v>
      </c>
      <c r="J2299" s="51">
        <f>VLOOKUP(A2299,filiation!A:C,3,FALSE)</f>
        <v>14</v>
      </c>
      <c r="K2299" s="51">
        <f>VLOOKUP(J2299,Entourage!A:N,14,FALSE)</f>
        <v>3</v>
      </c>
      <c r="L2299" s="2" t="str">
        <f t="shared" si="335"/>
        <v>辅助</v>
      </c>
      <c r="M2299" s="51">
        <f>VLOOKUP(A2299,filiation!A:D,IF(AND(A2299&gt;=105,A2299&lt;=125),3,4),FALSE)</f>
        <v>14</v>
      </c>
      <c r="N2299" s="51">
        <f>VLOOKUP(M2299,Entourage!A:N,14,FALSE)</f>
        <v>3</v>
      </c>
      <c r="O2299" s="2" t="str">
        <f t="shared" si="336"/>
        <v>辅助</v>
      </c>
      <c r="P2299" s="2">
        <f t="shared" si="337"/>
        <v>104</v>
      </c>
      <c r="Q2299" s="51">
        <f>INT(VLOOKUP(M2299,Entourage!A:AF,28+IF(N2299=1,2,IF(N2299=3,3,1)),FALSE)*0.6*POWER(B2299,1.1))</f>
        <v>3777</v>
      </c>
      <c r="R2299" s="55">
        <f>I2299/(SUM(H$2:H2299)*10)</f>
        <v>1.0090206185567011E-2</v>
      </c>
      <c r="S2299" s="95">
        <f t="shared" si="332"/>
        <v>1.1687412239999997</v>
      </c>
      <c r="T2299" s="96">
        <f>SUMIFS(H$2:H2299,A$2:A2299,A2299)*10*S2299*(1.1+INDEX(Entourage!BD:BD,MATCH(J2299,Entourage!A:A,0))/20)</f>
        <v>7830.5662007999981</v>
      </c>
      <c r="U2299" s="96">
        <f t="shared" si="338"/>
        <v>647.67742829999952</v>
      </c>
      <c r="V2299" s="96">
        <f>T2299/VLOOKUP(C2299,[4]CharPropertyConfig!$A:$G,7,FALSE)</f>
        <v>7830.5662007999981</v>
      </c>
      <c r="W2299" s="96">
        <f t="shared" si="339"/>
        <v>61.90453079999952</v>
      </c>
      <c r="X2299" s="54" t="str">
        <f>VLOOKUP(J2299,Entourage!A:B,2,FALSE)</f>
        <v>c_b_0064</v>
      </c>
      <c r="Y2299" s="51" t="str">
        <f>VLOOKUP(M2299,Entourage!A:B,2,FALSE)</f>
        <v>c_b_0064</v>
      </c>
    </row>
    <row r="2300" spans="1:25" x14ac:dyDescent="0.15">
      <c r="A2300" s="51">
        <f t="shared" si="331"/>
        <v>115</v>
      </c>
      <c r="B2300" s="2">
        <f>COUNTIF(A$1:A2300,A2300)</f>
        <v>19</v>
      </c>
      <c r="C2300" s="2">
        <f t="shared" si="333"/>
        <v>104</v>
      </c>
      <c r="D2300" s="100">
        <f t="shared" si="334"/>
        <v>8515</v>
      </c>
      <c r="E2300" s="51">
        <v>1</v>
      </c>
      <c r="F2300" s="43">
        <f t="shared" si="340"/>
        <v>6</v>
      </c>
      <c r="G2300" s="82">
        <v>13009</v>
      </c>
      <c r="H2300" s="101">
        <f t="shared" si="341"/>
        <v>68</v>
      </c>
      <c r="I2300" s="43">
        <f>VLOOKUP(C2300,[4]CharPropertyConfig!$A:$G,7,FALSE)*D2300</f>
        <v>8515</v>
      </c>
      <c r="J2300" s="51">
        <f>VLOOKUP(A2300,filiation!A:C,3,FALSE)</f>
        <v>14</v>
      </c>
      <c r="K2300" s="51">
        <f>VLOOKUP(J2300,Entourage!A:N,14,FALSE)</f>
        <v>3</v>
      </c>
      <c r="L2300" s="2" t="str">
        <f t="shared" si="335"/>
        <v>辅助</v>
      </c>
      <c r="M2300" s="51">
        <f>VLOOKUP(A2300,filiation!A:D,IF(AND(A2300&gt;=105,A2300&lt;=125),3,4),FALSE)</f>
        <v>14</v>
      </c>
      <c r="N2300" s="51">
        <f>VLOOKUP(M2300,Entourage!A:N,14,FALSE)</f>
        <v>3</v>
      </c>
      <c r="O2300" s="2" t="str">
        <f t="shared" si="336"/>
        <v>辅助</v>
      </c>
      <c r="P2300" s="2">
        <f t="shared" si="337"/>
        <v>104</v>
      </c>
      <c r="Q2300" s="51">
        <f>INT(VLOOKUP(M2300,Entourage!A:AF,28+IF(N2300=1,2,IF(N2300=3,3,1)),FALSE)*0.6*POWER(B2300,1.1))</f>
        <v>4009</v>
      </c>
      <c r="R2300" s="55">
        <f>I2300/(SUM(H$2:H2300)*10)</f>
        <v>1.0963331101611989E-2</v>
      </c>
      <c r="S2300" s="95">
        <f t="shared" si="332"/>
        <v>1.1278352811599996</v>
      </c>
      <c r="T2300" s="96">
        <f>SUMIFS(H$2:H2300,A$2:A2300,A2300)*10*S2300*(1.1+INDEX(Entourage!BD:BD,MATCH(J2300,Entourage!A:A,0))/20)</f>
        <v>8515.156372757996</v>
      </c>
      <c r="U2300" s="96">
        <f t="shared" si="338"/>
        <v>684.59017195799788</v>
      </c>
      <c r="V2300" s="96">
        <f>T2300/VLOOKUP(C2300,[4]CharPropertyConfig!$A:$G,7,FALSE)</f>
        <v>8515.156372757996</v>
      </c>
      <c r="W2300" s="96">
        <f t="shared" si="339"/>
        <v>36.912743657998362</v>
      </c>
      <c r="X2300" s="54" t="str">
        <f>VLOOKUP(J2300,Entourage!A:B,2,FALSE)</f>
        <v>c_b_0064</v>
      </c>
      <c r="Y2300" s="51" t="str">
        <f>VLOOKUP(M2300,Entourage!A:B,2,FALSE)</f>
        <v>c_b_0064</v>
      </c>
    </row>
    <row r="2301" spans="1:25" x14ac:dyDescent="0.15">
      <c r="A2301" s="51">
        <f t="shared" si="331"/>
        <v>115</v>
      </c>
      <c r="B2301" s="2">
        <f>COUNTIF(A$1:A2301,A2301)</f>
        <v>20</v>
      </c>
      <c r="C2301" s="2">
        <f t="shared" si="333"/>
        <v>104</v>
      </c>
      <c r="D2301" s="100">
        <f t="shared" si="334"/>
        <v>9244</v>
      </c>
      <c r="E2301" s="51">
        <v>1</v>
      </c>
      <c r="F2301" s="43">
        <f t="shared" si="340"/>
        <v>6</v>
      </c>
      <c r="G2301" s="82">
        <v>13009</v>
      </c>
      <c r="H2301" s="101">
        <f t="shared" si="341"/>
        <v>72</v>
      </c>
      <c r="I2301" s="43">
        <f>VLOOKUP(C2301,[4]CharPropertyConfig!$A:$G,7,FALSE)*D2301</f>
        <v>9244</v>
      </c>
      <c r="J2301" s="51">
        <f>VLOOKUP(A2301,filiation!A:C,3,FALSE)</f>
        <v>14</v>
      </c>
      <c r="K2301" s="51">
        <f>VLOOKUP(J2301,Entourage!A:N,14,FALSE)</f>
        <v>3</v>
      </c>
      <c r="L2301" s="2" t="str">
        <f t="shared" si="335"/>
        <v>辅助</v>
      </c>
      <c r="M2301" s="51">
        <f>VLOOKUP(A2301,filiation!A:D,IF(AND(A2301&gt;=105,A2301&lt;=125),3,4),FALSE)</f>
        <v>14</v>
      </c>
      <c r="N2301" s="51">
        <f>VLOOKUP(M2301,Entourage!A:N,14,FALSE)</f>
        <v>3</v>
      </c>
      <c r="O2301" s="2" t="str">
        <f t="shared" si="336"/>
        <v>辅助</v>
      </c>
      <c r="P2301" s="2">
        <f t="shared" si="337"/>
        <v>104</v>
      </c>
      <c r="Q2301" s="51">
        <f>INT(VLOOKUP(M2301,Entourage!A:AF,28+IF(N2301=1,2,IF(N2301=3,3,1)),FALSE)*0.6*POWER(B2301,1.1))</f>
        <v>4242</v>
      </c>
      <c r="R2301" s="55">
        <f>I2301/(SUM(H$2:H2301)*10)</f>
        <v>1.1890918446102393E-2</v>
      </c>
      <c r="S2301" s="95">
        <f t="shared" si="332"/>
        <v>1.0940002227251997</v>
      </c>
      <c r="T2301" s="96">
        <f>SUMIFS(H$2:H2301,A$2:A2301,A2301)*10*S2301*(1.1+INDEX(Entourage!BD:BD,MATCH(J2301,Entourage!A:A,0))/20)</f>
        <v>9244.3018820279376</v>
      </c>
      <c r="U2301" s="96">
        <f t="shared" si="338"/>
        <v>729.14550926994161</v>
      </c>
      <c r="V2301" s="96">
        <f>T2301/VLOOKUP(C2301,[4]CharPropertyConfig!$A:$G,7,FALSE)</f>
        <v>9244.3018820279376</v>
      </c>
      <c r="W2301" s="96">
        <f t="shared" si="339"/>
        <v>44.555337311943731</v>
      </c>
      <c r="X2301" s="54" t="str">
        <f>VLOOKUP(J2301,Entourage!A:B,2,FALSE)</f>
        <v>c_b_0064</v>
      </c>
      <c r="Y2301" s="51" t="str">
        <f>VLOOKUP(M2301,Entourage!A:B,2,FALSE)</f>
        <v>c_b_0064</v>
      </c>
    </row>
    <row r="2302" spans="1:25" x14ac:dyDescent="0.15">
      <c r="A2302" s="51">
        <f t="shared" si="331"/>
        <v>116</v>
      </c>
      <c r="B2302" s="2">
        <f>COUNTIF(A$1:A2302,A2302)</f>
        <v>1</v>
      </c>
      <c r="C2302" s="2">
        <f t="shared" si="333"/>
        <v>102</v>
      </c>
      <c r="D2302" s="100">
        <f t="shared" si="334"/>
        <v>10</v>
      </c>
      <c r="E2302" s="51">
        <v>1</v>
      </c>
      <c r="F2302" s="43">
        <f t="shared" si="340"/>
        <v>1</v>
      </c>
      <c r="G2302" s="82">
        <v>13009</v>
      </c>
      <c r="H2302" s="101">
        <f t="shared" si="341"/>
        <v>2</v>
      </c>
      <c r="I2302" s="43">
        <f>VLOOKUP(C2302,[4]CharPropertyConfig!$A:$G,7,FALSE)*D2302</f>
        <v>250</v>
      </c>
      <c r="J2302" s="51">
        <f>VLOOKUP(A2302,filiation!A:C,3,FALSE)</f>
        <v>15</v>
      </c>
      <c r="K2302" s="51">
        <f>VLOOKUP(J2302,Entourage!A:N,14,FALSE)</f>
        <v>1</v>
      </c>
      <c r="L2302" s="2" t="str">
        <f t="shared" si="335"/>
        <v>战斗</v>
      </c>
      <c r="M2302" s="51">
        <f>VLOOKUP(A2302,filiation!A:D,IF(AND(A2302&gt;=105,A2302&lt;=125),3,4),FALSE)</f>
        <v>15</v>
      </c>
      <c r="N2302" s="51">
        <f>VLOOKUP(M2302,Entourage!A:N,14,FALSE)</f>
        <v>1</v>
      </c>
      <c r="O2302" s="2" t="str">
        <f t="shared" si="336"/>
        <v>战斗</v>
      </c>
      <c r="P2302" s="2">
        <f t="shared" si="337"/>
        <v>102</v>
      </c>
      <c r="Q2302" s="51">
        <f>INT(VLOOKUP(M2302,Entourage!A:AF,28+IF(N2302=1,2,IF(N2302=3,3,1)),FALSE)*0.6*POWER(B2302,1.1))</f>
        <v>7</v>
      </c>
      <c r="R2302" s="55">
        <f>I2302/(SUM(H$2:H2302)*10)</f>
        <v>3.2157649661701526E-4</v>
      </c>
      <c r="S2302" s="95">
        <f t="shared" si="332"/>
        <v>10</v>
      </c>
      <c r="T2302" s="96">
        <f>SUMIFS(H$2:H2302,A$2:A2302,A2302)*10*S2302*(1.1+INDEX(Entourage!BD:BD,MATCH(J2302,Entourage!A:A,0))/20)</f>
        <v>260</v>
      </c>
      <c r="U2302" s="96">
        <f t="shared" si="338"/>
        <v>-8984.3018820279376</v>
      </c>
      <c r="V2302" s="96">
        <f>T2302/VLOOKUP(C2302,[4]CharPropertyConfig!$A:$G,7,FALSE)</f>
        <v>10.4</v>
      </c>
      <c r="W2302" s="96">
        <f t="shared" si="339"/>
        <v>-9713.4473912978792</v>
      </c>
      <c r="X2302" s="54" t="str">
        <f>VLOOKUP(J2302,Entourage!A:B,2,FALSE)</f>
        <v>c_b_0074</v>
      </c>
      <c r="Y2302" s="51" t="str">
        <f>VLOOKUP(M2302,Entourage!A:B,2,FALSE)</f>
        <v>c_b_0074</v>
      </c>
    </row>
    <row r="2303" spans="1:25" x14ac:dyDescent="0.15">
      <c r="A2303" s="51">
        <f t="shared" si="331"/>
        <v>116</v>
      </c>
      <c r="B2303" s="2">
        <f>COUNTIF(A$1:A2303,A2303)</f>
        <v>2</v>
      </c>
      <c r="C2303" s="2">
        <f t="shared" si="333"/>
        <v>102</v>
      </c>
      <c r="D2303" s="100">
        <f t="shared" si="334"/>
        <v>21</v>
      </c>
      <c r="E2303" s="51">
        <v>1</v>
      </c>
      <c r="F2303" s="43">
        <f t="shared" si="340"/>
        <v>1</v>
      </c>
      <c r="G2303" s="82">
        <v>13009</v>
      </c>
      <c r="H2303" s="101">
        <f t="shared" si="341"/>
        <v>4</v>
      </c>
      <c r="I2303" s="43">
        <f>VLOOKUP(C2303,[4]CharPropertyConfig!$A:$G,7,FALSE)*D2303</f>
        <v>525</v>
      </c>
      <c r="J2303" s="51">
        <f>VLOOKUP(A2303,filiation!A:C,3,FALSE)</f>
        <v>15</v>
      </c>
      <c r="K2303" s="51">
        <f>VLOOKUP(J2303,Entourage!A:N,14,FALSE)</f>
        <v>1</v>
      </c>
      <c r="L2303" s="2" t="str">
        <f t="shared" si="335"/>
        <v>战斗</v>
      </c>
      <c r="M2303" s="51">
        <f>VLOOKUP(A2303,filiation!A:D,IF(AND(A2303&gt;=105,A2303&lt;=125),3,4),FALSE)</f>
        <v>15</v>
      </c>
      <c r="N2303" s="51">
        <f>VLOOKUP(M2303,Entourage!A:N,14,FALSE)</f>
        <v>1</v>
      </c>
      <c r="O2303" s="2" t="str">
        <f t="shared" si="336"/>
        <v>战斗</v>
      </c>
      <c r="P2303" s="2">
        <f t="shared" si="337"/>
        <v>102</v>
      </c>
      <c r="Q2303" s="51">
        <f>INT(VLOOKUP(M2303,Entourage!A:AF,28+IF(N2303=1,2,IF(N2303=3,3,1)),FALSE)*0.6*POWER(B2303,1.1))</f>
        <v>15</v>
      </c>
      <c r="R2303" s="55">
        <f>I2303/(SUM(H$2:H2303)*10)</f>
        <v>6.7527589843850483E-4</v>
      </c>
      <c r="S2303" s="95">
        <f t="shared" si="332"/>
        <v>7</v>
      </c>
      <c r="T2303" s="96">
        <f>SUMIFS(H$2:H2303,A$2:A2303,A2303)*10*S2303*(1.1+INDEX(Entourage!BD:BD,MATCH(J2303,Entourage!A:A,0))/20)</f>
        <v>546</v>
      </c>
      <c r="U2303" s="96">
        <f t="shared" si="338"/>
        <v>286</v>
      </c>
      <c r="V2303" s="96">
        <f>T2303/VLOOKUP(C2303,[4]CharPropertyConfig!$A:$G,7,FALSE)</f>
        <v>21.84</v>
      </c>
      <c r="W2303" s="96">
        <f t="shared" si="339"/>
        <v>9270.3018820279376</v>
      </c>
      <c r="X2303" s="54" t="str">
        <f>VLOOKUP(J2303,Entourage!A:B,2,FALSE)</f>
        <v>c_b_0074</v>
      </c>
      <c r="Y2303" s="51" t="str">
        <f>VLOOKUP(M2303,Entourage!A:B,2,FALSE)</f>
        <v>c_b_0074</v>
      </c>
    </row>
    <row r="2304" spans="1:25" x14ac:dyDescent="0.15">
      <c r="A2304" s="51">
        <f t="shared" si="331"/>
        <v>116</v>
      </c>
      <c r="B2304" s="2">
        <f>COUNTIF(A$1:A2304,A2304)</f>
        <v>3</v>
      </c>
      <c r="C2304" s="2">
        <f t="shared" si="333"/>
        <v>102</v>
      </c>
      <c r="D2304" s="100">
        <f t="shared" si="334"/>
        <v>34</v>
      </c>
      <c r="E2304" s="51">
        <v>1</v>
      </c>
      <c r="F2304" s="43">
        <f t="shared" si="340"/>
        <v>1</v>
      </c>
      <c r="G2304" s="82">
        <v>13009</v>
      </c>
      <c r="H2304" s="101">
        <f t="shared" si="341"/>
        <v>6</v>
      </c>
      <c r="I2304" s="43">
        <f>VLOOKUP(C2304,[4]CharPropertyConfig!$A:$G,7,FALSE)*D2304</f>
        <v>850</v>
      </c>
      <c r="J2304" s="51">
        <f>VLOOKUP(A2304,filiation!A:C,3,FALSE)</f>
        <v>15</v>
      </c>
      <c r="K2304" s="51">
        <f>VLOOKUP(J2304,Entourage!A:N,14,FALSE)</f>
        <v>1</v>
      </c>
      <c r="L2304" s="2" t="str">
        <f t="shared" si="335"/>
        <v>战斗</v>
      </c>
      <c r="M2304" s="51">
        <f>VLOOKUP(A2304,filiation!A:D,IF(AND(A2304&gt;=105,A2304&lt;=125),3,4),FALSE)</f>
        <v>15</v>
      </c>
      <c r="N2304" s="51">
        <f>VLOOKUP(M2304,Entourage!A:N,14,FALSE)</f>
        <v>1</v>
      </c>
      <c r="O2304" s="2" t="str">
        <f t="shared" si="336"/>
        <v>战斗</v>
      </c>
      <c r="P2304" s="2">
        <f t="shared" si="337"/>
        <v>102</v>
      </c>
      <c r="Q2304" s="51">
        <f>INT(VLOOKUP(M2304,Entourage!A:AF,28+IF(N2304=1,2,IF(N2304=3,3,1)),FALSE)*0.6*POWER(B2304,1.1))</f>
        <v>24</v>
      </c>
      <c r="R2304" s="55">
        <f>I2304/(SUM(H$2:H2304)*10)</f>
        <v>1.0932194670233563E-3</v>
      </c>
      <c r="S2304" s="95">
        <f t="shared" si="332"/>
        <v>5.5</v>
      </c>
      <c r="T2304" s="96">
        <f>SUMIFS(H$2:H2304,A$2:A2304,A2304)*10*S2304*(1.1+INDEX(Entourage!BD:BD,MATCH(J2304,Entourage!A:A,0))/20)</f>
        <v>858</v>
      </c>
      <c r="U2304" s="96">
        <f t="shared" si="338"/>
        <v>312</v>
      </c>
      <c r="V2304" s="96">
        <f>T2304/VLOOKUP(C2304,[4]CharPropertyConfig!$A:$G,7,FALSE)</f>
        <v>34.32</v>
      </c>
      <c r="W2304" s="96">
        <f t="shared" si="339"/>
        <v>26</v>
      </c>
      <c r="X2304" s="54" t="str">
        <f>VLOOKUP(J2304,Entourage!A:B,2,FALSE)</f>
        <v>c_b_0074</v>
      </c>
      <c r="Y2304" s="51" t="str">
        <f>VLOOKUP(M2304,Entourage!A:B,2,FALSE)</f>
        <v>c_b_0074</v>
      </c>
    </row>
    <row r="2305" spans="1:25" x14ac:dyDescent="0.15">
      <c r="A2305" s="51">
        <f t="shared" si="331"/>
        <v>116</v>
      </c>
      <c r="B2305" s="2">
        <f>COUNTIF(A$1:A2305,A2305)</f>
        <v>4</v>
      </c>
      <c r="C2305" s="2">
        <f t="shared" si="333"/>
        <v>102</v>
      </c>
      <c r="D2305" s="100">
        <f t="shared" si="334"/>
        <v>48</v>
      </c>
      <c r="E2305" s="51">
        <v>1</v>
      </c>
      <c r="F2305" s="43">
        <f t="shared" si="340"/>
        <v>2</v>
      </c>
      <c r="G2305" s="82">
        <v>13009</v>
      </c>
      <c r="H2305" s="101">
        <f t="shared" si="341"/>
        <v>10</v>
      </c>
      <c r="I2305" s="43">
        <f>VLOOKUP(C2305,[4]CharPropertyConfig!$A:$G,7,FALSE)*D2305</f>
        <v>1200</v>
      </c>
      <c r="J2305" s="51">
        <f>VLOOKUP(A2305,filiation!A:C,3,FALSE)</f>
        <v>15</v>
      </c>
      <c r="K2305" s="51">
        <f>VLOOKUP(J2305,Entourage!A:N,14,FALSE)</f>
        <v>1</v>
      </c>
      <c r="L2305" s="2" t="str">
        <f t="shared" si="335"/>
        <v>战斗</v>
      </c>
      <c r="M2305" s="51">
        <f>VLOOKUP(A2305,filiation!A:D,IF(AND(A2305&gt;=105,A2305&lt;=125),3,4),FALSE)</f>
        <v>15</v>
      </c>
      <c r="N2305" s="51">
        <f>VLOOKUP(M2305,Entourage!A:N,14,FALSE)</f>
        <v>1</v>
      </c>
      <c r="O2305" s="2" t="str">
        <f t="shared" si="336"/>
        <v>战斗</v>
      </c>
      <c r="P2305" s="2">
        <f t="shared" si="337"/>
        <v>102</v>
      </c>
      <c r="Q2305" s="51">
        <f>INT(VLOOKUP(M2305,Entourage!A:AF,28+IF(N2305=1,2,IF(N2305=3,3,1)),FALSE)*0.6*POWER(B2305,1.1))</f>
        <v>33</v>
      </c>
      <c r="R2305" s="55">
        <f>I2305/(SUM(H$2:H2305)*10)</f>
        <v>1.5431701859520074E-3</v>
      </c>
      <c r="S2305" s="95">
        <f t="shared" si="332"/>
        <v>4.2</v>
      </c>
      <c r="T2305" s="96">
        <f>SUMIFS(H$2:H2305,A$2:A2305,A2305)*10*S2305*(1.1+INDEX(Entourage!BD:BD,MATCH(J2305,Entourage!A:A,0))/20)</f>
        <v>1201.2</v>
      </c>
      <c r="U2305" s="96">
        <f t="shared" si="338"/>
        <v>343.20000000000005</v>
      </c>
      <c r="V2305" s="96">
        <f>T2305/VLOOKUP(C2305,[4]CharPropertyConfig!$A:$G,7,FALSE)</f>
        <v>48.048000000000002</v>
      </c>
      <c r="W2305" s="96">
        <f t="shared" si="339"/>
        <v>31.200000000000045</v>
      </c>
      <c r="X2305" s="54" t="str">
        <f>VLOOKUP(J2305,Entourage!A:B,2,FALSE)</f>
        <v>c_b_0074</v>
      </c>
      <c r="Y2305" s="51" t="str">
        <f>VLOOKUP(M2305,Entourage!A:B,2,FALSE)</f>
        <v>c_b_0074</v>
      </c>
    </row>
    <row r="2306" spans="1:25" x14ac:dyDescent="0.15">
      <c r="A2306" s="51">
        <f t="shared" si="331"/>
        <v>116</v>
      </c>
      <c r="B2306" s="2">
        <f>COUNTIF(A$1:A2306,A2306)</f>
        <v>5</v>
      </c>
      <c r="C2306" s="2">
        <f t="shared" si="333"/>
        <v>102</v>
      </c>
      <c r="D2306" s="100">
        <f t="shared" si="334"/>
        <v>62</v>
      </c>
      <c r="E2306" s="51">
        <v>1</v>
      </c>
      <c r="F2306" s="43">
        <f t="shared" si="340"/>
        <v>2</v>
      </c>
      <c r="G2306" s="82">
        <v>13009</v>
      </c>
      <c r="H2306" s="101">
        <f t="shared" si="341"/>
        <v>12</v>
      </c>
      <c r="I2306" s="43">
        <f>VLOOKUP(C2306,[4]CharPropertyConfig!$A:$G,7,FALSE)*D2306</f>
        <v>1550</v>
      </c>
      <c r="J2306" s="51">
        <f>VLOOKUP(A2306,filiation!A:C,3,FALSE)</f>
        <v>15</v>
      </c>
      <c r="K2306" s="51">
        <f>VLOOKUP(J2306,Entourage!A:N,14,FALSE)</f>
        <v>1</v>
      </c>
      <c r="L2306" s="2" t="str">
        <f t="shared" si="335"/>
        <v>战斗</v>
      </c>
      <c r="M2306" s="51">
        <f>VLOOKUP(A2306,filiation!A:D,IF(AND(A2306&gt;=105,A2306&lt;=125),3,4),FALSE)</f>
        <v>15</v>
      </c>
      <c r="N2306" s="51">
        <f>VLOOKUP(M2306,Entourage!A:N,14,FALSE)</f>
        <v>1</v>
      </c>
      <c r="O2306" s="2" t="str">
        <f t="shared" si="336"/>
        <v>战斗</v>
      </c>
      <c r="P2306" s="2">
        <f t="shared" si="337"/>
        <v>102</v>
      </c>
      <c r="Q2306" s="51">
        <f>INT(VLOOKUP(M2306,Entourage!A:AF,28+IF(N2306=1,2,IF(N2306=3,3,1)),FALSE)*0.6*POWER(B2306,1.1))</f>
        <v>42</v>
      </c>
      <c r="R2306" s="55">
        <f>I2306/(SUM(H$2:H2306)*10)</f>
        <v>1.9929539434772547E-3</v>
      </c>
      <c r="S2306" s="95">
        <f t="shared" si="332"/>
        <v>3.56</v>
      </c>
      <c r="T2306" s="96">
        <f>SUMIFS(H$2:H2306,A$2:A2306,A2306)*10*S2306*(1.1+INDEX(Entourage!BD:BD,MATCH(J2306,Entourage!A:A,0))/20)</f>
        <v>1573.5200000000002</v>
      </c>
      <c r="U2306" s="96">
        <f t="shared" si="338"/>
        <v>372.32000000000016</v>
      </c>
      <c r="V2306" s="96">
        <f>T2306/VLOOKUP(C2306,[4]CharPropertyConfig!$A:$G,7,FALSE)</f>
        <v>62.94080000000001</v>
      </c>
      <c r="W2306" s="96">
        <f t="shared" si="339"/>
        <v>29.120000000000118</v>
      </c>
      <c r="X2306" s="54" t="str">
        <f>VLOOKUP(J2306,Entourage!A:B,2,FALSE)</f>
        <v>c_b_0074</v>
      </c>
      <c r="Y2306" s="51" t="str">
        <f>VLOOKUP(M2306,Entourage!A:B,2,FALSE)</f>
        <v>c_b_0074</v>
      </c>
    </row>
    <row r="2307" spans="1:25" x14ac:dyDescent="0.15">
      <c r="A2307" s="51">
        <f t="shared" ref="A2307:A2370" si="342">INT((ROW(A2307)+18)/20)</f>
        <v>116</v>
      </c>
      <c r="B2307" s="2">
        <f>COUNTIF(A$1:A2307,A2307)</f>
        <v>6</v>
      </c>
      <c r="C2307" s="2">
        <f t="shared" si="333"/>
        <v>102</v>
      </c>
      <c r="D2307" s="100">
        <f t="shared" si="334"/>
        <v>78</v>
      </c>
      <c r="E2307" s="51">
        <v>1</v>
      </c>
      <c r="F2307" s="43">
        <f t="shared" si="340"/>
        <v>2</v>
      </c>
      <c r="G2307" s="82">
        <v>13009</v>
      </c>
      <c r="H2307" s="101">
        <f t="shared" si="341"/>
        <v>16</v>
      </c>
      <c r="I2307" s="43">
        <f>VLOOKUP(C2307,[4]CharPropertyConfig!$A:$G,7,FALSE)*D2307</f>
        <v>1950</v>
      </c>
      <c r="J2307" s="51">
        <f>VLOOKUP(A2307,filiation!A:C,3,FALSE)</f>
        <v>15</v>
      </c>
      <c r="K2307" s="51">
        <f>VLOOKUP(J2307,Entourage!A:N,14,FALSE)</f>
        <v>1</v>
      </c>
      <c r="L2307" s="2" t="str">
        <f t="shared" si="335"/>
        <v>战斗</v>
      </c>
      <c r="M2307" s="51">
        <f>VLOOKUP(A2307,filiation!A:D,IF(AND(A2307&gt;=105,A2307&lt;=125),3,4),FALSE)</f>
        <v>15</v>
      </c>
      <c r="N2307" s="51">
        <f>VLOOKUP(M2307,Entourage!A:N,14,FALSE)</f>
        <v>1</v>
      </c>
      <c r="O2307" s="2" t="str">
        <f t="shared" si="336"/>
        <v>战斗</v>
      </c>
      <c r="P2307" s="2">
        <f t="shared" si="337"/>
        <v>102</v>
      </c>
      <c r="Q2307" s="51">
        <f>INT(VLOOKUP(M2307,Entourage!A:AF,28+IF(N2307=1,2,IF(N2307=3,3,1)),FALSE)*0.6*POWER(B2307,1.1))</f>
        <v>51</v>
      </c>
      <c r="R2307" s="55">
        <f>I2307/(SUM(H$2:H2307)*10)</f>
        <v>2.5067489394523718E-3</v>
      </c>
      <c r="S2307" s="95">
        <f t="shared" ref="S2307:S2370" si="343">VLOOKUP(B2307,AG$2:AH$22,2,FALSE)</f>
        <v>3.02</v>
      </c>
      <c r="T2307" s="96">
        <f>SUMIFS(H$2:H2307,A$2:A2307,A2307)*10*S2307*(1.1+INDEX(Entourage!BD:BD,MATCH(J2307,Entourage!A:A,0))/20)</f>
        <v>1963</v>
      </c>
      <c r="U2307" s="96">
        <f t="shared" si="338"/>
        <v>389.47999999999979</v>
      </c>
      <c r="V2307" s="96">
        <f>T2307/VLOOKUP(C2307,[4]CharPropertyConfig!$A:$G,7,FALSE)</f>
        <v>78.52</v>
      </c>
      <c r="W2307" s="96">
        <f t="shared" si="339"/>
        <v>17.159999999999627</v>
      </c>
      <c r="X2307" s="54" t="str">
        <f>VLOOKUP(J2307,Entourage!A:B,2,FALSE)</f>
        <v>c_b_0074</v>
      </c>
      <c r="Y2307" s="51" t="str">
        <f>VLOOKUP(M2307,Entourage!A:B,2,FALSE)</f>
        <v>c_b_0074</v>
      </c>
    </row>
    <row r="2308" spans="1:25" x14ac:dyDescent="0.15">
      <c r="A2308" s="51">
        <f t="shared" si="342"/>
        <v>116</v>
      </c>
      <c r="B2308" s="2">
        <f>COUNTIF(A$1:A2308,A2308)</f>
        <v>7</v>
      </c>
      <c r="C2308" s="2">
        <f t="shared" si="333"/>
        <v>102</v>
      </c>
      <c r="D2308" s="100">
        <f t="shared" si="334"/>
        <v>94</v>
      </c>
      <c r="E2308" s="51">
        <v>1</v>
      </c>
      <c r="F2308" s="43">
        <f t="shared" si="340"/>
        <v>3</v>
      </c>
      <c r="G2308" s="82">
        <v>13009</v>
      </c>
      <c r="H2308" s="101">
        <f t="shared" si="341"/>
        <v>20</v>
      </c>
      <c r="I2308" s="43">
        <f>VLOOKUP(C2308,[4]CharPropertyConfig!$A:$G,7,FALSE)*D2308</f>
        <v>2350</v>
      </c>
      <c r="J2308" s="51">
        <f>VLOOKUP(A2308,filiation!A:C,3,FALSE)</f>
        <v>15</v>
      </c>
      <c r="K2308" s="51">
        <f>VLOOKUP(J2308,Entourage!A:N,14,FALSE)</f>
        <v>1</v>
      </c>
      <c r="L2308" s="2" t="str">
        <f t="shared" si="335"/>
        <v>战斗</v>
      </c>
      <c r="M2308" s="51">
        <f>VLOOKUP(A2308,filiation!A:D,IF(AND(A2308&gt;=105,A2308&lt;=125),3,4),FALSE)</f>
        <v>15</v>
      </c>
      <c r="N2308" s="51">
        <f>VLOOKUP(M2308,Entourage!A:N,14,FALSE)</f>
        <v>1</v>
      </c>
      <c r="O2308" s="2" t="str">
        <f t="shared" si="336"/>
        <v>战斗</v>
      </c>
      <c r="P2308" s="2">
        <f t="shared" si="337"/>
        <v>102</v>
      </c>
      <c r="Q2308" s="51">
        <f>INT(VLOOKUP(M2308,Entourage!A:AF,28+IF(N2308=1,2,IF(N2308=3,3,1)),FALSE)*0.6*POWER(B2308,1.1))</f>
        <v>61</v>
      </c>
      <c r="R2308" s="55">
        <f>I2308/(SUM(H$2:H2308)*10)</f>
        <v>3.020177355095746E-3</v>
      </c>
      <c r="S2308" s="95">
        <f t="shared" si="343"/>
        <v>2.6</v>
      </c>
      <c r="T2308" s="96">
        <f>SUMIFS(H$2:H2308,A$2:A2308,A2308)*10*S2308*(1.1+INDEX(Entourage!BD:BD,MATCH(J2308,Entourage!A:A,0))/20)</f>
        <v>2366</v>
      </c>
      <c r="U2308" s="96">
        <f t="shared" si="338"/>
        <v>403</v>
      </c>
      <c r="V2308" s="96">
        <f>T2308/VLOOKUP(C2308,[4]CharPropertyConfig!$A:$G,7,FALSE)</f>
        <v>94.64</v>
      </c>
      <c r="W2308" s="96">
        <f t="shared" si="339"/>
        <v>13.520000000000209</v>
      </c>
      <c r="X2308" s="54" t="str">
        <f>VLOOKUP(J2308,Entourage!A:B,2,FALSE)</f>
        <v>c_b_0074</v>
      </c>
      <c r="Y2308" s="51" t="str">
        <f>VLOOKUP(M2308,Entourage!A:B,2,FALSE)</f>
        <v>c_b_0074</v>
      </c>
    </row>
    <row r="2309" spans="1:25" x14ac:dyDescent="0.15">
      <c r="A2309" s="51">
        <f t="shared" si="342"/>
        <v>116</v>
      </c>
      <c r="B2309" s="2">
        <f>COUNTIF(A$1:A2309,A2309)</f>
        <v>8</v>
      </c>
      <c r="C2309" s="2">
        <f t="shared" si="333"/>
        <v>102</v>
      </c>
      <c r="D2309" s="100">
        <f t="shared" si="334"/>
        <v>111</v>
      </c>
      <c r="E2309" s="51">
        <v>1</v>
      </c>
      <c r="F2309" s="43">
        <f t="shared" si="340"/>
        <v>3</v>
      </c>
      <c r="G2309" s="82">
        <v>13009</v>
      </c>
      <c r="H2309" s="101">
        <f t="shared" si="341"/>
        <v>24</v>
      </c>
      <c r="I2309" s="43">
        <f>VLOOKUP(C2309,[4]CharPropertyConfig!$A:$G,7,FALSE)*D2309</f>
        <v>2775</v>
      </c>
      <c r="J2309" s="51">
        <f>VLOOKUP(A2309,filiation!A:C,3,FALSE)</f>
        <v>15</v>
      </c>
      <c r="K2309" s="51">
        <f>VLOOKUP(J2309,Entourage!A:N,14,FALSE)</f>
        <v>1</v>
      </c>
      <c r="L2309" s="2" t="str">
        <f t="shared" si="335"/>
        <v>战斗</v>
      </c>
      <c r="M2309" s="51">
        <f>VLOOKUP(A2309,filiation!A:D,IF(AND(A2309&gt;=105,A2309&lt;=125),3,4),FALSE)</f>
        <v>15</v>
      </c>
      <c r="N2309" s="51">
        <f>VLOOKUP(M2309,Entourage!A:N,14,FALSE)</f>
        <v>1</v>
      </c>
      <c r="O2309" s="2" t="str">
        <f t="shared" si="336"/>
        <v>战斗</v>
      </c>
      <c r="P2309" s="2">
        <f t="shared" si="337"/>
        <v>102</v>
      </c>
      <c r="Q2309" s="51">
        <f>INT(VLOOKUP(M2309,Entourage!A:AF,28+IF(N2309=1,2,IF(N2309=3,3,1)),FALSE)*0.6*POWER(B2309,1.1))</f>
        <v>70</v>
      </c>
      <c r="R2309" s="55">
        <f>I2309/(SUM(H$2:H2309)*10)</f>
        <v>3.5652799547755479E-3</v>
      </c>
      <c r="S2309" s="95">
        <f t="shared" si="343"/>
        <v>2.2799999999999998</v>
      </c>
      <c r="T2309" s="96">
        <f>SUMIFS(H$2:H2309,A$2:A2309,A2309)*10*S2309*(1.1+INDEX(Entourage!BD:BD,MATCH(J2309,Entourage!A:A,0))/20)</f>
        <v>2786.16</v>
      </c>
      <c r="U2309" s="96">
        <f t="shared" si="338"/>
        <v>420.15999999999985</v>
      </c>
      <c r="V2309" s="96">
        <f>T2309/VLOOKUP(C2309,[4]CharPropertyConfig!$A:$G,7,FALSE)</f>
        <v>111.4464</v>
      </c>
      <c r="W2309" s="96">
        <f t="shared" si="339"/>
        <v>17.159999999999854</v>
      </c>
      <c r="X2309" s="54" t="str">
        <f>VLOOKUP(J2309,Entourage!A:B,2,FALSE)</f>
        <v>c_b_0074</v>
      </c>
      <c r="Y2309" s="51" t="str">
        <f>VLOOKUP(M2309,Entourage!A:B,2,FALSE)</f>
        <v>c_b_0074</v>
      </c>
    </row>
    <row r="2310" spans="1:25" x14ac:dyDescent="0.15">
      <c r="A2310" s="51">
        <f t="shared" si="342"/>
        <v>116</v>
      </c>
      <c r="B2310" s="2">
        <f>COUNTIF(A$1:A2310,A2310)</f>
        <v>9</v>
      </c>
      <c r="C2310" s="2">
        <f t="shared" si="333"/>
        <v>102</v>
      </c>
      <c r="D2310" s="100">
        <f t="shared" si="334"/>
        <v>129</v>
      </c>
      <c r="E2310" s="51">
        <v>1</v>
      </c>
      <c r="F2310" s="43">
        <f t="shared" si="340"/>
        <v>3</v>
      </c>
      <c r="G2310" s="82">
        <v>13009</v>
      </c>
      <c r="H2310" s="101">
        <f t="shared" si="341"/>
        <v>26</v>
      </c>
      <c r="I2310" s="43">
        <f>VLOOKUP(C2310,[4]CharPropertyConfig!$A:$G,7,FALSE)*D2310</f>
        <v>3225</v>
      </c>
      <c r="J2310" s="51">
        <f>VLOOKUP(A2310,filiation!A:C,3,FALSE)</f>
        <v>15</v>
      </c>
      <c r="K2310" s="51">
        <f>VLOOKUP(J2310,Entourage!A:N,14,FALSE)</f>
        <v>1</v>
      </c>
      <c r="L2310" s="2" t="str">
        <f t="shared" si="335"/>
        <v>战斗</v>
      </c>
      <c r="M2310" s="51">
        <f>VLOOKUP(A2310,filiation!A:D,IF(AND(A2310&gt;=105,A2310&lt;=125),3,4),FALSE)</f>
        <v>15</v>
      </c>
      <c r="N2310" s="51">
        <f>VLOOKUP(M2310,Entourage!A:N,14,FALSE)</f>
        <v>1</v>
      </c>
      <c r="O2310" s="2" t="str">
        <f t="shared" si="336"/>
        <v>战斗</v>
      </c>
      <c r="P2310" s="2">
        <f t="shared" si="337"/>
        <v>102</v>
      </c>
      <c r="Q2310" s="51">
        <f>INT(VLOOKUP(M2310,Entourage!A:AF,28+IF(N2310=1,2,IF(N2310=3,3,1)),FALSE)*0.6*POWER(B2310,1.1))</f>
        <v>80</v>
      </c>
      <c r="R2310" s="55">
        <f>I2310/(SUM(H$2:H2310)*10)</f>
        <v>4.14204983303365E-3</v>
      </c>
      <c r="S2310" s="95">
        <f t="shared" si="343"/>
        <v>2.0699999999999998</v>
      </c>
      <c r="T2310" s="96">
        <f>SUMIFS(H$2:H2310,A$2:A2310,A2310)*10*S2310*(1.1+INDEX(Entourage!BD:BD,MATCH(J2310,Entourage!A:A,0))/20)</f>
        <v>3229.2000000000003</v>
      </c>
      <c r="U2310" s="96">
        <f t="shared" si="338"/>
        <v>443.04000000000042</v>
      </c>
      <c r="V2310" s="96">
        <f>T2310/VLOOKUP(C2310,[4]CharPropertyConfig!$A:$G,7,FALSE)</f>
        <v>129.16800000000001</v>
      </c>
      <c r="W2310" s="96">
        <f t="shared" si="339"/>
        <v>22.880000000000564</v>
      </c>
      <c r="X2310" s="54" t="str">
        <f>VLOOKUP(J2310,Entourage!A:B,2,FALSE)</f>
        <v>c_b_0074</v>
      </c>
      <c r="Y2310" s="51" t="str">
        <f>VLOOKUP(M2310,Entourage!A:B,2,FALSE)</f>
        <v>c_b_0074</v>
      </c>
    </row>
    <row r="2311" spans="1:25" x14ac:dyDescent="0.15">
      <c r="A2311" s="51">
        <f t="shared" si="342"/>
        <v>116</v>
      </c>
      <c r="B2311" s="2">
        <f>COUNTIF(A$1:A2311,A2311)</f>
        <v>10</v>
      </c>
      <c r="C2311" s="2">
        <f t="shared" si="333"/>
        <v>102</v>
      </c>
      <c r="D2311" s="100">
        <f t="shared" si="334"/>
        <v>147</v>
      </c>
      <c r="E2311" s="51">
        <v>1</v>
      </c>
      <c r="F2311" s="43">
        <f t="shared" si="340"/>
        <v>3</v>
      </c>
      <c r="G2311" s="82">
        <v>13009</v>
      </c>
      <c r="H2311" s="101">
        <f t="shared" si="341"/>
        <v>30</v>
      </c>
      <c r="I2311" s="43">
        <f>VLOOKUP(C2311,[4]CharPropertyConfig!$A:$G,7,FALSE)*D2311</f>
        <v>3675</v>
      </c>
      <c r="J2311" s="51">
        <f>VLOOKUP(A2311,filiation!A:C,3,FALSE)</f>
        <v>15</v>
      </c>
      <c r="K2311" s="51">
        <f>VLOOKUP(J2311,Entourage!A:N,14,FALSE)</f>
        <v>1</v>
      </c>
      <c r="L2311" s="2" t="str">
        <f t="shared" si="335"/>
        <v>战斗</v>
      </c>
      <c r="M2311" s="51">
        <f>VLOOKUP(A2311,filiation!A:D,IF(AND(A2311&gt;=105,A2311&lt;=125),3,4),FALSE)</f>
        <v>15</v>
      </c>
      <c r="N2311" s="51">
        <f>VLOOKUP(M2311,Entourage!A:N,14,FALSE)</f>
        <v>1</v>
      </c>
      <c r="O2311" s="2" t="str">
        <f t="shared" si="336"/>
        <v>战斗</v>
      </c>
      <c r="P2311" s="2">
        <f t="shared" si="337"/>
        <v>102</v>
      </c>
      <c r="Q2311" s="51">
        <f>INT(VLOOKUP(M2311,Entourage!A:AF,28+IF(N2311=1,2,IF(N2311=3,3,1)),FALSE)*0.6*POWER(B2311,1.1))</f>
        <v>90</v>
      </c>
      <c r="R2311" s="55">
        <f>I2311/(SUM(H$2:H2311)*10)</f>
        <v>4.7181923225060986E-3</v>
      </c>
      <c r="S2311" s="95">
        <f t="shared" si="343"/>
        <v>1.89</v>
      </c>
      <c r="T2311" s="96">
        <f>SUMIFS(H$2:H2311,A$2:A2311,A2311)*10*S2311*(1.1+INDEX(Entourage!BD:BD,MATCH(J2311,Entourage!A:A,0))/20)</f>
        <v>3685.5</v>
      </c>
      <c r="U2311" s="96">
        <f t="shared" si="338"/>
        <v>456.29999999999973</v>
      </c>
      <c r="V2311" s="96">
        <f>T2311/VLOOKUP(C2311,[4]CharPropertyConfig!$A:$G,7,FALSE)</f>
        <v>147.41999999999999</v>
      </c>
      <c r="W2311" s="96">
        <f t="shared" si="339"/>
        <v>13.259999999999309</v>
      </c>
      <c r="X2311" s="54" t="str">
        <f>VLOOKUP(J2311,Entourage!A:B,2,FALSE)</f>
        <v>c_b_0074</v>
      </c>
      <c r="Y2311" s="51" t="str">
        <f>VLOOKUP(M2311,Entourage!A:B,2,FALSE)</f>
        <v>c_b_0074</v>
      </c>
    </row>
    <row r="2312" spans="1:25" x14ac:dyDescent="0.15">
      <c r="A2312" s="51">
        <f t="shared" si="342"/>
        <v>116</v>
      </c>
      <c r="B2312" s="2">
        <f>COUNTIF(A$1:A2312,A2312)</f>
        <v>11</v>
      </c>
      <c r="C2312" s="2">
        <f t="shared" si="333"/>
        <v>102</v>
      </c>
      <c r="D2312" s="100">
        <f t="shared" si="334"/>
        <v>166</v>
      </c>
      <c r="E2312" s="51">
        <v>1</v>
      </c>
      <c r="F2312" s="43">
        <f t="shared" si="340"/>
        <v>4</v>
      </c>
      <c r="G2312" s="82">
        <v>13009</v>
      </c>
      <c r="H2312" s="101">
        <f t="shared" si="341"/>
        <v>34</v>
      </c>
      <c r="I2312" s="43">
        <f>VLOOKUP(C2312,[4]CharPropertyConfig!$A:$G,7,FALSE)*D2312</f>
        <v>4150</v>
      </c>
      <c r="J2312" s="51">
        <f>VLOOKUP(A2312,filiation!A:C,3,FALSE)</f>
        <v>15</v>
      </c>
      <c r="K2312" s="51">
        <f>VLOOKUP(J2312,Entourage!A:N,14,FALSE)</f>
        <v>1</v>
      </c>
      <c r="L2312" s="2" t="str">
        <f t="shared" si="335"/>
        <v>战斗</v>
      </c>
      <c r="M2312" s="51">
        <f>VLOOKUP(A2312,filiation!A:D,IF(AND(A2312&gt;=105,A2312&lt;=125),3,4),FALSE)</f>
        <v>15</v>
      </c>
      <c r="N2312" s="51">
        <f>VLOOKUP(M2312,Entourage!A:N,14,FALSE)</f>
        <v>1</v>
      </c>
      <c r="O2312" s="2" t="str">
        <f t="shared" si="336"/>
        <v>战斗</v>
      </c>
      <c r="P2312" s="2">
        <f t="shared" si="337"/>
        <v>102</v>
      </c>
      <c r="Q2312" s="51">
        <f>INT(VLOOKUP(M2312,Entourage!A:AF,28+IF(N2312=1,2,IF(N2312=3,3,1)),FALSE)*0.6*POWER(B2312,1.1))</f>
        <v>100</v>
      </c>
      <c r="R2312" s="55">
        <f>I2312/(SUM(H$2:H2312)*10)</f>
        <v>5.3257019660181712E-3</v>
      </c>
      <c r="S2312" s="95">
        <f t="shared" si="343"/>
        <v>1.74</v>
      </c>
      <c r="T2312" s="96">
        <f>SUMIFS(H$2:H2312,A$2:A2312,A2312)*10*S2312*(1.1+INDEX(Entourage!BD:BD,MATCH(J2312,Entourage!A:A,0))/20)</f>
        <v>4162.08</v>
      </c>
      <c r="U2312" s="96">
        <f t="shared" si="338"/>
        <v>476.57999999999993</v>
      </c>
      <c r="V2312" s="96">
        <f>T2312/VLOOKUP(C2312,[4]CharPropertyConfig!$A:$G,7,FALSE)</f>
        <v>166.48320000000001</v>
      </c>
      <c r="W2312" s="96">
        <f t="shared" si="339"/>
        <v>20.2800000000002</v>
      </c>
      <c r="X2312" s="54" t="str">
        <f>VLOOKUP(J2312,Entourage!A:B,2,FALSE)</f>
        <v>c_b_0074</v>
      </c>
      <c r="Y2312" s="51" t="str">
        <f>VLOOKUP(M2312,Entourage!A:B,2,FALSE)</f>
        <v>c_b_0074</v>
      </c>
    </row>
    <row r="2313" spans="1:25" x14ac:dyDescent="0.15">
      <c r="A2313" s="51">
        <f t="shared" si="342"/>
        <v>116</v>
      </c>
      <c r="B2313" s="2">
        <f>COUNTIF(A$1:A2313,A2313)</f>
        <v>12</v>
      </c>
      <c r="C2313" s="2">
        <f t="shared" si="333"/>
        <v>102</v>
      </c>
      <c r="D2313" s="100">
        <f t="shared" si="334"/>
        <v>186</v>
      </c>
      <c r="E2313" s="51">
        <v>1</v>
      </c>
      <c r="F2313" s="43">
        <f t="shared" si="340"/>
        <v>4</v>
      </c>
      <c r="G2313" s="82">
        <v>13009</v>
      </c>
      <c r="H2313" s="101">
        <f t="shared" si="341"/>
        <v>38</v>
      </c>
      <c r="I2313" s="43">
        <f>VLOOKUP(C2313,[4]CharPropertyConfig!$A:$G,7,FALSE)*D2313</f>
        <v>4650</v>
      </c>
      <c r="J2313" s="51">
        <f>VLOOKUP(A2313,filiation!A:C,3,FALSE)</f>
        <v>15</v>
      </c>
      <c r="K2313" s="51">
        <f>VLOOKUP(J2313,Entourage!A:N,14,FALSE)</f>
        <v>1</v>
      </c>
      <c r="L2313" s="2" t="str">
        <f t="shared" si="335"/>
        <v>战斗</v>
      </c>
      <c r="M2313" s="51">
        <f>VLOOKUP(A2313,filiation!A:D,IF(AND(A2313&gt;=105,A2313&lt;=125),3,4),FALSE)</f>
        <v>15</v>
      </c>
      <c r="N2313" s="51">
        <f>VLOOKUP(M2313,Entourage!A:N,14,FALSE)</f>
        <v>1</v>
      </c>
      <c r="O2313" s="2" t="str">
        <f t="shared" si="336"/>
        <v>战斗</v>
      </c>
      <c r="P2313" s="2">
        <f t="shared" si="337"/>
        <v>102</v>
      </c>
      <c r="Q2313" s="51">
        <f>INT(VLOOKUP(M2313,Entourage!A:AF,28+IF(N2313=1,2,IF(N2313=3,3,1)),FALSE)*0.6*POWER(B2313,1.1))</f>
        <v>110</v>
      </c>
      <c r="R2313" s="55">
        <f>I2313/(SUM(H$2:H2313)*10)</f>
        <v>5.9644442164131246E-3</v>
      </c>
      <c r="S2313" s="95">
        <f t="shared" si="343"/>
        <v>1.615</v>
      </c>
      <c r="T2313" s="96">
        <f>SUMIFS(H$2:H2313,A$2:A2313,A2313)*10*S2313*(1.1+INDEX(Entourage!BD:BD,MATCH(J2313,Entourage!A:A,0))/20)</f>
        <v>4660.8900000000003</v>
      </c>
      <c r="U2313" s="96">
        <f t="shared" si="338"/>
        <v>498.8100000000004</v>
      </c>
      <c r="V2313" s="96">
        <f>T2313/VLOOKUP(C2313,[4]CharPropertyConfig!$A:$G,7,FALSE)</f>
        <v>186.43560000000002</v>
      </c>
      <c r="W2313" s="96">
        <f t="shared" si="339"/>
        <v>22.230000000000473</v>
      </c>
      <c r="X2313" s="54" t="str">
        <f>VLOOKUP(J2313,Entourage!A:B,2,FALSE)</f>
        <v>c_b_0074</v>
      </c>
      <c r="Y2313" s="51" t="str">
        <f>VLOOKUP(M2313,Entourage!A:B,2,FALSE)</f>
        <v>c_b_0074</v>
      </c>
    </row>
    <row r="2314" spans="1:25" x14ac:dyDescent="0.15">
      <c r="A2314" s="51">
        <f t="shared" si="342"/>
        <v>116</v>
      </c>
      <c r="B2314" s="2">
        <f>COUNTIF(A$1:A2314,A2314)</f>
        <v>13</v>
      </c>
      <c r="C2314" s="2">
        <f t="shared" si="333"/>
        <v>102</v>
      </c>
      <c r="D2314" s="100">
        <f t="shared" si="334"/>
        <v>207</v>
      </c>
      <c r="E2314" s="51">
        <v>1</v>
      </c>
      <c r="F2314" s="43">
        <f t="shared" si="340"/>
        <v>4</v>
      </c>
      <c r="G2314" s="82">
        <v>13009</v>
      </c>
      <c r="H2314" s="101">
        <f t="shared" si="341"/>
        <v>42</v>
      </c>
      <c r="I2314" s="43">
        <f>VLOOKUP(C2314,[4]CharPropertyConfig!$A:$G,7,FALSE)*D2314</f>
        <v>5175</v>
      </c>
      <c r="J2314" s="51">
        <f>VLOOKUP(A2314,filiation!A:C,3,FALSE)</f>
        <v>15</v>
      </c>
      <c r="K2314" s="51">
        <f>VLOOKUP(J2314,Entourage!A:N,14,FALSE)</f>
        <v>1</v>
      </c>
      <c r="L2314" s="2" t="str">
        <f t="shared" si="335"/>
        <v>战斗</v>
      </c>
      <c r="M2314" s="51">
        <f>VLOOKUP(A2314,filiation!A:D,IF(AND(A2314&gt;=105,A2314&lt;=125),3,4),FALSE)</f>
        <v>15</v>
      </c>
      <c r="N2314" s="51">
        <f>VLOOKUP(M2314,Entourage!A:N,14,FALSE)</f>
        <v>1</v>
      </c>
      <c r="O2314" s="2" t="str">
        <f t="shared" si="336"/>
        <v>战斗</v>
      </c>
      <c r="P2314" s="2">
        <f t="shared" si="337"/>
        <v>102</v>
      </c>
      <c r="Q2314" s="51">
        <f>INT(VLOOKUP(M2314,Entourage!A:AF,28+IF(N2314=1,2,IF(N2314=3,3,1)),FALSE)*0.6*POWER(B2314,1.1))</f>
        <v>120</v>
      </c>
      <c r="R2314" s="55">
        <f>I2314/(SUM(H$2:H2314)*10)</f>
        <v>6.6342751653761349E-3</v>
      </c>
      <c r="S2314" s="95">
        <f t="shared" si="343"/>
        <v>1.51</v>
      </c>
      <c r="T2314" s="96">
        <f>SUMIFS(H$2:H2314,A$2:A2314,A2314)*10*S2314*(1.1+INDEX(Entourage!BD:BD,MATCH(J2314,Entourage!A:A,0))/20)</f>
        <v>5182.3200000000006</v>
      </c>
      <c r="U2314" s="96">
        <f t="shared" si="338"/>
        <v>521.43000000000029</v>
      </c>
      <c r="V2314" s="96">
        <f>T2314/VLOOKUP(C2314,[4]CharPropertyConfig!$A:$G,7,FALSE)</f>
        <v>207.29280000000003</v>
      </c>
      <c r="W2314" s="96">
        <f t="shared" si="339"/>
        <v>22.619999999999891</v>
      </c>
      <c r="X2314" s="54" t="str">
        <f>VLOOKUP(J2314,Entourage!A:B,2,FALSE)</f>
        <v>c_b_0074</v>
      </c>
      <c r="Y2314" s="51" t="str">
        <f>VLOOKUP(M2314,Entourage!A:B,2,FALSE)</f>
        <v>c_b_0074</v>
      </c>
    </row>
    <row r="2315" spans="1:25" x14ac:dyDescent="0.15">
      <c r="A2315" s="51">
        <f t="shared" si="342"/>
        <v>116</v>
      </c>
      <c r="B2315" s="2">
        <f>COUNTIF(A$1:A2315,A2315)</f>
        <v>14</v>
      </c>
      <c r="C2315" s="2">
        <f t="shared" si="333"/>
        <v>102</v>
      </c>
      <c r="D2315" s="100">
        <f t="shared" si="334"/>
        <v>228</v>
      </c>
      <c r="E2315" s="51">
        <v>1</v>
      </c>
      <c r="F2315" s="43">
        <f t="shared" si="340"/>
        <v>5</v>
      </c>
      <c r="G2315" s="82">
        <v>13009</v>
      </c>
      <c r="H2315" s="101">
        <f t="shared" si="341"/>
        <v>46</v>
      </c>
      <c r="I2315" s="43">
        <f>VLOOKUP(C2315,[4]CharPropertyConfig!$A:$G,7,FALSE)*D2315</f>
        <v>5700</v>
      </c>
      <c r="J2315" s="51">
        <f>VLOOKUP(A2315,filiation!A:C,3,FALSE)</f>
        <v>15</v>
      </c>
      <c r="K2315" s="51">
        <f>VLOOKUP(J2315,Entourage!A:N,14,FALSE)</f>
        <v>1</v>
      </c>
      <c r="L2315" s="2" t="str">
        <f t="shared" si="335"/>
        <v>战斗</v>
      </c>
      <c r="M2315" s="51">
        <f>VLOOKUP(A2315,filiation!A:D,IF(AND(A2315&gt;=105,A2315&lt;=125),3,4),FALSE)</f>
        <v>15</v>
      </c>
      <c r="N2315" s="51">
        <f>VLOOKUP(M2315,Entourage!A:N,14,FALSE)</f>
        <v>1</v>
      </c>
      <c r="O2315" s="2" t="str">
        <f t="shared" si="336"/>
        <v>战斗</v>
      </c>
      <c r="P2315" s="2">
        <f t="shared" si="337"/>
        <v>102</v>
      </c>
      <c r="Q2315" s="51">
        <f>INT(VLOOKUP(M2315,Entourage!A:AF,28+IF(N2315=1,2,IF(N2315=3,3,1)),FALSE)*0.6*POWER(B2315,1.1))</f>
        <v>131</v>
      </c>
      <c r="R2315" s="55">
        <f>I2315/(SUM(H$2:H2315)*10)</f>
        <v>7.303010890454837E-3</v>
      </c>
      <c r="S2315" s="95">
        <f t="shared" si="343"/>
        <v>1.42</v>
      </c>
      <c r="T2315" s="96">
        <f>SUMIFS(H$2:H2315,A$2:A2315,A2315)*10*S2315*(1.1+INDEX(Entourage!BD:BD,MATCH(J2315,Entourage!A:A,0))/20)</f>
        <v>5722.6</v>
      </c>
      <c r="U2315" s="96">
        <f t="shared" si="338"/>
        <v>540.27999999999975</v>
      </c>
      <c r="V2315" s="96">
        <f>T2315/VLOOKUP(C2315,[4]CharPropertyConfig!$A:$G,7,FALSE)</f>
        <v>228.90400000000002</v>
      </c>
      <c r="W2315" s="96">
        <f t="shared" si="339"/>
        <v>18.849999999999454</v>
      </c>
      <c r="X2315" s="54" t="str">
        <f>VLOOKUP(J2315,Entourage!A:B,2,FALSE)</f>
        <v>c_b_0074</v>
      </c>
      <c r="Y2315" s="51" t="str">
        <f>VLOOKUP(M2315,Entourage!A:B,2,FALSE)</f>
        <v>c_b_0074</v>
      </c>
    </row>
    <row r="2316" spans="1:25" x14ac:dyDescent="0.15">
      <c r="A2316" s="51">
        <f t="shared" si="342"/>
        <v>116</v>
      </c>
      <c r="B2316" s="2">
        <f>COUNTIF(A$1:A2316,A2316)</f>
        <v>15</v>
      </c>
      <c r="C2316" s="2">
        <f t="shared" si="333"/>
        <v>102</v>
      </c>
      <c r="D2316" s="100">
        <f t="shared" si="334"/>
        <v>251</v>
      </c>
      <c r="E2316" s="51">
        <v>1</v>
      </c>
      <c r="F2316" s="43">
        <f t="shared" si="340"/>
        <v>5</v>
      </c>
      <c r="G2316" s="82">
        <v>13009</v>
      </c>
      <c r="H2316" s="101">
        <f t="shared" si="341"/>
        <v>50</v>
      </c>
      <c r="I2316" s="43">
        <f>VLOOKUP(C2316,[4]CharPropertyConfig!$A:$G,7,FALSE)*D2316</f>
        <v>6275</v>
      </c>
      <c r="J2316" s="51">
        <f>VLOOKUP(A2316,filiation!A:C,3,FALSE)</f>
        <v>15</v>
      </c>
      <c r="K2316" s="51">
        <f>VLOOKUP(J2316,Entourage!A:N,14,FALSE)</f>
        <v>1</v>
      </c>
      <c r="L2316" s="2" t="str">
        <f t="shared" si="335"/>
        <v>战斗</v>
      </c>
      <c r="M2316" s="51">
        <f>VLOOKUP(A2316,filiation!A:D,IF(AND(A2316&gt;=105,A2316&lt;=125),3,4),FALSE)</f>
        <v>15</v>
      </c>
      <c r="N2316" s="51">
        <f>VLOOKUP(M2316,Entourage!A:N,14,FALSE)</f>
        <v>1</v>
      </c>
      <c r="O2316" s="2" t="str">
        <f t="shared" si="336"/>
        <v>战斗</v>
      </c>
      <c r="P2316" s="2">
        <f t="shared" si="337"/>
        <v>102</v>
      </c>
      <c r="Q2316" s="51">
        <f>INT(VLOOKUP(M2316,Entourage!A:AF,28+IF(N2316=1,2,IF(N2316=3,3,1)),FALSE)*0.6*POWER(B2316,1.1))</f>
        <v>141</v>
      </c>
      <c r="R2316" s="55">
        <f>I2316/(SUM(H$2:H2316)*10)</f>
        <v>8.0345710627400761E-3</v>
      </c>
      <c r="S2316" s="95">
        <f t="shared" si="343"/>
        <v>1.3418999999999999</v>
      </c>
      <c r="T2316" s="96">
        <f>SUMIFS(H$2:H2316,A$2:A2316,A2316)*10*S2316*(1.1+INDEX(Entourage!BD:BD,MATCH(J2316,Entourage!A:A,0))/20)</f>
        <v>6280.0919999999996</v>
      </c>
      <c r="U2316" s="96">
        <f t="shared" si="338"/>
        <v>557.49199999999928</v>
      </c>
      <c r="V2316" s="96">
        <f>T2316/VLOOKUP(C2316,[4]CharPropertyConfig!$A:$G,7,FALSE)</f>
        <v>251.20367999999999</v>
      </c>
      <c r="W2316" s="96">
        <f t="shared" si="339"/>
        <v>17.211999999999534</v>
      </c>
      <c r="X2316" s="54" t="str">
        <f>VLOOKUP(J2316,Entourage!A:B,2,FALSE)</f>
        <v>c_b_0074</v>
      </c>
      <c r="Y2316" s="51" t="str">
        <f>VLOOKUP(M2316,Entourage!A:B,2,FALSE)</f>
        <v>c_b_0074</v>
      </c>
    </row>
    <row r="2317" spans="1:25" x14ac:dyDescent="0.15">
      <c r="A2317" s="51">
        <f t="shared" si="342"/>
        <v>116</v>
      </c>
      <c r="B2317" s="2">
        <f>COUNTIF(A$1:A2317,A2317)</f>
        <v>16</v>
      </c>
      <c r="C2317" s="2">
        <f t="shared" si="333"/>
        <v>102</v>
      </c>
      <c r="D2317" s="100">
        <f t="shared" si="334"/>
        <v>274</v>
      </c>
      <c r="E2317" s="51">
        <v>1</v>
      </c>
      <c r="F2317" s="43">
        <f t="shared" si="340"/>
        <v>5</v>
      </c>
      <c r="G2317" s="82">
        <v>13009</v>
      </c>
      <c r="H2317" s="101">
        <f t="shared" si="341"/>
        <v>54</v>
      </c>
      <c r="I2317" s="43">
        <f>VLOOKUP(C2317,[4]CharPropertyConfig!$A:$G,7,FALSE)*D2317</f>
        <v>6850</v>
      </c>
      <c r="J2317" s="51">
        <f>VLOOKUP(A2317,filiation!A:C,3,FALSE)</f>
        <v>15</v>
      </c>
      <c r="K2317" s="51">
        <f>VLOOKUP(J2317,Entourage!A:N,14,FALSE)</f>
        <v>1</v>
      </c>
      <c r="L2317" s="2" t="str">
        <f t="shared" si="335"/>
        <v>战斗</v>
      </c>
      <c r="M2317" s="51">
        <f>VLOOKUP(A2317,filiation!A:D,IF(AND(A2317&gt;=105,A2317&lt;=125),3,4),FALSE)</f>
        <v>15</v>
      </c>
      <c r="N2317" s="51">
        <f>VLOOKUP(M2317,Entourage!A:N,14,FALSE)</f>
        <v>1</v>
      </c>
      <c r="O2317" s="2" t="str">
        <f t="shared" si="336"/>
        <v>战斗</v>
      </c>
      <c r="P2317" s="2">
        <f t="shared" si="337"/>
        <v>102</v>
      </c>
      <c r="Q2317" s="51">
        <f>INT(VLOOKUP(M2317,Entourage!A:AF,28+IF(N2317=1,2,IF(N2317=3,3,1)),FALSE)*0.6*POWER(B2317,1.1))</f>
        <v>152</v>
      </c>
      <c r="R2317" s="55">
        <f>I2317/(SUM(H$2:H2317)*10)</f>
        <v>8.764746526089516E-3</v>
      </c>
      <c r="S2317" s="95">
        <f t="shared" si="343"/>
        <v>1.2748049999999997</v>
      </c>
      <c r="T2317" s="96">
        <f>SUMIFS(H$2:H2317,A$2:A2317,A2317)*10*S2317*(1.1+INDEX(Entourage!BD:BD,MATCH(J2317,Entourage!A:A,0))/20)</f>
        <v>6861.0005099999989</v>
      </c>
      <c r="U2317" s="96">
        <f t="shared" si="338"/>
        <v>580.9085099999993</v>
      </c>
      <c r="V2317" s="96">
        <f>T2317/VLOOKUP(C2317,[4]CharPropertyConfig!$A:$G,7,FALSE)</f>
        <v>274.44002039999998</v>
      </c>
      <c r="W2317" s="96">
        <f t="shared" si="339"/>
        <v>23.416510000000017</v>
      </c>
      <c r="X2317" s="54" t="str">
        <f>VLOOKUP(J2317,Entourage!A:B,2,FALSE)</f>
        <v>c_b_0074</v>
      </c>
      <c r="Y2317" s="51" t="str">
        <f>VLOOKUP(M2317,Entourage!A:B,2,FALSE)</f>
        <v>c_b_0074</v>
      </c>
    </row>
    <row r="2318" spans="1:25" x14ac:dyDescent="0.15">
      <c r="A2318" s="51">
        <f t="shared" si="342"/>
        <v>116</v>
      </c>
      <c r="B2318" s="2">
        <f>COUNTIF(A$1:A2318,A2318)</f>
        <v>17</v>
      </c>
      <c r="C2318" s="2">
        <f t="shared" si="333"/>
        <v>102</v>
      </c>
      <c r="D2318" s="100">
        <f t="shared" si="334"/>
        <v>298</v>
      </c>
      <c r="E2318" s="51">
        <v>1</v>
      </c>
      <c r="F2318" s="43">
        <f t="shared" si="340"/>
        <v>5</v>
      </c>
      <c r="G2318" s="82">
        <v>13009</v>
      </c>
      <c r="H2318" s="101">
        <f t="shared" si="341"/>
        <v>58</v>
      </c>
      <c r="I2318" s="43">
        <f>VLOOKUP(C2318,[4]CharPropertyConfig!$A:$G,7,FALSE)*D2318</f>
        <v>7450</v>
      </c>
      <c r="J2318" s="51">
        <f>VLOOKUP(A2318,filiation!A:C,3,FALSE)</f>
        <v>15</v>
      </c>
      <c r="K2318" s="51">
        <f>VLOOKUP(J2318,Entourage!A:N,14,FALSE)</f>
        <v>1</v>
      </c>
      <c r="L2318" s="2" t="str">
        <f t="shared" si="335"/>
        <v>战斗</v>
      </c>
      <c r="M2318" s="51">
        <f>VLOOKUP(A2318,filiation!A:D,IF(AND(A2318&gt;=105,A2318&lt;=125),3,4),FALSE)</f>
        <v>15</v>
      </c>
      <c r="N2318" s="51">
        <f>VLOOKUP(M2318,Entourage!A:N,14,FALSE)</f>
        <v>1</v>
      </c>
      <c r="O2318" s="2" t="str">
        <f t="shared" si="336"/>
        <v>战斗</v>
      </c>
      <c r="P2318" s="2">
        <f t="shared" si="337"/>
        <v>102</v>
      </c>
      <c r="Q2318" s="51">
        <f>INT(VLOOKUP(M2318,Entourage!A:AF,28+IF(N2318=1,2,IF(N2318=3,3,1)),FALSE)*0.6*POWER(B2318,1.1))</f>
        <v>162</v>
      </c>
      <c r="R2318" s="55">
        <f>I2318/(SUM(H$2:H2318)*10)</f>
        <v>9.5253925228865142E-3</v>
      </c>
      <c r="S2318" s="95">
        <f t="shared" si="343"/>
        <v>1.2174387749999998</v>
      </c>
      <c r="T2318" s="96">
        <f>SUMIFS(H$2:H2318,A$2:A2318,A2318)*10*S2318*(1.1+INDEX(Entourage!BD:BD,MATCH(J2318,Entourage!A:A,0))/20)</f>
        <v>7470.2043233999984</v>
      </c>
      <c r="U2318" s="96">
        <f t="shared" si="338"/>
        <v>609.20381339999949</v>
      </c>
      <c r="V2318" s="96">
        <f>T2318/VLOOKUP(C2318,[4]CharPropertyConfig!$A:$G,7,FALSE)</f>
        <v>298.80817293599995</v>
      </c>
      <c r="W2318" s="96">
        <f t="shared" si="339"/>
        <v>28.295303400000194</v>
      </c>
      <c r="X2318" s="54" t="str">
        <f>VLOOKUP(J2318,Entourage!A:B,2,FALSE)</f>
        <v>c_b_0074</v>
      </c>
      <c r="Y2318" s="51" t="str">
        <f>VLOOKUP(M2318,Entourage!A:B,2,FALSE)</f>
        <v>c_b_0074</v>
      </c>
    </row>
    <row r="2319" spans="1:25" x14ac:dyDescent="0.15">
      <c r="A2319" s="51">
        <f t="shared" si="342"/>
        <v>116</v>
      </c>
      <c r="B2319" s="2">
        <f>COUNTIF(A$1:A2319,A2319)</f>
        <v>18</v>
      </c>
      <c r="C2319" s="2">
        <f t="shared" si="333"/>
        <v>102</v>
      </c>
      <c r="D2319" s="100">
        <f t="shared" si="334"/>
        <v>325</v>
      </c>
      <c r="E2319" s="51">
        <v>1</v>
      </c>
      <c r="F2319" s="43">
        <f t="shared" si="340"/>
        <v>6</v>
      </c>
      <c r="G2319" s="82">
        <v>13009</v>
      </c>
      <c r="H2319" s="101">
        <f t="shared" si="341"/>
        <v>64</v>
      </c>
      <c r="I2319" s="43">
        <f>VLOOKUP(C2319,[4]CharPropertyConfig!$A:$G,7,FALSE)*D2319</f>
        <v>8125</v>
      </c>
      <c r="J2319" s="51">
        <f>VLOOKUP(A2319,filiation!A:C,3,FALSE)</f>
        <v>15</v>
      </c>
      <c r="K2319" s="51">
        <f>VLOOKUP(J2319,Entourage!A:N,14,FALSE)</f>
        <v>1</v>
      </c>
      <c r="L2319" s="2" t="str">
        <f t="shared" si="335"/>
        <v>战斗</v>
      </c>
      <c r="M2319" s="51">
        <f>VLOOKUP(A2319,filiation!A:D,IF(AND(A2319&gt;=105,A2319&lt;=125),3,4),FALSE)</f>
        <v>15</v>
      </c>
      <c r="N2319" s="51">
        <f>VLOOKUP(M2319,Entourage!A:N,14,FALSE)</f>
        <v>1</v>
      </c>
      <c r="O2319" s="2" t="str">
        <f t="shared" si="336"/>
        <v>战斗</v>
      </c>
      <c r="P2319" s="2">
        <f t="shared" si="337"/>
        <v>102</v>
      </c>
      <c r="Q2319" s="51">
        <f>INT(VLOOKUP(M2319,Entourage!A:AF,28+IF(N2319=1,2,IF(N2319=3,3,1)),FALSE)*0.6*POWER(B2319,1.1))</f>
        <v>173</v>
      </c>
      <c r="R2319" s="55">
        <f>I2319/(SUM(H$2:H2319)*10)</f>
        <v>1.0379937656497522E-2</v>
      </c>
      <c r="S2319" s="95">
        <f t="shared" si="343"/>
        <v>1.1687412239999997</v>
      </c>
      <c r="T2319" s="96">
        <f>SUMIFS(H$2:H2319,A$2:A2319,A2319)*10*S2319*(1.1+INDEX(Entourage!BD:BD,MATCH(J2319,Entourage!A:A,0))/20)</f>
        <v>8143.7888488319977</v>
      </c>
      <c r="U2319" s="96">
        <f t="shared" si="338"/>
        <v>673.58452543199928</v>
      </c>
      <c r="V2319" s="96">
        <f>T2319/VLOOKUP(C2319,[4]CharPropertyConfig!$A:$G,7,FALSE)</f>
        <v>325.75155395327988</v>
      </c>
      <c r="W2319" s="96">
        <f t="shared" si="339"/>
        <v>64.380712031999792</v>
      </c>
      <c r="X2319" s="54" t="str">
        <f>VLOOKUP(J2319,Entourage!A:B,2,FALSE)</f>
        <v>c_b_0074</v>
      </c>
      <c r="Y2319" s="51" t="str">
        <f>VLOOKUP(M2319,Entourage!A:B,2,FALSE)</f>
        <v>c_b_0074</v>
      </c>
    </row>
    <row r="2320" spans="1:25" x14ac:dyDescent="0.15">
      <c r="A2320" s="51">
        <f t="shared" si="342"/>
        <v>116</v>
      </c>
      <c r="B2320" s="2">
        <f>COUNTIF(A$1:A2320,A2320)</f>
        <v>19</v>
      </c>
      <c r="C2320" s="2">
        <f t="shared" si="333"/>
        <v>102</v>
      </c>
      <c r="D2320" s="100">
        <f t="shared" si="334"/>
        <v>354</v>
      </c>
      <c r="E2320" s="51">
        <v>1</v>
      </c>
      <c r="F2320" s="43">
        <f t="shared" si="340"/>
        <v>6</v>
      </c>
      <c r="G2320" s="82">
        <v>13009</v>
      </c>
      <c r="H2320" s="101">
        <f t="shared" si="341"/>
        <v>68</v>
      </c>
      <c r="I2320" s="43">
        <f>VLOOKUP(C2320,[4]CharPropertyConfig!$A:$G,7,FALSE)*D2320</f>
        <v>8850</v>
      </c>
      <c r="J2320" s="51">
        <f>VLOOKUP(A2320,filiation!A:C,3,FALSE)</f>
        <v>15</v>
      </c>
      <c r="K2320" s="51">
        <f>VLOOKUP(J2320,Entourage!A:N,14,FALSE)</f>
        <v>1</v>
      </c>
      <c r="L2320" s="2" t="str">
        <f t="shared" si="335"/>
        <v>战斗</v>
      </c>
      <c r="M2320" s="51">
        <f>VLOOKUP(A2320,filiation!A:D,IF(AND(A2320&gt;=105,A2320&lt;=125),3,4),FALSE)</f>
        <v>15</v>
      </c>
      <c r="N2320" s="51">
        <f>VLOOKUP(M2320,Entourage!A:N,14,FALSE)</f>
        <v>1</v>
      </c>
      <c r="O2320" s="2" t="str">
        <f t="shared" si="336"/>
        <v>战斗</v>
      </c>
      <c r="P2320" s="2">
        <f t="shared" si="337"/>
        <v>102</v>
      </c>
      <c r="Q2320" s="51">
        <f>INT(VLOOKUP(M2320,Entourage!A:AF,28+IF(N2320=1,2,IF(N2320=3,3,1)),FALSE)*0.6*POWER(B2320,1.1))</f>
        <v>183</v>
      </c>
      <c r="R2320" s="55">
        <f>I2320/(SUM(H$2:H2320)*10)</f>
        <v>1.1296334116205453E-2</v>
      </c>
      <c r="S2320" s="95">
        <f t="shared" si="343"/>
        <v>1.1278352811599996</v>
      </c>
      <c r="T2320" s="96">
        <f>SUMIFS(H$2:H2320,A$2:A2320,A2320)*10*S2320*(1.1+INDEX(Entourage!BD:BD,MATCH(J2320,Entourage!A:A,0))/20)</f>
        <v>8855.7626276683168</v>
      </c>
      <c r="U2320" s="96">
        <f t="shared" si="338"/>
        <v>711.97377883631907</v>
      </c>
      <c r="V2320" s="96">
        <f>T2320/VLOOKUP(C2320,[4]CharPropertyConfig!$A:$G,7,FALSE)</f>
        <v>354.23050510673266</v>
      </c>
      <c r="W2320" s="96">
        <f t="shared" si="339"/>
        <v>38.389253404319788</v>
      </c>
      <c r="X2320" s="54" t="str">
        <f>VLOOKUP(J2320,Entourage!A:B,2,FALSE)</f>
        <v>c_b_0074</v>
      </c>
      <c r="Y2320" s="51" t="str">
        <f>VLOOKUP(M2320,Entourage!A:B,2,FALSE)</f>
        <v>c_b_0074</v>
      </c>
    </row>
    <row r="2321" spans="1:25" x14ac:dyDescent="0.15">
      <c r="A2321" s="51">
        <f t="shared" si="342"/>
        <v>116</v>
      </c>
      <c r="B2321" s="2">
        <f>COUNTIF(A$1:A2321,A2321)</f>
        <v>20</v>
      </c>
      <c r="C2321" s="2">
        <f t="shared" si="333"/>
        <v>102</v>
      </c>
      <c r="D2321" s="100">
        <f t="shared" si="334"/>
        <v>384</v>
      </c>
      <c r="E2321" s="51">
        <v>1</v>
      </c>
      <c r="F2321" s="43">
        <f t="shared" si="340"/>
        <v>6</v>
      </c>
      <c r="G2321" s="82">
        <v>13009</v>
      </c>
      <c r="H2321" s="101">
        <f t="shared" si="341"/>
        <v>72</v>
      </c>
      <c r="I2321" s="43">
        <f>VLOOKUP(C2321,[4]CharPropertyConfig!$A:$G,7,FALSE)*D2321</f>
        <v>9600</v>
      </c>
      <c r="J2321" s="51">
        <f>VLOOKUP(A2321,filiation!A:C,3,FALSE)</f>
        <v>15</v>
      </c>
      <c r="K2321" s="51">
        <f>VLOOKUP(J2321,Entourage!A:N,14,FALSE)</f>
        <v>1</v>
      </c>
      <c r="L2321" s="2" t="str">
        <f t="shared" si="335"/>
        <v>战斗</v>
      </c>
      <c r="M2321" s="51">
        <f>VLOOKUP(A2321,filiation!A:D,IF(AND(A2321&gt;=105,A2321&lt;=125),3,4),FALSE)</f>
        <v>15</v>
      </c>
      <c r="N2321" s="51">
        <f>VLOOKUP(M2321,Entourage!A:N,14,FALSE)</f>
        <v>1</v>
      </c>
      <c r="O2321" s="2" t="str">
        <f t="shared" si="336"/>
        <v>战斗</v>
      </c>
      <c r="P2321" s="2">
        <f t="shared" si="337"/>
        <v>102</v>
      </c>
      <c r="Q2321" s="51">
        <f>INT(VLOOKUP(M2321,Entourage!A:AF,28+IF(N2321=1,2,IF(N2321=3,3,1)),FALSE)*0.6*POWER(B2321,1.1))</f>
        <v>194</v>
      </c>
      <c r="R2321" s="55">
        <f>I2321/(SUM(H$2:H2321)*10)</f>
        <v>1.2242399510304019E-2</v>
      </c>
      <c r="S2321" s="95">
        <f t="shared" si="343"/>
        <v>1.0940002227251997</v>
      </c>
      <c r="T2321" s="96">
        <f>SUMIFS(H$2:H2321,A$2:A2321,A2321)*10*S2321*(1.1+INDEX(Entourage!BD:BD,MATCH(J2321,Entourage!A:A,0))/20)</f>
        <v>9614.0739573090541</v>
      </c>
      <c r="U2321" s="96">
        <f t="shared" si="338"/>
        <v>758.31132964073731</v>
      </c>
      <c r="V2321" s="96">
        <f>T2321/VLOOKUP(C2321,[4]CharPropertyConfig!$A:$G,7,FALSE)</f>
        <v>384.56295829236217</v>
      </c>
      <c r="W2321" s="96">
        <f t="shared" si="339"/>
        <v>46.337550804418242</v>
      </c>
      <c r="X2321" s="54" t="str">
        <f>VLOOKUP(J2321,Entourage!A:B,2,FALSE)</f>
        <v>c_b_0074</v>
      </c>
      <c r="Y2321" s="51" t="str">
        <f>VLOOKUP(M2321,Entourage!A:B,2,FALSE)</f>
        <v>c_b_0074</v>
      </c>
    </row>
    <row r="2322" spans="1:25" x14ac:dyDescent="0.15">
      <c r="A2322" s="51">
        <f t="shared" si="342"/>
        <v>117</v>
      </c>
      <c r="B2322" s="2">
        <f>COUNTIF(A$1:A2322,A2322)</f>
        <v>1</v>
      </c>
      <c r="C2322" s="2">
        <f t="shared" si="333"/>
        <v>104</v>
      </c>
      <c r="D2322" s="100">
        <f t="shared" si="334"/>
        <v>250</v>
      </c>
      <c r="E2322" s="51">
        <v>1</v>
      </c>
      <c r="F2322" s="43">
        <f t="shared" si="340"/>
        <v>1</v>
      </c>
      <c r="G2322" s="82">
        <v>13009</v>
      </c>
      <c r="H2322" s="101">
        <f t="shared" si="341"/>
        <v>2</v>
      </c>
      <c r="I2322" s="43">
        <f>VLOOKUP(C2322,[4]CharPropertyConfig!$A:$G,7,FALSE)*D2322</f>
        <v>250</v>
      </c>
      <c r="J2322" s="51">
        <f>VLOOKUP(A2322,filiation!A:C,3,FALSE)</f>
        <v>16</v>
      </c>
      <c r="K2322" s="51">
        <f>VLOOKUP(J2322,Entourage!A:N,14,FALSE)</f>
        <v>3</v>
      </c>
      <c r="L2322" s="2" t="str">
        <f t="shared" si="335"/>
        <v>辅助</v>
      </c>
      <c r="M2322" s="51">
        <f>VLOOKUP(A2322,filiation!A:D,IF(AND(A2322&gt;=105,A2322&lt;=125),3,4),FALSE)</f>
        <v>16</v>
      </c>
      <c r="N2322" s="51">
        <f>VLOOKUP(M2322,Entourage!A:N,14,FALSE)</f>
        <v>3</v>
      </c>
      <c r="O2322" s="2" t="str">
        <f t="shared" si="336"/>
        <v>辅助</v>
      </c>
      <c r="P2322" s="2">
        <f t="shared" si="337"/>
        <v>104</v>
      </c>
      <c r="Q2322" s="51">
        <f>INT(VLOOKUP(M2322,Entourage!A:AF,28+IF(N2322=1,2,IF(N2322=3,3,1)),FALSE)*0.6*POWER(B2322,1.1))</f>
        <v>157</v>
      </c>
      <c r="R2322" s="55">
        <f>I2322/(SUM(H$2:H2322)*10)</f>
        <v>3.1880435614272236E-4</v>
      </c>
      <c r="S2322" s="95">
        <f t="shared" si="343"/>
        <v>10</v>
      </c>
      <c r="T2322" s="96">
        <f>SUMIFS(H$2:H2322,A$2:A2322,A2322)*10*S2322*(1.1+INDEX(Entourage!BD:BD,MATCH(J2322,Entourage!A:A,0))/20)</f>
        <v>250</v>
      </c>
      <c r="U2322" s="96">
        <f t="shared" si="338"/>
        <v>-9364.0739573090541</v>
      </c>
      <c r="V2322" s="96">
        <f>T2322/VLOOKUP(C2322,[4]CharPropertyConfig!$A:$G,7,FALSE)</f>
        <v>250</v>
      </c>
      <c r="W2322" s="96">
        <f t="shared" si="339"/>
        <v>-10122.385286949791</v>
      </c>
      <c r="X2322" s="54" t="str">
        <f>VLOOKUP(J2322,Entourage!A:B,2,FALSE)</f>
        <v>c_b_0078</v>
      </c>
      <c r="Y2322" s="51" t="str">
        <f>VLOOKUP(M2322,Entourage!A:B,2,FALSE)</f>
        <v>c_b_0078</v>
      </c>
    </row>
    <row r="2323" spans="1:25" x14ac:dyDescent="0.15">
      <c r="A2323" s="51">
        <f t="shared" si="342"/>
        <v>117</v>
      </c>
      <c r="B2323" s="2">
        <f>COUNTIF(A$1:A2323,A2323)</f>
        <v>2</v>
      </c>
      <c r="C2323" s="2">
        <f t="shared" si="333"/>
        <v>104</v>
      </c>
      <c r="D2323" s="100">
        <f t="shared" si="334"/>
        <v>525</v>
      </c>
      <c r="E2323" s="51">
        <v>1</v>
      </c>
      <c r="F2323" s="43">
        <f t="shared" si="340"/>
        <v>1</v>
      </c>
      <c r="G2323" s="82">
        <v>13009</v>
      </c>
      <c r="H2323" s="101">
        <f t="shared" si="341"/>
        <v>4</v>
      </c>
      <c r="I2323" s="43">
        <f>VLOOKUP(C2323,[4]CharPropertyConfig!$A:$G,7,FALSE)*D2323</f>
        <v>525</v>
      </c>
      <c r="J2323" s="51">
        <f>VLOOKUP(A2323,filiation!A:C,3,FALSE)</f>
        <v>16</v>
      </c>
      <c r="K2323" s="51">
        <f>VLOOKUP(J2323,Entourage!A:N,14,FALSE)</f>
        <v>3</v>
      </c>
      <c r="L2323" s="2" t="str">
        <f t="shared" si="335"/>
        <v>辅助</v>
      </c>
      <c r="M2323" s="51">
        <f>VLOOKUP(A2323,filiation!A:D,IF(AND(A2323&gt;=105,A2323&lt;=125),3,4),FALSE)</f>
        <v>16</v>
      </c>
      <c r="N2323" s="51">
        <f>VLOOKUP(M2323,Entourage!A:N,14,FALSE)</f>
        <v>3</v>
      </c>
      <c r="O2323" s="2" t="str">
        <f t="shared" si="336"/>
        <v>辅助</v>
      </c>
      <c r="P2323" s="2">
        <f t="shared" si="337"/>
        <v>104</v>
      </c>
      <c r="Q2323" s="51">
        <f>INT(VLOOKUP(M2323,Entourage!A:AF,28+IF(N2323=1,2,IF(N2323=3,3,1)),FALSE)*0.6*POWER(B2323,1.1))</f>
        <v>336</v>
      </c>
      <c r="R2323" s="55">
        <f>I2323/(SUM(H$2:H2323)*10)</f>
        <v>6.6945499987248471E-4</v>
      </c>
      <c r="S2323" s="95">
        <f t="shared" si="343"/>
        <v>7</v>
      </c>
      <c r="T2323" s="96">
        <f>SUMIFS(H$2:H2323,A$2:A2323,A2323)*10*S2323*(1.1+INDEX(Entourage!BD:BD,MATCH(J2323,Entourage!A:A,0))/20)</f>
        <v>525</v>
      </c>
      <c r="U2323" s="96">
        <f t="shared" si="338"/>
        <v>275</v>
      </c>
      <c r="V2323" s="96">
        <f>T2323/VLOOKUP(C2323,[4]CharPropertyConfig!$A:$G,7,FALSE)</f>
        <v>525</v>
      </c>
      <c r="W2323" s="96">
        <f t="shared" si="339"/>
        <v>9639.0739573090541</v>
      </c>
      <c r="X2323" s="54" t="str">
        <f>VLOOKUP(J2323,Entourage!A:B,2,FALSE)</f>
        <v>c_b_0078</v>
      </c>
      <c r="Y2323" s="51" t="str">
        <f>VLOOKUP(M2323,Entourage!A:B,2,FALSE)</f>
        <v>c_b_0078</v>
      </c>
    </row>
    <row r="2324" spans="1:25" x14ac:dyDescent="0.15">
      <c r="A2324" s="51">
        <f t="shared" si="342"/>
        <v>117</v>
      </c>
      <c r="B2324" s="2">
        <f>COUNTIF(A$1:A2324,A2324)</f>
        <v>3</v>
      </c>
      <c r="C2324" s="2">
        <f t="shared" si="333"/>
        <v>104</v>
      </c>
      <c r="D2324" s="100">
        <f t="shared" si="334"/>
        <v>825</v>
      </c>
      <c r="E2324" s="51">
        <v>1</v>
      </c>
      <c r="F2324" s="43">
        <f t="shared" si="340"/>
        <v>1</v>
      </c>
      <c r="G2324" s="82">
        <v>13009</v>
      </c>
      <c r="H2324" s="101">
        <f t="shared" si="341"/>
        <v>6</v>
      </c>
      <c r="I2324" s="43">
        <f>VLOOKUP(C2324,[4]CharPropertyConfig!$A:$G,7,FALSE)*D2324</f>
        <v>825</v>
      </c>
      <c r="J2324" s="51">
        <f>VLOOKUP(A2324,filiation!A:C,3,FALSE)</f>
        <v>16</v>
      </c>
      <c r="K2324" s="51">
        <f>VLOOKUP(J2324,Entourage!A:N,14,FALSE)</f>
        <v>3</v>
      </c>
      <c r="L2324" s="2" t="str">
        <f t="shared" si="335"/>
        <v>辅助</v>
      </c>
      <c r="M2324" s="51">
        <f>VLOOKUP(A2324,filiation!A:D,IF(AND(A2324&gt;=105,A2324&lt;=125),3,4),FALSE)</f>
        <v>16</v>
      </c>
      <c r="N2324" s="51">
        <f>VLOOKUP(M2324,Entourage!A:N,14,FALSE)</f>
        <v>3</v>
      </c>
      <c r="O2324" s="2" t="str">
        <f t="shared" si="336"/>
        <v>辅助</v>
      </c>
      <c r="P2324" s="2">
        <f t="shared" si="337"/>
        <v>104</v>
      </c>
      <c r="Q2324" s="51">
        <f>INT(VLOOKUP(M2324,Entourage!A:AF,28+IF(N2324=1,2,IF(N2324=3,3,1)),FALSE)*0.6*POWER(B2324,1.1))</f>
        <v>526</v>
      </c>
      <c r="R2324" s="55">
        <f>I2324/(SUM(H$2:H2324)*10)</f>
        <v>1.0519202325700006E-3</v>
      </c>
      <c r="S2324" s="95">
        <f t="shared" si="343"/>
        <v>5.5</v>
      </c>
      <c r="T2324" s="96">
        <f>SUMIFS(H$2:H2324,A$2:A2324,A2324)*10*S2324*(1.1+INDEX(Entourage!BD:BD,MATCH(J2324,Entourage!A:A,0))/20)</f>
        <v>825</v>
      </c>
      <c r="U2324" s="96">
        <f t="shared" si="338"/>
        <v>300</v>
      </c>
      <c r="V2324" s="96">
        <f>T2324/VLOOKUP(C2324,[4]CharPropertyConfig!$A:$G,7,FALSE)</f>
        <v>825</v>
      </c>
      <c r="W2324" s="96">
        <f t="shared" si="339"/>
        <v>25</v>
      </c>
      <c r="X2324" s="54" t="str">
        <f>VLOOKUP(J2324,Entourage!A:B,2,FALSE)</f>
        <v>c_b_0078</v>
      </c>
      <c r="Y2324" s="51" t="str">
        <f>VLOOKUP(M2324,Entourage!A:B,2,FALSE)</f>
        <v>c_b_0078</v>
      </c>
    </row>
    <row r="2325" spans="1:25" x14ac:dyDescent="0.15">
      <c r="A2325" s="51">
        <f t="shared" si="342"/>
        <v>117</v>
      </c>
      <c r="B2325" s="2">
        <f>COUNTIF(A$1:A2325,A2325)</f>
        <v>4</v>
      </c>
      <c r="C2325" s="2">
        <f t="shared" si="333"/>
        <v>104</v>
      </c>
      <c r="D2325" s="100">
        <f t="shared" si="334"/>
        <v>1155</v>
      </c>
      <c r="E2325" s="51">
        <v>1</v>
      </c>
      <c r="F2325" s="43">
        <f t="shared" si="340"/>
        <v>2</v>
      </c>
      <c r="G2325" s="82">
        <v>13009</v>
      </c>
      <c r="H2325" s="101">
        <f t="shared" si="341"/>
        <v>10</v>
      </c>
      <c r="I2325" s="43">
        <f>VLOOKUP(C2325,[4]CharPropertyConfig!$A:$G,7,FALSE)*D2325</f>
        <v>1155</v>
      </c>
      <c r="J2325" s="51">
        <f>VLOOKUP(A2325,filiation!A:C,3,FALSE)</f>
        <v>16</v>
      </c>
      <c r="K2325" s="51">
        <f>VLOOKUP(J2325,Entourage!A:N,14,FALSE)</f>
        <v>3</v>
      </c>
      <c r="L2325" s="2" t="str">
        <f t="shared" si="335"/>
        <v>辅助</v>
      </c>
      <c r="M2325" s="51">
        <f>VLOOKUP(A2325,filiation!A:D,IF(AND(A2325&gt;=105,A2325&lt;=125),3,4),FALSE)</f>
        <v>16</v>
      </c>
      <c r="N2325" s="51">
        <f>VLOOKUP(M2325,Entourage!A:N,14,FALSE)</f>
        <v>3</v>
      </c>
      <c r="O2325" s="2" t="str">
        <f t="shared" si="336"/>
        <v>辅助</v>
      </c>
      <c r="P2325" s="2">
        <f t="shared" si="337"/>
        <v>104</v>
      </c>
      <c r="Q2325" s="51">
        <f>INT(VLOOKUP(M2325,Entourage!A:AF,28+IF(N2325=1,2,IF(N2325=3,3,1)),FALSE)*0.6*POWER(B2325,1.1))</f>
        <v>722</v>
      </c>
      <c r="R2325" s="55">
        <f>I2325/(SUM(H$2:H2325)*10)</f>
        <v>1.4725005737015221E-3</v>
      </c>
      <c r="S2325" s="95">
        <f t="shared" si="343"/>
        <v>4.2</v>
      </c>
      <c r="T2325" s="96">
        <f>SUMIFS(H$2:H2325,A$2:A2325,A2325)*10*S2325*(1.1+INDEX(Entourage!BD:BD,MATCH(J2325,Entourage!A:A,0))/20)</f>
        <v>1155</v>
      </c>
      <c r="U2325" s="96">
        <f t="shared" si="338"/>
        <v>330</v>
      </c>
      <c r="V2325" s="96">
        <f>T2325/VLOOKUP(C2325,[4]CharPropertyConfig!$A:$G,7,FALSE)</f>
        <v>1155</v>
      </c>
      <c r="W2325" s="96">
        <f t="shared" si="339"/>
        <v>30</v>
      </c>
      <c r="X2325" s="54" t="str">
        <f>VLOOKUP(J2325,Entourage!A:B,2,FALSE)</f>
        <v>c_b_0078</v>
      </c>
      <c r="Y2325" s="51" t="str">
        <f>VLOOKUP(M2325,Entourage!A:B,2,FALSE)</f>
        <v>c_b_0078</v>
      </c>
    </row>
    <row r="2326" spans="1:25" x14ac:dyDescent="0.15">
      <c r="A2326" s="51">
        <f t="shared" si="342"/>
        <v>117</v>
      </c>
      <c r="B2326" s="2">
        <f>COUNTIF(A$1:A2326,A2326)</f>
        <v>5</v>
      </c>
      <c r="C2326" s="2">
        <f t="shared" si="333"/>
        <v>104</v>
      </c>
      <c r="D2326" s="100">
        <f t="shared" si="334"/>
        <v>1513</v>
      </c>
      <c r="E2326" s="51">
        <v>1</v>
      </c>
      <c r="F2326" s="43">
        <f t="shared" si="340"/>
        <v>2</v>
      </c>
      <c r="G2326" s="82">
        <v>13009</v>
      </c>
      <c r="H2326" s="101">
        <f t="shared" si="341"/>
        <v>12</v>
      </c>
      <c r="I2326" s="43">
        <f>VLOOKUP(C2326,[4]CharPropertyConfig!$A:$G,7,FALSE)*D2326</f>
        <v>1513</v>
      </c>
      <c r="J2326" s="51">
        <f>VLOOKUP(A2326,filiation!A:C,3,FALSE)</f>
        <v>16</v>
      </c>
      <c r="K2326" s="51">
        <f>VLOOKUP(J2326,Entourage!A:N,14,FALSE)</f>
        <v>3</v>
      </c>
      <c r="L2326" s="2" t="str">
        <f t="shared" si="335"/>
        <v>辅助</v>
      </c>
      <c r="M2326" s="51">
        <f>VLOOKUP(A2326,filiation!A:D,IF(AND(A2326&gt;=105,A2326&lt;=125),3,4),FALSE)</f>
        <v>16</v>
      </c>
      <c r="N2326" s="51">
        <f>VLOOKUP(M2326,Entourage!A:N,14,FALSE)</f>
        <v>3</v>
      </c>
      <c r="O2326" s="2" t="str">
        <f t="shared" si="336"/>
        <v>辅助</v>
      </c>
      <c r="P2326" s="2">
        <f t="shared" si="337"/>
        <v>104</v>
      </c>
      <c r="Q2326" s="51">
        <f>INT(VLOOKUP(M2326,Entourage!A:AF,28+IF(N2326=1,2,IF(N2326=3,3,1)),FALSE)*0.6*POWER(B2326,1.1))</f>
        <v>923</v>
      </c>
      <c r="R2326" s="55">
        <f>I2326/(SUM(H$2:H2326)*10)</f>
        <v>1.9286169534735501E-3</v>
      </c>
      <c r="S2326" s="95">
        <f t="shared" si="343"/>
        <v>3.56</v>
      </c>
      <c r="T2326" s="96">
        <f>SUMIFS(H$2:H2326,A$2:A2326,A2326)*10*S2326*(1.1+INDEX(Entourage!BD:BD,MATCH(J2326,Entourage!A:A,0))/20)</f>
        <v>1513</v>
      </c>
      <c r="U2326" s="96">
        <f t="shared" si="338"/>
        <v>358</v>
      </c>
      <c r="V2326" s="96">
        <f>T2326/VLOOKUP(C2326,[4]CharPropertyConfig!$A:$G,7,FALSE)</f>
        <v>1513</v>
      </c>
      <c r="W2326" s="96">
        <f t="shared" si="339"/>
        <v>28</v>
      </c>
      <c r="X2326" s="54" t="str">
        <f>VLOOKUP(J2326,Entourage!A:B,2,FALSE)</f>
        <v>c_b_0078</v>
      </c>
      <c r="Y2326" s="51" t="str">
        <f>VLOOKUP(M2326,Entourage!A:B,2,FALSE)</f>
        <v>c_b_0078</v>
      </c>
    </row>
    <row r="2327" spans="1:25" x14ac:dyDescent="0.15">
      <c r="A2327" s="51">
        <f t="shared" si="342"/>
        <v>117</v>
      </c>
      <c r="B2327" s="2">
        <f>COUNTIF(A$1:A2327,A2327)</f>
        <v>6</v>
      </c>
      <c r="C2327" s="2">
        <f t="shared" si="333"/>
        <v>104</v>
      </c>
      <c r="D2327" s="100">
        <f t="shared" si="334"/>
        <v>1887</v>
      </c>
      <c r="E2327" s="51">
        <v>1</v>
      </c>
      <c r="F2327" s="43">
        <f t="shared" si="340"/>
        <v>2</v>
      </c>
      <c r="G2327" s="82">
        <v>13009</v>
      </c>
      <c r="H2327" s="101">
        <f t="shared" si="341"/>
        <v>16</v>
      </c>
      <c r="I2327" s="43">
        <f>VLOOKUP(C2327,[4]CharPropertyConfig!$A:$G,7,FALSE)*D2327</f>
        <v>1887</v>
      </c>
      <c r="J2327" s="51">
        <f>VLOOKUP(A2327,filiation!A:C,3,FALSE)</f>
        <v>16</v>
      </c>
      <c r="K2327" s="51">
        <f>VLOOKUP(J2327,Entourage!A:N,14,FALSE)</f>
        <v>3</v>
      </c>
      <c r="L2327" s="2" t="str">
        <f t="shared" si="335"/>
        <v>辅助</v>
      </c>
      <c r="M2327" s="51">
        <f>VLOOKUP(A2327,filiation!A:D,IF(AND(A2327&gt;=105,A2327&lt;=125),3,4),FALSE)</f>
        <v>16</v>
      </c>
      <c r="N2327" s="51">
        <f>VLOOKUP(M2327,Entourage!A:N,14,FALSE)</f>
        <v>3</v>
      </c>
      <c r="O2327" s="2" t="str">
        <f t="shared" si="336"/>
        <v>辅助</v>
      </c>
      <c r="P2327" s="2">
        <f t="shared" si="337"/>
        <v>104</v>
      </c>
      <c r="Q2327" s="51">
        <f>INT(VLOOKUP(M2327,Entourage!A:AF,28+IF(N2327=1,2,IF(N2327=3,3,1)),FALSE)*0.6*POWER(B2327,1.1))</f>
        <v>1128</v>
      </c>
      <c r="R2327" s="55">
        <f>I2327/(SUM(H$2:H2327)*10)</f>
        <v>2.4048632528738561E-3</v>
      </c>
      <c r="S2327" s="95">
        <f t="shared" si="343"/>
        <v>3.02</v>
      </c>
      <c r="T2327" s="96">
        <f>SUMIFS(H$2:H2327,A$2:A2327,A2327)*10*S2327*(1.1+INDEX(Entourage!BD:BD,MATCH(J2327,Entourage!A:A,0))/20)</f>
        <v>1887.5</v>
      </c>
      <c r="U2327" s="96">
        <f t="shared" si="338"/>
        <v>374.5</v>
      </c>
      <c r="V2327" s="96">
        <f>T2327/VLOOKUP(C2327,[4]CharPropertyConfig!$A:$G,7,FALSE)</f>
        <v>1887.5</v>
      </c>
      <c r="W2327" s="96">
        <f t="shared" si="339"/>
        <v>16.5</v>
      </c>
      <c r="X2327" s="54" t="str">
        <f>VLOOKUP(J2327,Entourage!A:B,2,FALSE)</f>
        <v>c_b_0078</v>
      </c>
      <c r="Y2327" s="51" t="str">
        <f>VLOOKUP(M2327,Entourage!A:B,2,FALSE)</f>
        <v>c_b_0078</v>
      </c>
    </row>
    <row r="2328" spans="1:25" x14ac:dyDescent="0.15">
      <c r="A2328" s="51">
        <f t="shared" si="342"/>
        <v>117</v>
      </c>
      <c r="B2328" s="2">
        <f>COUNTIF(A$1:A2328,A2328)</f>
        <v>7</v>
      </c>
      <c r="C2328" s="2">
        <f t="shared" si="333"/>
        <v>104</v>
      </c>
      <c r="D2328" s="100">
        <f t="shared" si="334"/>
        <v>2275</v>
      </c>
      <c r="E2328" s="51">
        <v>1</v>
      </c>
      <c r="F2328" s="43">
        <f t="shared" si="340"/>
        <v>3</v>
      </c>
      <c r="G2328" s="82">
        <v>13009</v>
      </c>
      <c r="H2328" s="101">
        <f t="shared" si="341"/>
        <v>20</v>
      </c>
      <c r="I2328" s="43">
        <f>VLOOKUP(C2328,[4]CharPropertyConfig!$A:$G,7,FALSE)*D2328</f>
        <v>2275</v>
      </c>
      <c r="J2328" s="51">
        <f>VLOOKUP(A2328,filiation!A:C,3,FALSE)</f>
        <v>16</v>
      </c>
      <c r="K2328" s="51">
        <f>VLOOKUP(J2328,Entourage!A:N,14,FALSE)</f>
        <v>3</v>
      </c>
      <c r="L2328" s="2" t="str">
        <f t="shared" si="335"/>
        <v>辅助</v>
      </c>
      <c r="M2328" s="51">
        <f>VLOOKUP(A2328,filiation!A:D,IF(AND(A2328&gt;=105,A2328&lt;=125),3,4),FALSE)</f>
        <v>16</v>
      </c>
      <c r="N2328" s="51">
        <f>VLOOKUP(M2328,Entourage!A:N,14,FALSE)</f>
        <v>3</v>
      </c>
      <c r="O2328" s="2" t="str">
        <f t="shared" si="336"/>
        <v>辅助</v>
      </c>
      <c r="P2328" s="2">
        <f t="shared" si="337"/>
        <v>104</v>
      </c>
      <c r="Q2328" s="51">
        <f>INT(VLOOKUP(M2328,Entourage!A:AF,28+IF(N2328=1,2,IF(N2328=3,3,1)),FALSE)*0.6*POWER(B2328,1.1))</f>
        <v>1336</v>
      </c>
      <c r="R2328" s="55">
        <f>I2328/(SUM(H$2:H2328)*10)</f>
        <v>2.8986061208368373E-3</v>
      </c>
      <c r="S2328" s="95">
        <f t="shared" si="343"/>
        <v>2.6</v>
      </c>
      <c r="T2328" s="96">
        <f>SUMIFS(H$2:H2328,A$2:A2328,A2328)*10*S2328*(1.1+INDEX(Entourage!BD:BD,MATCH(J2328,Entourage!A:A,0))/20)</f>
        <v>2275</v>
      </c>
      <c r="U2328" s="96">
        <f t="shared" si="338"/>
        <v>387.5</v>
      </c>
      <c r="V2328" s="96">
        <f>T2328/VLOOKUP(C2328,[4]CharPropertyConfig!$A:$G,7,FALSE)</f>
        <v>2275</v>
      </c>
      <c r="W2328" s="96">
        <f t="shared" si="339"/>
        <v>13</v>
      </c>
      <c r="X2328" s="54" t="str">
        <f>VLOOKUP(J2328,Entourage!A:B,2,FALSE)</f>
        <v>c_b_0078</v>
      </c>
      <c r="Y2328" s="51" t="str">
        <f>VLOOKUP(M2328,Entourage!A:B,2,FALSE)</f>
        <v>c_b_0078</v>
      </c>
    </row>
    <row r="2329" spans="1:25" x14ac:dyDescent="0.15">
      <c r="A2329" s="51">
        <f t="shared" si="342"/>
        <v>117</v>
      </c>
      <c r="B2329" s="2">
        <f>COUNTIF(A$1:A2329,A2329)</f>
        <v>8</v>
      </c>
      <c r="C2329" s="2">
        <f t="shared" si="333"/>
        <v>104</v>
      </c>
      <c r="D2329" s="100">
        <f t="shared" si="334"/>
        <v>2679</v>
      </c>
      <c r="E2329" s="51">
        <v>1</v>
      </c>
      <c r="F2329" s="43">
        <f t="shared" si="340"/>
        <v>3</v>
      </c>
      <c r="G2329" s="82">
        <v>13009</v>
      </c>
      <c r="H2329" s="101">
        <f t="shared" si="341"/>
        <v>24</v>
      </c>
      <c r="I2329" s="43">
        <f>VLOOKUP(C2329,[4]CharPropertyConfig!$A:$G,7,FALSE)*D2329</f>
        <v>2679</v>
      </c>
      <c r="J2329" s="51">
        <f>VLOOKUP(A2329,filiation!A:C,3,FALSE)</f>
        <v>16</v>
      </c>
      <c r="K2329" s="51">
        <f>VLOOKUP(J2329,Entourage!A:N,14,FALSE)</f>
        <v>3</v>
      </c>
      <c r="L2329" s="2" t="str">
        <f t="shared" si="335"/>
        <v>辅助</v>
      </c>
      <c r="M2329" s="51">
        <f>VLOOKUP(A2329,filiation!A:D,IF(AND(A2329&gt;=105,A2329&lt;=125),3,4),FALSE)</f>
        <v>16</v>
      </c>
      <c r="N2329" s="51">
        <f>VLOOKUP(M2329,Entourage!A:N,14,FALSE)</f>
        <v>3</v>
      </c>
      <c r="O2329" s="2" t="str">
        <f t="shared" si="336"/>
        <v>辅助</v>
      </c>
      <c r="P2329" s="2">
        <f t="shared" si="337"/>
        <v>104</v>
      </c>
      <c r="Q2329" s="51">
        <f>INT(VLOOKUP(M2329,Entourage!A:AF,28+IF(N2329=1,2,IF(N2329=3,3,1)),FALSE)*0.6*POWER(B2329,1.1))</f>
        <v>1548</v>
      </c>
      <c r="R2329" s="55">
        <f>I2329/(SUM(H$2:H2329)*10)</f>
        <v>3.4123041650745128E-3</v>
      </c>
      <c r="S2329" s="95">
        <f t="shared" si="343"/>
        <v>2.2799999999999998</v>
      </c>
      <c r="T2329" s="96">
        <f>SUMIFS(H$2:H2329,A$2:A2329,A2329)*10*S2329*(1.1+INDEX(Entourage!BD:BD,MATCH(J2329,Entourage!A:A,0))/20)</f>
        <v>2679</v>
      </c>
      <c r="U2329" s="96">
        <f t="shared" si="338"/>
        <v>404</v>
      </c>
      <c r="V2329" s="96">
        <f>T2329/VLOOKUP(C2329,[4]CharPropertyConfig!$A:$G,7,FALSE)</f>
        <v>2679</v>
      </c>
      <c r="W2329" s="96">
        <f t="shared" si="339"/>
        <v>16.5</v>
      </c>
      <c r="X2329" s="54" t="str">
        <f>VLOOKUP(J2329,Entourage!A:B,2,FALSE)</f>
        <v>c_b_0078</v>
      </c>
      <c r="Y2329" s="51" t="str">
        <f>VLOOKUP(M2329,Entourage!A:B,2,FALSE)</f>
        <v>c_b_0078</v>
      </c>
    </row>
    <row r="2330" spans="1:25" x14ac:dyDescent="0.15">
      <c r="A2330" s="51">
        <f t="shared" si="342"/>
        <v>117</v>
      </c>
      <c r="B2330" s="2">
        <f>COUNTIF(A$1:A2330,A2330)</f>
        <v>9</v>
      </c>
      <c r="C2330" s="2">
        <f t="shared" si="333"/>
        <v>104</v>
      </c>
      <c r="D2330" s="100">
        <f t="shared" si="334"/>
        <v>3105</v>
      </c>
      <c r="E2330" s="51">
        <v>1</v>
      </c>
      <c r="F2330" s="43">
        <f t="shared" si="340"/>
        <v>3</v>
      </c>
      <c r="G2330" s="82">
        <v>13009</v>
      </c>
      <c r="H2330" s="101">
        <f t="shared" si="341"/>
        <v>26</v>
      </c>
      <c r="I2330" s="43">
        <f>VLOOKUP(C2330,[4]CharPropertyConfig!$A:$G,7,FALSE)*D2330</f>
        <v>3105</v>
      </c>
      <c r="J2330" s="51">
        <f>VLOOKUP(A2330,filiation!A:C,3,FALSE)</f>
        <v>16</v>
      </c>
      <c r="K2330" s="51">
        <f>VLOOKUP(J2330,Entourage!A:N,14,FALSE)</f>
        <v>3</v>
      </c>
      <c r="L2330" s="2" t="str">
        <f t="shared" si="335"/>
        <v>辅助</v>
      </c>
      <c r="M2330" s="51">
        <f>VLOOKUP(A2330,filiation!A:D,IF(AND(A2330&gt;=105,A2330&lt;=125),3,4),FALSE)</f>
        <v>16</v>
      </c>
      <c r="N2330" s="51">
        <f>VLOOKUP(M2330,Entourage!A:N,14,FALSE)</f>
        <v>3</v>
      </c>
      <c r="O2330" s="2" t="str">
        <f t="shared" si="336"/>
        <v>辅助</v>
      </c>
      <c r="P2330" s="2">
        <f t="shared" si="337"/>
        <v>104</v>
      </c>
      <c r="Q2330" s="51">
        <f>INT(VLOOKUP(M2330,Entourage!A:AF,28+IF(N2330=1,2,IF(N2330=3,3,1)),FALSE)*0.6*POWER(B2330,1.1))</f>
        <v>1762</v>
      </c>
      <c r="R2330" s="55">
        <f>I2330/(SUM(H$2:H2330)*10)</f>
        <v>3.9536008964041972E-3</v>
      </c>
      <c r="S2330" s="95">
        <f t="shared" si="343"/>
        <v>2.0699999999999998</v>
      </c>
      <c r="T2330" s="96">
        <f>SUMIFS(H$2:H2330,A$2:A2330,A2330)*10*S2330*(1.1+INDEX(Entourage!BD:BD,MATCH(J2330,Entourage!A:A,0))/20)</f>
        <v>3105</v>
      </c>
      <c r="U2330" s="96">
        <f t="shared" si="338"/>
        <v>426</v>
      </c>
      <c r="V2330" s="96">
        <f>T2330/VLOOKUP(C2330,[4]CharPropertyConfig!$A:$G,7,FALSE)</f>
        <v>3105</v>
      </c>
      <c r="W2330" s="96">
        <f t="shared" si="339"/>
        <v>22</v>
      </c>
      <c r="X2330" s="54" t="str">
        <f>VLOOKUP(J2330,Entourage!A:B,2,FALSE)</f>
        <v>c_b_0078</v>
      </c>
      <c r="Y2330" s="51" t="str">
        <f>VLOOKUP(M2330,Entourage!A:B,2,FALSE)</f>
        <v>c_b_0078</v>
      </c>
    </row>
    <row r="2331" spans="1:25" x14ac:dyDescent="0.15">
      <c r="A2331" s="51">
        <f t="shared" si="342"/>
        <v>117</v>
      </c>
      <c r="B2331" s="2">
        <f>COUNTIF(A$1:A2331,A2331)</f>
        <v>10</v>
      </c>
      <c r="C2331" s="2">
        <f t="shared" si="333"/>
        <v>104</v>
      </c>
      <c r="D2331" s="100">
        <f t="shared" si="334"/>
        <v>3543</v>
      </c>
      <c r="E2331" s="51">
        <v>1</v>
      </c>
      <c r="F2331" s="43">
        <f t="shared" si="340"/>
        <v>3</v>
      </c>
      <c r="G2331" s="82">
        <v>13009</v>
      </c>
      <c r="H2331" s="101">
        <f t="shared" si="341"/>
        <v>30</v>
      </c>
      <c r="I2331" s="43">
        <f>VLOOKUP(C2331,[4]CharPropertyConfig!$A:$G,7,FALSE)*D2331</f>
        <v>3543</v>
      </c>
      <c r="J2331" s="51">
        <f>VLOOKUP(A2331,filiation!A:C,3,FALSE)</f>
        <v>16</v>
      </c>
      <c r="K2331" s="51">
        <f>VLOOKUP(J2331,Entourage!A:N,14,FALSE)</f>
        <v>3</v>
      </c>
      <c r="L2331" s="2" t="str">
        <f t="shared" si="335"/>
        <v>辅助</v>
      </c>
      <c r="M2331" s="51">
        <f>VLOOKUP(A2331,filiation!A:D,IF(AND(A2331&gt;=105,A2331&lt;=125),3,4),FALSE)</f>
        <v>16</v>
      </c>
      <c r="N2331" s="51">
        <f>VLOOKUP(M2331,Entourage!A:N,14,FALSE)</f>
        <v>3</v>
      </c>
      <c r="O2331" s="2" t="str">
        <f t="shared" si="336"/>
        <v>辅助</v>
      </c>
      <c r="P2331" s="2">
        <f t="shared" si="337"/>
        <v>104</v>
      </c>
      <c r="Q2331" s="51">
        <f>INT(VLOOKUP(M2331,Entourage!A:AF,28+IF(N2331=1,2,IF(N2331=3,3,1)),FALSE)*0.6*POWER(B2331,1.1))</f>
        <v>1979</v>
      </c>
      <c r="R2331" s="55">
        <f>I2331/(SUM(H$2:H2331)*10)</f>
        <v>4.5095842985515364E-3</v>
      </c>
      <c r="S2331" s="95">
        <f t="shared" si="343"/>
        <v>1.89</v>
      </c>
      <c r="T2331" s="96">
        <f>SUMIFS(H$2:H2331,A$2:A2331,A2331)*10*S2331*(1.1+INDEX(Entourage!BD:BD,MATCH(J2331,Entourage!A:A,0))/20)</f>
        <v>3543.75</v>
      </c>
      <c r="U2331" s="96">
        <f t="shared" si="338"/>
        <v>438.75</v>
      </c>
      <c r="V2331" s="96">
        <f>T2331/VLOOKUP(C2331,[4]CharPropertyConfig!$A:$G,7,FALSE)</f>
        <v>3543.75</v>
      </c>
      <c r="W2331" s="96">
        <f t="shared" si="339"/>
        <v>12.75</v>
      </c>
      <c r="X2331" s="54" t="str">
        <f>VLOOKUP(J2331,Entourage!A:B,2,FALSE)</f>
        <v>c_b_0078</v>
      </c>
      <c r="Y2331" s="51" t="str">
        <f>VLOOKUP(M2331,Entourage!A:B,2,FALSE)</f>
        <v>c_b_0078</v>
      </c>
    </row>
    <row r="2332" spans="1:25" x14ac:dyDescent="0.15">
      <c r="A2332" s="51">
        <f t="shared" si="342"/>
        <v>117</v>
      </c>
      <c r="B2332" s="2">
        <f>COUNTIF(A$1:A2332,A2332)</f>
        <v>11</v>
      </c>
      <c r="C2332" s="2">
        <f t="shared" si="333"/>
        <v>104</v>
      </c>
      <c r="D2332" s="100">
        <f t="shared" si="334"/>
        <v>4002</v>
      </c>
      <c r="E2332" s="51">
        <v>1</v>
      </c>
      <c r="F2332" s="43">
        <f t="shared" si="340"/>
        <v>4</v>
      </c>
      <c r="G2332" s="82">
        <v>13009</v>
      </c>
      <c r="H2332" s="101">
        <f t="shared" si="341"/>
        <v>34</v>
      </c>
      <c r="I2332" s="43">
        <f>VLOOKUP(C2332,[4]CharPropertyConfig!$A:$G,7,FALSE)*D2332</f>
        <v>4002</v>
      </c>
      <c r="J2332" s="51">
        <f>VLOOKUP(A2332,filiation!A:C,3,FALSE)</f>
        <v>16</v>
      </c>
      <c r="K2332" s="51">
        <f>VLOOKUP(J2332,Entourage!A:N,14,FALSE)</f>
        <v>3</v>
      </c>
      <c r="L2332" s="2" t="str">
        <f t="shared" si="335"/>
        <v>辅助</v>
      </c>
      <c r="M2332" s="51">
        <f>VLOOKUP(A2332,filiation!A:D,IF(AND(A2332&gt;=105,A2332&lt;=125),3,4),FALSE)</f>
        <v>16</v>
      </c>
      <c r="N2332" s="51">
        <f>VLOOKUP(M2332,Entourage!A:N,14,FALSE)</f>
        <v>3</v>
      </c>
      <c r="O2332" s="2" t="str">
        <f t="shared" si="336"/>
        <v>辅助</v>
      </c>
      <c r="P2332" s="2">
        <f t="shared" si="337"/>
        <v>104</v>
      </c>
      <c r="Q2332" s="51">
        <f>INT(VLOOKUP(M2332,Entourage!A:AF,28+IF(N2332=1,2,IF(N2332=3,3,1)),FALSE)*0.6*POWER(B2332,1.1))</f>
        <v>2197</v>
      </c>
      <c r="R2332" s="55">
        <f>I2332/(SUM(H$2:H2332)*10)</f>
        <v>5.0916030534351141E-3</v>
      </c>
      <c r="S2332" s="95">
        <f t="shared" si="343"/>
        <v>1.74</v>
      </c>
      <c r="T2332" s="96">
        <f>SUMIFS(H$2:H2332,A$2:A2332,A2332)*10*S2332*(1.1+INDEX(Entourage!BD:BD,MATCH(J2332,Entourage!A:A,0))/20)</f>
        <v>4002</v>
      </c>
      <c r="U2332" s="96">
        <f t="shared" si="338"/>
        <v>458.25</v>
      </c>
      <c r="V2332" s="96">
        <f>T2332/VLOOKUP(C2332,[4]CharPropertyConfig!$A:$G,7,FALSE)</f>
        <v>4002</v>
      </c>
      <c r="W2332" s="96">
        <f t="shared" si="339"/>
        <v>19.5</v>
      </c>
      <c r="X2332" s="54" t="str">
        <f>VLOOKUP(J2332,Entourage!A:B,2,FALSE)</f>
        <v>c_b_0078</v>
      </c>
      <c r="Y2332" s="51" t="str">
        <f>VLOOKUP(M2332,Entourage!A:B,2,FALSE)</f>
        <v>c_b_0078</v>
      </c>
    </row>
    <row r="2333" spans="1:25" x14ac:dyDescent="0.15">
      <c r="A2333" s="51">
        <f t="shared" si="342"/>
        <v>117</v>
      </c>
      <c r="B2333" s="2">
        <f>COUNTIF(A$1:A2333,A2333)</f>
        <v>12</v>
      </c>
      <c r="C2333" s="2">
        <f t="shared" si="333"/>
        <v>104</v>
      </c>
      <c r="D2333" s="100">
        <f t="shared" si="334"/>
        <v>4481</v>
      </c>
      <c r="E2333" s="51">
        <v>1</v>
      </c>
      <c r="F2333" s="43">
        <f t="shared" si="340"/>
        <v>4</v>
      </c>
      <c r="G2333" s="82">
        <v>13009</v>
      </c>
      <c r="H2333" s="101">
        <f t="shared" si="341"/>
        <v>38</v>
      </c>
      <c r="I2333" s="43">
        <f>VLOOKUP(C2333,[4]CharPropertyConfig!$A:$G,7,FALSE)*D2333</f>
        <v>4481</v>
      </c>
      <c r="J2333" s="51">
        <f>VLOOKUP(A2333,filiation!A:C,3,FALSE)</f>
        <v>16</v>
      </c>
      <c r="K2333" s="51">
        <f>VLOOKUP(J2333,Entourage!A:N,14,FALSE)</f>
        <v>3</v>
      </c>
      <c r="L2333" s="2" t="str">
        <f t="shared" si="335"/>
        <v>辅助</v>
      </c>
      <c r="M2333" s="51">
        <f>VLOOKUP(A2333,filiation!A:D,IF(AND(A2333&gt;=105,A2333&lt;=125),3,4),FALSE)</f>
        <v>16</v>
      </c>
      <c r="N2333" s="51">
        <f>VLOOKUP(M2333,Entourage!A:N,14,FALSE)</f>
        <v>3</v>
      </c>
      <c r="O2333" s="2" t="str">
        <f t="shared" si="336"/>
        <v>辅助</v>
      </c>
      <c r="P2333" s="2">
        <f t="shared" si="337"/>
        <v>104</v>
      </c>
      <c r="Q2333" s="51">
        <f>INT(VLOOKUP(M2333,Entourage!A:AF,28+IF(N2333=1,2,IF(N2333=3,3,1)),FALSE)*0.6*POWER(B2333,1.1))</f>
        <v>2418</v>
      </c>
      <c r="R2333" s="55">
        <f>I2333/(SUM(H$2:H2333)*10)</f>
        <v>5.6982629263206087E-3</v>
      </c>
      <c r="S2333" s="95">
        <f t="shared" si="343"/>
        <v>1.615</v>
      </c>
      <c r="T2333" s="96">
        <f>SUMIFS(H$2:H2333,A$2:A2333,A2333)*10*S2333*(1.1+INDEX(Entourage!BD:BD,MATCH(J2333,Entourage!A:A,0))/20)</f>
        <v>4481.625</v>
      </c>
      <c r="U2333" s="96">
        <f t="shared" si="338"/>
        <v>479.625</v>
      </c>
      <c r="V2333" s="96">
        <f>T2333/VLOOKUP(C2333,[4]CharPropertyConfig!$A:$G,7,FALSE)</f>
        <v>4481.625</v>
      </c>
      <c r="W2333" s="96">
        <f t="shared" si="339"/>
        <v>21.375</v>
      </c>
      <c r="X2333" s="54" t="str">
        <f>VLOOKUP(J2333,Entourage!A:B,2,FALSE)</f>
        <v>c_b_0078</v>
      </c>
      <c r="Y2333" s="51" t="str">
        <f>VLOOKUP(M2333,Entourage!A:B,2,FALSE)</f>
        <v>c_b_0078</v>
      </c>
    </row>
    <row r="2334" spans="1:25" x14ac:dyDescent="0.15">
      <c r="A2334" s="51">
        <f t="shared" si="342"/>
        <v>117</v>
      </c>
      <c r="B2334" s="2">
        <f>COUNTIF(A$1:A2334,A2334)</f>
        <v>13</v>
      </c>
      <c r="C2334" s="2">
        <f t="shared" si="333"/>
        <v>104</v>
      </c>
      <c r="D2334" s="100">
        <f t="shared" si="334"/>
        <v>4983</v>
      </c>
      <c r="E2334" s="51">
        <v>1</v>
      </c>
      <c r="F2334" s="43">
        <f t="shared" si="340"/>
        <v>4</v>
      </c>
      <c r="G2334" s="82">
        <v>13009</v>
      </c>
      <c r="H2334" s="101">
        <f t="shared" si="341"/>
        <v>42</v>
      </c>
      <c r="I2334" s="43">
        <f>VLOOKUP(C2334,[4]CharPropertyConfig!$A:$G,7,FALSE)*D2334</f>
        <v>4983</v>
      </c>
      <c r="J2334" s="51">
        <f>VLOOKUP(A2334,filiation!A:C,3,FALSE)</f>
        <v>16</v>
      </c>
      <c r="K2334" s="51">
        <f>VLOOKUP(J2334,Entourage!A:N,14,FALSE)</f>
        <v>3</v>
      </c>
      <c r="L2334" s="2" t="str">
        <f t="shared" si="335"/>
        <v>辅助</v>
      </c>
      <c r="M2334" s="51">
        <f>VLOOKUP(A2334,filiation!A:D,IF(AND(A2334&gt;=105,A2334&lt;=125),3,4),FALSE)</f>
        <v>16</v>
      </c>
      <c r="N2334" s="51">
        <f>VLOOKUP(M2334,Entourage!A:N,14,FALSE)</f>
        <v>3</v>
      </c>
      <c r="O2334" s="2" t="str">
        <f t="shared" si="336"/>
        <v>辅助</v>
      </c>
      <c r="P2334" s="2">
        <f t="shared" si="337"/>
        <v>104</v>
      </c>
      <c r="Q2334" s="51">
        <f>INT(VLOOKUP(M2334,Entourage!A:AF,28+IF(N2334=1,2,IF(N2334=3,3,1)),FALSE)*0.6*POWER(B2334,1.1))</f>
        <v>2641</v>
      </c>
      <c r="R2334" s="55">
        <f>I2334/(SUM(H$2:H2334)*10)</f>
        <v>6.3332486019318755E-3</v>
      </c>
      <c r="S2334" s="95">
        <f t="shared" si="343"/>
        <v>1.51</v>
      </c>
      <c r="T2334" s="96">
        <f>SUMIFS(H$2:H2334,A$2:A2334,A2334)*10*S2334*(1.1+INDEX(Entourage!BD:BD,MATCH(J2334,Entourage!A:A,0))/20)</f>
        <v>4983</v>
      </c>
      <c r="U2334" s="96">
        <f t="shared" si="338"/>
        <v>501.375</v>
      </c>
      <c r="V2334" s="96">
        <f>T2334/VLOOKUP(C2334,[4]CharPropertyConfig!$A:$G,7,FALSE)</f>
        <v>4983</v>
      </c>
      <c r="W2334" s="96">
        <f t="shared" si="339"/>
        <v>21.75</v>
      </c>
      <c r="X2334" s="54" t="str">
        <f>VLOOKUP(J2334,Entourage!A:B,2,FALSE)</f>
        <v>c_b_0078</v>
      </c>
      <c r="Y2334" s="51" t="str">
        <f>VLOOKUP(M2334,Entourage!A:B,2,FALSE)</f>
        <v>c_b_0078</v>
      </c>
    </row>
    <row r="2335" spans="1:25" x14ac:dyDescent="0.15">
      <c r="A2335" s="51">
        <f t="shared" si="342"/>
        <v>117</v>
      </c>
      <c r="B2335" s="2">
        <f>COUNTIF(A$1:A2335,A2335)</f>
        <v>14</v>
      </c>
      <c r="C2335" s="2">
        <f t="shared" si="333"/>
        <v>104</v>
      </c>
      <c r="D2335" s="100">
        <f t="shared" si="334"/>
        <v>5502</v>
      </c>
      <c r="E2335" s="51">
        <v>1</v>
      </c>
      <c r="F2335" s="43">
        <f t="shared" si="340"/>
        <v>5</v>
      </c>
      <c r="G2335" s="82">
        <v>13009</v>
      </c>
      <c r="H2335" s="101">
        <f t="shared" si="341"/>
        <v>46</v>
      </c>
      <c r="I2335" s="43">
        <f>VLOOKUP(C2335,[4]CharPropertyConfig!$A:$G,7,FALSE)*D2335</f>
        <v>5502</v>
      </c>
      <c r="J2335" s="51">
        <f>VLOOKUP(A2335,filiation!A:C,3,FALSE)</f>
        <v>16</v>
      </c>
      <c r="K2335" s="51">
        <f>VLOOKUP(J2335,Entourage!A:N,14,FALSE)</f>
        <v>3</v>
      </c>
      <c r="L2335" s="2" t="str">
        <f t="shared" si="335"/>
        <v>辅助</v>
      </c>
      <c r="M2335" s="51">
        <f>VLOOKUP(A2335,filiation!A:D,IF(AND(A2335&gt;=105,A2335&lt;=125),3,4),FALSE)</f>
        <v>16</v>
      </c>
      <c r="N2335" s="51">
        <f>VLOOKUP(M2335,Entourage!A:N,14,FALSE)</f>
        <v>3</v>
      </c>
      <c r="O2335" s="2" t="str">
        <f t="shared" si="336"/>
        <v>辅助</v>
      </c>
      <c r="P2335" s="2">
        <f t="shared" si="337"/>
        <v>104</v>
      </c>
      <c r="Q2335" s="51">
        <f>INT(VLOOKUP(M2335,Entourage!A:AF,28+IF(N2335=1,2,IF(N2335=3,3,1)),FALSE)*0.6*POWER(B2335,1.1))</f>
        <v>2865</v>
      </c>
      <c r="R2335" s="55">
        <f>I2335/(SUM(H$2:H2335)*10)</f>
        <v>6.9887965856260956E-3</v>
      </c>
      <c r="S2335" s="95">
        <f t="shared" si="343"/>
        <v>1.42</v>
      </c>
      <c r="T2335" s="96">
        <f>SUMIFS(H$2:H2335,A$2:A2335,A2335)*10*S2335*(1.1+INDEX(Entourage!BD:BD,MATCH(J2335,Entourage!A:A,0))/20)</f>
        <v>5502.5</v>
      </c>
      <c r="U2335" s="96">
        <f t="shared" si="338"/>
        <v>519.5</v>
      </c>
      <c r="V2335" s="96">
        <f>T2335/VLOOKUP(C2335,[4]CharPropertyConfig!$A:$G,7,FALSE)</f>
        <v>5502.5</v>
      </c>
      <c r="W2335" s="96">
        <f t="shared" si="339"/>
        <v>18.125</v>
      </c>
      <c r="X2335" s="54" t="str">
        <f>VLOOKUP(J2335,Entourage!A:B,2,FALSE)</f>
        <v>c_b_0078</v>
      </c>
      <c r="Y2335" s="51" t="str">
        <f>VLOOKUP(M2335,Entourage!A:B,2,FALSE)</f>
        <v>c_b_0078</v>
      </c>
    </row>
    <row r="2336" spans="1:25" x14ac:dyDescent="0.15">
      <c r="A2336" s="51">
        <f t="shared" si="342"/>
        <v>117</v>
      </c>
      <c r="B2336" s="2">
        <f>COUNTIF(A$1:A2336,A2336)</f>
        <v>15</v>
      </c>
      <c r="C2336" s="2">
        <f t="shared" si="333"/>
        <v>104</v>
      </c>
      <c r="D2336" s="100">
        <f t="shared" si="334"/>
        <v>6038</v>
      </c>
      <c r="E2336" s="51">
        <v>1</v>
      </c>
      <c r="F2336" s="43">
        <f t="shared" si="340"/>
        <v>5</v>
      </c>
      <c r="G2336" s="82">
        <v>13009</v>
      </c>
      <c r="H2336" s="101">
        <f t="shared" si="341"/>
        <v>50</v>
      </c>
      <c r="I2336" s="43">
        <f>VLOOKUP(C2336,[4]CharPropertyConfig!$A:$G,7,FALSE)*D2336</f>
        <v>6038</v>
      </c>
      <c r="J2336" s="51">
        <f>VLOOKUP(A2336,filiation!A:C,3,FALSE)</f>
        <v>16</v>
      </c>
      <c r="K2336" s="51">
        <f>VLOOKUP(J2336,Entourage!A:N,14,FALSE)</f>
        <v>3</v>
      </c>
      <c r="L2336" s="2" t="str">
        <f t="shared" si="335"/>
        <v>辅助</v>
      </c>
      <c r="M2336" s="51">
        <f>VLOOKUP(A2336,filiation!A:D,IF(AND(A2336&gt;=105,A2336&lt;=125),3,4),FALSE)</f>
        <v>16</v>
      </c>
      <c r="N2336" s="51">
        <f>VLOOKUP(M2336,Entourage!A:N,14,FALSE)</f>
        <v>3</v>
      </c>
      <c r="O2336" s="2" t="str">
        <f t="shared" si="336"/>
        <v>辅助</v>
      </c>
      <c r="P2336" s="2">
        <f t="shared" si="337"/>
        <v>104</v>
      </c>
      <c r="Q2336" s="51">
        <f>INT(VLOOKUP(M2336,Entourage!A:AF,28+IF(N2336=1,2,IF(N2336=3,3,1)),FALSE)*0.6*POWER(B2336,1.1))</f>
        <v>3091</v>
      </c>
      <c r="R2336" s="55">
        <f>I2336/(SUM(H$2:H2336)*10)</f>
        <v>7.6647709962425108E-3</v>
      </c>
      <c r="S2336" s="95">
        <f t="shared" si="343"/>
        <v>1.3418999999999999</v>
      </c>
      <c r="T2336" s="96">
        <f>SUMIFS(H$2:H2336,A$2:A2336,A2336)*10*S2336*(1.1+INDEX(Entourage!BD:BD,MATCH(J2336,Entourage!A:A,0))/20)</f>
        <v>6038.5499999999993</v>
      </c>
      <c r="U2336" s="96">
        <f t="shared" si="338"/>
        <v>536.04999999999927</v>
      </c>
      <c r="V2336" s="96">
        <f>T2336/VLOOKUP(C2336,[4]CharPropertyConfig!$A:$G,7,FALSE)</f>
        <v>6038.5499999999993</v>
      </c>
      <c r="W2336" s="96">
        <f t="shared" si="339"/>
        <v>16.549999999999272</v>
      </c>
      <c r="X2336" s="54" t="str">
        <f>VLOOKUP(J2336,Entourage!A:B,2,FALSE)</f>
        <v>c_b_0078</v>
      </c>
      <c r="Y2336" s="51" t="str">
        <f>VLOOKUP(M2336,Entourage!A:B,2,FALSE)</f>
        <v>c_b_0078</v>
      </c>
    </row>
    <row r="2337" spans="1:25" x14ac:dyDescent="0.15">
      <c r="A2337" s="51">
        <f t="shared" si="342"/>
        <v>117</v>
      </c>
      <c r="B2337" s="2">
        <f>COUNTIF(A$1:A2337,A2337)</f>
        <v>16</v>
      </c>
      <c r="C2337" s="2">
        <f t="shared" si="333"/>
        <v>104</v>
      </c>
      <c r="D2337" s="100">
        <f t="shared" si="334"/>
        <v>6597</v>
      </c>
      <c r="E2337" s="51">
        <v>1</v>
      </c>
      <c r="F2337" s="43">
        <f t="shared" si="340"/>
        <v>5</v>
      </c>
      <c r="G2337" s="82">
        <v>13009</v>
      </c>
      <c r="H2337" s="101">
        <f t="shared" si="341"/>
        <v>54</v>
      </c>
      <c r="I2337" s="43">
        <f>VLOOKUP(C2337,[4]CharPropertyConfig!$A:$G,7,FALSE)*D2337</f>
        <v>6597</v>
      </c>
      <c r="J2337" s="51">
        <f>VLOOKUP(A2337,filiation!A:C,3,FALSE)</f>
        <v>16</v>
      </c>
      <c r="K2337" s="51">
        <f>VLOOKUP(J2337,Entourage!A:N,14,FALSE)</f>
        <v>3</v>
      </c>
      <c r="L2337" s="2" t="str">
        <f t="shared" si="335"/>
        <v>辅助</v>
      </c>
      <c r="M2337" s="51">
        <f>VLOOKUP(A2337,filiation!A:D,IF(AND(A2337&gt;=105,A2337&lt;=125),3,4),FALSE)</f>
        <v>16</v>
      </c>
      <c r="N2337" s="51">
        <f>VLOOKUP(M2337,Entourage!A:N,14,FALSE)</f>
        <v>3</v>
      </c>
      <c r="O2337" s="2" t="str">
        <f t="shared" si="336"/>
        <v>辅助</v>
      </c>
      <c r="P2337" s="2">
        <f t="shared" si="337"/>
        <v>104</v>
      </c>
      <c r="Q2337" s="51">
        <f>INT(VLOOKUP(M2337,Entourage!A:AF,28+IF(N2337=1,2,IF(N2337=3,3,1)),FALSE)*0.6*POWER(B2337,1.1))</f>
        <v>3318</v>
      </c>
      <c r="R2337" s="55">
        <f>I2337/(SUM(H$2:H2337)*10)</f>
        <v>8.3686413801852093E-3</v>
      </c>
      <c r="S2337" s="95">
        <f t="shared" si="343"/>
        <v>1.2748049999999997</v>
      </c>
      <c r="T2337" s="96">
        <f>SUMIFS(H$2:H2337,A$2:A2337,A2337)*10*S2337*(1.1+INDEX(Entourage!BD:BD,MATCH(J2337,Entourage!A:A,0))/20)</f>
        <v>6597.1158749999986</v>
      </c>
      <c r="U2337" s="96">
        <f t="shared" si="338"/>
        <v>558.56587499999932</v>
      </c>
      <c r="V2337" s="96">
        <f>T2337/VLOOKUP(C2337,[4]CharPropertyConfig!$A:$G,7,FALSE)</f>
        <v>6597.1158749999986</v>
      </c>
      <c r="W2337" s="96">
        <f t="shared" si="339"/>
        <v>22.515875000000051</v>
      </c>
      <c r="X2337" s="54" t="str">
        <f>VLOOKUP(J2337,Entourage!A:B,2,FALSE)</f>
        <v>c_b_0078</v>
      </c>
      <c r="Y2337" s="51" t="str">
        <f>VLOOKUP(M2337,Entourage!A:B,2,FALSE)</f>
        <v>c_b_0078</v>
      </c>
    </row>
    <row r="2338" spans="1:25" x14ac:dyDescent="0.15">
      <c r="A2338" s="51">
        <f t="shared" si="342"/>
        <v>117</v>
      </c>
      <c r="B2338" s="2">
        <f>COUNTIF(A$1:A2338,A2338)</f>
        <v>17</v>
      </c>
      <c r="C2338" s="2">
        <f t="shared" ref="C2338:C2401" si="344">P2338</f>
        <v>104</v>
      </c>
      <c r="D2338" s="100">
        <f t="shared" ref="D2338:D2401" si="345">INT(V2338)</f>
        <v>7182</v>
      </c>
      <c r="E2338" s="51">
        <v>1</v>
      </c>
      <c r="F2338" s="43">
        <f t="shared" si="340"/>
        <v>5</v>
      </c>
      <c r="G2338" s="82">
        <v>13009</v>
      </c>
      <c r="H2338" s="101">
        <f t="shared" si="341"/>
        <v>58</v>
      </c>
      <c r="I2338" s="43">
        <f>VLOOKUP(C2338,[4]CharPropertyConfig!$A:$G,7,FALSE)*D2338</f>
        <v>7182</v>
      </c>
      <c r="J2338" s="51">
        <f>VLOOKUP(A2338,filiation!A:C,3,FALSE)</f>
        <v>16</v>
      </c>
      <c r="K2338" s="51">
        <f>VLOOKUP(J2338,Entourage!A:N,14,FALSE)</f>
        <v>3</v>
      </c>
      <c r="L2338" s="2" t="str">
        <f t="shared" ref="L2338:L2401" si="346">VLOOKUP(K2338,$AC$2:$AD$4,2,FALSE)</f>
        <v>辅助</v>
      </c>
      <c r="M2338" s="51">
        <f>VLOOKUP(A2338,filiation!A:D,IF(AND(A2338&gt;=105,A2338&lt;=125),3,4),FALSE)</f>
        <v>16</v>
      </c>
      <c r="N2338" s="51">
        <f>VLOOKUP(M2338,Entourage!A:N,14,FALSE)</f>
        <v>3</v>
      </c>
      <c r="O2338" s="2" t="str">
        <f t="shared" ref="O2338:O2401" si="347">VLOOKUP(N2338,$AC$2:$AD$4,2,FALSE)</f>
        <v>辅助</v>
      </c>
      <c r="P2338" s="2">
        <f t="shared" ref="P2338:P2401" si="348">VLOOKUP(N2338,$AC$2:$AE$4,3,FALSE)</f>
        <v>104</v>
      </c>
      <c r="Q2338" s="51">
        <f>INT(VLOOKUP(M2338,Entourage!A:AF,28+IF(N2338=1,2,IF(N2338=3,3,1)),FALSE)*0.6*POWER(B2338,1.1))</f>
        <v>3547</v>
      </c>
      <c r="R2338" s="55">
        <f>I2338/(SUM(H$2:H2338)*10)</f>
        <v>9.1040462427745671E-3</v>
      </c>
      <c r="S2338" s="95">
        <f t="shared" si="343"/>
        <v>1.2174387749999998</v>
      </c>
      <c r="T2338" s="96">
        <f>SUMIFS(H$2:H2338,A$2:A2338,A2338)*10*S2338*(1.1+INDEX(Entourage!BD:BD,MATCH(J2338,Entourage!A:A,0))/20)</f>
        <v>7182.8887724999986</v>
      </c>
      <c r="U2338" s="96">
        <f t="shared" ref="U2338:U2401" si="349">IFERROR(T2338-T2337,0)</f>
        <v>585.7728975</v>
      </c>
      <c r="V2338" s="96">
        <f>T2338/VLOOKUP(C2338,[4]CharPropertyConfig!$A:$G,7,FALSE)</f>
        <v>7182.8887724999986</v>
      </c>
      <c r="W2338" s="96">
        <f t="shared" ref="W2338:W2401" si="350">U2338-U2337</f>
        <v>27.207022500000676</v>
      </c>
      <c r="X2338" s="54" t="str">
        <f>VLOOKUP(J2338,Entourage!A:B,2,FALSE)</f>
        <v>c_b_0078</v>
      </c>
      <c r="Y2338" s="51" t="str">
        <f>VLOOKUP(M2338,Entourage!A:B,2,FALSE)</f>
        <v>c_b_0078</v>
      </c>
    </row>
    <row r="2339" spans="1:25" x14ac:dyDescent="0.15">
      <c r="A2339" s="51">
        <f t="shared" si="342"/>
        <v>117</v>
      </c>
      <c r="B2339" s="2">
        <f>COUNTIF(A$1:A2339,A2339)</f>
        <v>18</v>
      </c>
      <c r="C2339" s="2">
        <f t="shared" si="344"/>
        <v>104</v>
      </c>
      <c r="D2339" s="100">
        <f t="shared" si="345"/>
        <v>7830</v>
      </c>
      <c r="E2339" s="51">
        <v>1</v>
      </c>
      <c r="F2339" s="43">
        <f t="shared" ref="F2339:F2402" si="351">F2319</f>
        <v>6</v>
      </c>
      <c r="G2339" s="82">
        <v>13009</v>
      </c>
      <c r="H2339" s="101">
        <f t="shared" ref="H2339:H2402" si="352">H2319</f>
        <v>64</v>
      </c>
      <c r="I2339" s="43">
        <f>VLOOKUP(C2339,[4]CharPropertyConfig!$A:$G,7,FALSE)*D2339</f>
        <v>7830</v>
      </c>
      <c r="J2339" s="51">
        <f>VLOOKUP(A2339,filiation!A:C,3,FALSE)</f>
        <v>16</v>
      </c>
      <c r="K2339" s="51">
        <f>VLOOKUP(J2339,Entourage!A:N,14,FALSE)</f>
        <v>3</v>
      </c>
      <c r="L2339" s="2" t="str">
        <f t="shared" si="346"/>
        <v>辅助</v>
      </c>
      <c r="M2339" s="51">
        <f>VLOOKUP(A2339,filiation!A:D,IF(AND(A2339&gt;=105,A2339&lt;=125),3,4),FALSE)</f>
        <v>16</v>
      </c>
      <c r="N2339" s="51">
        <f>VLOOKUP(M2339,Entourage!A:N,14,FALSE)</f>
        <v>3</v>
      </c>
      <c r="O2339" s="2" t="str">
        <f t="shared" si="347"/>
        <v>辅助</v>
      </c>
      <c r="P2339" s="2">
        <f t="shared" si="348"/>
        <v>104</v>
      </c>
      <c r="Q2339" s="51">
        <f>INT(VLOOKUP(M2339,Entourage!A:AF,28+IF(N2339=1,2,IF(N2339=3,3,1)),FALSE)*0.6*POWER(B2339,1.1))</f>
        <v>3777</v>
      </c>
      <c r="R2339" s="55">
        <f>I2339/(SUM(H$2:H2339)*10)</f>
        <v>9.9174181781335503E-3</v>
      </c>
      <c r="S2339" s="95">
        <f t="shared" si="343"/>
        <v>1.1687412239999997</v>
      </c>
      <c r="T2339" s="96">
        <f>SUMIFS(H$2:H2339,A$2:A2339,A2339)*10*S2339*(1.1+INDEX(Entourage!BD:BD,MATCH(J2339,Entourage!A:A,0))/20)</f>
        <v>7830.5662007999981</v>
      </c>
      <c r="U2339" s="96">
        <f t="shared" si="349"/>
        <v>647.67742829999952</v>
      </c>
      <c r="V2339" s="96">
        <f>T2339/VLOOKUP(C2339,[4]CharPropertyConfig!$A:$G,7,FALSE)</f>
        <v>7830.5662007999981</v>
      </c>
      <c r="W2339" s="96">
        <f t="shared" si="350"/>
        <v>61.90453079999952</v>
      </c>
      <c r="X2339" s="54" t="str">
        <f>VLOOKUP(J2339,Entourage!A:B,2,FALSE)</f>
        <v>c_b_0078</v>
      </c>
      <c r="Y2339" s="51" t="str">
        <f>VLOOKUP(M2339,Entourage!A:B,2,FALSE)</f>
        <v>c_b_0078</v>
      </c>
    </row>
    <row r="2340" spans="1:25" x14ac:dyDescent="0.15">
      <c r="A2340" s="51">
        <f t="shared" si="342"/>
        <v>117</v>
      </c>
      <c r="B2340" s="2">
        <f>COUNTIF(A$1:A2340,A2340)</f>
        <v>19</v>
      </c>
      <c r="C2340" s="2">
        <f t="shared" si="344"/>
        <v>104</v>
      </c>
      <c r="D2340" s="100">
        <f t="shared" si="345"/>
        <v>8515</v>
      </c>
      <c r="E2340" s="51">
        <v>1</v>
      </c>
      <c r="F2340" s="43">
        <f t="shared" si="351"/>
        <v>6</v>
      </c>
      <c r="G2340" s="82">
        <v>13009</v>
      </c>
      <c r="H2340" s="101">
        <f t="shared" si="352"/>
        <v>68</v>
      </c>
      <c r="I2340" s="43">
        <f>VLOOKUP(C2340,[4]CharPropertyConfig!$A:$G,7,FALSE)*D2340</f>
        <v>8515</v>
      </c>
      <c r="J2340" s="51">
        <f>VLOOKUP(A2340,filiation!A:C,3,FALSE)</f>
        <v>16</v>
      </c>
      <c r="K2340" s="51">
        <f>VLOOKUP(J2340,Entourage!A:N,14,FALSE)</f>
        <v>3</v>
      </c>
      <c r="L2340" s="2" t="str">
        <f t="shared" si="346"/>
        <v>辅助</v>
      </c>
      <c r="M2340" s="51">
        <f>VLOOKUP(A2340,filiation!A:D,IF(AND(A2340&gt;=105,A2340&lt;=125),3,4),FALSE)</f>
        <v>16</v>
      </c>
      <c r="N2340" s="51">
        <f>VLOOKUP(M2340,Entourage!A:N,14,FALSE)</f>
        <v>3</v>
      </c>
      <c r="O2340" s="2" t="str">
        <f t="shared" si="347"/>
        <v>辅助</v>
      </c>
      <c r="P2340" s="2">
        <f t="shared" si="348"/>
        <v>104</v>
      </c>
      <c r="Q2340" s="51">
        <f>INT(VLOOKUP(M2340,Entourage!A:AF,28+IF(N2340=1,2,IF(N2340=3,3,1)),FALSE)*0.6*POWER(B2340,1.1))</f>
        <v>4009</v>
      </c>
      <c r="R2340" s="55">
        <f>I2340/(SUM(H$2:H2340)*10)</f>
        <v>1.0775752973930651E-2</v>
      </c>
      <c r="S2340" s="95">
        <f t="shared" si="343"/>
        <v>1.1278352811599996</v>
      </c>
      <c r="T2340" s="96">
        <f>SUMIFS(H$2:H2340,A$2:A2340,A2340)*10*S2340*(1.1+INDEX(Entourage!BD:BD,MATCH(J2340,Entourage!A:A,0))/20)</f>
        <v>8515.156372757996</v>
      </c>
      <c r="U2340" s="96">
        <f t="shared" si="349"/>
        <v>684.59017195799788</v>
      </c>
      <c r="V2340" s="96">
        <f>T2340/VLOOKUP(C2340,[4]CharPropertyConfig!$A:$G,7,FALSE)</f>
        <v>8515.156372757996</v>
      </c>
      <c r="W2340" s="96">
        <f t="shared" si="350"/>
        <v>36.912743657998362</v>
      </c>
      <c r="X2340" s="54" t="str">
        <f>VLOOKUP(J2340,Entourage!A:B,2,FALSE)</f>
        <v>c_b_0078</v>
      </c>
      <c r="Y2340" s="51" t="str">
        <f>VLOOKUP(M2340,Entourage!A:B,2,FALSE)</f>
        <v>c_b_0078</v>
      </c>
    </row>
    <row r="2341" spans="1:25" x14ac:dyDescent="0.15">
      <c r="A2341" s="51">
        <f t="shared" si="342"/>
        <v>117</v>
      </c>
      <c r="B2341" s="2">
        <f>COUNTIF(A$1:A2341,A2341)</f>
        <v>20</v>
      </c>
      <c r="C2341" s="2">
        <f t="shared" si="344"/>
        <v>104</v>
      </c>
      <c r="D2341" s="100">
        <f t="shared" si="345"/>
        <v>9244</v>
      </c>
      <c r="E2341" s="51">
        <v>1</v>
      </c>
      <c r="F2341" s="43">
        <f t="shared" si="351"/>
        <v>6</v>
      </c>
      <c r="G2341" s="82">
        <v>13009</v>
      </c>
      <c r="H2341" s="101">
        <f t="shared" si="352"/>
        <v>72</v>
      </c>
      <c r="I2341" s="43">
        <f>VLOOKUP(C2341,[4]CharPropertyConfig!$A:$G,7,FALSE)*D2341</f>
        <v>9244</v>
      </c>
      <c r="J2341" s="51">
        <f>VLOOKUP(A2341,filiation!A:C,3,FALSE)</f>
        <v>16</v>
      </c>
      <c r="K2341" s="51">
        <f>VLOOKUP(J2341,Entourage!A:N,14,FALSE)</f>
        <v>3</v>
      </c>
      <c r="L2341" s="2" t="str">
        <f t="shared" si="346"/>
        <v>辅助</v>
      </c>
      <c r="M2341" s="51">
        <f>VLOOKUP(A2341,filiation!A:D,IF(AND(A2341&gt;=105,A2341&lt;=125),3,4),FALSE)</f>
        <v>16</v>
      </c>
      <c r="N2341" s="51">
        <f>VLOOKUP(M2341,Entourage!A:N,14,FALSE)</f>
        <v>3</v>
      </c>
      <c r="O2341" s="2" t="str">
        <f t="shared" si="347"/>
        <v>辅助</v>
      </c>
      <c r="P2341" s="2">
        <f t="shared" si="348"/>
        <v>104</v>
      </c>
      <c r="Q2341" s="51">
        <f>INT(VLOOKUP(M2341,Entourage!A:AF,28+IF(N2341=1,2,IF(N2341=3,3,1)),FALSE)*0.6*POWER(B2341,1.1))</f>
        <v>4242</v>
      </c>
      <c r="R2341" s="55">
        <f>I2341/(SUM(H$2:H2341)*10)</f>
        <v>1.1687654882921155E-2</v>
      </c>
      <c r="S2341" s="95">
        <f t="shared" si="343"/>
        <v>1.0940002227251997</v>
      </c>
      <c r="T2341" s="96">
        <f>SUMIFS(H$2:H2341,A$2:A2341,A2341)*10*S2341*(1.1+INDEX(Entourage!BD:BD,MATCH(J2341,Entourage!A:A,0))/20)</f>
        <v>9244.3018820279376</v>
      </c>
      <c r="U2341" s="96">
        <f t="shared" si="349"/>
        <v>729.14550926994161</v>
      </c>
      <c r="V2341" s="96">
        <f>T2341/VLOOKUP(C2341,[4]CharPropertyConfig!$A:$G,7,FALSE)</f>
        <v>9244.3018820279376</v>
      </c>
      <c r="W2341" s="96">
        <f t="shared" si="350"/>
        <v>44.555337311943731</v>
      </c>
      <c r="X2341" s="54" t="str">
        <f>VLOOKUP(J2341,Entourage!A:B,2,FALSE)</f>
        <v>c_b_0078</v>
      </c>
      <c r="Y2341" s="51" t="str">
        <f>VLOOKUP(M2341,Entourage!A:B,2,FALSE)</f>
        <v>c_b_0078</v>
      </c>
    </row>
    <row r="2342" spans="1:25" x14ac:dyDescent="0.15">
      <c r="A2342" s="51">
        <f t="shared" si="342"/>
        <v>118</v>
      </c>
      <c r="B2342" s="2">
        <f>COUNTIF(A$1:A2342,A2342)</f>
        <v>1</v>
      </c>
      <c r="C2342" s="2">
        <f t="shared" si="344"/>
        <v>102</v>
      </c>
      <c r="D2342" s="100">
        <f t="shared" si="345"/>
        <v>11</v>
      </c>
      <c r="E2342" s="51">
        <v>1</v>
      </c>
      <c r="F2342" s="43">
        <f t="shared" si="351"/>
        <v>1</v>
      </c>
      <c r="G2342" s="82">
        <v>13009</v>
      </c>
      <c r="H2342" s="101">
        <f t="shared" si="352"/>
        <v>2</v>
      </c>
      <c r="I2342" s="43">
        <f>VLOOKUP(C2342,[4]CharPropertyConfig!$A:$G,7,FALSE)*D2342</f>
        <v>275</v>
      </c>
      <c r="J2342" s="51">
        <f>VLOOKUP(A2342,filiation!A:C,3,FALSE)</f>
        <v>17</v>
      </c>
      <c r="K2342" s="51">
        <f>VLOOKUP(J2342,Entourage!A:N,14,FALSE)</f>
        <v>1</v>
      </c>
      <c r="L2342" s="2" t="str">
        <f t="shared" si="346"/>
        <v>战斗</v>
      </c>
      <c r="M2342" s="51">
        <f>VLOOKUP(A2342,filiation!A:D,IF(AND(A2342&gt;=105,A2342&lt;=125),3,4),FALSE)</f>
        <v>17</v>
      </c>
      <c r="N2342" s="51">
        <f>VLOOKUP(M2342,Entourage!A:N,14,FALSE)</f>
        <v>1</v>
      </c>
      <c r="O2342" s="2" t="str">
        <f t="shared" si="347"/>
        <v>战斗</v>
      </c>
      <c r="P2342" s="2">
        <f t="shared" si="348"/>
        <v>102</v>
      </c>
      <c r="Q2342" s="51">
        <f>INT(VLOOKUP(M2342,Entourage!A:AF,28+IF(N2342=1,2,IF(N2342=3,3,1)),FALSE)*0.6*POWER(B2342,1.1))</f>
        <v>9</v>
      </c>
      <c r="R2342" s="55">
        <f>I2342/(SUM(H$2:H2342)*10)</f>
        <v>3.4768756163552228E-4</v>
      </c>
      <c r="S2342" s="95">
        <f t="shared" si="343"/>
        <v>10</v>
      </c>
      <c r="T2342" s="96">
        <f>SUMIFS(H$2:H2342,A$2:A2342,A2342)*10*S2342*(1.1+INDEX(Entourage!BD:BD,MATCH(J2342,Entourage!A:A,0))/20)</f>
        <v>280</v>
      </c>
      <c r="U2342" s="96">
        <f t="shared" si="349"/>
        <v>-8964.3018820279376</v>
      </c>
      <c r="V2342" s="96">
        <f>T2342/VLOOKUP(C2342,[4]CharPropertyConfig!$A:$G,7,FALSE)</f>
        <v>11.2</v>
      </c>
      <c r="W2342" s="96">
        <f t="shared" si="350"/>
        <v>-9693.4473912978792</v>
      </c>
      <c r="X2342" s="54" t="str">
        <f>VLOOKUP(J2342,Entourage!A:B,2,FALSE)</f>
        <v>c_b_0075</v>
      </c>
      <c r="Y2342" s="51" t="str">
        <f>VLOOKUP(M2342,Entourage!A:B,2,FALSE)</f>
        <v>c_b_0075</v>
      </c>
    </row>
    <row r="2343" spans="1:25" x14ac:dyDescent="0.15">
      <c r="A2343" s="51">
        <f t="shared" si="342"/>
        <v>118</v>
      </c>
      <c r="B2343" s="2">
        <f>COUNTIF(A$1:A2343,A2343)</f>
        <v>2</v>
      </c>
      <c r="C2343" s="2">
        <f t="shared" si="344"/>
        <v>102</v>
      </c>
      <c r="D2343" s="100">
        <f t="shared" si="345"/>
        <v>23</v>
      </c>
      <c r="E2343" s="51">
        <v>1</v>
      </c>
      <c r="F2343" s="43">
        <f t="shared" si="351"/>
        <v>1</v>
      </c>
      <c r="G2343" s="82">
        <v>13009</v>
      </c>
      <c r="H2343" s="101">
        <f t="shared" si="352"/>
        <v>4</v>
      </c>
      <c r="I2343" s="43">
        <f>VLOOKUP(C2343,[4]CharPropertyConfig!$A:$G,7,FALSE)*D2343</f>
        <v>575</v>
      </c>
      <c r="J2343" s="51">
        <f>VLOOKUP(A2343,filiation!A:C,3,FALSE)</f>
        <v>17</v>
      </c>
      <c r="K2343" s="51">
        <f>VLOOKUP(J2343,Entourage!A:N,14,FALSE)</f>
        <v>1</v>
      </c>
      <c r="L2343" s="2" t="str">
        <f t="shared" si="346"/>
        <v>战斗</v>
      </c>
      <c r="M2343" s="51">
        <f>VLOOKUP(A2343,filiation!A:D,IF(AND(A2343&gt;=105,A2343&lt;=125),3,4),FALSE)</f>
        <v>17</v>
      </c>
      <c r="N2343" s="51">
        <f>VLOOKUP(M2343,Entourage!A:N,14,FALSE)</f>
        <v>1</v>
      </c>
      <c r="O2343" s="2" t="str">
        <f t="shared" si="347"/>
        <v>战斗</v>
      </c>
      <c r="P2343" s="2">
        <f t="shared" si="348"/>
        <v>102</v>
      </c>
      <c r="Q2343" s="51">
        <f>INT(VLOOKUP(M2343,Entourage!A:AF,28+IF(N2343=1,2,IF(N2343=3,3,1)),FALSE)*0.6*POWER(B2343,1.1))</f>
        <v>20</v>
      </c>
      <c r="R2343" s="55">
        <f>I2343/(SUM(H$2:H2343)*10)</f>
        <v>7.2694631975524031E-4</v>
      </c>
      <c r="S2343" s="95">
        <f t="shared" si="343"/>
        <v>7</v>
      </c>
      <c r="T2343" s="96">
        <f>SUMIFS(H$2:H2343,A$2:A2343,A2343)*10*S2343*(1.1+INDEX(Entourage!BD:BD,MATCH(J2343,Entourage!A:A,0))/20)</f>
        <v>588</v>
      </c>
      <c r="U2343" s="96">
        <f t="shared" si="349"/>
        <v>308</v>
      </c>
      <c r="V2343" s="96">
        <f>T2343/VLOOKUP(C2343,[4]CharPropertyConfig!$A:$G,7,FALSE)</f>
        <v>23.52</v>
      </c>
      <c r="W2343" s="96">
        <f t="shared" si="350"/>
        <v>9272.3018820279376</v>
      </c>
      <c r="X2343" s="54" t="str">
        <f>VLOOKUP(J2343,Entourage!A:B,2,FALSE)</f>
        <v>c_b_0075</v>
      </c>
      <c r="Y2343" s="51" t="str">
        <f>VLOOKUP(M2343,Entourage!A:B,2,FALSE)</f>
        <v>c_b_0075</v>
      </c>
    </row>
    <row r="2344" spans="1:25" x14ac:dyDescent="0.15">
      <c r="A2344" s="51">
        <f t="shared" si="342"/>
        <v>118</v>
      </c>
      <c r="B2344" s="2">
        <f>COUNTIF(A$1:A2344,A2344)</f>
        <v>3</v>
      </c>
      <c r="C2344" s="2">
        <f t="shared" si="344"/>
        <v>102</v>
      </c>
      <c r="D2344" s="100">
        <f t="shared" si="345"/>
        <v>36</v>
      </c>
      <c r="E2344" s="51">
        <v>1</v>
      </c>
      <c r="F2344" s="43">
        <f t="shared" si="351"/>
        <v>1</v>
      </c>
      <c r="G2344" s="82">
        <v>13009</v>
      </c>
      <c r="H2344" s="101">
        <f t="shared" si="352"/>
        <v>6</v>
      </c>
      <c r="I2344" s="43">
        <f>VLOOKUP(C2344,[4]CharPropertyConfig!$A:$G,7,FALSE)*D2344</f>
        <v>900</v>
      </c>
      <c r="J2344" s="51">
        <f>VLOOKUP(A2344,filiation!A:C,3,FALSE)</f>
        <v>17</v>
      </c>
      <c r="K2344" s="51">
        <f>VLOOKUP(J2344,Entourage!A:N,14,FALSE)</f>
        <v>1</v>
      </c>
      <c r="L2344" s="2" t="str">
        <f t="shared" si="346"/>
        <v>战斗</v>
      </c>
      <c r="M2344" s="51">
        <f>VLOOKUP(A2344,filiation!A:D,IF(AND(A2344&gt;=105,A2344&lt;=125),3,4),FALSE)</f>
        <v>17</v>
      </c>
      <c r="N2344" s="51">
        <f>VLOOKUP(M2344,Entourage!A:N,14,FALSE)</f>
        <v>1</v>
      </c>
      <c r="O2344" s="2" t="str">
        <f t="shared" si="347"/>
        <v>战斗</v>
      </c>
      <c r="P2344" s="2">
        <f t="shared" si="348"/>
        <v>102</v>
      </c>
      <c r="Q2344" s="51">
        <f>INT(VLOOKUP(M2344,Entourage!A:AF,28+IF(N2344=1,2,IF(N2344=3,3,1)),FALSE)*0.6*POWER(B2344,1.1))</f>
        <v>32</v>
      </c>
      <c r="R2344" s="55">
        <f>I2344/(SUM(H$2:H2344)*10)</f>
        <v>1.1377427184466019E-3</v>
      </c>
      <c r="S2344" s="95">
        <f t="shared" si="343"/>
        <v>5.5</v>
      </c>
      <c r="T2344" s="96">
        <f>SUMIFS(H$2:H2344,A$2:A2344,A2344)*10*S2344*(1.1+INDEX(Entourage!BD:BD,MATCH(J2344,Entourage!A:A,0))/20)</f>
        <v>924.00000000000011</v>
      </c>
      <c r="U2344" s="96">
        <f t="shared" si="349"/>
        <v>336.00000000000011</v>
      </c>
      <c r="V2344" s="96">
        <f>T2344/VLOOKUP(C2344,[4]CharPropertyConfig!$A:$G,7,FALSE)</f>
        <v>36.960000000000008</v>
      </c>
      <c r="W2344" s="96">
        <f t="shared" si="350"/>
        <v>28.000000000000114</v>
      </c>
      <c r="X2344" s="54" t="str">
        <f>VLOOKUP(J2344,Entourage!A:B,2,FALSE)</f>
        <v>c_b_0075</v>
      </c>
      <c r="Y2344" s="51" t="str">
        <f>VLOOKUP(M2344,Entourage!A:B,2,FALSE)</f>
        <v>c_b_0075</v>
      </c>
    </row>
    <row r="2345" spans="1:25" x14ac:dyDescent="0.15">
      <c r="A2345" s="51">
        <f t="shared" si="342"/>
        <v>118</v>
      </c>
      <c r="B2345" s="2">
        <f>COUNTIF(A$1:A2345,A2345)</f>
        <v>4</v>
      </c>
      <c r="C2345" s="2">
        <f t="shared" si="344"/>
        <v>102</v>
      </c>
      <c r="D2345" s="100">
        <f t="shared" si="345"/>
        <v>51</v>
      </c>
      <c r="E2345" s="51">
        <v>1</v>
      </c>
      <c r="F2345" s="43">
        <f t="shared" si="351"/>
        <v>2</v>
      </c>
      <c r="G2345" s="82">
        <v>13009</v>
      </c>
      <c r="H2345" s="101">
        <f t="shared" si="352"/>
        <v>10</v>
      </c>
      <c r="I2345" s="43">
        <f>VLOOKUP(C2345,[4]CharPropertyConfig!$A:$G,7,FALSE)*D2345</f>
        <v>1275</v>
      </c>
      <c r="J2345" s="51">
        <f>VLOOKUP(A2345,filiation!A:C,3,FALSE)</f>
        <v>17</v>
      </c>
      <c r="K2345" s="51">
        <f>VLOOKUP(J2345,Entourage!A:N,14,FALSE)</f>
        <v>1</v>
      </c>
      <c r="L2345" s="2" t="str">
        <f t="shared" si="346"/>
        <v>战斗</v>
      </c>
      <c r="M2345" s="51">
        <f>VLOOKUP(A2345,filiation!A:D,IF(AND(A2345&gt;=105,A2345&lt;=125),3,4),FALSE)</f>
        <v>17</v>
      </c>
      <c r="N2345" s="51">
        <f>VLOOKUP(M2345,Entourage!A:N,14,FALSE)</f>
        <v>1</v>
      </c>
      <c r="O2345" s="2" t="str">
        <f t="shared" si="347"/>
        <v>战斗</v>
      </c>
      <c r="P2345" s="2">
        <f t="shared" si="348"/>
        <v>102</v>
      </c>
      <c r="Q2345" s="51">
        <f>INT(VLOOKUP(M2345,Entourage!A:AF,28+IF(N2345=1,2,IF(N2345=3,3,1)),FALSE)*0.6*POWER(B2345,1.1))</f>
        <v>44</v>
      </c>
      <c r="R2345" s="55">
        <f>I2345/(SUM(H$2:H2345)*10)</f>
        <v>1.6115984528654852E-3</v>
      </c>
      <c r="S2345" s="95">
        <f t="shared" si="343"/>
        <v>4.2</v>
      </c>
      <c r="T2345" s="96">
        <f>SUMIFS(H$2:H2345,A$2:A2345,A2345)*10*S2345*(1.1+INDEX(Entourage!BD:BD,MATCH(J2345,Entourage!A:A,0))/20)</f>
        <v>1293.6000000000001</v>
      </c>
      <c r="U2345" s="96">
        <f t="shared" si="349"/>
        <v>369.6</v>
      </c>
      <c r="V2345" s="96">
        <f>T2345/VLOOKUP(C2345,[4]CharPropertyConfig!$A:$G,7,FALSE)</f>
        <v>51.744000000000007</v>
      </c>
      <c r="W2345" s="96">
        <f t="shared" si="350"/>
        <v>33.599999999999909</v>
      </c>
      <c r="X2345" s="54" t="str">
        <f>VLOOKUP(J2345,Entourage!A:B,2,FALSE)</f>
        <v>c_b_0075</v>
      </c>
      <c r="Y2345" s="51" t="str">
        <f>VLOOKUP(M2345,Entourage!A:B,2,FALSE)</f>
        <v>c_b_0075</v>
      </c>
    </row>
    <row r="2346" spans="1:25" x14ac:dyDescent="0.15">
      <c r="A2346" s="51">
        <f t="shared" si="342"/>
        <v>118</v>
      </c>
      <c r="B2346" s="2">
        <f>COUNTIF(A$1:A2346,A2346)</f>
        <v>5</v>
      </c>
      <c r="C2346" s="2">
        <f t="shared" si="344"/>
        <v>102</v>
      </c>
      <c r="D2346" s="100">
        <f t="shared" si="345"/>
        <v>67</v>
      </c>
      <c r="E2346" s="51">
        <v>1</v>
      </c>
      <c r="F2346" s="43">
        <f t="shared" si="351"/>
        <v>2</v>
      </c>
      <c r="G2346" s="82">
        <v>13009</v>
      </c>
      <c r="H2346" s="101">
        <f t="shared" si="352"/>
        <v>12</v>
      </c>
      <c r="I2346" s="43">
        <f>VLOOKUP(C2346,[4]CharPropertyConfig!$A:$G,7,FALSE)*D2346</f>
        <v>1675</v>
      </c>
      <c r="J2346" s="51">
        <f>VLOOKUP(A2346,filiation!A:C,3,FALSE)</f>
        <v>17</v>
      </c>
      <c r="K2346" s="51">
        <f>VLOOKUP(J2346,Entourage!A:N,14,FALSE)</f>
        <v>1</v>
      </c>
      <c r="L2346" s="2" t="str">
        <f t="shared" si="346"/>
        <v>战斗</v>
      </c>
      <c r="M2346" s="51">
        <f>VLOOKUP(A2346,filiation!A:D,IF(AND(A2346&gt;=105,A2346&lt;=125),3,4),FALSE)</f>
        <v>17</v>
      </c>
      <c r="N2346" s="51">
        <f>VLOOKUP(M2346,Entourage!A:N,14,FALSE)</f>
        <v>1</v>
      </c>
      <c r="O2346" s="2" t="str">
        <f t="shared" si="347"/>
        <v>战斗</v>
      </c>
      <c r="P2346" s="2">
        <f t="shared" si="348"/>
        <v>102</v>
      </c>
      <c r="Q2346" s="51">
        <f>INT(VLOOKUP(M2346,Entourage!A:AF,28+IF(N2346=1,2,IF(N2346=3,3,1)),FALSE)*0.6*POWER(B2346,1.1))</f>
        <v>56</v>
      </c>
      <c r="R2346" s="55">
        <f>I2346/(SUM(H$2:H2346)*10)</f>
        <v>2.1168768799130501E-3</v>
      </c>
      <c r="S2346" s="95">
        <f t="shared" si="343"/>
        <v>3.56</v>
      </c>
      <c r="T2346" s="96">
        <f>SUMIFS(H$2:H2346,A$2:A2346,A2346)*10*S2346*(1.1+INDEX(Entourage!BD:BD,MATCH(J2346,Entourage!A:A,0))/20)</f>
        <v>1694.5600000000004</v>
      </c>
      <c r="U2346" s="96">
        <f t="shared" si="349"/>
        <v>400.96000000000026</v>
      </c>
      <c r="V2346" s="96">
        <f>T2346/VLOOKUP(C2346,[4]CharPropertyConfig!$A:$G,7,FALSE)</f>
        <v>67.78240000000001</v>
      </c>
      <c r="W2346" s="96">
        <f t="shared" si="350"/>
        <v>31.360000000000241</v>
      </c>
      <c r="X2346" s="54" t="str">
        <f>VLOOKUP(J2346,Entourage!A:B,2,FALSE)</f>
        <v>c_b_0075</v>
      </c>
      <c r="Y2346" s="51" t="str">
        <f>VLOOKUP(M2346,Entourage!A:B,2,FALSE)</f>
        <v>c_b_0075</v>
      </c>
    </row>
    <row r="2347" spans="1:25" x14ac:dyDescent="0.15">
      <c r="A2347" s="51">
        <f t="shared" si="342"/>
        <v>118</v>
      </c>
      <c r="B2347" s="2">
        <f>COUNTIF(A$1:A2347,A2347)</f>
        <v>6</v>
      </c>
      <c r="C2347" s="2">
        <f t="shared" si="344"/>
        <v>102</v>
      </c>
      <c r="D2347" s="100">
        <f t="shared" si="345"/>
        <v>84</v>
      </c>
      <c r="E2347" s="51">
        <v>1</v>
      </c>
      <c r="F2347" s="43">
        <f t="shared" si="351"/>
        <v>2</v>
      </c>
      <c r="G2347" s="82">
        <v>13009</v>
      </c>
      <c r="H2347" s="101">
        <f t="shared" si="352"/>
        <v>16</v>
      </c>
      <c r="I2347" s="43">
        <f>VLOOKUP(C2347,[4]CharPropertyConfig!$A:$G,7,FALSE)*D2347</f>
        <v>2100</v>
      </c>
      <c r="J2347" s="51">
        <f>VLOOKUP(A2347,filiation!A:C,3,FALSE)</f>
        <v>17</v>
      </c>
      <c r="K2347" s="51">
        <f>VLOOKUP(J2347,Entourage!A:N,14,FALSE)</f>
        <v>1</v>
      </c>
      <c r="L2347" s="2" t="str">
        <f t="shared" si="346"/>
        <v>战斗</v>
      </c>
      <c r="M2347" s="51">
        <f>VLOOKUP(A2347,filiation!A:D,IF(AND(A2347&gt;=105,A2347&lt;=125),3,4),FALSE)</f>
        <v>17</v>
      </c>
      <c r="N2347" s="51">
        <f>VLOOKUP(M2347,Entourage!A:N,14,FALSE)</f>
        <v>1</v>
      </c>
      <c r="O2347" s="2" t="str">
        <f t="shared" si="347"/>
        <v>战斗</v>
      </c>
      <c r="P2347" s="2">
        <f t="shared" si="348"/>
        <v>102</v>
      </c>
      <c r="Q2347" s="51">
        <f>INT(VLOOKUP(M2347,Entourage!A:AF,28+IF(N2347=1,2,IF(N2347=3,3,1)),FALSE)*0.6*POWER(B2347,1.1))</f>
        <v>68</v>
      </c>
      <c r="R2347" s="55">
        <f>I2347/(SUM(H$2:H2347)*10)</f>
        <v>2.6534583407040509E-3</v>
      </c>
      <c r="S2347" s="95">
        <f t="shared" si="343"/>
        <v>3.02</v>
      </c>
      <c r="T2347" s="96">
        <f>SUMIFS(H$2:H2347,A$2:A2347,A2347)*10*S2347*(1.1+INDEX(Entourage!BD:BD,MATCH(J2347,Entourage!A:A,0))/20)</f>
        <v>2114</v>
      </c>
      <c r="U2347" s="96">
        <f t="shared" si="349"/>
        <v>419.4399999999996</v>
      </c>
      <c r="V2347" s="96">
        <f>T2347/VLOOKUP(C2347,[4]CharPropertyConfig!$A:$G,7,FALSE)</f>
        <v>84.56</v>
      </c>
      <c r="W2347" s="96">
        <f t="shared" si="350"/>
        <v>18.479999999999336</v>
      </c>
      <c r="X2347" s="54" t="str">
        <f>VLOOKUP(J2347,Entourage!A:B,2,FALSE)</f>
        <v>c_b_0075</v>
      </c>
      <c r="Y2347" s="51" t="str">
        <f>VLOOKUP(M2347,Entourage!A:B,2,FALSE)</f>
        <v>c_b_0075</v>
      </c>
    </row>
    <row r="2348" spans="1:25" x14ac:dyDescent="0.15">
      <c r="A2348" s="51">
        <f t="shared" si="342"/>
        <v>118</v>
      </c>
      <c r="B2348" s="2">
        <f>COUNTIF(A$1:A2348,A2348)</f>
        <v>7</v>
      </c>
      <c r="C2348" s="2">
        <f t="shared" si="344"/>
        <v>102</v>
      </c>
      <c r="D2348" s="100">
        <f t="shared" si="345"/>
        <v>101</v>
      </c>
      <c r="E2348" s="51">
        <v>1</v>
      </c>
      <c r="F2348" s="43">
        <f t="shared" si="351"/>
        <v>3</v>
      </c>
      <c r="G2348" s="82">
        <v>13009</v>
      </c>
      <c r="H2348" s="101">
        <f t="shared" si="352"/>
        <v>20</v>
      </c>
      <c r="I2348" s="43">
        <f>VLOOKUP(C2348,[4]CharPropertyConfig!$A:$G,7,FALSE)*D2348</f>
        <v>2525</v>
      </c>
      <c r="J2348" s="51">
        <f>VLOOKUP(A2348,filiation!A:C,3,FALSE)</f>
        <v>17</v>
      </c>
      <c r="K2348" s="51">
        <f>VLOOKUP(J2348,Entourage!A:N,14,FALSE)</f>
        <v>1</v>
      </c>
      <c r="L2348" s="2" t="str">
        <f t="shared" si="346"/>
        <v>战斗</v>
      </c>
      <c r="M2348" s="51">
        <f>VLOOKUP(A2348,filiation!A:D,IF(AND(A2348&gt;=105,A2348&lt;=125),3,4),FALSE)</f>
        <v>17</v>
      </c>
      <c r="N2348" s="51">
        <f>VLOOKUP(M2348,Entourage!A:N,14,FALSE)</f>
        <v>1</v>
      </c>
      <c r="O2348" s="2" t="str">
        <f t="shared" si="347"/>
        <v>战斗</v>
      </c>
      <c r="P2348" s="2">
        <f t="shared" si="348"/>
        <v>102</v>
      </c>
      <c r="Q2348" s="51">
        <f>INT(VLOOKUP(M2348,Entourage!A:AF,28+IF(N2348=1,2,IF(N2348=3,3,1)),FALSE)*0.6*POWER(B2348,1.1))</f>
        <v>81</v>
      </c>
      <c r="R2348" s="55">
        <f>I2348/(SUM(H$2:H2348)*10)</f>
        <v>3.1896617063742706E-3</v>
      </c>
      <c r="S2348" s="95">
        <f t="shared" si="343"/>
        <v>2.6</v>
      </c>
      <c r="T2348" s="96">
        <f>SUMIFS(H$2:H2348,A$2:A2348,A2348)*10*S2348*(1.1+INDEX(Entourage!BD:BD,MATCH(J2348,Entourage!A:A,0))/20)</f>
        <v>2548.0000000000005</v>
      </c>
      <c r="U2348" s="96">
        <f t="shared" si="349"/>
        <v>434.00000000000045</v>
      </c>
      <c r="V2348" s="96">
        <f>T2348/VLOOKUP(C2348,[4]CharPropertyConfig!$A:$G,7,FALSE)</f>
        <v>101.92000000000002</v>
      </c>
      <c r="W2348" s="96">
        <f t="shared" si="350"/>
        <v>14.560000000000855</v>
      </c>
      <c r="X2348" s="54" t="str">
        <f>VLOOKUP(J2348,Entourage!A:B,2,FALSE)</f>
        <v>c_b_0075</v>
      </c>
      <c r="Y2348" s="51" t="str">
        <f>VLOOKUP(M2348,Entourage!A:B,2,FALSE)</f>
        <v>c_b_0075</v>
      </c>
    </row>
    <row r="2349" spans="1:25" x14ac:dyDescent="0.15">
      <c r="A2349" s="51">
        <f t="shared" si="342"/>
        <v>118</v>
      </c>
      <c r="B2349" s="2">
        <f>COUNTIF(A$1:A2349,A2349)</f>
        <v>8</v>
      </c>
      <c r="C2349" s="2">
        <f t="shared" si="344"/>
        <v>102</v>
      </c>
      <c r="D2349" s="100">
        <f t="shared" si="345"/>
        <v>120</v>
      </c>
      <c r="E2349" s="51">
        <v>1</v>
      </c>
      <c r="F2349" s="43">
        <f t="shared" si="351"/>
        <v>3</v>
      </c>
      <c r="G2349" s="82">
        <v>13009</v>
      </c>
      <c r="H2349" s="101">
        <f t="shared" si="352"/>
        <v>24</v>
      </c>
      <c r="I2349" s="43">
        <f>VLOOKUP(C2349,[4]CharPropertyConfig!$A:$G,7,FALSE)*D2349</f>
        <v>3000</v>
      </c>
      <c r="J2349" s="51">
        <f>VLOOKUP(A2349,filiation!A:C,3,FALSE)</f>
        <v>17</v>
      </c>
      <c r="K2349" s="51">
        <f>VLOOKUP(J2349,Entourage!A:N,14,FALSE)</f>
        <v>1</v>
      </c>
      <c r="L2349" s="2" t="str">
        <f t="shared" si="346"/>
        <v>战斗</v>
      </c>
      <c r="M2349" s="51">
        <f>VLOOKUP(A2349,filiation!A:D,IF(AND(A2349&gt;=105,A2349&lt;=125),3,4),FALSE)</f>
        <v>17</v>
      </c>
      <c r="N2349" s="51">
        <f>VLOOKUP(M2349,Entourage!A:N,14,FALSE)</f>
        <v>1</v>
      </c>
      <c r="O2349" s="2" t="str">
        <f t="shared" si="347"/>
        <v>战斗</v>
      </c>
      <c r="P2349" s="2">
        <f t="shared" si="348"/>
        <v>102</v>
      </c>
      <c r="Q2349" s="51">
        <f>INT(VLOOKUP(M2349,Entourage!A:AF,28+IF(N2349=1,2,IF(N2349=3,3,1)),FALSE)*0.6*POWER(B2349,1.1))</f>
        <v>94</v>
      </c>
      <c r="R2349" s="55">
        <f>I2349/(SUM(H$2:H2349)*10)</f>
        <v>3.788548480792059E-3</v>
      </c>
      <c r="S2349" s="95">
        <f t="shared" si="343"/>
        <v>2.2799999999999998</v>
      </c>
      <c r="T2349" s="96">
        <f>SUMIFS(H$2:H2349,A$2:A2349,A2349)*10*S2349*(1.1+INDEX(Entourage!BD:BD,MATCH(J2349,Entourage!A:A,0))/20)</f>
        <v>3000.48</v>
      </c>
      <c r="U2349" s="96">
        <f t="shared" si="349"/>
        <v>452.47999999999956</v>
      </c>
      <c r="V2349" s="96">
        <f>T2349/VLOOKUP(C2349,[4]CharPropertyConfig!$A:$G,7,FALSE)</f>
        <v>120.0192</v>
      </c>
      <c r="W2349" s="96">
        <f t="shared" si="350"/>
        <v>18.479999999999109</v>
      </c>
      <c r="X2349" s="54" t="str">
        <f>VLOOKUP(J2349,Entourage!A:B,2,FALSE)</f>
        <v>c_b_0075</v>
      </c>
      <c r="Y2349" s="51" t="str">
        <f>VLOOKUP(M2349,Entourage!A:B,2,FALSE)</f>
        <v>c_b_0075</v>
      </c>
    </row>
    <row r="2350" spans="1:25" x14ac:dyDescent="0.15">
      <c r="A2350" s="51">
        <f t="shared" si="342"/>
        <v>118</v>
      </c>
      <c r="B2350" s="2">
        <f>COUNTIF(A$1:A2350,A2350)</f>
        <v>9</v>
      </c>
      <c r="C2350" s="2">
        <f t="shared" si="344"/>
        <v>102</v>
      </c>
      <c r="D2350" s="100">
        <f t="shared" si="345"/>
        <v>139</v>
      </c>
      <c r="E2350" s="51">
        <v>1</v>
      </c>
      <c r="F2350" s="43">
        <f t="shared" si="351"/>
        <v>3</v>
      </c>
      <c r="G2350" s="82">
        <v>13009</v>
      </c>
      <c r="H2350" s="101">
        <f t="shared" si="352"/>
        <v>26</v>
      </c>
      <c r="I2350" s="43">
        <f>VLOOKUP(C2350,[4]CharPropertyConfig!$A:$G,7,FALSE)*D2350</f>
        <v>3475</v>
      </c>
      <c r="J2350" s="51">
        <f>VLOOKUP(A2350,filiation!A:C,3,FALSE)</f>
        <v>17</v>
      </c>
      <c r="K2350" s="51">
        <f>VLOOKUP(J2350,Entourage!A:N,14,FALSE)</f>
        <v>1</v>
      </c>
      <c r="L2350" s="2" t="str">
        <f t="shared" si="346"/>
        <v>战斗</v>
      </c>
      <c r="M2350" s="51">
        <f>VLOOKUP(A2350,filiation!A:D,IF(AND(A2350&gt;=105,A2350&lt;=125),3,4),FALSE)</f>
        <v>17</v>
      </c>
      <c r="N2350" s="51">
        <f>VLOOKUP(M2350,Entourage!A:N,14,FALSE)</f>
        <v>1</v>
      </c>
      <c r="O2350" s="2" t="str">
        <f t="shared" si="347"/>
        <v>战斗</v>
      </c>
      <c r="P2350" s="2">
        <f t="shared" si="348"/>
        <v>102</v>
      </c>
      <c r="Q2350" s="51">
        <f>INT(VLOOKUP(M2350,Entourage!A:AF,28+IF(N2350=1,2,IF(N2350=3,3,1)),FALSE)*0.6*POWER(B2350,1.1))</f>
        <v>107</v>
      </c>
      <c r="R2350" s="55">
        <f>I2350/(SUM(H$2:H2350)*10)</f>
        <v>4.3869615714790689E-3</v>
      </c>
      <c r="S2350" s="95">
        <f t="shared" si="343"/>
        <v>2.0699999999999998</v>
      </c>
      <c r="T2350" s="96">
        <f>SUMIFS(H$2:H2350,A$2:A2350,A2350)*10*S2350*(1.1+INDEX(Entourage!BD:BD,MATCH(J2350,Entourage!A:A,0))/20)</f>
        <v>3477.6000000000004</v>
      </c>
      <c r="U2350" s="96">
        <f t="shared" si="349"/>
        <v>477.12000000000035</v>
      </c>
      <c r="V2350" s="96">
        <f>T2350/VLOOKUP(C2350,[4]CharPropertyConfig!$A:$G,7,FALSE)</f>
        <v>139.10400000000001</v>
      </c>
      <c r="W2350" s="96">
        <f t="shared" si="350"/>
        <v>24.640000000000782</v>
      </c>
      <c r="X2350" s="54" t="str">
        <f>VLOOKUP(J2350,Entourage!A:B,2,FALSE)</f>
        <v>c_b_0075</v>
      </c>
      <c r="Y2350" s="51" t="str">
        <f>VLOOKUP(M2350,Entourage!A:B,2,FALSE)</f>
        <v>c_b_0075</v>
      </c>
    </row>
    <row r="2351" spans="1:25" x14ac:dyDescent="0.15">
      <c r="A2351" s="51">
        <f t="shared" si="342"/>
        <v>118</v>
      </c>
      <c r="B2351" s="2">
        <f>COUNTIF(A$1:A2351,A2351)</f>
        <v>10</v>
      </c>
      <c r="C2351" s="2">
        <f t="shared" si="344"/>
        <v>102</v>
      </c>
      <c r="D2351" s="100">
        <f t="shared" si="345"/>
        <v>158</v>
      </c>
      <c r="E2351" s="51">
        <v>1</v>
      </c>
      <c r="F2351" s="43">
        <f t="shared" si="351"/>
        <v>3</v>
      </c>
      <c r="G2351" s="82">
        <v>13009</v>
      </c>
      <c r="H2351" s="101">
        <f t="shared" si="352"/>
        <v>30</v>
      </c>
      <c r="I2351" s="43">
        <f>VLOOKUP(C2351,[4]CharPropertyConfig!$A:$G,7,FALSE)*D2351</f>
        <v>3950</v>
      </c>
      <c r="J2351" s="51">
        <f>VLOOKUP(A2351,filiation!A:C,3,FALSE)</f>
        <v>17</v>
      </c>
      <c r="K2351" s="51">
        <f>VLOOKUP(J2351,Entourage!A:N,14,FALSE)</f>
        <v>1</v>
      </c>
      <c r="L2351" s="2" t="str">
        <f t="shared" si="346"/>
        <v>战斗</v>
      </c>
      <c r="M2351" s="51">
        <f>VLOOKUP(A2351,filiation!A:D,IF(AND(A2351&gt;=105,A2351&lt;=125),3,4),FALSE)</f>
        <v>17</v>
      </c>
      <c r="N2351" s="51">
        <f>VLOOKUP(M2351,Entourage!A:N,14,FALSE)</f>
        <v>1</v>
      </c>
      <c r="O2351" s="2" t="str">
        <f t="shared" si="347"/>
        <v>战斗</v>
      </c>
      <c r="P2351" s="2">
        <f t="shared" si="348"/>
        <v>102</v>
      </c>
      <c r="Q2351" s="51">
        <f>INT(VLOOKUP(M2351,Entourage!A:AF,28+IF(N2351=1,2,IF(N2351=3,3,1)),FALSE)*0.6*POWER(B2351,1.1))</f>
        <v>120</v>
      </c>
      <c r="R2351" s="55">
        <f>I2351/(SUM(H$2:H2351)*10)</f>
        <v>4.9847303197799149E-3</v>
      </c>
      <c r="S2351" s="95">
        <f t="shared" si="343"/>
        <v>1.89</v>
      </c>
      <c r="T2351" s="96">
        <f>SUMIFS(H$2:H2351,A$2:A2351,A2351)*10*S2351*(1.1+INDEX(Entourage!BD:BD,MATCH(J2351,Entourage!A:A,0))/20)</f>
        <v>3969.0000000000005</v>
      </c>
      <c r="U2351" s="96">
        <f t="shared" si="349"/>
        <v>491.40000000000009</v>
      </c>
      <c r="V2351" s="96">
        <f>T2351/VLOOKUP(C2351,[4]CharPropertyConfig!$A:$G,7,FALSE)</f>
        <v>158.76000000000002</v>
      </c>
      <c r="W2351" s="96">
        <f t="shared" si="350"/>
        <v>14.279999999999745</v>
      </c>
      <c r="X2351" s="54" t="str">
        <f>VLOOKUP(J2351,Entourage!A:B,2,FALSE)</f>
        <v>c_b_0075</v>
      </c>
      <c r="Y2351" s="51" t="str">
        <f>VLOOKUP(M2351,Entourage!A:B,2,FALSE)</f>
        <v>c_b_0075</v>
      </c>
    </row>
    <row r="2352" spans="1:25" x14ac:dyDescent="0.15">
      <c r="A2352" s="51">
        <f t="shared" si="342"/>
        <v>118</v>
      </c>
      <c r="B2352" s="2">
        <f>COUNTIF(A$1:A2352,A2352)</f>
        <v>11</v>
      </c>
      <c r="C2352" s="2">
        <f t="shared" si="344"/>
        <v>102</v>
      </c>
      <c r="D2352" s="100">
        <f t="shared" si="345"/>
        <v>179</v>
      </c>
      <c r="E2352" s="51">
        <v>1</v>
      </c>
      <c r="F2352" s="43">
        <f t="shared" si="351"/>
        <v>4</v>
      </c>
      <c r="G2352" s="82">
        <v>13009</v>
      </c>
      <c r="H2352" s="101">
        <f t="shared" si="352"/>
        <v>34</v>
      </c>
      <c r="I2352" s="43">
        <f>VLOOKUP(C2352,[4]CharPropertyConfig!$A:$G,7,FALSE)*D2352</f>
        <v>4475</v>
      </c>
      <c r="J2352" s="51">
        <f>VLOOKUP(A2352,filiation!A:C,3,FALSE)</f>
        <v>17</v>
      </c>
      <c r="K2352" s="51">
        <f>VLOOKUP(J2352,Entourage!A:N,14,FALSE)</f>
        <v>1</v>
      </c>
      <c r="L2352" s="2" t="str">
        <f t="shared" si="346"/>
        <v>战斗</v>
      </c>
      <c r="M2352" s="51">
        <f>VLOOKUP(A2352,filiation!A:D,IF(AND(A2352&gt;=105,A2352&lt;=125),3,4),FALSE)</f>
        <v>17</v>
      </c>
      <c r="N2352" s="51">
        <f>VLOOKUP(M2352,Entourage!A:N,14,FALSE)</f>
        <v>1</v>
      </c>
      <c r="O2352" s="2" t="str">
        <f t="shared" si="347"/>
        <v>战斗</v>
      </c>
      <c r="P2352" s="2">
        <f t="shared" si="348"/>
        <v>102</v>
      </c>
      <c r="Q2352" s="51">
        <f>INT(VLOOKUP(M2352,Entourage!A:AF,28+IF(N2352=1,2,IF(N2352=3,3,1)),FALSE)*0.6*POWER(B2352,1.1))</f>
        <v>134</v>
      </c>
      <c r="R2352" s="55">
        <f>I2352/(SUM(H$2:H2352)*10)</f>
        <v>5.6448357636611334E-3</v>
      </c>
      <c r="S2352" s="95">
        <f t="shared" si="343"/>
        <v>1.74</v>
      </c>
      <c r="T2352" s="96">
        <f>SUMIFS(H$2:H2352,A$2:A2352,A2352)*10*S2352*(1.1+INDEX(Entourage!BD:BD,MATCH(J2352,Entourage!A:A,0))/20)</f>
        <v>4482.2400000000007</v>
      </c>
      <c r="U2352" s="96">
        <f t="shared" si="349"/>
        <v>513.24000000000024</v>
      </c>
      <c r="V2352" s="96">
        <f>T2352/VLOOKUP(C2352,[4]CharPropertyConfig!$A:$G,7,FALSE)</f>
        <v>179.28960000000004</v>
      </c>
      <c r="W2352" s="96">
        <f t="shared" si="350"/>
        <v>21.840000000000146</v>
      </c>
      <c r="X2352" s="54" t="str">
        <f>VLOOKUP(J2352,Entourage!A:B,2,FALSE)</f>
        <v>c_b_0075</v>
      </c>
      <c r="Y2352" s="51" t="str">
        <f>VLOOKUP(M2352,Entourage!A:B,2,FALSE)</f>
        <v>c_b_0075</v>
      </c>
    </row>
    <row r="2353" spans="1:25" x14ac:dyDescent="0.15">
      <c r="A2353" s="51">
        <f t="shared" si="342"/>
        <v>118</v>
      </c>
      <c r="B2353" s="2">
        <f>COUNTIF(A$1:A2353,A2353)</f>
        <v>12</v>
      </c>
      <c r="C2353" s="2">
        <f t="shared" si="344"/>
        <v>102</v>
      </c>
      <c r="D2353" s="100">
        <f t="shared" si="345"/>
        <v>200</v>
      </c>
      <c r="E2353" s="51">
        <v>1</v>
      </c>
      <c r="F2353" s="43">
        <f t="shared" si="351"/>
        <v>4</v>
      </c>
      <c r="G2353" s="82">
        <v>13009</v>
      </c>
      <c r="H2353" s="101">
        <f t="shared" si="352"/>
        <v>38</v>
      </c>
      <c r="I2353" s="43">
        <f>VLOOKUP(C2353,[4]CharPropertyConfig!$A:$G,7,FALSE)*D2353</f>
        <v>5000</v>
      </c>
      <c r="J2353" s="51">
        <f>VLOOKUP(A2353,filiation!A:C,3,FALSE)</f>
        <v>17</v>
      </c>
      <c r="K2353" s="51">
        <f>VLOOKUP(J2353,Entourage!A:N,14,FALSE)</f>
        <v>1</v>
      </c>
      <c r="L2353" s="2" t="str">
        <f t="shared" si="346"/>
        <v>战斗</v>
      </c>
      <c r="M2353" s="51">
        <f>VLOOKUP(A2353,filiation!A:D,IF(AND(A2353&gt;=105,A2353&lt;=125),3,4),FALSE)</f>
        <v>17</v>
      </c>
      <c r="N2353" s="51">
        <f>VLOOKUP(M2353,Entourage!A:N,14,FALSE)</f>
        <v>1</v>
      </c>
      <c r="O2353" s="2" t="str">
        <f t="shared" si="347"/>
        <v>战斗</v>
      </c>
      <c r="P2353" s="2">
        <f t="shared" si="348"/>
        <v>102</v>
      </c>
      <c r="Q2353" s="51">
        <f>INT(VLOOKUP(M2353,Entourage!A:AF,28+IF(N2353=1,2,IF(N2353=3,3,1)),FALSE)*0.6*POWER(B2353,1.1))</f>
        <v>147</v>
      </c>
      <c r="R2353" s="55">
        <f>I2353/(SUM(H$2:H2353)*10)</f>
        <v>6.3040572912726632E-3</v>
      </c>
      <c r="S2353" s="95">
        <f t="shared" si="343"/>
        <v>1.615</v>
      </c>
      <c r="T2353" s="96">
        <f>SUMIFS(H$2:H2353,A$2:A2353,A2353)*10*S2353*(1.1+INDEX(Entourage!BD:BD,MATCH(J2353,Entourage!A:A,0))/20)</f>
        <v>5019.420000000001</v>
      </c>
      <c r="U2353" s="96">
        <f t="shared" si="349"/>
        <v>537.18000000000029</v>
      </c>
      <c r="V2353" s="96">
        <f>T2353/VLOOKUP(C2353,[4]CharPropertyConfig!$A:$G,7,FALSE)</f>
        <v>200.77680000000004</v>
      </c>
      <c r="W2353" s="96">
        <f t="shared" si="350"/>
        <v>23.940000000000055</v>
      </c>
      <c r="X2353" s="54" t="str">
        <f>VLOOKUP(J2353,Entourage!A:B,2,FALSE)</f>
        <v>c_b_0075</v>
      </c>
      <c r="Y2353" s="51" t="str">
        <f>VLOOKUP(M2353,Entourage!A:B,2,FALSE)</f>
        <v>c_b_0075</v>
      </c>
    </row>
    <row r="2354" spans="1:25" x14ac:dyDescent="0.15">
      <c r="A2354" s="51">
        <f t="shared" si="342"/>
        <v>118</v>
      </c>
      <c r="B2354" s="2">
        <f>COUNTIF(A$1:A2354,A2354)</f>
        <v>13</v>
      </c>
      <c r="C2354" s="2">
        <f t="shared" si="344"/>
        <v>102</v>
      </c>
      <c r="D2354" s="100">
        <f t="shared" si="345"/>
        <v>223</v>
      </c>
      <c r="E2354" s="51">
        <v>1</v>
      </c>
      <c r="F2354" s="43">
        <f t="shared" si="351"/>
        <v>4</v>
      </c>
      <c r="G2354" s="82">
        <v>13009</v>
      </c>
      <c r="H2354" s="101">
        <f t="shared" si="352"/>
        <v>42</v>
      </c>
      <c r="I2354" s="43">
        <f>VLOOKUP(C2354,[4]CharPropertyConfig!$A:$G,7,FALSE)*D2354</f>
        <v>5575</v>
      </c>
      <c r="J2354" s="51">
        <f>VLOOKUP(A2354,filiation!A:C,3,FALSE)</f>
        <v>17</v>
      </c>
      <c r="K2354" s="51">
        <f>VLOOKUP(J2354,Entourage!A:N,14,FALSE)</f>
        <v>1</v>
      </c>
      <c r="L2354" s="2" t="str">
        <f t="shared" si="346"/>
        <v>战斗</v>
      </c>
      <c r="M2354" s="51">
        <f>VLOOKUP(A2354,filiation!A:D,IF(AND(A2354&gt;=105,A2354&lt;=125),3,4),FALSE)</f>
        <v>17</v>
      </c>
      <c r="N2354" s="51">
        <f>VLOOKUP(M2354,Entourage!A:N,14,FALSE)</f>
        <v>1</v>
      </c>
      <c r="O2354" s="2" t="str">
        <f t="shared" si="347"/>
        <v>战斗</v>
      </c>
      <c r="P2354" s="2">
        <f t="shared" si="348"/>
        <v>102</v>
      </c>
      <c r="Q2354" s="51">
        <f>INT(VLOOKUP(M2354,Entourage!A:AF,28+IF(N2354=1,2,IF(N2354=3,3,1)),FALSE)*0.6*POWER(B2354,1.1))</f>
        <v>161</v>
      </c>
      <c r="R2354" s="55">
        <f>I2354/(SUM(H$2:H2354)*10)</f>
        <v>7.0253036947426784E-3</v>
      </c>
      <c r="S2354" s="95">
        <f t="shared" si="343"/>
        <v>1.51</v>
      </c>
      <c r="T2354" s="96">
        <f>SUMIFS(H$2:H2354,A$2:A2354,A2354)*10*S2354*(1.1+INDEX(Entourage!BD:BD,MATCH(J2354,Entourage!A:A,0))/20)</f>
        <v>5580.9600000000009</v>
      </c>
      <c r="U2354" s="96">
        <f t="shared" si="349"/>
        <v>561.54</v>
      </c>
      <c r="V2354" s="96">
        <f>T2354/VLOOKUP(C2354,[4]CharPropertyConfig!$A:$G,7,FALSE)</f>
        <v>223.23840000000004</v>
      </c>
      <c r="W2354" s="96">
        <f t="shared" si="350"/>
        <v>24.359999999999673</v>
      </c>
      <c r="X2354" s="54" t="str">
        <f>VLOOKUP(J2354,Entourage!A:B,2,FALSE)</f>
        <v>c_b_0075</v>
      </c>
      <c r="Y2354" s="51" t="str">
        <f>VLOOKUP(M2354,Entourage!A:B,2,FALSE)</f>
        <v>c_b_0075</v>
      </c>
    </row>
    <row r="2355" spans="1:25" x14ac:dyDescent="0.15">
      <c r="A2355" s="51">
        <f t="shared" si="342"/>
        <v>118</v>
      </c>
      <c r="B2355" s="2">
        <f>COUNTIF(A$1:A2355,A2355)</f>
        <v>14</v>
      </c>
      <c r="C2355" s="2">
        <f t="shared" si="344"/>
        <v>102</v>
      </c>
      <c r="D2355" s="100">
        <f t="shared" si="345"/>
        <v>246</v>
      </c>
      <c r="E2355" s="51">
        <v>1</v>
      </c>
      <c r="F2355" s="43">
        <f t="shared" si="351"/>
        <v>5</v>
      </c>
      <c r="G2355" s="82">
        <v>13009</v>
      </c>
      <c r="H2355" s="101">
        <f t="shared" si="352"/>
        <v>46</v>
      </c>
      <c r="I2355" s="43">
        <f>VLOOKUP(C2355,[4]CharPropertyConfig!$A:$G,7,FALSE)*D2355</f>
        <v>6150</v>
      </c>
      <c r="J2355" s="51">
        <f>VLOOKUP(A2355,filiation!A:C,3,FALSE)</f>
        <v>17</v>
      </c>
      <c r="K2355" s="51">
        <f>VLOOKUP(J2355,Entourage!A:N,14,FALSE)</f>
        <v>1</v>
      </c>
      <c r="L2355" s="2" t="str">
        <f t="shared" si="346"/>
        <v>战斗</v>
      </c>
      <c r="M2355" s="51">
        <f>VLOOKUP(A2355,filiation!A:D,IF(AND(A2355&gt;=105,A2355&lt;=125),3,4),FALSE)</f>
        <v>17</v>
      </c>
      <c r="N2355" s="51">
        <f>VLOOKUP(M2355,Entourage!A:N,14,FALSE)</f>
        <v>1</v>
      </c>
      <c r="O2355" s="2" t="str">
        <f t="shared" si="347"/>
        <v>战斗</v>
      </c>
      <c r="P2355" s="2">
        <f t="shared" si="348"/>
        <v>102</v>
      </c>
      <c r="Q2355" s="51">
        <f>INT(VLOOKUP(M2355,Entourage!A:AF,28+IF(N2355=1,2,IF(N2355=3,3,1)),FALSE)*0.6*POWER(B2355,1.1))</f>
        <v>174</v>
      </c>
      <c r="R2355" s="55">
        <f>I2355/(SUM(H$2:H2355)*10)</f>
        <v>7.745396841389386E-3</v>
      </c>
      <c r="S2355" s="95">
        <f t="shared" si="343"/>
        <v>1.42</v>
      </c>
      <c r="T2355" s="96">
        <f>SUMIFS(H$2:H2355,A$2:A2355,A2355)*10*S2355*(1.1+INDEX(Entourage!BD:BD,MATCH(J2355,Entourage!A:A,0))/20)</f>
        <v>6162.8</v>
      </c>
      <c r="U2355" s="96">
        <f t="shared" si="349"/>
        <v>581.83999999999924</v>
      </c>
      <c r="V2355" s="96">
        <f>T2355/VLOOKUP(C2355,[4]CharPropertyConfig!$A:$G,7,FALSE)</f>
        <v>246.512</v>
      </c>
      <c r="W2355" s="96">
        <f t="shared" si="350"/>
        <v>20.299999999999272</v>
      </c>
      <c r="X2355" s="54" t="str">
        <f>VLOOKUP(J2355,Entourage!A:B,2,FALSE)</f>
        <v>c_b_0075</v>
      </c>
      <c r="Y2355" s="51" t="str">
        <f>VLOOKUP(M2355,Entourage!A:B,2,FALSE)</f>
        <v>c_b_0075</v>
      </c>
    </row>
    <row r="2356" spans="1:25" x14ac:dyDescent="0.15">
      <c r="A2356" s="51">
        <f t="shared" si="342"/>
        <v>118</v>
      </c>
      <c r="B2356" s="2">
        <f>COUNTIF(A$1:A2356,A2356)</f>
        <v>15</v>
      </c>
      <c r="C2356" s="2">
        <f t="shared" si="344"/>
        <v>102</v>
      </c>
      <c r="D2356" s="100">
        <f t="shared" si="345"/>
        <v>270</v>
      </c>
      <c r="E2356" s="51">
        <v>1</v>
      </c>
      <c r="F2356" s="43">
        <f t="shared" si="351"/>
        <v>5</v>
      </c>
      <c r="G2356" s="82">
        <v>13009</v>
      </c>
      <c r="H2356" s="101">
        <f t="shared" si="352"/>
        <v>50</v>
      </c>
      <c r="I2356" s="43">
        <f>VLOOKUP(C2356,[4]CharPropertyConfig!$A:$G,7,FALSE)*D2356</f>
        <v>6750</v>
      </c>
      <c r="J2356" s="51">
        <f>VLOOKUP(A2356,filiation!A:C,3,FALSE)</f>
        <v>17</v>
      </c>
      <c r="K2356" s="51">
        <f>VLOOKUP(J2356,Entourage!A:N,14,FALSE)</f>
        <v>1</v>
      </c>
      <c r="L2356" s="2" t="str">
        <f t="shared" si="346"/>
        <v>战斗</v>
      </c>
      <c r="M2356" s="51">
        <f>VLOOKUP(A2356,filiation!A:D,IF(AND(A2356&gt;=105,A2356&lt;=125),3,4),FALSE)</f>
        <v>17</v>
      </c>
      <c r="N2356" s="51">
        <f>VLOOKUP(M2356,Entourage!A:N,14,FALSE)</f>
        <v>1</v>
      </c>
      <c r="O2356" s="2" t="str">
        <f t="shared" si="347"/>
        <v>战斗</v>
      </c>
      <c r="P2356" s="2">
        <f t="shared" si="348"/>
        <v>102</v>
      </c>
      <c r="Q2356" s="51">
        <f>INT(VLOOKUP(M2356,Entourage!A:AF,28+IF(N2356=1,2,IF(N2356=3,3,1)),FALSE)*0.6*POWER(B2356,1.1))</f>
        <v>188</v>
      </c>
      <c r="R2356" s="55">
        <f>I2356/(SUM(H$2:H2356)*10)</f>
        <v>8.4956955142727678E-3</v>
      </c>
      <c r="S2356" s="95">
        <f t="shared" si="343"/>
        <v>1.3418999999999999</v>
      </c>
      <c r="T2356" s="96">
        <f>SUMIFS(H$2:H2356,A$2:A2356,A2356)*10*S2356*(1.1+INDEX(Entourage!BD:BD,MATCH(J2356,Entourage!A:A,0))/20)</f>
        <v>6763.1759999999995</v>
      </c>
      <c r="U2356" s="96">
        <f t="shared" si="349"/>
        <v>600.37599999999929</v>
      </c>
      <c r="V2356" s="96">
        <f>T2356/VLOOKUP(C2356,[4]CharPropertyConfig!$A:$G,7,FALSE)</f>
        <v>270.52704</v>
      </c>
      <c r="W2356" s="96">
        <f t="shared" si="350"/>
        <v>18.536000000000058</v>
      </c>
      <c r="X2356" s="54" t="str">
        <f>VLOOKUP(J2356,Entourage!A:B,2,FALSE)</f>
        <v>c_b_0075</v>
      </c>
      <c r="Y2356" s="51" t="str">
        <f>VLOOKUP(M2356,Entourage!A:B,2,FALSE)</f>
        <v>c_b_0075</v>
      </c>
    </row>
    <row r="2357" spans="1:25" x14ac:dyDescent="0.15">
      <c r="A2357" s="51">
        <f t="shared" si="342"/>
        <v>118</v>
      </c>
      <c r="B2357" s="2">
        <f>COUNTIF(A$1:A2357,A2357)</f>
        <v>16</v>
      </c>
      <c r="C2357" s="2">
        <f t="shared" si="344"/>
        <v>102</v>
      </c>
      <c r="D2357" s="100">
        <f t="shared" si="345"/>
        <v>295</v>
      </c>
      <c r="E2357" s="51">
        <v>1</v>
      </c>
      <c r="F2357" s="43">
        <f t="shared" si="351"/>
        <v>5</v>
      </c>
      <c r="G2357" s="82">
        <v>13009</v>
      </c>
      <c r="H2357" s="101">
        <f t="shared" si="352"/>
        <v>54</v>
      </c>
      <c r="I2357" s="43">
        <f>VLOOKUP(C2357,[4]CharPropertyConfig!$A:$G,7,FALSE)*D2357</f>
        <v>7375</v>
      </c>
      <c r="J2357" s="51">
        <f>VLOOKUP(A2357,filiation!A:C,3,FALSE)</f>
        <v>17</v>
      </c>
      <c r="K2357" s="51">
        <f>VLOOKUP(J2357,Entourage!A:N,14,FALSE)</f>
        <v>1</v>
      </c>
      <c r="L2357" s="2" t="str">
        <f t="shared" si="346"/>
        <v>战斗</v>
      </c>
      <c r="M2357" s="51">
        <f>VLOOKUP(A2357,filiation!A:D,IF(AND(A2357&gt;=105,A2357&lt;=125),3,4),FALSE)</f>
        <v>17</v>
      </c>
      <c r="N2357" s="51">
        <f>VLOOKUP(M2357,Entourage!A:N,14,FALSE)</f>
        <v>1</v>
      </c>
      <c r="O2357" s="2" t="str">
        <f t="shared" si="347"/>
        <v>战斗</v>
      </c>
      <c r="P2357" s="2">
        <f t="shared" si="348"/>
        <v>102</v>
      </c>
      <c r="Q2357" s="51">
        <f>INT(VLOOKUP(M2357,Entourage!A:AF,28+IF(N2357=1,2,IF(N2357=3,3,1)),FALSE)*0.6*POWER(B2357,1.1))</f>
        <v>202</v>
      </c>
      <c r="R2357" s="55">
        <f>I2357/(SUM(H$2:H2357)*10)</f>
        <v>9.2760294820516693E-3</v>
      </c>
      <c r="S2357" s="95">
        <f t="shared" si="343"/>
        <v>1.2748049999999997</v>
      </c>
      <c r="T2357" s="96">
        <f>SUMIFS(H$2:H2357,A$2:A2357,A2357)*10*S2357*(1.1+INDEX(Entourage!BD:BD,MATCH(J2357,Entourage!A:A,0))/20)</f>
        <v>7388.7697799999987</v>
      </c>
      <c r="U2357" s="96">
        <f t="shared" si="349"/>
        <v>625.59377999999924</v>
      </c>
      <c r="V2357" s="96">
        <f>T2357/VLOOKUP(C2357,[4]CharPropertyConfig!$A:$G,7,FALSE)</f>
        <v>295.55079119999994</v>
      </c>
      <c r="W2357" s="96">
        <f t="shared" si="350"/>
        <v>25.217779999999948</v>
      </c>
      <c r="X2357" s="54" t="str">
        <f>VLOOKUP(J2357,Entourage!A:B,2,FALSE)</f>
        <v>c_b_0075</v>
      </c>
      <c r="Y2357" s="51" t="str">
        <f>VLOOKUP(M2357,Entourage!A:B,2,FALSE)</f>
        <v>c_b_0075</v>
      </c>
    </row>
    <row r="2358" spans="1:25" x14ac:dyDescent="0.15">
      <c r="A2358" s="51">
        <f t="shared" si="342"/>
        <v>118</v>
      </c>
      <c r="B2358" s="2">
        <f>COUNTIF(A$1:A2358,A2358)</f>
        <v>17</v>
      </c>
      <c r="C2358" s="2">
        <f t="shared" si="344"/>
        <v>102</v>
      </c>
      <c r="D2358" s="100">
        <f t="shared" si="345"/>
        <v>321</v>
      </c>
      <c r="E2358" s="51">
        <v>1</v>
      </c>
      <c r="F2358" s="43">
        <f t="shared" si="351"/>
        <v>5</v>
      </c>
      <c r="G2358" s="82">
        <v>13009</v>
      </c>
      <c r="H2358" s="101">
        <f t="shared" si="352"/>
        <v>58</v>
      </c>
      <c r="I2358" s="43">
        <f>VLOOKUP(C2358,[4]CharPropertyConfig!$A:$G,7,FALSE)*D2358</f>
        <v>8025</v>
      </c>
      <c r="J2358" s="51">
        <f>VLOOKUP(A2358,filiation!A:C,3,FALSE)</f>
        <v>17</v>
      </c>
      <c r="K2358" s="51">
        <f>VLOOKUP(J2358,Entourage!A:N,14,FALSE)</f>
        <v>1</v>
      </c>
      <c r="L2358" s="2" t="str">
        <f t="shared" si="346"/>
        <v>战斗</v>
      </c>
      <c r="M2358" s="51">
        <f>VLOOKUP(A2358,filiation!A:D,IF(AND(A2358&gt;=105,A2358&lt;=125),3,4),FALSE)</f>
        <v>17</v>
      </c>
      <c r="N2358" s="51">
        <f>VLOOKUP(M2358,Entourage!A:N,14,FALSE)</f>
        <v>1</v>
      </c>
      <c r="O2358" s="2" t="str">
        <f t="shared" si="347"/>
        <v>战斗</v>
      </c>
      <c r="P2358" s="2">
        <f t="shared" si="348"/>
        <v>102</v>
      </c>
      <c r="Q2358" s="51">
        <f>INT(VLOOKUP(M2358,Entourage!A:AF,28+IF(N2358=1,2,IF(N2358=3,3,1)),FALSE)*0.6*POWER(B2358,1.1))</f>
        <v>216</v>
      </c>
      <c r="R2358" s="55">
        <f>I2358/(SUM(H$2:H2358)*10)</f>
        <v>1.0086219898446533E-2</v>
      </c>
      <c r="S2358" s="95">
        <f t="shared" si="343"/>
        <v>1.2174387749999998</v>
      </c>
      <c r="T2358" s="96">
        <f>SUMIFS(H$2:H2358,A$2:A2358,A2358)*10*S2358*(1.1+INDEX(Entourage!BD:BD,MATCH(J2358,Entourage!A:A,0))/20)</f>
        <v>8044.835425199999</v>
      </c>
      <c r="U2358" s="96">
        <f t="shared" si="349"/>
        <v>656.06564520000029</v>
      </c>
      <c r="V2358" s="96">
        <f>T2358/VLOOKUP(C2358,[4]CharPropertyConfig!$A:$G,7,FALSE)</f>
        <v>321.79341700799995</v>
      </c>
      <c r="W2358" s="96">
        <f t="shared" si="350"/>
        <v>30.471865200001048</v>
      </c>
      <c r="X2358" s="54" t="str">
        <f>VLOOKUP(J2358,Entourage!A:B,2,FALSE)</f>
        <v>c_b_0075</v>
      </c>
      <c r="Y2358" s="51" t="str">
        <f>VLOOKUP(M2358,Entourage!A:B,2,FALSE)</f>
        <v>c_b_0075</v>
      </c>
    </row>
    <row r="2359" spans="1:25" x14ac:dyDescent="0.15">
      <c r="A2359" s="51">
        <f t="shared" si="342"/>
        <v>118</v>
      </c>
      <c r="B2359" s="2">
        <f>COUNTIF(A$1:A2359,A2359)</f>
        <v>18</v>
      </c>
      <c r="C2359" s="2">
        <f t="shared" si="344"/>
        <v>102</v>
      </c>
      <c r="D2359" s="100">
        <f t="shared" si="345"/>
        <v>350</v>
      </c>
      <c r="E2359" s="51">
        <v>1</v>
      </c>
      <c r="F2359" s="43">
        <f t="shared" si="351"/>
        <v>6</v>
      </c>
      <c r="G2359" s="82">
        <v>13009</v>
      </c>
      <c r="H2359" s="101">
        <f t="shared" si="352"/>
        <v>64</v>
      </c>
      <c r="I2359" s="43">
        <f>VLOOKUP(C2359,[4]CharPropertyConfig!$A:$G,7,FALSE)*D2359</f>
        <v>8750</v>
      </c>
      <c r="J2359" s="51">
        <f>VLOOKUP(A2359,filiation!A:C,3,FALSE)</f>
        <v>17</v>
      </c>
      <c r="K2359" s="51">
        <f>VLOOKUP(J2359,Entourage!A:N,14,FALSE)</f>
        <v>1</v>
      </c>
      <c r="L2359" s="2" t="str">
        <f t="shared" si="346"/>
        <v>战斗</v>
      </c>
      <c r="M2359" s="51">
        <f>VLOOKUP(A2359,filiation!A:D,IF(AND(A2359&gt;=105,A2359&lt;=125),3,4),FALSE)</f>
        <v>17</v>
      </c>
      <c r="N2359" s="51">
        <f>VLOOKUP(M2359,Entourage!A:N,14,FALSE)</f>
        <v>1</v>
      </c>
      <c r="O2359" s="2" t="str">
        <f t="shared" si="347"/>
        <v>战斗</v>
      </c>
      <c r="P2359" s="2">
        <f t="shared" si="348"/>
        <v>102</v>
      </c>
      <c r="Q2359" s="51">
        <f>INT(VLOOKUP(M2359,Entourage!A:AF,28+IF(N2359=1,2,IF(N2359=3,3,1)),FALSE)*0.6*POWER(B2359,1.1))</f>
        <v>230</v>
      </c>
      <c r="R2359" s="55">
        <f>I2359/(SUM(H$2:H2359)*10)</f>
        <v>1.0988596975938111E-2</v>
      </c>
      <c r="S2359" s="95">
        <f t="shared" si="343"/>
        <v>1.1687412239999997</v>
      </c>
      <c r="T2359" s="96">
        <f>SUMIFS(H$2:H2359,A$2:A2359,A2359)*10*S2359*(1.1+INDEX(Entourage!BD:BD,MATCH(J2359,Entourage!A:A,0))/20)</f>
        <v>8770.2341448959978</v>
      </c>
      <c r="U2359" s="96">
        <f t="shared" si="349"/>
        <v>725.39871969599881</v>
      </c>
      <c r="V2359" s="96">
        <f>T2359/VLOOKUP(C2359,[4]CharPropertyConfig!$A:$G,7,FALSE)</f>
        <v>350.80936579583994</v>
      </c>
      <c r="W2359" s="96">
        <f t="shared" si="350"/>
        <v>69.333074495998517</v>
      </c>
      <c r="X2359" s="54" t="str">
        <f>VLOOKUP(J2359,Entourage!A:B,2,FALSE)</f>
        <v>c_b_0075</v>
      </c>
      <c r="Y2359" s="51" t="str">
        <f>VLOOKUP(M2359,Entourage!A:B,2,FALSE)</f>
        <v>c_b_0075</v>
      </c>
    </row>
    <row r="2360" spans="1:25" x14ac:dyDescent="0.15">
      <c r="A2360" s="51">
        <f t="shared" si="342"/>
        <v>118</v>
      </c>
      <c r="B2360" s="2">
        <f>COUNTIF(A$1:A2360,A2360)</f>
        <v>19</v>
      </c>
      <c r="C2360" s="2">
        <f t="shared" si="344"/>
        <v>102</v>
      </c>
      <c r="D2360" s="100">
        <f t="shared" si="345"/>
        <v>381</v>
      </c>
      <c r="E2360" s="51">
        <v>1</v>
      </c>
      <c r="F2360" s="43">
        <f t="shared" si="351"/>
        <v>6</v>
      </c>
      <c r="G2360" s="82">
        <v>13009</v>
      </c>
      <c r="H2360" s="101">
        <f t="shared" si="352"/>
        <v>68</v>
      </c>
      <c r="I2360" s="43">
        <f>VLOOKUP(C2360,[4]CharPropertyConfig!$A:$G,7,FALSE)*D2360</f>
        <v>9525</v>
      </c>
      <c r="J2360" s="51">
        <f>VLOOKUP(A2360,filiation!A:C,3,FALSE)</f>
        <v>17</v>
      </c>
      <c r="K2360" s="51">
        <f>VLOOKUP(J2360,Entourage!A:N,14,FALSE)</f>
        <v>1</v>
      </c>
      <c r="L2360" s="2" t="str">
        <f t="shared" si="346"/>
        <v>战斗</v>
      </c>
      <c r="M2360" s="51">
        <f>VLOOKUP(A2360,filiation!A:D,IF(AND(A2360&gt;=105,A2360&lt;=125),3,4),FALSE)</f>
        <v>17</v>
      </c>
      <c r="N2360" s="51">
        <f>VLOOKUP(M2360,Entourage!A:N,14,FALSE)</f>
        <v>1</v>
      </c>
      <c r="O2360" s="2" t="str">
        <f t="shared" si="347"/>
        <v>战斗</v>
      </c>
      <c r="P2360" s="2">
        <f t="shared" si="348"/>
        <v>102</v>
      </c>
      <c r="Q2360" s="51">
        <f>INT(VLOOKUP(M2360,Entourage!A:AF,28+IF(N2360=1,2,IF(N2360=3,3,1)),FALSE)*0.6*POWER(B2360,1.1))</f>
        <v>244</v>
      </c>
      <c r="R2360" s="55">
        <f>I2360/(SUM(H$2:H2360)*10)</f>
        <v>1.1951666332061834E-2</v>
      </c>
      <c r="S2360" s="95">
        <f t="shared" si="343"/>
        <v>1.1278352811599996</v>
      </c>
      <c r="T2360" s="96">
        <f>SUMIFS(H$2:H2360,A$2:A2360,A2360)*10*S2360*(1.1+INDEX(Entourage!BD:BD,MATCH(J2360,Entourage!A:A,0))/20)</f>
        <v>9536.9751374889565</v>
      </c>
      <c r="U2360" s="96">
        <f t="shared" si="349"/>
        <v>766.74099259295872</v>
      </c>
      <c r="V2360" s="96">
        <f>T2360/VLOOKUP(C2360,[4]CharPropertyConfig!$A:$G,7,FALSE)</f>
        <v>381.47900549955824</v>
      </c>
      <c r="W2360" s="96">
        <f t="shared" si="350"/>
        <v>41.342272896959912</v>
      </c>
      <c r="X2360" s="54" t="str">
        <f>VLOOKUP(J2360,Entourage!A:B,2,FALSE)</f>
        <v>c_b_0075</v>
      </c>
      <c r="Y2360" s="51" t="str">
        <f>VLOOKUP(M2360,Entourage!A:B,2,FALSE)</f>
        <v>c_b_0075</v>
      </c>
    </row>
    <row r="2361" spans="1:25" x14ac:dyDescent="0.15">
      <c r="A2361" s="51">
        <f t="shared" si="342"/>
        <v>118</v>
      </c>
      <c r="B2361" s="2">
        <f>COUNTIF(A$1:A2361,A2361)</f>
        <v>20</v>
      </c>
      <c r="C2361" s="2">
        <f t="shared" si="344"/>
        <v>102</v>
      </c>
      <c r="D2361" s="100">
        <f t="shared" si="345"/>
        <v>414</v>
      </c>
      <c r="E2361" s="51">
        <v>1</v>
      </c>
      <c r="F2361" s="43">
        <f t="shared" si="351"/>
        <v>6</v>
      </c>
      <c r="G2361" s="82">
        <v>13009</v>
      </c>
      <c r="H2361" s="101">
        <f t="shared" si="352"/>
        <v>72</v>
      </c>
      <c r="I2361" s="43">
        <f>VLOOKUP(C2361,[4]CharPropertyConfig!$A:$G,7,FALSE)*D2361</f>
        <v>10350</v>
      </c>
      <c r="J2361" s="51">
        <f>VLOOKUP(A2361,filiation!A:C,3,FALSE)</f>
        <v>17</v>
      </c>
      <c r="K2361" s="51">
        <f>VLOOKUP(J2361,Entourage!A:N,14,FALSE)</f>
        <v>1</v>
      </c>
      <c r="L2361" s="2" t="str">
        <f t="shared" si="346"/>
        <v>战斗</v>
      </c>
      <c r="M2361" s="51">
        <f>VLOOKUP(A2361,filiation!A:D,IF(AND(A2361&gt;=105,A2361&lt;=125),3,4),FALSE)</f>
        <v>17</v>
      </c>
      <c r="N2361" s="51">
        <f>VLOOKUP(M2361,Entourage!A:N,14,FALSE)</f>
        <v>1</v>
      </c>
      <c r="O2361" s="2" t="str">
        <f t="shared" si="347"/>
        <v>战斗</v>
      </c>
      <c r="P2361" s="2">
        <f t="shared" si="348"/>
        <v>102</v>
      </c>
      <c r="Q2361" s="51">
        <f>INT(VLOOKUP(M2361,Entourage!A:AF,28+IF(N2361=1,2,IF(N2361=3,3,1)),FALSE)*0.6*POWER(B2361,1.1))</f>
        <v>259</v>
      </c>
      <c r="R2361" s="55">
        <f>I2361/(SUM(H$2:H2361)*10)</f>
        <v>1.2975127870825394E-2</v>
      </c>
      <c r="S2361" s="95">
        <f t="shared" si="343"/>
        <v>1.0940002227251997</v>
      </c>
      <c r="T2361" s="96">
        <f>SUMIFS(H$2:H2361,A$2:A2361,A2361)*10*S2361*(1.1+INDEX(Entourage!BD:BD,MATCH(J2361,Entourage!A:A,0))/20)</f>
        <v>10353.618107871291</v>
      </c>
      <c r="U2361" s="96">
        <f t="shared" si="349"/>
        <v>816.64297038233417</v>
      </c>
      <c r="V2361" s="96">
        <f>T2361/VLOOKUP(C2361,[4]CharPropertyConfig!$A:$G,7,FALSE)</f>
        <v>414.1447243148516</v>
      </c>
      <c r="W2361" s="96">
        <f t="shared" si="350"/>
        <v>49.901977789375451</v>
      </c>
      <c r="X2361" s="54" t="str">
        <f>VLOOKUP(J2361,Entourage!A:B,2,FALSE)</f>
        <v>c_b_0075</v>
      </c>
      <c r="Y2361" s="51" t="str">
        <f>VLOOKUP(M2361,Entourage!A:B,2,FALSE)</f>
        <v>c_b_0075</v>
      </c>
    </row>
    <row r="2362" spans="1:25" x14ac:dyDescent="0.15">
      <c r="A2362" s="51">
        <f t="shared" si="342"/>
        <v>119</v>
      </c>
      <c r="B2362" s="2">
        <f>COUNTIF(A$1:A2362,A2362)</f>
        <v>1</v>
      </c>
      <c r="C2362" s="2">
        <f t="shared" si="344"/>
        <v>102</v>
      </c>
      <c r="D2362" s="100">
        <f t="shared" si="345"/>
        <v>10</v>
      </c>
      <c r="E2362" s="51">
        <v>1</v>
      </c>
      <c r="F2362" s="43">
        <f t="shared" si="351"/>
        <v>1</v>
      </c>
      <c r="G2362" s="82">
        <v>13009</v>
      </c>
      <c r="H2362" s="101">
        <f t="shared" si="352"/>
        <v>2</v>
      </c>
      <c r="I2362" s="43">
        <f>VLOOKUP(C2362,[4]CharPropertyConfig!$A:$G,7,FALSE)*D2362</f>
        <v>250</v>
      </c>
      <c r="J2362" s="51">
        <f>VLOOKUP(A2362,filiation!A:C,3,FALSE)</f>
        <v>19</v>
      </c>
      <c r="K2362" s="51">
        <f>VLOOKUP(J2362,Entourage!A:N,14,FALSE)</f>
        <v>1</v>
      </c>
      <c r="L2362" s="2" t="str">
        <f t="shared" si="346"/>
        <v>战斗</v>
      </c>
      <c r="M2362" s="51">
        <f>VLOOKUP(A2362,filiation!A:D,IF(AND(A2362&gt;=105,A2362&lt;=125),3,4),FALSE)</f>
        <v>19</v>
      </c>
      <c r="N2362" s="51">
        <f>VLOOKUP(M2362,Entourage!A:N,14,FALSE)</f>
        <v>1</v>
      </c>
      <c r="O2362" s="2" t="str">
        <f t="shared" si="347"/>
        <v>战斗</v>
      </c>
      <c r="P2362" s="2">
        <f t="shared" si="348"/>
        <v>102</v>
      </c>
      <c r="Q2362" s="51">
        <f>INT(VLOOKUP(M2362,Entourage!A:AF,28+IF(N2362=1,2,IF(N2362=3,3,1)),FALSE)*0.6*POWER(B2362,1.1))</f>
        <v>8</v>
      </c>
      <c r="R2362" s="55">
        <f>I2362/(SUM(H$2:H2362)*10)</f>
        <v>3.1340102795537168E-4</v>
      </c>
      <c r="S2362" s="95">
        <f t="shared" si="343"/>
        <v>10</v>
      </c>
      <c r="T2362" s="96">
        <f>SUMIFS(H$2:H2362,A$2:A2362,A2362)*10*S2362*(1.1+INDEX(Entourage!BD:BD,MATCH(J2362,Entourage!A:A,0))/20)</f>
        <v>270</v>
      </c>
      <c r="U2362" s="96">
        <f t="shared" si="349"/>
        <v>-10083.618107871291</v>
      </c>
      <c r="V2362" s="96">
        <f>T2362/VLOOKUP(C2362,[4]CharPropertyConfig!$A:$G,7,FALSE)</f>
        <v>10.8</v>
      </c>
      <c r="W2362" s="96">
        <f t="shared" si="350"/>
        <v>-10900.261078253625</v>
      </c>
      <c r="X2362" s="54" t="str">
        <f>VLOOKUP(J2362,Entourage!A:B,2,FALSE)</f>
        <v>c_b_0077</v>
      </c>
      <c r="Y2362" s="51" t="str">
        <f>VLOOKUP(M2362,Entourage!A:B,2,FALSE)</f>
        <v>c_b_0077</v>
      </c>
    </row>
    <row r="2363" spans="1:25" x14ac:dyDescent="0.15">
      <c r="A2363" s="51">
        <f t="shared" si="342"/>
        <v>119</v>
      </c>
      <c r="B2363" s="2">
        <f>COUNTIF(A$1:A2363,A2363)</f>
        <v>2</v>
      </c>
      <c r="C2363" s="2">
        <f t="shared" si="344"/>
        <v>102</v>
      </c>
      <c r="D2363" s="100">
        <f t="shared" si="345"/>
        <v>22</v>
      </c>
      <c r="E2363" s="51">
        <v>1</v>
      </c>
      <c r="F2363" s="43">
        <f t="shared" si="351"/>
        <v>1</v>
      </c>
      <c r="G2363" s="82">
        <v>13009</v>
      </c>
      <c r="H2363" s="101">
        <f t="shared" si="352"/>
        <v>4</v>
      </c>
      <c r="I2363" s="43">
        <f>VLOOKUP(C2363,[4]CharPropertyConfig!$A:$G,7,FALSE)*D2363</f>
        <v>550</v>
      </c>
      <c r="J2363" s="51">
        <f>VLOOKUP(A2363,filiation!A:C,3,FALSE)</f>
        <v>19</v>
      </c>
      <c r="K2363" s="51">
        <f>VLOOKUP(J2363,Entourage!A:N,14,FALSE)</f>
        <v>1</v>
      </c>
      <c r="L2363" s="2" t="str">
        <f t="shared" si="346"/>
        <v>战斗</v>
      </c>
      <c r="M2363" s="51">
        <f>VLOOKUP(A2363,filiation!A:D,IF(AND(A2363&gt;=105,A2363&lt;=125),3,4),FALSE)</f>
        <v>19</v>
      </c>
      <c r="N2363" s="51">
        <f>VLOOKUP(M2363,Entourage!A:N,14,FALSE)</f>
        <v>1</v>
      </c>
      <c r="O2363" s="2" t="str">
        <f t="shared" si="347"/>
        <v>战斗</v>
      </c>
      <c r="P2363" s="2">
        <f t="shared" si="348"/>
        <v>102</v>
      </c>
      <c r="Q2363" s="51">
        <f>INT(VLOOKUP(M2363,Entourage!A:AF,28+IF(N2363=1,2,IF(N2363=3,3,1)),FALSE)*0.6*POWER(B2363,1.1))</f>
        <v>18</v>
      </c>
      <c r="R2363" s="55">
        <f>I2363/(SUM(H$2:H2363)*10)</f>
        <v>6.8944768972346881E-4</v>
      </c>
      <c r="S2363" s="95">
        <f t="shared" si="343"/>
        <v>7</v>
      </c>
      <c r="T2363" s="96">
        <f>SUMIFS(H$2:H2363,A$2:A2363,A2363)*10*S2363*(1.1+INDEX(Entourage!BD:BD,MATCH(J2363,Entourage!A:A,0))/20)</f>
        <v>567</v>
      </c>
      <c r="U2363" s="96">
        <f t="shared" si="349"/>
        <v>297</v>
      </c>
      <c r="V2363" s="96">
        <f>T2363/VLOOKUP(C2363,[4]CharPropertyConfig!$A:$G,7,FALSE)</f>
        <v>22.68</v>
      </c>
      <c r="W2363" s="96">
        <f t="shared" si="350"/>
        <v>10380.618107871291</v>
      </c>
      <c r="X2363" s="54" t="str">
        <f>VLOOKUP(J2363,Entourage!A:B,2,FALSE)</f>
        <v>c_b_0077</v>
      </c>
      <c r="Y2363" s="51" t="str">
        <f>VLOOKUP(M2363,Entourage!A:B,2,FALSE)</f>
        <v>c_b_0077</v>
      </c>
    </row>
    <row r="2364" spans="1:25" x14ac:dyDescent="0.15">
      <c r="A2364" s="51">
        <f t="shared" si="342"/>
        <v>119</v>
      </c>
      <c r="B2364" s="2">
        <f>COUNTIF(A$1:A2364,A2364)</f>
        <v>3</v>
      </c>
      <c r="C2364" s="2">
        <f t="shared" si="344"/>
        <v>102</v>
      </c>
      <c r="D2364" s="100">
        <f t="shared" si="345"/>
        <v>35</v>
      </c>
      <c r="E2364" s="51">
        <v>1</v>
      </c>
      <c r="F2364" s="43">
        <f t="shared" si="351"/>
        <v>1</v>
      </c>
      <c r="G2364" s="82">
        <v>13009</v>
      </c>
      <c r="H2364" s="101">
        <f t="shared" si="352"/>
        <v>6</v>
      </c>
      <c r="I2364" s="43">
        <f>VLOOKUP(C2364,[4]CharPropertyConfig!$A:$G,7,FALSE)*D2364</f>
        <v>875</v>
      </c>
      <c r="J2364" s="51">
        <f>VLOOKUP(A2364,filiation!A:C,3,FALSE)</f>
        <v>19</v>
      </c>
      <c r="K2364" s="51">
        <f>VLOOKUP(J2364,Entourage!A:N,14,FALSE)</f>
        <v>1</v>
      </c>
      <c r="L2364" s="2" t="str">
        <f t="shared" si="346"/>
        <v>战斗</v>
      </c>
      <c r="M2364" s="51">
        <f>VLOOKUP(A2364,filiation!A:D,IF(AND(A2364&gt;=105,A2364&lt;=125),3,4),FALSE)</f>
        <v>19</v>
      </c>
      <c r="N2364" s="51">
        <f>VLOOKUP(M2364,Entourage!A:N,14,FALSE)</f>
        <v>1</v>
      </c>
      <c r="O2364" s="2" t="str">
        <f t="shared" si="347"/>
        <v>战斗</v>
      </c>
      <c r="P2364" s="2">
        <f t="shared" si="348"/>
        <v>102</v>
      </c>
      <c r="Q2364" s="51">
        <f>INT(VLOOKUP(M2364,Entourage!A:AF,28+IF(N2364=1,2,IF(N2364=3,3,1)),FALSE)*0.6*POWER(B2364,1.1))</f>
        <v>28</v>
      </c>
      <c r="R2364" s="55">
        <f>I2364/(SUM(H$2:H2364)*10)</f>
        <v>1.0967661067936827E-3</v>
      </c>
      <c r="S2364" s="95">
        <f t="shared" si="343"/>
        <v>5.5</v>
      </c>
      <c r="T2364" s="96">
        <f>SUMIFS(H$2:H2364,A$2:A2364,A2364)*10*S2364*(1.1+INDEX(Entourage!BD:BD,MATCH(J2364,Entourage!A:A,0))/20)</f>
        <v>891.00000000000011</v>
      </c>
      <c r="U2364" s="96">
        <f t="shared" si="349"/>
        <v>324.00000000000011</v>
      </c>
      <c r="V2364" s="96">
        <f>T2364/VLOOKUP(C2364,[4]CharPropertyConfig!$A:$G,7,FALSE)</f>
        <v>35.640000000000008</v>
      </c>
      <c r="W2364" s="96">
        <f t="shared" si="350"/>
        <v>27.000000000000114</v>
      </c>
      <c r="X2364" s="54" t="str">
        <f>VLOOKUP(J2364,Entourage!A:B,2,FALSE)</f>
        <v>c_b_0077</v>
      </c>
      <c r="Y2364" s="51" t="str">
        <f>VLOOKUP(M2364,Entourage!A:B,2,FALSE)</f>
        <v>c_b_0077</v>
      </c>
    </row>
    <row r="2365" spans="1:25" x14ac:dyDescent="0.15">
      <c r="A2365" s="51">
        <f t="shared" si="342"/>
        <v>119</v>
      </c>
      <c r="B2365" s="2">
        <f>COUNTIF(A$1:A2365,A2365)</f>
        <v>4</v>
      </c>
      <c r="C2365" s="2">
        <f t="shared" si="344"/>
        <v>102</v>
      </c>
      <c r="D2365" s="100">
        <f t="shared" si="345"/>
        <v>49</v>
      </c>
      <c r="E2365" s="51">
        <v>1</v>
      </c>
      <c r="F2365" s="43">
        <f t="shared" si="351"/>
        <v>2</v>
      </c>
      <c r="G2365" s="82">
        <v>13009</v>
      </c>
      <c r="H2365" s="101">
        <f t="shared" si="352"/>
        <v>10</v>
      </c>
      <c r="I2365" s="43">
        <f>VLOOKUP(C2365,[4]CharPropertyConfig!$A:$G,7,FALSE)*D2365</f>
        <v>1225</v>
      </c>
      <c r="J2365" s="51">
        <f>VLOOKUP(A2365,filiation!A:C,3,FALSE)</f>
        <v>19</v>
      </c>
      <c r="K2365" s="51">
        <f>VLOOKUP(J2365,Entourage!A:N,14,FALSE)</f>
        <v>1</v>
      </c>
      <c r="L2365" s="2" t="str">
        <f t="shared" si="346"/>
        <v>战斗</v>
      </c>
      <c r="M2365" s="51">
        <f>VLOOKUP(A2365,filiation!A:D,IF(AND(A2365&gt;=105,A2365&lt;=125),3,4),FALSE)</f>
        <v>19</v>
      </c>
      <c r="N2365" s="51">
        <f>VLOOKUP(M2365,Entourage!A:N,14,FALSE)</f>
        <v>1</v>
      </c>
      <c r="O2365" s="2" t="str">
        <f t="shared" si="347"/>
        <v>战斗</v>
      </c>
      <c r="P2365" s="2">
        <f t="shared" si="348"/>
        <v>102</v>
      </c>
      <c r="Q2365" s="51">
        <f>INT(VLOOKUP(M2365,Entourage!A:AF,28+IF(N2365=1,2,IF(N2365=3,3,1)),FALSE)*0.6*POWER(B2365,1.1))</f>
        <v>38</v>
      </c>
      <c r="R2365" s="55">
        <f>I2365/(SUM(H$2:H2365)*10)</f>
        <v>1.5352801102895099E-3</v>
      </c>
      <c r="S2365" s="95">
        <f t="shared" si="343"/>
        <v>4.2</v>
      </c>
      <c r="T2365" s="96">
        <f>SUMIFS(H$2:H2365,A$2:A2365,A2365)*10*S2365*(1.1+INDEX(Entourage!BD:BD,MATCH(J2365,Entourage!A:A,0))/20)</f>
        <v>1247.4000000000001</v>
      </c>
      <c r="U2365" s="96">
        <f t="shared" si="349"/>
        <v>356.4</v>
      </c>
      <c r="V2365" s="96">
        <f>T2365/VLOOKUP(C2365,[4]CharPropertyConfig!$A:$G,7,FALSE)</f>
        <v>49.896000000000001</v>
      </c>
      <c r="W2365" s="96">
        <f t="shared" si="350"/>
        <v>32.399999999999864</v>
      </c>
      <c r="X2365" s="54" t="str">
        <f>VLOOKUP(J2365,Entourage!A:B,2,FALSE)</f>
        <v>c_b_0077</v>
      </c>
      <c r="Y2365" s="51" t="str">
        <f>VLOOKUP(M2365,Entourage!A:B,2,FALSE)</f>
        <v>c_b_0077</v>
      </c>
    </row>
    <row r="2366" spans="1:25" x14ac:dyDescent="0.15">
      <c r="A2366" s="51">
        <f t="shared" si="342"/>
        <v>119</v>
      </c>
      <c r="B2366" s="2">
        <f>COUNTIF(A$1:A2366,A2366)</f>
        <v>5</v>
      </c>
      <c r="C2366" s="2">
        <f t="shared" si="344"/>
        <v>102</v>
      </c>
      <c r="D2366" s="100">
        <f t="shared" si="345"/>
        <v>65</v>
      </c>
      <c r="E2366" s="51">
        <v>1</v>
      </c>
      <c r="F2366" s="43">
        <f t="shared" si="351"/>
        <v>2</v>
      </c>
      <c r="G2366" s="82">
        <v>13009</v>
      </c>
      <c r="H2366" s="101">
        <f t="shared" si="352"/>
        <v>12</v>
      </c>
      <c r="I2366" s="43">
        <f>VLOOKUP(C2366,[4]CharPropertyConfig!$A:$G,7,FALSE)*D2366</f>
        <v>1625</v>
      </c>
      <c r="J2366" s="51">
        <f>VLOOKUP(A2366,filiation!A:C,3,FALSE)</f>
        <v>19</v>
      </c>
      <c r="K2366" s="51">
        <f>VLOOKUP(J2366,Entourage!A:N,14,FALSE)</f>
        <v>1</v>
      </c>
      <c r="L2366" s="2" t="str">
        <f t="shared" si="346"/>
        <v>战斗</v>
      </c>
      <c r="M2366" s="51">
        <f>VLOOKUP(A2366,filiation!A:D,IF(AND(A2366&gt;=105,A2366&lt;=125),3,4),FALSE)</f>
        <v>19</v>
      </c>
      <c r="N2366" s="51">
        <f>VLOOKUP(M2366,Entourage!A:N,14,FALSE)</f>
        <v>1</v>
      </c>
      <c r="O2366" s="2" t="str">
        <f t="shared" si="347"/>
        <v>战斗</v>
      </c>
      <c r="P2366" s="2">
        <f t="shared" si="348"/>
        <v>102</v>
      </c>
      <c r="Q2366" s="51">
        <f>INT(VLOOKUP(M2366,Entourage!A:AF,28+IF(N2366=1,2,IF(N2366=3,3,1)),FALSE)*0.6*POWER(B2366,1.1))</f>
        <v>49</v>
      </c>
      <c r="R2366" s="55">
        <f>I2366/(SUM(H$2:H2366)*10)</f>
        <v>2.036289817297812E-3</v>
      </c>
      <c r="S2366" s="95">
        <f t="shared" si="343"/>
        <v>3.56</v>
      </c>
      <c r="T2366" s="96">
        <f>SUMIFS(H$2:H2366,A$2:A2366,A2366)*10*S2366*(1.1+INDEX(Entourage!BD:BD,MATCH(J2366,Entourage!A:A,0))/20)</f>
        <v>1634.0400000000002</v>
      </c>
      <c r="U2366" s="96">
        <f t="shared" si="349"/>
        <v>386.6400000000001</v>
      </c>
      <c r="V2366" s="96">
        <f>T2366/VLOOKUP(C2366,[4]CharPropertyConfig!$A:$G,7,FALSE)</f>
        <v>65.36160000000001</v>
      </c>
      <c r="W2366" s="96">
        <f t="shared" si="350"/>
        <v>30.240000000000123</v>
      </c>
      <c r="X2366" s="54" t="str">
        <f>VLOOKUP(J2366,Entourage!A:B,2,FALSE)</f>
        <v>c_b_0077</v>
      </c>
      <c r="Y2366" s="51" t="str">
        <f>VLOOKUP(M2366,Entourage!A:B,2,FALSE)</f>
        <v>c_b_0077</v>
      </c>
    </row>
    <row r="2367" spans="1:25" x14ac:dyDescent="0.15">
      <c r="A2367" s="51">
        <f t="shared" si="342"/>
        <v>119</v>
      </c>
      <c r="B2367" s="2">
        <f>COUNTIF(A$1:A2367,A2367)</f>
        <v>6</v>
      </c>
      <c r="C2367" s="2">
        <f t="shared" si="344"/>
        <v>102</v>
      </c>
      <c r="D2367" s="100">
        <f t="shared" si="345"/>
        <v>81</v>
      </c>
      <c r="E2367" s="51">
        <v>1</v>
      </c>
      <c r="F2367" s="43">
        <f t="shared" si="351"/>
        <v>2</v>
      </c>
      <c r="G2367" s="82">
        <v>13009</v>
      </c>
      <c r="H2367" s="101">
        <f t="shared" si="352"/>
        <v>16</v>
      </c>
      <c r="I2367" s="43">
        <f>VLOOKUP(C2367,[4]CharPropertyConfig!$A:$G,7,FALSE)*D2367</f>
        <v>2025</v>
      </c>
      <c r="J2367" s="51">
        <f>VLOOKUP(A2367,filiation!A:C,3,FALSE)</f>
        <v>19</v>
      </c>
      <c r="K2367" s="51">
        <f>VLOOKUP(J2367,Entourage!A:N,14,FALSE)</f>
        <v>1</v>
      </c>
      <c r="L2367" s="2" t="str">
        <f t="shared" si="346"/>
        <v>战斗</v>
      </c>
      <c r="M2367" s="51">
        <f>VLOOKUP(A2367,filiation!A:D,IF(AND(A2367&gt;=105,A2367&lt;=125),3,4),FALSE)</f>
        <v>19</v>
      </c>
      <c r="N2367" s="51">
        <f>VLOOKUP(M2367,Entourage!A:N,14,FALSE)</f>
        <v>1</v>
      </c>
      <c r="O2367" s="2" t="str">
        <f t="shared" si="347"/>
        <v>战斗</v>
      </c>
      <c r="P2367" s="2">
        <f t="shared" si="348"/>
        <v>102</v>
      </c>
      <c r="Q2367" s="51">
        <f>INT(VLOOKUP(M2367,Entourage!A:AF,28+IF(N2367=1,2,IF(N2367=3,3,1)),FALSE)*0.6*POWER(B2367,1.1))</f>
        <v>60</v>
      </c>
      <c r="R2367" s="55">
        <f>I2367/(SUM(H$2:H2367)*10)</f>
        <v>2.5370217244230623E-3</v>
      </c>
      <c r="S2367" s="95">
        <f t="shared" si="343"/>
        <v>3.02</v>
      </c>
      <c r="T2367" s="96">
        <f>SUMIFS(H$2:H2367,A$2:A2367,A2367)*10*S2367*(1.1+INDEX(Entourage!BD:BD,MATCH(J2367,Entourage!A:A,0))/20)</f>
        <v>2038.5000000000002</v>
      </c>
      <c r="U2367" s="96">
        <f t="shared" si="349"/>
        <v>404.46000000000004</v>
      </c>
      <c r="V2367" s="96">
        <f>T2367/VLOOKUP(C2367,[4]CharPropertyConfig!$A:$G,7,FALSE)</f>
        <v>81.540000000000006</v>
      </c>
      <c r="W2367" s="96">
        <f t="shared" si="350"/>
        <v>17.819999999999936</v>
      </c>
      <c r="X2367" s="54" t="str">
        <f>VLOOKUP(J2367,Entourage!A:B,2,FALSE)</f>
        <v>c_b_0077</v>
      </c>
      <c r="Y2367" s="51" t="str">
        <f>VLOOKUP(M2367,Entourage!A:B,2,FALSE)</f>
        <v>c_b_0077</v>
      </c>
    </row>
    <row r="2368" spans="1:25" x14ac:dyDescent="0.15">
      <c r="A2368" s="51">
        <f t="shared" si="342"/>
        <v>119</v>
      </c>
      <c r="B2368" s="2">
        <f>COUNTIF(A$1:A2368,A2368)</f>
        <v>7</v>
      </c>
      <c r="C2368" s="2">
        <f t="shared" si="344"/>
        <v>102</v>
      </c>
      <c r="D2368" s="100">
        <f t="shared" si="345"/>
        <v>98</v>
      </c>
      <c r="E2368" s="51">
        <v>1</v>
      </c>
      <c r="F2368" s="43">
        <f t="shared" si="351"/>
        <v>3</v>
      </c>
      <c r="G2368" s="82">
        <v>13009</v>
      </c>
      <c r="H2368" s="101">
        <f t="shared" si="352"/>
        <v>20</v>
      </c>
      <c r="I2368" s="43">
        <f>VLOOKUP(C2368,[4]CharPropertyConfig!$A:$G,7,FALSE)*D2368</f>
        <v>2450</v>
      </c>
      <c r="J2368" s="51">
        <f>VLOOKUP(A2368,filiation!A:C,3,FALSE)</f>
        <v>19</v>
      </c>
      <c r="K2368" s="51">
        <f>VLOOKUP(J2368,Entourage!A:N,14,FALSE)</f>
        <v>1</v>
      </c>
      <c r="L2368" s="2" t="str">
        <f t="shared" si="346"/>
        <v>战斗</v>
      </c>
      <c r="M2368" s="51">
        <f>VLOOKUP(A2368,filiation!A:D,IF(AND(A2368&gt;=105,A2368&lt;=125),3,4),FALSE)</f>
        <v>19</v>
      </c>
      <c r="N2368" s="51">
        <f>VLOOKUP(M2368,Entourage!A:N,14,FALSE)</f>
        <v>1</v>
      </c>
      <c r="O2368" s="2" t="str">
        <f t="shared" si="347"/>
        <v>战斗</v>
      </c>
      <c r="P2368" s="2">
        <f t="shared" si="348"/>
        <v>102</v>
      </c>
      <c r="Q2368" s="51">
        <f>INT(VLOOKUP(M2368,Entourage!A:AF,28+IF(N2368=1,2,IF(N2368=3,3,1)),FALSE)*0.6*POWER(B2368,1.1))</f>
        <v>71</v>
      </c>
      <c r="R2368" s="55">
        <f>I2368/(SUM(H$2:H2368)*10)</f>
        <v>3.0687141461459453E-3</v>
      </c>
      <c r="S2368" s="95">
        <f t="shared" si="343"/>
        <v>2.6</v>
      </c>
      <c r="T2368" s="96">
        <f>SUMIFS(H$2:H2368,A$2:A2368,A2368)*10*S2368*(1.1+INDEX(Entourage!BD:BD,MATCH(J2368,Entourage!A:A,0))/20)</f>
        <v>2457</v>
      </c>
      <c r="U2368" s="96">
        <f t="shared" si="349"/>
        <v>418.49999999999977</v>
      </c>
      <c r="V2368" s="96">
        <f>T2368/VLOOKUP(C2368,[4]CharPropertyConfig!$A:$G,7,FALSE)</f>
        <v>98.28</v>
      </c>
      <c r="W2368" s="96">
        <f t="shared" si="350"/>
        <v>14.039999999999736</v>
      </c>
      <c r="X2368" s="54" t="str">
        <f>VLOOKUP(J2368,Entourage!A:B,2,FALSE)</f>
        <v>c_b_0077</v>
      </c>
      <c r="Y2368" s="51" t="str">
        <f>VLOOKUP(M2368,Entourage!A:B,2,FALSE)</f>
        <v>c_b_0077</v>
      </c>
    </row>
    <row r="2369" spans="1:25" x14ac:dyDescent="0.15">
      <c r="A2369" s="51">
        <f t="shared" si="342"/>
        <v>119</v>
      </c>
      <c r="B2369" s="2">
        <f>COUNTIF(A$1:A2369,A2369)</f>
        <v>8</v>
      </c>
      <c r="C2369" s="2">
        <f t="shared" si="344"/>
        <v>102</v>
      </c>
      <c r="D2369" s="100">
        <f t="shared" si="345"/>
        <v>115</v>
      </c>
      <c r="E2369" s="51">
        <v>1</v>
      </c>
      <c r="F2369" s="43">
        <f t="shared" si="351"/>
        <v>3</v>
      </c>
      <c r="G2369" s="82">
        <v>13009</v>
      </c>
      <c r="H2369" s="101">
        <f t="shared" si="352"/>
        <v>24</v>
      </c>
      <c r="I2369" s="43">
        <f>VLOOKUP(C2369,[4]CharPropertyConfig!$A:$G,7,FALSE)*D2369</f>
        <v>2875</v>
      </c>
      <c r="J2369" s="51">
        <f>VLOOKUP(A2369,filiation!A:C,3,FALSE)</f>
        <v>19</v>
      </c>
      <c r="K2369" s="51">
        <f>VLOOKUP(J2369,Entourage!A:N,14,FALSE)</f>
        <v>1</v>
      </c>
      <c r="L2369" s="2" t="str">
        <f t="shared" si="346"/>
        <v>战斗</v>
      </c>
      <c r="M2369" s="51">
        <f>VLOOKUP(A2369,filiation!A:D,IF(AND(A2369&gt;=105,A2369&lt;=125),3,4),FALSE)</f>
        <v>19</v>
      </c>
      <c r="N2369" s="51">
        <f>VLOOKUP(M2369,Entourage!A:N,14,FALSE)</f>
        <v>1</v>
      </c>
      <c r="O2369" s="2" t="str">
        <f t="shared" si="347"/>
        <v>战斗</v>
      </c>
      <c r="P2369" s="2">
        <f t="shared" si="348"/>
        <v>102</v>
      </c>
      <c r="Q2369" s="51">
        <f>INT(VLOOKUP(M2369,Entourage!A:AF,28+IF(N2369=1,2,IF(N2369=3,3,1)),FALSE)*0.6*POWER(B2369,1.1))</f>
        <v>82</v>
      </c>
      <c r="R2369" s="55">
        <f>I2369/(SUM(H$2:H2369)*10)</f>
        <v>3.5999599308807694E-3</v>
      </c>
      <c r="S2369" s="95">
        <f t="shared" si="343"/>
        <v>2.2799999999999998</v>
      </c>
      <c r="T2369" s="96">
        <f>SUMIFS(H$2:H2369,A$2:A2369,A2369)*10*S2369*(1.1+INDEX(Entourage!BD:BD,MATCH(J2369,Entourage!A:A,0))/20)</f>
        <v>2893.32</v>
      </c>
      <c r="U2369" s="96">
        <f t="shared" si="349"/>
        <v>436.32000000000016</v>
      </c>
      <c r="V2369" s="96">
        <f>T2369/VLOOKUP(C2369,[4]CharPropertyConfig!$A:$G,7,FALSE)</f>
        <v>115.73280000000001</v>
      </c>
      <c r="W2369" s="96">
        <f t="shared" si="350"/>
        <v>17.820000000000391</v>
      </c>
      <c r="X2369" s="54" t="str">
        <f>VLOOKUP(J2369,Entourage!A:B,2,FALSE)</f>
        <v>c_b_0077</v>
      </c>
      <c r="Y2369" s="51" t="str">
        <f>VLOOKUP(M2369,Entourage!A:B,2,FALSE)</f>
        <v>c_b_0077</v>
      </c>
    </row>
    <row r="2370" spans="1:25" x14ac:dyDescent="0.15">
      <c r="A2370" s="51">
        <f t="shared" si="342"/>
        <v>119</v>
      </c>
      <c r="B2370" s="2">
        <f>COUNTIF(A$1:A2370,A2370)</f>
        <v>9</v>
      </c>
      <c r="C2370" s="2">
        <f t="shared" si="344"/>
        <v>102</v>
      </c>
      <c r="D2370" s="100">
        <f t="shared" si="345"/>
        <v>134</v>
      </c>
      <c r="E2370" s="51">
        <v>1</v>
      </c>
      <c r="F2370" s="43">
        <f t="shared" si="351"/>
        <v>3</v>
      </c>
      <c r="G2370" s="82">
        <v>13009</v>
      </c>
      <c r="H2370" s="101">
        <f t="shared" si="352"/>
        <v>26</v>
      </c>
      <c r="I2370" s="43">
        <f>VLOOKUP(C2370,[4]CharPropertyConfig!$A:$G,7,FALSE)*D2370</f>
        <v>3350</v>
      </c>
      <c r="J2370" s="51">
        <f>VLOOKUP(A2370,filiation!A:C,3,FALSE)</f>
        <v>19</v>
      </c>
      <c r="K2370" s="51">
        <f>VLOOKUP(J2370,Entourage!A:N,14,FALSE)</f>
        <v>1</v>
      </c>
      <c r="L2370" s="2" t="str">
        <f t="shared" si="346"/>
        <v>战斗</v>
      </c>
      <c r="M2370" s="51">
        <f>VLOOKUP(A2370,filiation!A:D,IF(AND(A2370&gt;=105,A2370&lt;=125),3,4),FALSE)</f>
        <v>19</v>
      </c>
      <c r="N2370" s="51">
        <f>VLOOKUP(M2370,Entourage!A:N,14,FALSE)</f>
        <v>1</v>
      </c>
      <c r="O2370" s="2" t="str">
        <f t="shared" si="347"/>
        <v>战斗</v>
      </c>
      <c r="P2370" s="2">
        <f t="shared" si="348"/>
        <v>102</v>
      </c>
      <c r="Q2370" s="51">
        <f>INT(VLOOKUP(M2370,Entourage!A:AF,28+IF(N2370=1,2,IF(N2370=3,3,1)),FALSE)*0.6*POWER(B2370,1.1))</f>
        <v>94</v>
      </c>
      <c r="R2370" s="55">
        <f>I2370/(SUM(H$2:H2370)*10)</f>
        <v>4.1933707190066095E-3</v>
      </c>
      <c r="S2370" s="95">
        <f t="shared" si="343"/>
        <v>2.0699999999999998</v>
      </c>
      <c r="T2370" s="96">
        <f>SUMIFS(H$2:H2370,A$2:A2370,A2370)*10*S2370*(1.1+INDEX(Entourage!BD:BD,MATCH(J2370,Entourage!A:A,0))/20)</f>
        <v>3353.4</v>
      </c>
      <c r="U2370" s="96">
        <f t="shared" si="349"/>
        <v>460.07999999999993</v>
      </c>
      <c r="V2370" s="96">
        <f>T2370/VLOOKUP(C2370,[4]CharPropertyConfig!$A:$G,7,FALSE)</f>
        <v>134.136</v>
      </c>
      <c r="W2370" s="96">
        <f t="shared" si="350"/>
        <v>23.759999999999764</v>
      </c>
      <c r="X2370" s="54" t="str">
        <f>VLOOKUP(J2370,Entourage!A:B,2,FALSE)</f>
        <v>c_b_0077</v>
      </c>
      <c r="Y2370" s="51" t="str">
        <f>VLOOKUP(M2370,Entourage!A:B,2,FALSE)</f>
        <v>c_b_0077</v>
      </c>
    </row>
    <row r="2371" spans="1:25" x14ac:dyDescent="0.15">
      <c r="A2371" s="51">
        <f t="shared" ref="A2371:A2434" si="353">INT((ROW(A2371)+18)/20)</f>
        <v>119</v>
      </c>
      <c r="B2371" s="2">
        <f>COUNTIF(A$1:A2371,A2371)</f>
        <v>10</v>
      </c>
      <c r="C2371" s="2">
        <f t="shared" si="344"/>
        <v>102</v>
      </c>
      <c r="D2371" s="100">
        <f t="shared" si="345"/>
        <v>153</v>
      </c>
      <c r="E2371" s="51">
        <v>1</v>
      </c>
      <c r="F2371" s="43">
        <f t="shared" si="351"/>
        <v>3</v>
      </c>
      <c r="G2371" s="82">
        <v>13009</v>
      </c>
      <c r="H2371" s="101">
        <f t="shared" si="352"/>
        <v>30</v>
      </c>
      <c r="I2371" s="43">
        <f>VLOOKUP(C2371,[4]CharPropertyConfig!$A:$G,7,FALSE)*D2371</f>
        <v>3825</v>
      </c>
      <c r="J2371" s="51">
        <f>VLOOKUP(A2371,filiation!A:C,3,FALSE)</f>
        <v>19</v>
      </c>
      <c r="K2371" s="51">
        <f>VLOOKUP(J2371,Entourage!A:N,14,FALSE)</f>
        <v>1</v>
      </c>
      <c r="L2371" s="2" t="str">
        <f t="shared" si="346"/>
        <v>战斗</v>
      </c>
      <c r="M2371" s="51">
        <f>VLOOKUP(A2371,filiation!A:D,IF(AND(A2371&gt;=105,A2371&lt;=125),3,4),FALSE)</f>
        <v>19</v>
      </c>
      <c r="N2371" s="51">
        <f>VLOOKUP(M2371,Entourage!A:N,14,FALSE)</f>
        <v>1</v>
      </c>
      <c r="O2371" s="2" t="str">
        <f t="shared" si="347"/>
        <v>战斗</v>
      </c>
      <c r="P2371" s="2">
        <f t="shared" si="348"/>
        <v>102</v>
      </c>
      <c r="Q2371" s="51">
        <f>INT(VLOOKUP(M2371,Entourage!A:AF,28+IF(N2371=1,2,IF(N2371=3,3,1)),FALSE)*0.6*POWER(B2371,1.1))</f>
        <v>105</v>
      </c>
      <c r="R2371" s="55">
        <f>I2371/(SUM(H$2:H2371)*10)</f>
        <v>4.7861558097049475E-3</v>
      </c>
      <c r="S2371" s="95">
        <f t="shared" ref="S2371:S2434" si="354">VLOOKUP(B2371,AG$2:AH$22,2,FALSE)</f>
        <v>1.89</v>
      </c>
      <c r="T2371" s="96">
        <f>SUMIFS(H$2:H2371,A$2:A2371,A2371)*10*S2371*(1.1+INDEX(Entourage!BD:BD,MATCH(J2371,Entourage!A:A,0))/20)</f>
        <v>3827.2500000000005</v>
      </c>
      <c r="U2371" s="96">
        <f t="shared" si="349"/>
        <v>473.85000000000036</v>
      </c>
      <c r="V2371" s="96">
        <f>T2371/VLOOKUP(C2371,[4]CharPropertyConfig!$A:$G,7,FALSE)</f>
        <v>153.09000000000003</v>
      </c>
      <c r="W2371" s="96">
        <f t="shared" si="350"/>
        <v>13.770000000000437</v>
      </c>
      <c r="X2371" s="54" t="str">
        <f>VLOOKUP(J2371,Entourage!A:B,2,FALSE)</f>
        <v>c_b_0077</v>
      </c>
      <c r="Y2371" s="51" t="str">
        <f>VLOOKUP(M2371,Entourage!A:B,2,FALSE)</f>
        <v>c_b_0077</v>
      </c>
    </row>
    <row r="2372" spans="1:25" x14ac:dyDescent="0.15">
      <c r="A2372" s="51">
        <f t="shared" si="353"/>
        <v>119</v>
      </c>
      <c r="B2372" s="2">
        <f>COUNTIF(A$1:A2372,A2372)</f>
        <v>11</v>
      </c>
      <c r="C2372" s="2">
        <f t="shared" si="344"/>
        <v>102</v>
      </c>
      <c r="D2372" s="100">
        <f t="shared" si="345"/>
        <v>172</v>
      </c>
      <c r="E2372" s="51">
        <v>1</v>
      </c>
      <c r="F2372" s="43">
        <f t="shared" si="351"/>
        <v>4</v>
      </c>
      <c r="G2372" s="82">
        <v>13009</v>
      </c>
      <c r="H2372" s="101">
        <f t="shared" si="352"/>
        <v>34</v>
      </c>
      <c r="I2372" s="43">
        <f>VLOOKUP(C2372,[4]CharPropertyConfig!$A:$G,7,FALSE)*D2372</f>
        <v>4300</v>
      </c>
      <c r="J2372" s="51">
        <f>VLOOKUP(A2372,filiation!A:C,3,FALSE)</f>
        <v>19</v>
      </c>
      <c r="K2372" s="51">
        <f>VLOOKUP(J2372,Entourage!A:N,14,FALSE)</f>
        <v>1</v>
      </c>
      <c r="L2372" s="2" t="str">
        <f t="shared" si="346"/>
        <v>战斗</v>
      </c>
      <c r="M2372" s="51">
        <f>VLOOKUP(A2372,filiation!A:D,IF(AND(A2372&gt;=105,A2372&lt;=125),3,4),FALSE)</f>
        <v>19</v>
      </c>
      <c r="N2372" s="51">
        <f>VLOOKUP(M2372,Entourage!A:N,14,FALSE)</f>
        <v>1</v>
      </c>
      <c r="O2372" s="2" t="str">
        <f t="shared" si="347"/>
        <v>战斗</v>
      </c>
      <c r="P2372" s="2">
        <f t="shared" si="348"/>
        <v>102</v>
      </c>
      <c r="Q2372" s="51">
        <f>INT(VLOOKUP(M2372,Entourage!A:AF,28+IF(N2372=1,2,IF(N2372=3,3,1)),FALSE)*0.6*POWER(B2372,1.1))</f>
        <v>117</v>
      </c>
      <c r="R2372" s="55">
        <f>I2372/(SUM(H$2:H2372)*10)</f>
        <v>5.3782269361616966E-3</v>
      </c>
      <c r="S2372" s="95">
        <f t="shared" si="354"/>
        <v>1.74</v>
      </c>
      <c r="T2372" s="96">
        <f>SUMIFS(H$2:H2372,A$2:A2372,A2372)*10*S2372*(1.1+INDEX(Entourage!BD:BD,MATCH(J2372,Entourage!A:A,0))/20)</f>
        <v>4322.16</v>
      </c>
      <c r="U2372" s="96">
        <f t="shared" si="349"/>
        <v>494.9099999999994</v>
      </c>
      <c r="V2372" s="96">
        <f>T2372/VLOOKUP(C2372,[4]CharPropertyConfig!$A:$G,7,FALSE)</f>
        <v>172.88639999999998</v>
      </c>
      <c r="W2372" s="96">
        <f t="shared" si="350"/>
        <v>21.059999999999036</v>
      </c>
      <c r="X2372" s="54" t="str">
        <f>VLOOKUP(J2372,Entourage!A:B,2,FALSE)</f>
        <v>c_b_0077</v>
      </c>
      <c r="Y2372" s="51" t="str">
        <f>VLOOKUP(M2372,Entourage!A:B,2,FALSE)</f>
        <v>c_b_0077</v>
      </c>
    </row>
    <row r="2373" spans="1:25" x14ac:dyDescent="0.15">
      <c r="A2373" s="51">
        <f t="shared" si="353"/>
        <v>119</v>
      </c>
      <c r="B2373" s="2">
        <f>COUNTIF(A$1:A2373,A2373)</f>
        <v>12</v>
      </c>
      <c r="C2373" s="2">
        <f t="shared" si="344"/>
        <v>102</v>
      </c>
      <c r="D2373" s="100">
        <f t="shared" si="345"/>
        <v>193</v>
      </c>
      <c r="E2373" s="51">
        <v>1</v>
      </c>
      <c r="F2373" s="43">
        <f t="shared" si="351"/>
        <v>4</v>
      </c>
      <c r="G2373" s="82">
        <v>13009</v>
      </c>
      <c r="H2373" s="101">
        <f t="shared" si="352"/>
        <v>38</v>
      </c>
      <c r="I2373" s="43">
        <f>VLOOKUP(C2373,[4]CharPropertyConfig!$A:$G,7,FALSE)*D2373</f>
        <v>4825</v>
      </c>
      <c r="J2373" s="51">
        <f>VLOOKUP(A2373,filiation!A:C,3,FALSE)</f>
        <v>19</v>
      </c>
      <c r="K2373" s="51">
        <f>VLOOKUP(J2373,Entourage!A:N,14,FALSE)</f>
        <v>1</v>
      </c>
      <c r="L2373" s="2" t="str">
        <f t="shared" si="346"/>
        <v>战斗</v>
      </c>
      <c r="M2373" s="51">
        <f>VLOOKUP(A2373,filiation!A:D,IF(AND(A2373&gt;=105,A2373&lt;=125),3,4),FALSE)</f>
        <v>19</v>
      </c>
      <c r="N2373" s="51">
        <f>VLOOKUP(M2373,Entourage!A:N,14,FALSE)</f>
        <v>1</v>
      </c>
      <c r="O2373" s="2" t="str">
        <f t="shared" si="347"/>
        <v>战斗</v>
      </c>
      <c r="P2373" s="2">
        <f t="shared" si="348"/>
        <v>102</v>
      </c>
      <c r="Q2373" s="51">
        <f>INT(VLOOKUP(M2373,Entourage!A:AF,28+IF(N2373=1,2,IF(N2373=3,3,1)),FALSE)*0.6*POWER(B2373,1.1))</f>
        <v>129</v>
      </c>
      <c r="R2373" s="55">
        <f>I2373/(SUM(H$2:H2373)*10)</f>
        <v>6.0320040005000623E-3</v>
      </c>
      <c r="S2373" s="95">
        <f t="shared" si="354"/>
        <v>1.615</v>
      </c>
      <c r="T2373" s="96">
        <f>SUMIFS(H$2:H2373,A$2:A2373,A2373)*10*S2373*(1.1+INDEX(Entourage!BD:BD,MATCH(J2373,Entourage!A:A,0))/20)</f>
        <v>4840.1550000000007</v>
      </c>
      <c r="U2373" s="96">
        <f t="shared" si="349"/>
        <v>517.9950000000008</v>
      </c>
      <c r="V2373" s="96">
        <f>T2373/VLOOKUP(C2373,[4]CharPropertyConfig!$A:$G,7,FALSE)</f>
        <v>193.60620000000003</v>
      </c>
      <c r="W2373" s="96">
        <f t="shared" si="350"/>
        <v>23.085000000001401</v>
      </c>
      <c r="X2373" s="54" t="str">
        <f>VLOOKUP(J2373,Entourage!A:B,2,FALSE)</f>
        <v>c_b_0077</v>
      </c>
      <c r="Y2373" s="51" t="str">
        <f>VLOOKUP(M2373,Entourage!A:B,2,FALSE)</f>
        <v>c_b_0077</v>
      </c>
    </row>
    <row r="2374" spans="1:25" x14ac:dyDescent="0.15">
      <c r="A2374" s="51">
        <f t="shared" si="353"/>
        <v>119</v>
      </c>
      <c r="B2374" s="2">
        <f>COUNTIF(A$1:A2374,A2374)</f>
        <v>13</v>
      </c>
      <c r="C2374" s="2">
        <f t="shared" si="344"/>
        <v>102</v>
      </c>
      <c r="D2374" s="100">
        <f t="shared" si="345"/>
        <v>215</v>
      </c>
      <c r="E2374" s="51">
        <v>1</v>
      </c>
      <c r="F2374" s="43">
        <f t="shared" si="351"/>
        <v>4</v>
      </c>
      <c r="G2374" s="82">
        <v>13009</v>
      </c>
      <c r="H2374" s="101">
        <f t="shared" si="352"/>
        <v>42</v>
      </c>
      <c r="I2374" s="43">
        <f>VLOOKUP(C2374,[4]CharPropertyConfig!$A:$G,7,FALSE)*D2374</f>
        <v>5375</v>
      </c>
      <c r="J2374" s="51">
        <f>VLOOKUP(A2374,filiation!A:C,3,FALSE)</f>
        <v>19</v>
      </c>
      <c r="K2374" s="51">
        <f>VLOOKUP(J2374,Entourage!A:N,14,FALSE)</f>
        <v>1</v>
      </c>
      <c r="L2374" s="2" t="str">
        <f t="shared" si="346"/>
        <v>战斗</v>
      </c>
      <c r="M2374" s="51">
        <f>VLOOKUP(A2374,filiation!A:D,IF(AND(A2374&gt;=105,A2374&lt;=125),3,4),FALSE)</f>
        <v>19</v>
      </c>
      <c r="N2374" s="51">
        <f>VLOOKUP(M2374,Entourage!A:N,14,FALSE)</f>
        <v>1</v>
      </c>
      <c r="O2374" s="2" t="str">
        <f t="shared" si="347"/>
        <v>战斗</v>
      </c>
      <c r="P2374" s="2">
        <f t="shared" si="348"/>
        <v>102</v>
      </c>
      <c r="Q2374" s="51">
        <f>INT(VLOOKUP(M2374,Entourage!A:AF,28+IF(N2374=1,2,IF(N2374=3,3,1)),FALSE)*0.6*POWER(B2374,1.1))</f>
        <v>141</v>
      </c>
      <c r="R2374" s="55">
        <f>I2374/(SUM(H$2:H2374)*10)</f>
        <v>6.7160635745701722E-3</v>
      </c>
      <c r="S2374" s="95">
        <f t="shared" si="354"/>
        <v>1.51</v>
      </c>
      <c r="T2374" s="96">
        <f>SUMIFS(H$2:H2374,A$2:A2374,A2374)*10*S2374*(1.1+INDEX(Entourage!BD:BD,MATCH(J2374,Entourage!A:A,0))/20)</f>
        <v>5381.64</v>
      </c>
      <c r="U2374" s="96">
        <f t="shared" si="349"/>
        <v>541.48499999999967</v>
      </c>
      <c r="V2374" s="96">
        <f>T2374/VLOOKUP(C2374,[4]CharPropertyConfig!$A:$G,7,FALSE)</f>
        <v>215.26560000000001</v>
      </c>
      <c r="W2374" s="96">
        <f t="shared" si="350"/>
        <v>23.489999999998872</v>
      </c>
      <c r="X2374" s="54" t="str">
        <f>VLOOKUP(J2374,Entourage!A:B,2,FALSE)</f>
        <v>c_b_0077</v>
      </c>
      <c r="Y2374" s="51" t="str">
        <f>VLOOKUP(M2374,Entourage!A:B,2,FALSE)</f>
        <v>c_b_0077</v>
      </c>
    </row>
    <row r="2375" spans="1:25" x14ac:dyDescent="0.15">
      <c r="A2375" s="51">
        <f t="shared" si="353"/>
        <v>119</v>
      </c>
      <c r="B2375" s="2">
        <f>COUNTIF(A$1:A2375,A2375)</f>
        <v>14</v>
      </c>
      <c r="C2375" s="2">
        <f t="shared" si="344"/>
        <v>102</v>
      </c>
      <c r="D2375" s="100">
        <f t="shared" si="345"/>
        <v>237</v>
      </c>
      <c r="E2375" s="51">
        <v>1</v>
      </c>
      <c r="F2375" s="43">
        <f t="shared" si="351"/>
        <v>5</v>
      </c>
      <c r="G2375" s="82">
        <v>13009</v>
      </c>
      <c r="H2375" s="101">
        <f t="shared" si="352"/>
        <v>46</v>
      </c>
      <c r="I2375" s="43">
        <f>VLOOKUP(C2375,[4]CharPropertyConfig!$A:$G,7,FALSE)*D2375</f>
        <v>5925</v>
      </c>
      <c r="J2375" s="51">
        <f>VLOOKUP(A2375,filiation!A:C,3,FALSE)</f>
        <v>19</v>
      </c>
      <c r="K2375" s="51">
        <f>VLOOKUP(J2375,Entourage!A:N,14,FALSE)</f>
        <v>1</v>
      </c>
      <c r="L2375" s="2" t="str">
        <f t="shared" si="346"/>
        <v>战斗</v>
      </c>
      <c r="M2375" s="51">
        <f>VLOOKUP(A2375,filiation!A:D,IF(AND(A2375&gt;=105,A2375&lt;=125),3,4),FALSE)</f>
        <v>19</v>
      </c>
      <c r="N2375" s="51">
        <f>VLOOKUP(M2375,Entourage!A:N,14,FALSE)</f>
        <v>1</v>
      </c>
      <c r="O2375" s="2" t="str">
        <f t="shared" si="347"/>
        <v>战斗</v>
      </c>
      <c r="P2375" s="2">
        <f t="shared" si="348"/>
        <v>102</v>
      </c>
      <c r="Q2375" s="51">
        <f>INT(VLOOKUP(M2375,Entourage!A:AF,28+IF(N2375=1,2,IF(N2375=3,3,1)),FALSE)*0.6*POWER(B2375,1.1))</f>
        <v>153</v>
      </c>
      <c r="R2375" s="55">
        <f>I2375/(SUM(H$2:H2375)*10)</f>
        <v>7.3990359399585407E-3</v>
      </c>
      <c r="S2375" s="95">
        <f t="shared" si="354"/>
        <v>1.42</v>
      </c>
      <c r="T2375" s="96">
        <f>SUMIFS(H$2:H2375,A$2:A2375,A2375)*10*S2375*(1.1+INDEX(Entourage!BD:BD,MATCH(J2375,Entourage!A:A,0))/20)</f>
        <v>5942.7000000000007</v>
      </c>
      <c r="U2375" s="96">
        <f t="shared" si="349"/>
        <v>561.0600000000004</v>
      </c>
      <c r="V2375" s="96">
        <f>T2375/VLOOKUP(C2375,[4]CharPropertyConfig!$A:$G,7,FALSE)</f>
        <v>237.70800000000003</v>
      </c>
      <c r="W2375" s="96">
        <f t="shared" si="350"/>
        <v>19.575000000000728</v>
      </c>
      <c r="X2375" s="54" t="str">
        <f>VLOOKUP(J2375,Entourage!A:B,2,FALSE)</f>
        <v>c_b_0077</v>
      </c>
      <c r="Y2375" s="51" t="str">
        <f>VLOOKUP(M2375,Entourage!A:B,2,FALSE)</f>
        <v>c_b_0077</v>
      </c>
    </row>
    <row r="2376" spans="1:25" x14ac:dyDescent="0.15">
      <c r="A2376" s="51">
        <f t="shared" si="353"/>
        <v>119</v>
      </c>
      <c r="B2376" s="2">
        <f>COUNTIF(A$1:A2376,A2376)</f>
        <v>15</v>
      </c>
      <c r="C2376" s="2">
        <f t="shared" si="344"/>
        <v>102</v>
      </c>
      <c r="D2376" s="100">
        <f t="shared" si="345"/>
        <v>260</v>
      </c>
      <c r="E2376" s="51">
        <v>1</v>
      </c>
      <c r="F2376" s="43">
        <f t="shared" si="351"/>
        <v>5</v>
      </c>
      <c r="G2376" s="82">
        <v>13009</v>
      </c>
      <c r="H2376" s="101">
        <f t="shared" si="352"/>
        <v>50</v>
      </c>
      <c r="I2376" s="43">
        <f>VLOOKUP(C2376,[4]CharPropertyConfig!$A:$G,7,FALSE)*D2376</f>
        <v>6500</v>
      </c>
      <c r="J2376" s="51">
        <f>VLOOKUP(A2376,filiation!A:C,3,FALSE)</f>
        <v>19</v>
      </c>
      <c r="K2376" s="51">
        <f>VLOOKUP(J2376,Entourage!A:N,14,FALSE)</f>
        <v>1</v>
      </c>
      <c r="L2376" s="2" t="str">
        <f t="shared" si="346"/>
        <v>战斗</v>
      </c>
      <c r="M2376" s="51">
        <f>VLOOKUP(A2376,filiation!A:D,IF(AND(A2376&gt;=105,A2376&lt;=125),3,4),FALSE)</f>
        <v>19</v>
      </c>
      <c r="N2376" s="51">
        <f>VLOOKUP(M2376,Entourage!A:N,14,FALSE)</f>
        <v>1</v>
      </c>
      <c r="O2376" s="2" t="str">
        <f t="shared" si="347"/>
        <v>战斗</v>
      </c>
      <c r="P2376" s="2">
        <f t="shared" si="348"/>
        <v>102</v>
      </c>
      <c r="Q2376" s="51">
        <f>INT(VLOOKUP(M2376,Entourage!A:AF,28+IF(N2376=1,2,IF(N2376=3,3,1)),FALSE)*0.6*POWER(B2376,1.1))</f>
        <v>165</v>
      </c>
      <c r="R2376" s="55">
        <f>I2376/(SUM(H$2:H2376)*10)</f>
        <v>8.1120207667731634E-3</v>
      </c>
      <c r="S2376" s="95">
        <f t="shared" si="354"/>
        <v>1.3418999999999999</v>
      </c>
      <c r="T2376" s="96">
        <f>SUMIFS(H$2:H2376,A$2:A2376,A2376)*10*S2376*(1.1+INDEX(Entourage!BD:BD,MATCH(J2376,Entourage!A:A,0))/20)</f>
        <v>6521.6339999999991</v>
      </c>
      <c r="U2376" s="96">
        <f t="shared" si="349"/>
        <v>578.93399999999838</v>
      </c>
      <c r="V2376" s="96">
        <f>T2376/VLOOKUP(C2376,[4]CharPropertyConfig!$A:$G,7,FALSE)</f>
        <v>260.86535999999995</v>
      </c>
      <c r="W2376" s="96">
        <f t="shared" si="350"/>
        <v>17.873999999997977</v>
      </c>
      <c r="X2376" s="54" t="str">
        <f>VLOOKUP(J2376,Entourage!A:B,2,FALSE)</f>
        <v>c_b_0077</v>
      </c>
      <c r="Y2376" s="51" t="str">
        <f>VLOOKUP(M2376,Entourage!A:B,2,FALSE)</f>
        <v>c_b_0077</v>
      </c>
    </row>
    <row r="2377" spans="1:25" x14ac:dyDescent="0.15">
      <c r="A2377" s="51">
        <f t="shared" si="353"/>
        <v>119</v>
      </c>
      <c r="B2377" s="2">
        <f>COUNTIF(A$1:A2377,A2377)</f>
        <v>16</v>
      </c>
      <c r="C2377" s="2">
        <f t="shared" si="344"/>
        <v>102</v>
      </c>
      <c r="D2377" s="100">
        <f t="shared" si="345"/>
        <v>284</v>
      </c>
      <c r="E2377" s="51">
        <v>1</v>
      </c>
      <c r="F2377" s="43">
        <f t="shared" si="351"/>
        <v>5</v>
      </c>
      <c r="G2377" s="82">
        <v>13009</v>
      </c>
      <c r="H2377" s="101">
        <f t="shared" si="352"/>
        <v>54</v>
      </c>
      <c r="I2377" s="43">
        <f>VLOOKUP(C2377,[4]CharPropertyConfig!$A:$G,7,FALSE)*D2377</f>
        <v>7100</v>
      </c>
      <c r="J2377" s="51">
        <f>VLOOKUP(A2377,filiation!A:C,3,FALSE)</f>
        <v>19</v>
      </c>
      <c r="K2377" s="51">
        <f>VLOOKUP(J2377,Entourage!A:N,14,FALSE)</f>
        <v>1</v>
      </c>
      <c r="L2377" s="2" t="str">
        <f t="shared" si="346"/>
        <v>战斗</v>
      </c>
      <c r="M2377" s="51">
        <f>VLOOKUP(A2377,filiation!A:D,IF(AND(A2377&gt;=105,A2377&lt;=125),3,4),FALSE)</f>
        <v>19</v>
      </c>
      <c r="N2377" s="51">
        <f>VLOOKUP(M2377,Entourage!A:N,14,FALSE)</f>
        <v>1</v>
      </c>
      <c r="O2377" s="2" t="str">
        <f t="shared" si="347"/>
        <v>战斗</v>
      </c>
      <c r="P2377" s="2">
        <f t="shared" si="348"/>
        <v>102</v>
      </c>
      <c r="Q2377" s="51">
        <f>INT(VLOOKUP(M2377,Entourage!A:AF,28+IF(N2377=1,2,IF(N2377=3,3,1)),FALSE)*0.6*POWER(B2377,1.1))</f>
        <v>177</v>
      </c>
      <c r="R2377" s="55">
        <f>I2377/(SUM(H$2:H2377)*10)</f>
        <v>8.8548552044099681E-3</v>
      </c>
      <c r="S2377" s="95">
        <f t="shared" si="354"/>
        <v>1.2748049999999997</v>
      </c>
      <c r="T2377" s="96">
        <f>SUMIFS(H$2:H2377,A$2:A2377,A2377)*10*S2377*(1.1+INDEX(Entourage!BD:BD,MATCH(J2377,Entourage!A:A,0))/20)</f>
        <v>7124.8851449999984</v>
      </c>
      <c r="U2377" s="96">
        <f t="shared" si="349"/>
        <v>603.25114499999927</v>
      </c>
      <c r="V2377" s="96">
        <f>T2377/VLOOKUP(C2377,[4]CharPropertyConfig!$A:$G,7,FALSE)</f>
        <v>284.99540579999996</v>
      </c>
      <c r="W2377" s="96">
        <f t="shared" si="350"/>
        <v>24.317145000000892</v>
      </c>
      <c r="X2377" s="54" t="str">
        <f>VLOOKUP(J2377,Entourage!A:B,2,FALSE)</f>
        <v>c_b_0077</v>
      </c>
      <c r="Y2377" s="51" t="str">
        <f>VLOOKUP(M2377,Entourage!A:B,2,FALSE)</f>
        <v>c_b_0077</v>
      </c>
    </row>
    <row r="2378" spans="1:25" x14ac:dyDescent="0.15">
      <c r="A2378" s="51">
        <f t="shared" si="353"/>
        <v>119</v>
      </c>
      <c r="B2378" s="2">
        <f>COUNTIF(A$1:A2378,A2378)</f>
        <v>17</v>
      </c>
      <c r="C2378" s="2">
        <f t="shared" si="344"/>
        <v>102</v>
      </c>
      <c r="D2378" s="100">
        <f t="shared" si="345"/>
        <v>310</v>
      </c>
      <c r="E2378" s="51">
        <v>1</v>
      </c>
      <c r="F2378" s="43">
        <f t="shared" si="351"/>
        <v>5</v>
      </c>
      <c r="G2378" s="82">
        <v>13009</v>
      </c>
      <c r="H2378" s="101">
        <f t="shared" si="352"/>
        <v>58</v>
      </c>
      <c r="I2378" s="43">
        <f>VLOOKUP(C2378,[4]CharPropertyConfig!$A:$G,7,FALSE)*D2378</f>
        <v>7750</v>
      </c>
      <c r="J2378" s="51">
        <f>VLOOKUP(A2378,filiation!A:C,3,FALSE)</f>
        <v>19</v>
      </c>
      <c r="K2378" s="51">
        <f>VLOOKUP(J2378,Entourage!A:N,14,FALSE)</f>
        <v>1</v>
      </c>
      <c r="L2378" s="2" t="str">
        <f t="shared" si="346"/>
        <v>战斗</v>
      </c>
      <c r="M2378" s="51">
        <f>VLOOKUP(A2378,filiation!A:D,IF(AND(A2378&gt;=105,A2378&lt;=125),3,4),FALSE)</f>
        <v>19</v>
      </c>
      <c r="N2378" s="51">
        <f>VLOOKUP(M2378,Entourage!A:N,14,FALSE)</f>
        <v>1</v>
      </c>
      <c r="O2378" s="2" t="str">
        <f t="shared" si="347"/>
        <v>战斗</v>
      </c>
      <c r="P2378" s="2">
        <f t="shared" si="348"/>
        <v>102</v>
      </c>
      <c r="Q2378" s="51">
        <f>INT(VLOOKUP(M2378,Entourage!A:AF,28+IF(N2378=1,2,IF(N2378=3,3,1)),FALSE)*0.6*POWER(B2378,1.1))</f>
        <v>189</v>
      </c>
      <c r="R2378" s="55">
        <f>I2378/(SUM(H$2:H2378)*10)</f>
        <v>9.6585244267198399E-3</v>
      </c>
      <c r="S2378" s="95">
        <f t="shared" si="354"/>
        <v>1.2174387749999998</v>
      </c>
      <c r="T2378" s="96">
        <f>SUMIFS(H$2:H2378,A$2:A2378,A2378)*10*S2378*(1.1+INDEX(Entourage!BD:BD,MATCH(J2378,Entourage!A:A,0))/20)</f>
        <v>7757.5198742999983</v>
      </c>
      <c r="U2378" s="96">
        <f t="shared" si="349"/>
        <v>632.63472929999989</v>
      </c>
      <c r="V2378" s="96">
        <f>T2378/VLOOKUP(C2378,[4]CharPropertyConfig!$A:$G,7,FALSE)</f>
        <v>310.30079497199995</v>
      </c>
      <c r="W2378" s="96">
        <f t="shared" si="350"/>
        <v>29.383584300000621</v>
      </c>
      <c r="X2378" s="54" t="str">
        <f>VLOOKUP(J2378,Entourage!A:B,2,FALSE)</f>
        <v>c_b_0077</v>
      </c>
      <c r="Y2378" s="51" t="str">
        <f>VLOOKUP(M2378,Entourage!A:B,2,FALSE)</f>
        <v>c_b_0077</v>
      </c>
    </row>
    <row r="2379" spans="1:25" x14ac:dyDescent="0.15">
      <c r="A2379" s="51">
        <f t="shared" si="353"/>
        <v>119</v>
      </c>
      <c r="B2379" s="2">
        <f>COUNTIF(A$1:A2379,A2379)</f>
        <v>18</v>
      </c>
      <c r="C2379" s="2">
        <f t="shared" si="344"/>
        <v>102</v>
      </c>
      <c r="D2379" s="100">
        <f t="shared" si="345"/>
        <v>338</v>
      </c>
      <c r="E2379" s="51">
        <v>1</v>
      </c>
      <c r="F2379" s="43">
        <f t="shared" si="351"/>
        <v>6</v>
      </c>
      <c r="G2379" s="82">
        <v>13009</v>
      </c>
      <c r="H2379" s="101">
        <f t="shared" si="352"/>
        <v>64</v>
      </c>
      <c r="I2379" s="43">
        <f>VLOOKUP(C2379,[4]CharPropertyConfig!$A:$G,7,FALSE)*D2379</f>
        <v>8450</v>
      </c>
      <c r="J2379" s="51">
        <f>VLOOKUP(A2379,filiation!A:C,3,FALSE)</f>
        <v>19</v>
      </c>
      <c r="K2379" s="51">
        <f>VLOOKUP(J2379,Entourage!A:N,14,FALSE)</f>
        <v>1</v>
      </c>
      <c r="L2379" s="2" t="str">
        <f t="shared" si="346"/>
        <v>战斗</v>
      </c>
      <c r="M2379" s="51">
        <f>VLOOKUP(A2379,filiation!A:D,IF(AND(A2379&gt;=105,A2379&lt;=125),3,4),FALSE)</f>
        <v>19</v>
      </c>
      <c r="N2379" s="51">
        <f>VLOOKUP(M2379,Entourage!A:N,14,FALSE)</f>
        <v>1</v>
      </c>
      <c r="O2379" s="2" t="str">
        <f t="shared" si="347"/>
        <v>战斗</v>
      </c>
      <c r="P2379" s="2">
        <f t="shared" si="348"/>
        <v>102</v>
      </c>
      <c r="Q2379" s="51">
        <f>INT(VLOOKUP(M2379,Entourage!A:AF,28+IF(N2379=1,2,IF(N2379=3,3,1)),FALSE)*0.6*POWER(B2379,1.1))</f>
        <v>201</v>
      </c>
      <c r="R2379" s="55">
        <f>I2379/(SUM(H$2:H2379)*10)</f>
        <v>1.0522514445108587E-2</v>
      </c>
      <c r="S2379" s="95">
        <f t="shared" si="354"/>
        <v>1.1687412239999997</v>
      </c>
      <c r="T2379" s="96">
        <f>SUMIFS(H$2:H2379,A$2:A2379,A2379)*10*S2379*(1.1+INDEX(Entourage!BD:BD,MATCH(J2379,Entourage!A:A,0))/20)</f>
        <v>8457.0114968639991</v>
      </c>
      <c r="U2379" s="96">
        <f t="shared" si="349"/>
        <v>699.49162256400086</v>
      </c>
      <c r="V2379" s="96">
        <f>T2379/VLOOKUP(C2379,[4]CharPropertyConfig!$A:$G,7,FALSE)</f>
        <v>338.28045987455994</v>
      </c>
      <c r="W2379" s="96">
        <f t="shared" si="350"/>
        <v>66.856893264000973</v>
      </c>
      <c r="X2379" s="54" t="str">
        <f>VLOOKUP(J2379,Entourage!A:B,2,FALSE)</f>
        <v>c_b_0077</v>
      </c>
      <c r="Y2379" s="51" t="str">
        <f>VLOOKUP(M2379,Entourage!A:B,2,FALSE)</f>
        <v>c_b_0077</v>
      </c>
    </row>
    <row r="2380" spans="1:25" x14ac:dyDescent="0.15">
      <c r="A2380" s="51">
        <f t="shared" si="353"/>
        <v>119</v>
      </c>
      <c r="B2380" s="2">
        <f>COUNTIF(A$1:A2380,A2380)</f>
        <v>19</v>
      </c>
      <c r="C2380" s="2">
        <f t="shared" si="344"/>
        <v>102</v>
      </c>
      <c r="D2380" s="100">
        <f t="shared" si="345"/>
        <v>367</v>
      </c>
      <c r="E2380" s="51">
        <v>1</v>
      </c>
      <c r="F2380" s="43">
        <f t="shared" si="351"/>
        <v>6</v>
      </c>
      <c r="G2380" s="82">
        <v>13009</v>
      </c>
      <c r="H2380" s="101">
        <f t="shared" si="352"/>
        <v>68</v>
      </c>
      <c r="I2380" s="43">
        <f>VLOOKUP(C2380,[4]CharPropertyConfig!$A:$G,7,FALSE)*D2380</f>
        <v>9175</v>
      </c>
      <c r="J2380" s="51">
        <f>VLOOKUP(A2380,filiation!A:C,3,FALSE)</f>
        <v>19</v>
      </c>
      <c r="K2380" s="51">
        <f>VLOOKUP(J2380,Entourage!A:N,14,FALSE)</f>
        <v>1</v>
      </c>
      <c r="L2380" s="2" t="str">
        <f t="shared" si="346"/>
        <v>战斗</v>
      </c>
      <c r="M2380" s="51">
        <f>VLOOKUP(A2380,filiation!A:D,IF(AND(A2380&gt;=105,A2380&lt;=125),3,4),FALSE)</f>
        <v>19</v>
      </c>
      <c r="N2380" s="51">
        <f>VLOOKUP(M2380,Entourage!A:N,14,FALSE)</f>
        <v>1</v>
      </c>
      <c r="O2380" s="2" t="str">
        <f t="shared" si="347"/>
        <v>战斗</v>
      </c>
      <c r="P2380" s="2">
        <f t="shared" si="348"/>
        <v>102</v>
      </c>
      <c r="Q2380" s="51">
        <f>INT(VLOOKUP(M2380,Entourage!A:AF,28+IF(N2380=1,2,IF(N2380=3,3,1)),FALSE)*0.6*POWER(B2380,1.1))</f>
        <v>214</v>
      </c>
      <c r="R2380" s="55">
        <f>I2380/(SUM(H$2:H2380)*10)</f>
        <v>1.1415667147762902E-2</v>
      </c>
      <c r="S2380" s="95">
        <f t="shared" si="354"/>
        <v>1.1278352811599996</v>
      </c>
      <c r="T2380" s="96">
        <f>SUMIFS(H$2:H2380,A$2:A2380,A2380)*10*S2380*(1.1+INDEX(Entourage!BD:BD,MATCH(J2380,Entourage!A:A,0))/20)</f>
        <v>9196.3688825786376</v>
      </c>
      <c r="U2380" s="96">
        <f t="shared" si="349"/>
        <v>739.35738571463844</v>
      </c>
      <c r="V2380" s="96">
        <f>T2380/VLOOKUP(C2380,[4]CharPropertyConfig!$A:$G,7,FALSE)</f>
        <v>367.85475530314551</v>
      </c>
      <c r="W2380" s="96">
        <f t="shared" si="350"/>
        <v>39.865763150637576</v>
      </c>
      <c r="X2380" s="54" t="str">
        <f>VLOOKUP(J2380,Entourage!A:B,2,FALSE)</f>
        <v>c_b_0077</v>
      </c>
      <c r="Y2380" s="51" t="str">
        <f>VLOOKUP(M2380,Entourage!A:B,2,FALSE)</f>
        <v>c_b_0077</v>
      </c>
    </row>
    <row r="2381" spans="1:25" x14ac:dyDescent="0.15">
      <c r="A2381" s="51">
        <f t="shared" si="353"/>
        <v>119</v>
      </c>
      <c r="B2381" s="2">
        <f>COUNTIF(A$1:A2381,A2381)</f>
        <v>20</v>
      </c>
      <c r="C2381" s="2">
        <f t="shared" si="344"/>
        <v>102</v>
      </c>
      <c r="D2381" s="100">
        <f t="shared" si="345"/>
        <v>399</v>
      </c>
      <c r="E2381" s="51">
        <v>1</v>
      </c>
      <c r="F2381" s="43">
        <f t="shared" si="351"/>
        <v>6</v>
      </c>
      <c r="G2381" s="82">
        <v>13009</v>
      </c>
      <c r="H2381" s="101">
        <f t="shared" si="352"/>
        <v>72</v>
      </c>
      <c r="I2381" s="43">
        <f>VLOOKUP(C2381,[4]CharPropertyConfig!$A:$G,7,FALSE)*D2381</f>
        <v>9975</v>
      </c>
      <c r="J2381" s="51">
        <f>VLOOKUP(A2381,filiation!A:C,3,FALSE)</f>
        <v>19</v>
      </c>
      <c r="K2381" s="51">
        <f>VLOOKUP(J2381,Entourage!A:N,14,FALSE)</f>
        <v>1</v>
      </c>
      <c r="L2381" s="2" t="str">
        <f t="shared" si="346"/>
        <v>战斗</v>
      </c>
      <c r="M2381" s="51">
        <f>VLOOKUP(A2381,filiation!A:D,IF(AND(A2381&gt;=105,A2381&lt;=125),3,4),FALSE)</f>
        <v>19</v>
      </c>
      <c r="N2381" s="51">
        <f>VLOOKUP(M2381,Entourage!A:N,14,FALSE)</f>
        <v>1</v>
      </c>
      <c r="O2381" s="2" t="str">
        <f t="shared" si="347"/>
        <v>战斗</v>
      </c>
      <c r="P2381" s="2">
        <f t="shared" si="348"/>
        <v>102</v>
      </c>
      <c r="Q2381" s="51">
        <f>INT(VLOOKUP(M2381,Entourage!A:AF,28+IF(N2381=1,2,IF(N2381=3,3,1)),FALSE)*0.6*POWER(B2381,1.1))</f>
        <v>226</v>
      </c>
      <c r="R2381" s="55">
        <f>I2381/(SUM(H$2:H2381)*10)</f>
        <v>1.2399930386355725E-2</v>
      </c>
      <c r="S2381" s="95">
        <f t="shared" si="354"/>
        <v>1.0940002227251997</v>
      </c>
      <c r="T2381" s="96">
        <f>SUMIFS(H$2:H2381,A$2:A2381,A2381)*10*S2381*(1.1+INDEX(Entourage!BD:BD,MATCH(J2381,Entourage!A:A,0))/20)</f>
        <v>9983.8460325901724</v>
      </c>
      <c r="U2381" s="96">
        <f t="shared" si="349"/>
        <v>787.47715001153483</v>
      </c>
      <c r="V2381" s="96">
        <f>T2381/VLOOKUP(C2381,[4]CharPropertyConfig!$A:$G,7,FALSE)</f>
        <v>399.35384130360688</v>
      </c>
      <c r="W2381" s="96">
        <f t="shared" si="350"/>
        <v>48.119764296896392</v>
      </c>
      <c r="X2381" s="54" t="str">
        <f>VLOOKUP(J2381,Entourage!A:B,2,FALSE)</f>
        <v>c_b_0077</v>
      </c>
      <c r="Y2381" s="51" t="str">
        <f>VLOOKUP(M2381,Entourage!A:B,2,FALSE)</f>
        <v>c_b_0077</v>
      </c>
    </row>
    <row r="2382" spans="1:25" x14ac:dyDescent="0.15">
      <c r="A2382" s="51">
        <f t="shared" si="353"/>
        <v>120</v>
      </c>
      <c r="B2382" s="2">
        <f>COUNTIF(A$1:A2382,A2382)</f>
        <v>1</v>
      </c>
      <c r="C2382" s="2">
        <f t="shared" si="344"/>
        <v>101</v>
      </c>
      <c r="D2382" s="100">
        <f t="shared" si="345"/>
        <v>10</v>
      </c>
      <c r="E2382" s="51">
        <v>1</v>
      </c>
      <c r="F2382" s="43">
        <f t="shared" si="351"/>
        <v>1</v>
      </c>
      <c r="G2382" s="82">
        <v>13009</v>
      </c>
      <c r="H2382" s="101">
        <f t="shared" si="352"/>
        <v>2</v>
      </c>
      <c r="I2382" s="43">
        <f>VLOOKUP(C2382,[4]CharPropertyConfig!$A:$G,7,FALSE)*D2382</f>
        <v>250</v>
      </c>
      <c r="J2382" s="51">
        <f>VLOOKUP(A2382,filiation!A:C,3,FALSE)</f>
        <v>20</v>
      </c>
      <c r="K2382" s="51">
        <f>VLOOKUP(J2382,Entourage!A:N,14,FALSE)</f>
        <v>2</v>
      </c>
      <c r="L2382" s="2" t="str">
        <f t="shared" si="346"/>
        <v>刺杀</v>
      </c>
      <c r="M2382" s="51">
        <f>VLOOKUP(A2382,filiation!A:D,IF(AND(A2382&gt;=105,A2382&lt;=125),3,4),FALSE)</f>
        <v>20</v>
      </c>
      <c r="N2382" s="51">
        <f>VLOOKUP(M2382,Entourage!A:N,14,FALSE)</f>
        <v>2</v>
      </c>
      <c r="O2382" s="2" t="str">
        <f t="shared" si="347"/>
        <v>刺杀</v>
      </c>
      <c r="P2382" s="2">
        <f t="shared" si="348"/>
        <v>101</v>
      </c>
      <c r="Q2382" s="51">
        <f>INT(VLOOKUP(M2382,Entourage!A:AF,28+IF(N2382=1,2,IF(N2382=3,3,1)),FALSE)*0.6*POWER(B2382,1.1))</f>
        <v>18</v>
      </c>
      <c r="R2382" s="55">
        <f>I2382/(SUM(H$2:H2382)*10)</f>
        <v>3.1076747134723917E-4</v>
      </c>
      <c r="S2382" s="95">
        <f t="shared" si="354"/>
        <v>10</v>
      </c>
      <c r="T2382" s="96">
        <f>SUMIFS(H$2:H2382,A$2:A2382,A2382)*10*S2382*(1.1+INDEX(Entourage!BD:BD,MATCH(J2382,Entourage!A:A,0))/20)</f>
        <v>270</v>
      </c>
      <c r="U2382" s="96">
        <f t="shared" si="349"/>
        <v>-9713.8460325901724</v>
      </c>
      <c r="V2382" s="96">
        <f>T2382/VLOOKUP(C2382,[4]CharPropertyConfig!$A:$G,7,FALSE)</f>
        <v>10.8</v>
      </c>
      <c r="W2382" s="96">
        <f t="shared" si="350"/>
        <v>-10501.323182601707</v>
      </c>
      <c r="X2382" s="54" t="str">
        <f>VLOOKUP(J2382,Entourage!A:B,2,FALSE)</f>
        <v>c_b_0073</v>
      </c>
      <c r="Y2382" s="51" t="str">
        <f>VLOOKUP(M2382,Entourage!A:B,2,FALSE)</f>
        <v>c_b_0073</v>
      </c>
    </row>
    <row r="2383" spans="1:25" x14ac:dyDescent="0.15">
      <c r="A2383" s="51">
        <f t="shared" si="353"/>
        <v>120</v>
      </c>
      <c r="B2383" s="2">
        <f>COUNTIF(A$1:A2383,A2383)</f>
        <v>2</v>
      </c>
      <c r="C2383" s="2">
        <f t="shared" si="344"/>
        <v>101</v>
      </c>
      <c r="D2383" s="100">
        <f t="shared" si="345"/>
        <v>22</v>
      </c>
      <c r="E2383" s="51">
        <v>1</v>
      </c>
      <c r="F2383" s="43">
        <f t="shared" si="351"/>
        <v>1</v>
      </c>
      <c r="G2383" s="82">
        <v>13009</v>
      </c>
      <c r="H2383" s="101">
        <f t="shared" si="352"/>
        <v>4</v>
      </c>
      <c r="I2383" s="43">
        <f>VLOOKUP(C2383,[4]CharPropertyConfig!$A:$G,7,FALSE)*D2383</f>
        <v>550</v>
      </c>
      <c r="J2383" s="51">
        <f>VLOOKUP(A2383,filiation!A:C,3,FALSE)</f>
        <v>20</v>
      </c>
      <c r="K2383" s="51">
        <f>VLOOKUP(J2383,Entourage!A:N,14,FALSE)</f>
        <v>2</v>
      </c>
      <c r="L2383" s="2" t="str">
        <f t="shared" si="346"/>
        <v>刺杀</v>
      </c>
      <c r="M2383" s="51">
        <f>VLOOKUP(A2383,filiation!A:D,IF(AND(A2383&gt;=105,A2383&lt;=125),3,4),FALSE)</f>
        <v>20</v>
      </c>
      <c r="N2383" s="51">
        <f>VLOOKUP(M2383,Entourage!A:N,14,FALSE)</f>
        <v>2</v>
      </c>
      <c r="O2383" s="2" t="str">
        <f t="shared" si="347"/>
        <v>刺杀</v>
      </c>
      <c r="P2383" s="2">
        <f t="shared" si="348"/>
        <v>101</v>
      </c>
      <c r="Q2383" s="51">
        <f>INT(VLOOKUP(M2383,Entourage!A:AF,28+IF(N2383=1,2,IF(N2383=3,3,1)),FALSE)*0.6*POWER(B2383,1.1))</f>
        <v>38</v>
      </c>
      <c r="R2383" s="55">
        <f>I2383/(SUM(H$2:H2383)*10)</f>
        <v>6.8365444375388445E-4</v>
      </c>
      <c r="S2383" s="95">
        <f t="shared" si="354"/>
        <v>7</v>
      </c>
      <c r="T2383" s="96">
        <f>SUMIFS(H$2:H2383,A$2:A2383,A2383)*10*S2383*(1.1+INDEX(Entourage!BD:BD,MATCH(J2383,Entourage!A:A,0))/20)</f>
        <v>567</v>
      </c>
      <c r="U2383" s="96">
        <f t="shared" si="349"/>
        <v>297</v>
      </c>
      <c r="V2383" s="96">
        <f>T2383/VLOOKUP(C2383,[4]CharPropertyConfig!$A:$G,7,FALSE)</f>
        <v>22.68</v>
      </c>
      <c r="W2383" s="96">
        <f t="shared" si="350"/>
        <v>10010.846032590172</v>
      </c>
      <c r="X2383" s="54" t="str">
        <f>VLOOKUP(J2383,Entourage!A:B,2,FALSE)</f>
        <v>c_b_0073</v>
      </c>
      <c r="Y2383" s="51" t="str">
        <f>VLOOKUP(M2383,Entourage!A:B,2,FALSE)</f>
        <v>c_b_0073</v>
      </c>
    </row>
    <row r="2384" spans="1:25" x14ac:dyDescent="0.15">
      <c r="A2384" s="51">
        <f t="shared" si="353"/>
        <v>120</v>
      </c>
      <c r="B2384" s="2">
        <f>COUNTIF(A$1:A2384,A2384)</f>
        <v>3</v>
      </c>
      <c r="C2384" s="2">
        <f t="shared" si="344"/>
        <v>101</v>
      </c>
      <c r="D2384" s="100">
        <f t="shared" si="345"/>
        <v>35</v>
      </c>
      <c r="E2384" s="51">
        <v>1</v>
      </c>
      <c r="F2384" s="43">
        <f t="shared" si="351"/>
        <v>1</v>
      </c>
      <c r="G2384" s="82">
        <v>13009</v>
      </c>
      <c r="H2384" s="101">
        <f t="shared" si="352"/>
        <v>6</v>
      </c>
      <c r="I2384" s="43">
        <f>VLOOKUP(C2384,[4]CharPropertyConfig!$A:$G,7,FALSE)*D2384</f>
        <v>875</v>
      </c>
      <c r="J2384" s="51">
        <f>VLOOKUP(A2384,filiation!A:C,3,FALSE)</f>
        <v>20</v>
      </c>
      <c r="K2384" s="51">
        <f>VLOOKUP(J2384,Entourage!A:N,14,FALSE)</f>
        <v>2</v>
      </c>
      <c r="L2384" s="2" t="str">
        <f t="shared" si="346"/>
        <v>刺杀</v>
      </c>
      <c r="M2384" s="51">
        <f>VLOOKUP(A2384,filiation!A:D,IF(AND(A2384&gt;=105,A2384&lt;=125),3,4),FALSE)</f>
        <v>20</v>
      </c>
      <c r="N2384" s="51">
        <f>VLOOKUP(M2384,Entourage!A:N,14,FALSE)</f>
        <v>2</v>
      </c>
      <c r="O2384" s="2" t="str">
        <f t="shared" si="347"/>
        <v>刺杀</v>
      </c>
      <c r="P2384" s="2">
        <f t="shared" si="348"/>
        <v>101</v>
      </c>
      <c r="Q2384" s="51">
        <f>INT(VLOOKUP(M2384,Entourage!A:AF,28+IF(N2384=1,2,IF(N2384=3,3,1)),FALSE)*0.6*POWER(B2384,1.1))</f>
        <v>60</v>
      </c>
      <c r="R2384" s="55">
        <f>I2384/(SUM(H$2:H2384)*10)</f>
        <v>1.0875509595306752E-3</v>
      </c>
      <c r="S2384" s="95">
        <f t="shared" si="354"/>
        <v>5.5</v>
      </c>
      <c r="T2384" s="96">
        <f>SUMIFS(H$2:H2384,A$2:A2384,A2384)*10*S2384*(1.1+INDEX(Entourage!BD:BD,MATCH(J2384,Entourage!A:A,0))/20)</f>
        <v>891.00000000000011</v>
      </c>
      <c r="U2384" s="96">
        <f t="shared" si="349"/>
        <v>324.00000000000011</v>
      </c>
      <c r="V2384" s="96">
        <f>T2384/VLOOKUP(C2384,[4]CharPropertyConfig!$A:$G,7,FALSE)</f>
        <v>35.640000000000008</v>
      </c>
      <c r="W2384" s="96">
        <f t="shared" si="350"/>
        <v>27.000000000000114</v>
      </c>
      <c r="X2384" s="54" t="str">
        <f>VLOOKUP(J2384,Entourage!A:B,2,FALSE)</f>
        <v>c_b_0073</v>
      </c>
      <c r="Y2384" s="51" t="str">
        <f>VLOOKUP(M2384,Entourage!A:B,2,FALSE)</f>
        <v>c_b_0073</v>
      </c>
    </row>
    <row r="2385" spans="1:25" x14ac:dyDescent="0.15">
      <c r="A2385" s="51">
        <f t="shared" si="353"/>
        <v>120</v>
      </c>
      <c r="B2385" s="2">
        <f>COUNTIF(A$1:A2385,A2385)</f>
        <v>4</v>
      </c>
      <c r="C2385" s="2">
        <f t="shared" si="344"/>
        <v>101</v>
      </c>
      <c r="D2385" s="100">
        <f t="shared" si="345"/>
        <v>49</v>
      </c>
      <c r="E2385" s="51">
        <v>1</v>
      </c>
      <c r="F2385" s="43">
        <f t="shared" si="351"/>
        <v>2</v>
      </c>
      <c r="G2385" s="82">
        <v>13009</v>
      </c>
      <c r="H2385" s="101">
        <f t="shared" si="352"/>
        <v>10</v>
      </c>
      <c r="I2385" s="43">
        <f>VLOOKUP(C2385,[4]CharPropertyConfig!$A:$G,7,FALSE)*D2385</f>
        <v>1225</v>
      </c>
      <c r="J2385" s="51">
        <f>VLOOKUP(A2385,filiation!A:C,3,FALSE)</f>
        <v>20</v>
      </c>
      <c r="K2385" s="51">
        <f>VLOOKUP(J2385,Entourage!A:N,14,FALSE)</f>
        <v>2</v>
      </c>
      <c r="L2385" s="2" t="str">
        <f t="shared" si="346"/>
        <v>刺杀</v>
      </c>
      <c r="M2385" s="51">
        <f>VLOOKUP(A2385,filiation!A:D,IF(AND(A2385&gt;=105,A2385&lt;=125),3,4),FALSE)</f>
        <v>20</v>
      </c>
      <c r="N2385" s="51">
        <f>VLOOKUP(M2385,Entourage!A:N,14,FALSE)</f>
        <v>2</v>
      </c>
      <c r="O2385" s="2" t="str">
        <f t="shared" si="347"/>
        <v>刺杀</v>
      </c>
      <c r="P2385" s="2">
        <f t="shared" si="348"/>
        <v>101</v>
      </c>
      <c r="Q2385" s="51">
        <f>INT(VLOOKUP(M2385,Entourage!A:AF,28+IF(N2385=1,2,IF(N2385=3,3,1)),FALSE)*0.6*POWER(B2385,1.1))</f>
        <v>82</v>
      </c>
      <c r="R2385" s="55">
        <f>I2385/(SUM(H$2:H2385)*10)</f>
        <v>1.5223821241269605E-3</v>
      </c>
      <c r="S2385" s="95">
        <f t="shared" si="354"/>
        <v>4.2</v>
      </c>
      <c r="T2385" s="96">
        <f>SUMIFS(H$2:H2385,A$2:A2385,A2385)*10*S2385*(1.1+INDEX(Entourage!BD:BD,MATCH(J2385,Entourage!A:A,0))/20)</f>
        <v>1247.4000000000001</v>
      </c>
      <c r="U2385" s="96">
        <f t="shared" si="349"/>
        <v>356.4</v>
      </c>
      <c r="V2385" s="96">
        <f>T2385/VLOOKUP(C2385,[4]CharPropertyConfig!$A:$G,7,FALSE)</f>
        <v>49.896000000000001</v>
      </c>
      <c r="W2385" s="96">
        <f t="shared" si="350"/>
        <v>32.399999999999864</v>
      </c>
      <c r="X2385" s="54" t="str">
        <f>VLOOKUP(J2385,Entourage!A:B,2,FALSE)</f>
        <v>c_b_0073</v>
      </c>
      <c r="Y2385" s="51" t="str">
        <f>VLOOKUP(M2385,Entourage!A:B,2,FALSE)</f>
        <v>c_b_0073</v>
      </c>
    </row>
    <row r="2386" spans="1:25" x14ac:dyDescent="0.15">
      <c r="A2386" s="51">
        <f t="shared" si="353"/>
        <v>120</v>
      </c>
      <c r="B2386" s="2">
        <f>COUNTIF(A$1:A2386,A2386)</f>
        <v>5</v>
      </c>
      <c r="C2386" s="2">
        <f t="shared" si="344"/>
        <v>101</v>
      </c>
      <c r="D2386" s="100">
        <f t="shared" si="345"/>
        <v>65</v>
      </c>
      <c r="E2386" s="51">
        <v>1</v>
      </c>
      <c r="F2386" s="43">
        <f t="shared" si="351"/>
        <v>2</v>
      </c>
      <c r="G2386" s="82">
        <v>13009</v>
      </c>
      <c r="H2386" s="101">
        <f t="shared" si="352"/>
        <v>12</v>
      </c>
      <c r="I2386" s="43">
        <f>VLOOKUP(C2386,[4]CharPropertyConfig!$A:$G,7,FALSE)*D2386</f>
        <v>1625</v>
      </c>
      <c r="J2386" s="51">
        <f>VLOOKUP(A2386,filiation!A:C,3,FALSE)</f>
        <v>20</v>
      </c>
      <c r="K2386" s="51">
        <f>VLOOKUP(J2386,Entourage!A:N,14,FALSE)</f>
        <v>2</v>
      </c>
      <c r="L2386" s="2" t="str">
        <f t="shared" si="346"/>
        <v>刺杀</v>
      </c>
      <c r="M2386" s="51">
        <f>VLOOKUP(A2386,filiation!A:D,IF(AND(A2386&gt;=105,A2386&lt;=125),3,4),FALSE)</f>
        <v>20</v>
      </c>
      <c r="N2386" s="51">
        <f>VLOOKUP(M2386,Entourage!A:N,14,FALSE)</f>
        <v>2</v>
      </c>
      <c r="O2386" s="2" t="str">
        <f t="shared" si="347"/>
        <v>刺杀</v>
      </c>
      <c r="P2386" s="2">
        <f t="shared" si="348"/>
        <v>101</v>
      </c>
      <c r="Q2386" s="51">
        <f>INT(VLOOKUP(M2386,Entourage!A:AF,28+IF(N2386=1,2,IF(N2386=3,3,1)),FALSE)*0.6*POWER(B2386,1.1))</f>
        <v>105</v>
      </c>
      <c r="R2386" s="55">
        <f>I2386/(SUM(H$2:H2386)*10)</f>
        <v>2.0191853674296082E-3</v>
      </c>
      <c r="S2386" s="95">
        <f t="shared" si="354"/>
        <v>3.56</v>
      </c>
      <c r="T2386" s="96">
        <f>SUMIFS(H$2:H2386,A$2:A2386,A2386)*10*S2386*(1.1+INDEX(Entourage!BD:BD,MATCH(J2386,Entourage!A:A,0))/20)</f>
        <v>1634.0400000000002</v>
      </c>
      <c r="U2386" s="96">
        <f t="shared" si="349"/>
        <v>386.6400000000001</v>
      </c>
      <c r="V2386" s="96">
        <f>T2386/VLOOKUP(C2386,[4]CharPropertyConfig!$A:$G,7,FALSE)</f>
        <v>65.36160000000001</v>
      </c>
      <c r="W2386" s="96">
        <f t="shared" si="350"/>
        <v>30.240000000000123</v>
      </c>
      <c r="X2386" s="54" t="str">
        <f>VLOOKUP(J2386,Entourage!A:B,2,FALSE)</f>
        <v>c_b_0073</v>
      </c>
      <c r="Y2386" s="51" t="str">
        <f>VLOOKUP(M2386,Entourage!A:B,2,FALSE)</f>
        <v>c_b_0073</v>
      </c>
    </row>
    <row r="2387" spans="1:25" x14ac:dyDescent="0.15">
      <c r="A2387" s="51">
        <f t="shared" si="353"/>
        <v>120</v>
      </c>
      <c r="B2387" s="2">
        <f>COUNTIF(A$1:A2387,A2387)</f>
        <v>6</v>
      </c>
      <c r="C2387" s="2">
        <f t="shared" si="344"/>
        <v>101</v>
      </c>
      <c r="D2387" s="100">
        <f t="shared" si="345"/>
        <v>81</v>
      </c>
      <c r="E2387" s="51">
        <v>1</v>
      </c>
      <c r="F2387" s="43">
        <f t="shared" si="351"/>
        <v>2</v>
      </c>
      <c r="G2387" s="82">
        <v>13009</v>
      </c>
      <c r="H2387" s="101">
        <f t="shared" si="352"/>
        <v>16</v>
      </c>
      <c r="I2387" s="43">
        <f>VLOOKUP(C2387,[4]CharPropertyConfig!$A:$G,7,FALSE)*D2387</f>
        <v>2025</v>
      </c>
      <c r="J2387" s="51">
        <f>VLOOKUP(A2387,filiation!A:C,3,FALSE)</f>
        <v>20</v>
      </c>
      <c r="K2387" s="51">
        <f>VLOOKUP(J2387,Entourage!A:N,14,FALSE)</f>
        <v>2</v>
      </c>
      <c r="L2387" s="2" t="str">
        <f t="shared" si="346"/>
        <v>刺杀</v>
      </c>
      <c r="M2387" s="51">
        <f>VLOOKUP(A2387,filiation!A:D,IF(AND(A2387&gt;=105,A2387&lt;=125),3,4),FALSE)</f>
        <v>20</v>
      </c>
      <c r="N2387" s="51">
        <f>VLOOKUP(M2387,Entourage!A:N,14,FALSE)</f>
        <v>2</v>
      </c>
      <c r="O2387" s="2" t="str">
        <f t="shared" si="347"/>
        <v>刺杀</v>
      </c>
      <c r="P2387" s="2">
        <f t="shared" si="348"/>
        <v>101</v>
      </c>
      <c r="Q2387" s="51">
        <f>INT(VLOOKUP(M2387,Entourage!A:AF,28+IF(N2387=1,2,IF(N2387=3,3,1)),FALSE)*0.6*POWER(B2387,1.1))</f>
        <v>129</v>
      </c>
      <c r="R2387" s="55">
        <f>I2387/(SUM(H$2:H2387)*10)</f>
        <v>2.5157154570526995E-3</v>
      </c>
      <c r="S2387" s="95">
        <f t="shared" si="354"/>
        <v>3.02</v>
      </c>
      <c r="T2387" s="96">
        <f>SUMIFS(H$2:H2387,A$2:A2387,A2387)*10*S2387*(1.1+INDEX(Entourage!BD:BD,MATCH(J2387,Entourage!A:A,0))/20)</f>
        <v>2038.5000000000002</v>
      </c>
      <c r="U2387" s="96">
        <f t="shared" si="349"/>
        <v>404.46000000000004</v>
      </c>
      <c r="V2387" s="96">
        <f>T2387/VLOOKUP(C2387,[4]CharPropertyConfig!$A:$G,7,FALSE)</f>
        <v>81.540000000000006</v>
      </c>
      <c r="W2387" s="96">
        <f t="shared" si="350"/>
        <v>17.819999999999936</v>
      </c>
      <c r="X2387" s="54" t="str">
        <f>VLOOKUP(J2387,Entourage!A:B,2,FALSE)</f>
        <v>c_b_0073</v>
      </c>
      <c r="Y2387" s="51" t="str">
        <f>VLOOKUP(M2387,Entourage!A:B,2,FALSE)</f>
        <v>c_b_0073</v>
      </c>
    </row>
    <row r="2388" spans="1:25" x14ac:dyDescent="0.15">
      <c r="A2388" s="51">
        <f t="shared" si="353"/>
        <v>120</v>
      </c>
      <c r="B2388" s="2">
        <f>COUNTIF(A$1:A2388,A2388)</f>
        <v>7</v>
      </c>
      <c r="C2388" s="2">
        <f t="shared" si="344"/>
        <v>101</v>
      </c>
      <c r="D2388" s="100">
        <f t="shared" si="345"/>
        <v>98</v>
      </c>
      <c r="E2388" s="51">
        <v>1</v>
      </c>
      <c r="F2388" s="43">
        <f t="shared" si="351"/>
        <v>3</v>
      </c>
      <c r="G2388" s="82">
        <v>13009</v>
      </c>
      <c r="H2388" s="101">
        <f t="shared" si="352"/>
        <v>20</v>
      </c>
      <c r="I2388" s="43">
        <f>VLOOKUP(C2388,[4]CharPropertyConfig!$A:$G,7,FALSE)*D2388</f>
        <v>2450</v>
      </c>
      <c r="J2388" s="51">
        <f>VLOOKUP(A2388,filiation!A:C,3,FALSE)</f>
        <v>20</v>
      </c>
      <c r="K2388" s="51">
        <f>VLOOKUP(J2388,Entourage!A:N,14,FALSE)</f>
        <v>2</v>
      </c>
      <c r="L2388" s="2" t="str">
        <f t="shared" si="346"/>
        <v>刺杀</v>
      </c>
      <c r="M2388" s="51">
        <f>VLOOKUP(A2388,filiation!A:D,IF(AND(A2388&gt;=105,A2388&lt;=125),3,4),FALSE)</f>
        <v>20</v>
      </c>
      <c r="N2388" s="51">
        <f>VLOOKUP(M2388,Entourage!A:N,14,FALSE)</f>
        <v>2</v>
      </c>
      <c r="O2388" s="2" t="str">
        <f t="shared" si="347"/>
        <v>刺杀</v>
      </c>
      <c r="P2388" s="2">
        <f t="shared" si="348"/>
        <v>101</v>
      </c>
      <c r="Q2388" s="51">
        <f>INT(VLOOKUP(M2388,Entourage!A:AF,28+IF(N2388=1,2,IF(N2388=3,3,1)),FALSE)*0.6*POWER(B2388,1.1))</f>
        <v>153</v>
      </c>
      <c r="R2388" s="55">
        <f>I2388/(SUM(H$2:H2388)*10)</f>
        <v>3.0429490523387237E-3</v>
      </c>
      <c r="S2388" s="95">
        <f t="shared" si="354"/>
        <v>2.6</v>
      </c>
      <c r="T2388" s="96">
        <f>SUMIFS(H$2:H2388,A$2:A2388,A2388)*10*S2388*(1.1+INDEX(Entourage!BD:BD,MATCH(J2388,Entourage!A:A,0))/20)</f>
        <v>2457</v>
      </c>
      <c r="U2388" s="96">
        <f t="shared" si="349"/>
        <v>418.49999999999977</v>
      </c>
      <c r="V2388" s="96">
        <f>T2388/VLOOKUP(C2388,[4]CharPropertyConfig!$A:$G,7,FALSE)</f>
        <v>98.28</v>
      </c>
      <c r="W2388" s="96">
        <f t="shared" si="350"/>
        <v>14.039999999999736</v>
      </c>
      <c r="X2388" s="54" t="str">
        <f>VLOOKUP(J2388,Entourage!A:B,2,FALSE)</f>
        <v>c_b_0073</v>
      </c>
      <c r="Y2388" s="51" t="str">
        <f>VLOOKUP(M2388,Entourage!A:B,2,FALSE)</f>
        <v>c_b_0073</v>
      </c>
    </row>
    <row r="2389" spans="1:25" x14ac:dyDescent="0.15">
      <c r="A2389" s="51">
        <f t="shared" si="353"/>
        <v>120</v>
      </c>
      <c r="B2389" s="2">
        <f>COUNTIF(A$1:A2389,A2389)</f>
        <v>8</v>
      </c>
      <c r="C2389" s="2">
        <f t="shared" si="344"/>
        <v>101</v>
      </c>
      <c r="D2389" s="100">
        <f t="shared" si="345"/>
        <v>115</v>
      </c>
      <c r="E2389" s="51">
        <v>1</v>
      </c>
      <c r="F2389" s="43">
        <f t="shared" si="351"/>
        <v>3</v>
      </c>
      <c r="G2389" s="82">
        <v>13009</v>
      </c>
      <c r="H2389" s="101">
        <f t="shared" si="352"/>
        <v>24</v>
      </c>
      <c r="I2389" s="43">
        <f>VLOOKUP(C2389,[4]CharPropertyConfig!$A:$G,7,FALSE)*D2389</f>
        <v>2875</v>
      </c>
      <c r="J2389" s="51">
        <f>VLOOKUP(A2389,filiation!A:C,3,FALSE)</f>
        <v>20</v>
      </c>
      <c r="K2389" s="51">
        <f>VLOOKUP(J2389,Entourage!A:N,14,FALSE)</f>
        <v>2</v>
      </c>
      <c r="L2389" s="2" t="str">
        <f t="shared" si="346"/>
        <v>刺杀</v>
      </c>
      <c r="M2389" s="51">
        <f>VLOOKUP(A2389,filiation!A:D,IF(AND(A2389&gt;=105,A2389&lt;=125),3,4),FALSE)</f>
        <v>20</v>
      </c>
      <c r="N2389" s="51">
        <f>VLOOKUP(M2389,Entourage!A:N,14,FALSE)</f>
        <v>2</v>
      </c>
      <c r="O2389" s="2" t="str">
        <f t="shared" si="347"/>
        <v>刺杀</v>
      </c>
      <c r="P2389" s="2">
        <f t="shared" si="348"/>
        <v>101</v>
      </c>
      <c r="Q2389" s="51">
        <f>INT(VLOOKUP(M2389,Entourage!A:AF,28+IF(N2389=1,2,IF(N2389=3,3,1)),FALSE)*0.6*POWER(B2389,1.1))</f>
        <v>177</v>
      </c>
      <c r="R2389" s="55">
        <f>I2389/(SUM(H$2:H2389)*10)</f>
        <v>3.5697434751297526E-3</v>
      </c>
      <c r="S2389" s="95">
        <f t="shared" si="354"/>
        <v>2.2799999999999998</v>
      </c>
      <c r="T2389" s="96">
        <f>SUMIFS(H$2:H2389,A$2:A2389,A2389)*10*S2389*(1.1+INDEX(Entourage!BD:BD,MATCH(J2389,Entourage!A:A,0))/20)</f>
        <v>2893.32</v>
      </c>
      <c r="U2389" s="96">
        <f t="shared" si="349"/>
        <v>436.32000000000016</v>
      </c>
      <c r="V2389" s="96">
        <f>T2389/VLOOKUP(C2389,[4]CharPropertyConfig!$A:$G,7,FALSE)</f>
        <v>115.73280000000001</v>
      </c>
      <c r="W2389" s="96">
        <f t="shared" si="350"/>
        <v>17.820000000000391</v>
      </c>
      <c r="X2389" s="54" t="str">
        <f>VLOOKUP(J2389,Entourage!A:B,2,FALSE)</f>
        <v>c_b_0073</v>
      </c>
      <c r="Y2389" s="51" t="str">
        <f>VLOOKUP(M2389,Entourage!A:B,2,FALSE)</f>
        <v>c_b_0073</v>
      </c>
    </row>
    <row r="2390" spans="1:25" x14ac:dyDescent="0.15">
      <c r="A2390" s="51">
        <f t="shared" si="353"/>
        <v>120</v>
      </c>
      <c r="B2390" s="2">
        <f>COUNTIF(A$1:A2390,A2390)</f>
        <v>9</v>
      </c>
      <c r="C2390" s="2">
        <f t="shared" si="344"/>
        <v>101</v>
      </c>
      <c r="D2390" s="100">
        <f t="shared" si="345"/>
        <v>134</v>
      </c>
      <c r="E2390" s="51">
        <v>1</v>
      </c>
      <c r="F2390" s="43">
        <f t="shared" si="351"/>
        <v>3</v>
      </c>
      <c r="G2390" s="82">
        <v>13009</v>
      </c>
      <c r="H2390" s="101">
        <f t="shared" si="352"/>
        <v>26</v>
      </c>
      <c r="I2390" s="43">
        <f>VLOOKUP(C2390,[4]CharPropertyConfig!$A:$G,7,FALSE)*D2390</f>
        <v>3350</v>
      </c>
      <c r="J2390" s="51">
        <f>VLOOKUP(A2390,filiation!A:C,3,FALSE)</f>
        <v>20</v>
      </c>
      <c r="K2390" s="51">
        <f>VLOOKUP(J2390,Entourage!A:N,14,FALSE)</f>
        <v>2</v>
      </c>
      <c r="L2390" s="2" t="str">
        <f t="shared" si="346"/>
        <v>刺杀</v>
      </c>
      <c r="M2390" s="51">
        <f>VLOOKUP(A2390,filiation!A:D,IF(AND(A2390&gt;=105,A2390&lt;=125),3,4),FALSE)</f>
        <v>20</v>
      </c>
      <c r="N2390" s="51">
        <f>VLOOKUP(M2390,Entourage!A:N,14,FALSE)</f>
        <v>2</v>
      </c>
      <c r="O2390" s="2" t="str">
        <f t="shared" si="347"/>
        <v>刺杀</v>
      </c>
      <c r="P2390" s="2">
        <f t="shared" si="348"/>
        <v>101</v>
      </c>
      <c r="Q2390" s="51">
        <f>INT(VLOOKUP(M2390,Entourage!A:AF,28+IF(N2390=1,2,IF(N2390=3,3,1)),FALSE)*0.6*POWER(B2390,1.1))</f>
        <v>201</v>
      </c>
      <c r="R2390" s="55">
        <f>I2390/(SUM(H$2:H2390)*10)</f>
        <v>4.1581847971798817E-3</v>
      </c>
      <c r="S2390" s="95">
        <f t="shared" si="354"/>
        <v>2.0699999999999998</v>
      </c>
      <c r="T2390" s="96">
        <f>SUMIFS(H$2:H2390,A$2:A2390,A2390)*10*S2390*(1.1+INDEX(Entourage!BD:BD,MATCH(J2390,Entourage!A:A,0))/20)</f>
        <v>3353.4</v>
      </c>
      <c r="U2390" s="96">
        <f t="shared" si="349"/>
        <v>460.07999999999993</v>
      </c>
      <c r="V2390" s="96">
        <f>T2390/VLOOKUP(C2390,[4]CharPropertyConfig!$A:$G,7,FALSE)</f>
        <v>134.136</v>
      </c>
      <c r="W2390" s="96">
        <f t="shared" si="350"/>
        <v>23.759999999999764</v>
      </c>
      <c r="X2390" s="54" t="str">
        <f>VLOOKUP(J2390,Entourage!A:B,2,FALSE)</f>
        <v>c_b_0073</v>
      </c>
      <c r="Y2390" s="51" t="str">
        <f>VLOOKUP(M2390,Entourage!A:B,2,FALSE)</f>
        <v>c_b_0073</v>
      </c>
    </row>
    <row r="2391" spans="1:25" x14ac:dyDescent="0.15">
      <c r="A2391" s="51">
        <f t="shared" si="353"/>
        <v>120</v>
      </c>
      <c r="B2391" s="2">
        <f>COUNTIF(A$1:A2391,A2391)</f>
        <v>10</v>
      </c>
      <c r="C2391" s="2">
        <f t="shared" si="344"/>
        <v>101</v>
      </c>
      <c r="D2391" s="100">
        <f t="shared" si="345"/>
        <v>153</v>
      </c>
      <c r="E2391" s="51">
        <v>1</v>
      </c>
      <c r="F2391" s="43">
        <f t="shared" si="351"/>
        <v>3</v>
      </c>
      <c r="G2391" s="82">
        <v>13009</v>
      </c>
      <c r="H2391" s="101">
        <f t="shared" si="352"/>
        <v>30</v>
      </c>
      <c r="I2391" s="43">
        <f>VLOOKUP(C2391,[4]CharPropertyConfig!$A:$G,7,FALSE)*D2391</f>
        <v>3825</v>
      </c>
      <c r="J2391" s="51">
        <f>VLOOKUP(A2391,filiation!A:C,3,FALSE)</f>
        <v>20</v>
      </c>
      <c r="K2391" s="51">
        <f>VLOOKUP(J2391,Entourage!A:N,14,FALSE)</f>
        <v>2</v>
      </c>
      <c r="L2391" s="2" t="str">
        <f t="shared" si="346"/>
        <v>刺杀</v>
      </c>
      <c r="M2391" s="51">
        <f>VLOOKUP(A2391,filiation!A:D,IF(AND(A2391&gt;=105,A2391&lt;=125),3,4),FALSE)</f>
        <v>20</v>
      </c>
      <c r="N2391" s="51">
        <f>VLOOKUP(M2391,Entourage!A:N,14,FALSE)</f>
        <v>2</v>
      </c>
      <c r="O2391" s="2" t="str">
        <f t="shared" si="347"/>
        <v>刺杀</v>
      </c>
      <c r="P2391" s="2">
        <f t="shared" si="348"/>
        <v>101</v>
      </c>
      <c r="Q2391" s="51">
        <f>INT(VLOOKUP(M2391,Entourage!A:AF,28+IF(N2391=1,2,IF(N2391=3,3,1)),FALSE)*0.6*POWER(B2391,1.1))</f>
        <v>226</v>
      </c>
      <c r="R2391" s="55">
        <f>I2391/(SUM(H$2:H2391)*10)</f>
        <v>4.7460108692954812E-3</v>
      </c>
      <c r="S2391" s="95">
        <f t="shared" si="354"/>
        <v>1.89</v>
      </c>
      <c r="T2391" s="96">
        <f>SUMIFS(H$2:H2391,A$2:A2391,A2391)*10*S2391*(1.1+INDEX(Entourage!BD:BD,MATCH(J2391,Entourage!A:A,0))/20)</f>
        <v>3827.2500000000005</v>
      </c>
      <c r="U2391" s="96">
        <f t="shared" si="349"/>
        <v>473.85000000000036</v>
      </c>
      <c r="V2391" s="96">
        <f>T2391/VLOOKUP(C2391,[4]CharPropertyConfig!$A:$G,7,FALSE)</f>
        <v>153.09000000000003</v>
      </c>
      <c r="W2391" s="96">
        <f t="shared" si="350"/>
        <v>13.770000000000437</v>
      </c>
      <c r="X2391" s="54" t="str">
        <f>VLOOKUP(J2391,Entourage!A:B,2,FALSE)</f>
        <v>c_b_0073</v>
      </c>
      <c r="Y2391" s="51" t="str">
        <f>VLOOKUP(M2391,Entourage!A:B,2,FALSE)</f>
        <v>c_b_0073</v>
      </c>
    </row>
    <row r="2392" spans="1:25" x14ac:dyDescent="0.15">
      <c r="A2392" s="51">
        <f t="shared" si="353"/>
        <v>120</v>
      </c>
      <c r="B2392" s="2">
        <f>COUNTIF(A$1:A2392,A2392)</f>
        <v>11</v>
      </c>
      <c r="C2392" s="2">
        <f t="shared" si="344"/>
        <v>101</v>
      </c>
      <c r="D2392" s="100">
        <f t="shared" si="345"/>
        <v>172</v>
      </c>
      <c r="E2392" s="51">
        <v>1</v>
      </c>
      <c r="F2392" s="43">
        <f t="shared" si="351"/>
        <v>4</v>
      </c>
      <c r="G2392" s="82">
        <v>13009</v>
      </c>
      <c r="H2392" s="101">
        <f t="shared" si="352"/>
        <v>34</v>
      </c>
      <c r="I2392" s="43">
        <f>VLOOKUP(C2392,[4]CharPropertyConfig!$A:$G,7,FALSE)*D2392</f>
        <v>4300</v>
      </c>
      <c r="J2392" s="51">
        <f>VLOOKUP(A2392,filiation!A:C,3,FALSE)</f>
        <v>20</v>
      </c>
      <c r="K2392" s="51">
        <f>VLOOKUP(J2392,Entourage!A:N,14,FALSE)</f>
        <v>2</v>
      </c>
      <c r="L2392" s="2" t="str">
        <f t="shared" si="346"/>
        <v>刺杀</v>
      </c>
      <c r="M2392" s="51">
        <f>VLOOKUP(A2392,filiation!A:D,IF(AND(A2392&gt;=105,A2392&lt;=125),3,4),FALSE)</f>
        <v>20</v>
      </c>
      <c r="N2392" s="51">
        <f>VLOOKUP(M2392,Entourage!A:N,14,FALSE)</f>
        <v>2</v>
      </c>
      <c r="O2392" s="2" t="str">
        <f t="shared" si="347"/>
        <v>刺杀</v>
      </c>
      <c r="P2392" s="2">
        <f t="shared" si="348"/>
        <v>101</v>
      </c>
      <c r="Q2392" s="51">
        <f>INT(VLOOKUP(M2392,Entourage!A:AF,28+IF(N2392=1,2,IF(N2392=3,3,1)),FALSE)*0.6*POWER(B2392,1.1))</f>
        <v>251</v>
      </c>
      <c r="R2392" s="55">
        <f>I2392/(SUM(H$2:H2392)*10)</f>
        <v>5.3331348911048269E-3</v>
      </c>
      <c r="S2392" s="95">
        <f t="shared" si="354"/>
        <v>1.74</v>
      </c>
      <c r="T2392" s="96">
        <f>SUMIFS(H$2:H2392,A$2:A2392,A2392)*10*S2392*(1.1+INDEX(Entourage!BD:BD,MATCH(J2392,Entourage!A:A,0))/20)</f>
        <v>4322.16</v>
      </c>
      <c r="U2392" s="96">
        <f t="shared" si="349"/>
        <v>494.9099999999994</v>
      </c>
      <c r="V2392" s="96">
        <f>T2392/VLOOKUP(C2392,[4]CharPropertyConfig!$A:$G,7,FALSE)</f>
        <v>172.88639999999998</v>
      </c>
      <c r="W2392" s="96">
        <f t="shared" si="350"/>
        <v>21.059999999999036</v>
      </c>
      <c r="X2392" s="54" t="str">
        <f>VLOOKUP(J2392,Entourage!A:B,2,FALSE)</f>
        <v>c_b_0073</v>
      </c>
      <c r="Y2392" s="51" t="str">
        <f>VLOOKUP(M2392,Entourage!A:B,2,FALSE)</f>
        <v>c_b_0073</v>
      </c>
    </row>
    <row r="2393" spans="1:25" x14ac:dyDescent="0.15">
      <c r="A2393" s="51">
        <f t="shared" si="353"/>
        <v>120</v>
      </c>
      <c r="B2393" s="2">
        <f>COUNTIF(A$1:A2393,A2393)</f>
        <v>12</v>
      </c>
      <c r="C2393" s="2">
        <f t="shared" si="344"/>
        <v>101</v>
      </c>
      <c r="D2393" s="100">
        <f t="shared" si="345"/>
        <v>193</v>
      </c>
      <c r="E2393" s="51">
        <v>1</v>
      </c>
      <c r="F2393" s="43">
        <f t="shared" si="351"/>
        <v>4</v>
      </c>
      <c r="G2393" s="82">
        <v>13009</v>
      </c>
      <c r="H2393" s="101">
        <f t="shared" si="352"/>
        <v>38</v>
      </c>
      <c r="I2393" s="43">
        <f>VLOOKUP(C2393,[4]CharPropertyConfig!$A:$G,7,FALSE)*D2393</f>
        <v>4825</v>
      </c>
      <c r="J2393" s="51">
        <f>VLOOKUP(A2393,filiation!A:C,3,FALSE)</f>
        <v>20</v>
      </c>
      <c r="K2393" s="51">
        <f>VLOOKUP(J2393,Entourage!A:N,14,FALSE)</f>
        <v>2</v>
      </c>
      <c r="L2393" s="2" t="str">
        <f t="shared" si="346"/>
        <v>刺杀</v>
      </c>
      <c r="M2393" s="51">
        <f>VLOOKUP(A2393,filiation!A:D,IF(AND(A2393&gt;=105,A2393&lt;=125),3,4),FALSE)</f>
        <v>20</v>
      </c>
      <c r="N2393" s="51">
        <f>VLOOKUP(M2393,Entourage!A:N,14,FALSE)</f>
        <v>2</v>
      </c>
      <c r="O2393" s="2" t="str">
        <f t="shared" si="347"/>
        <v>刺杀</v>
      </c>
      <c r="P2393" s="2">
        <f t="shared" si="348"/>
        <v>101</v>
      </c>
      <c r="Q2393" s="51">
        <f>INT(VLOOKUP(M2393,Entourage!A:AF,28+IF(N2393=1,2,IF(N2393=3,3,1)),FALSE)*0.6*POWER(B2393,1.1))</f>
        <v>276</v>
      </c>
      <c r="R2393" s="55">
        <f>I2393/(SUM(H$2:H2393)*10)</f>
        <v>5.9814543921850594E-3</v>
      </c>
      <c r="S2393" s="95">
        <f t="shared" si="354"/>
        <v>1.615</v>
      </c>
      <c r="T2393" s="96">
        <f>SUMIFS(H$2:H2393,A$2:A2393,A2393)*10*S2393*(1.1+INDEX(Entourage!BD:BD,MATCH(J2393,Entourage!A:A,0))/20)</f>
        <v>4840.1550000000007</v>
      </c>
      <c r="U2393" s="96">
        <f t="shared" si="349"/>
        <v>517.9950000000008</v>
      </c>
      <c r="V2393" s="96">
        <f>T2393/VLOOKUP(C2393,[4]CharPropertyConfig!$A:$G,7,FALSE)</f>
        <v>193.60620000000003</v>
      </c>
      <c r="W2393" s="96">
        <f t="shared" si="350"/>
        <v>23.085000000001401</v>
      </c>
      <c r="X2393" s="54" t="str">
        <f>VLOOKUP(J2393,Entourage!A:B,2,FALSE)</f>
        <v>c_b_0073</v>
      </c>
      <c r="Y2393" s="51" t="str">
        <f>VLOOKUP(M2393,Entourage!A:B,2,FALSE)</f>
        <v>c_b_0073</v>
      </c>
    </row>
    <row r="2394" spans="1:25" x14ac:dyDescent="0.15">
      <c r="A2394" s="51">
        <f t="shared" si="353"/>
        <v>120</v>
      </c>
      <c r="B2394" s="2">
        <f>COUNTIF(A$1:A2394,A2394)</f>
        <v>13</v>
      </c>
      <c r="C2394" s="2">
        <f t="shared" si="344"/>
        <v>101</v>
      </c>
      <c r="D2394" s="100">
        <f t="shared" si="345"/>
        <v>215</v>
      </c>
      <c r="E2394" s="51">
        <v>1</v>
      </c>
      <c r="F2394" s="43">
        <f t="shared" si="351"/>
        <v>4</v>
      </c>
      <c r="G2394" s="82">
        <v>13009</v>
      </c>
      <c r="H2394" s="101">
        <f t="shared" si="352"/>
        <v>42</v>
      </c>
      <c r="I2394" s="43">
        <f>VLOOKUP(C2394,[4]CharPropertyConfig!$A:$G,7,FALSE)*D2394</f>
        <v>5375</v>
      </c>
      <c r="J2394" s="51">
        <f>VLOOKUP(A2394,filiation!A:C,3,FALSE)</f>
        <v>20</v>
      </c>
      <c r="K2394" s="51">
        <f>VLOOKUP(J2394,Entourage!A:N,14,FALSE)</f>
        <v>2</v>
      </c>
      <c r="L2394" s="2" t="str">
        <f t="shared" si="346"/>
        <v>刺杀</v>
      </c>
      <c r="M2394" s="51">
        <f>VLOOKUP(A2394,filiation!A:D,IF(AND(A2394&gt;=105,A2394&lt;=125),3,4),FALSE)</f>
        <v>20</v>
      </c>
      <c r="N2394" s="51">
        <f>VLOOKUP(M2394,Entourage!A:N,14,FALSE)</f>
        <v>2</v>
      </c>
      <c r="O2394" s="2" t="str">
        <f t="shared" si="347"/>
        <v>刺杀</v>
      </c>
      <c r="P2394" s="2">
        <f t="shared" si="348"/>
        <v>101</v>
      </c>
      <c r="Q2394" s="51">
        <f>INT(VLOOKUP(M2394,Entourage!A:AF,28+IF(N2394=1,2,IF(N2394=3,3,1)),FALSE)*0.6*POWER(B2394,1.1))</f>
        <v>302</v>
      </c>
      <c r="R2394" s="55">
        <f>I2394/(SUM(H$2:H2394)*10)</f>
        <v>6.6598106755216338E-3</v>
      </c>
      <c r="S2394" s="95">
        <f t="shared" si="354"/>
        <v>1.51</v>
      </c>
      <c r="T2394" s="96">
        <f>SUMIFS(H$2:H2394,A$2:A2394,A2394)*10*S2394*(1.1+INDEX(Entourage!BD:BD,MATCH(J2394,Entourage!A:A,0))/20)</f>
        <v>5381.64</v>
      </c>
      <c r="U2394" s="96">
        <f t="shared" si="349"/>
        <v>541.48499999999967</v>
      </c>
      <c r="V2394" s="96">
        <f>T2394/VLOOKUP(C2394,[4]CharPropertyConfig!$A:$G,7,FALSE)</f>
        <v>215.26560000000001</v>
      </c>
      <c r="W2394" s="96">
        <f t="shared" si="350"/>
        <v>23.489999999998872</v>
      </c>
      <c r="X2394" s="54" t="str">
        <f>VLOOKUP(J2394,Entourage!A:B,2,FALSE)</f>
        <v>c_b_0073</v>
      </c>
      <c r="Y2394" s="51" t="str">
        <f>VLOOKUP(M2394,Entourage!A:B,2,FALSE)</f>
        <v>c_b_0073</v>
      </c>
    </row>
    <row r="2395" spans="1:25" x14ac:dyDescent="0.15">
      <c r="A2395" s="51">
        <f t="shared" si="353"/>
        <v>120</v>
      </c>
      <c r="B2395" s="2">
        <f>COUNTIF(A$1:A2395,A2395)</f>
        <v>14</v>
      </c>
      <c r="C2395" s="2">
        <f t="shared" si="344"/>
        <v>101</v>
      </c>
      <c r="D2395" s="100">
        <f t="shared" si="345"/>
        <v>237</v>
      </c>
      <c r="E2395" s="51">
        <v>1</v>
      </c>
      <c r="F2395" s="43">
        <f t="shared" si="351"/>
        <v>5</v>
      </c>
      <c r="G2395" s="82">
        <v>13009</v>
      </c>
      <c r="H2395" s="101">
        <f t="shared" si="352"/>
        <v>46</v>
      </c>
      <c r="I2395" s="43">
        <f>VLOOKUP(C2395,[4]CharPropertyConfig!$A:$G,7,FALSE)*D2395</f>
        <v>5925</v>
      </c>
      <c r="J2395" s="51">
        <f>VLOOKUP(A2395,filiation!A:C,3,FALSE)</f>
        <v>20</v>
      </c>
      <c r="K2395" s="51">
        <f>VLOOKUP(J2395,Entourage!A:N,14,FALSE)</f>
        <v>2</v>
      </c>
      <c r="L2395" s="2" t="str">
        <f t="shared" si="346"/>
        <v>刺杀</v>
      </c>
      <c r="M2395" s="51">
        <f>VLOOKUP(A2395,filiation!A:D,IF(AND(A2395&gt;=105,A2395&lt;=125),3,4),FALSE)</f>
        <v>20</v>
      </c>
      <c r="N2395" s="51">
        <f>VLOOKUP(M2395,Entourage!A:N,14,FALSE)</f>
        <v>2</v>
      </c>
      <c r="O2395" s="2" t="str">
        <f t="shared" si="347"/>
        <v>刺杀</v>
      </c>
      <c r="P2395" s="2">
        <f t="shared" si="348"/>
        <v>101</v>
      </c>
      <c r="Q2395" s="51">
        <f>INT(VLOOKUP(M2395,Entourage!A:AF,28+IF(N2395=1,2,IF(N2395=3,3,1)),FALSE)*0.6*POWER(B2395,1.1))</f>
        <v>328</v>
      </c>
      <c r="R2395" s="55">
        <f>I2395/(SUM(H$2:H2395)*10)</f>
        <v>7.3370978527379452E-3</v>
      </c>
      <c r="S2395" s="95">
        <f t="shared" si="354"/>
        <v>1.42</v>
      </c>
      <c r="T2395" s="96">
        <f>SUMIFS(H$2:H2395,A$2:A2395,A2395)*10*S2395*(1.1+INDEX(Entourage!BD:BD,MATCH(J2395,Entourage!A:A,0))/20)</f>
        <v>5942.7000000000007</v>
      </c>
      <c r="U2395" s="96">
        <f t="shared" si="349"/>
        <v>561.0600000000004</v>
      </c>
      <c r="V2395" s="96">
        <f>T2395/VLOOKUP(C2395,[4]CharPropertyConfig!$A:$G,7,FALSE)</f>
        <v>237.70800000000003</v>
      </c>
      <c r="W2395" s="96">
        <f t="shared" si="350"/>
        <v>19.575000000000728</v>
      </c>
      <c r="X2395" s="54" t="str">
        <f>VLOOKUP(J2395,Entourage!A:B,2,FALSE)</f>
        <v>c_b_0073</v>
      </c>
      <c r="Y2395" s="51" t="str">
        <f>VLOOKUP(M2395,Entourage!A:B,2,FALSE)</f>
        <v>c_b_0073</v>
      </c>
    </row>
    <row r="2396" spans="1:25" x14ac:dyDescent="0.15">
      <c r="A2396" s="51">
        <f t="shared" si="353"/>
        <v>120</v>
      </c>
      <c r="B2396" s="2">
        <f>COUNTIF(A$1:A2396,A2396)</f>
        <v>15</v>
      </c>
      <c r="C2396" s="2">
        <f t="shared" si="344"/>
        <v>101</v>
      </c>
      <c r="D2396" s="100">
        <f t="shared" si="345"/>
        <v>260</v>
      </c>
      <c r="E2396" s="51">
        <v>1</v>
      </c>
      <c r="F2396" s="43">
        <f t="shared" si="351"/>
        <v>5</v>
      </c>
      <c r="G2396" s="82">
        <v>13009</v>
      </c>
      <c r="H2396" s="101">
        <f t="shared" si="352"/>
        <v>50</v>
      </c>
      <c r="I2396" s="43">
        <f>VLOOKUP(C2396,[4]CharPropertyConfig!$A:$G,7,FALSE)*D2396</f>
        <v>6500</v>
      </c>
      <c r="J2396" s="51">
        <f>VLOOKUP(A2396,filiation!A:C,3,FALSE)</f>
        <v>20</v>
      </c>
      <c r="K2396" s="51">
        <f>VLOOKUP(J2396,Entourage!A:N,14,FALSE)</f>
        <v>2</v>
      </c>
      <c r="L2396" s="2" t="str">
        <f t="shared" si="346"/>
        <v>刺杀</v>
      </c>
      <c r="M2396" s="51">
        <f>VLOOKUP(A2396,filiation!A:D,IF(AND(A2396&gt;=105,A2396&lt;=125),3,4),FALSE)</f>
        <v>20</v>
      </c>
      <c r="N2396" s="51">
        <f>VLOOKUP(M2396,Entourage!A:N,14,FALSE)</f>
        <v>2</v>
      </c>
      <c r="O2396" s="2" t="str">
        <f t="shared" si="347"/>
        <v>刺杀</v>
      </c>
      <c r="P2396" s="2">
        <f t="shared" si="348"/>
        <v>101</v>
      </c>
      <c r="Q2396" s="51">
        <f>INT(VLOOKUP(M2396,Entourage!A:AF,28+IF(N2396=1,2,IF(N2396=3,3,1)),FALSE)*0.6*POWER(B2396,1.1))</f>
        <v>353</v>
      </c>
      <c r="R2396" s="55">
        <f>I2396/(SUM(H$2:H2396)*10)</f>
        <v>8.0441562298896093E-3</v>
      </c>
      <c r="S2396" s="95">
        <f t="shared" si="354"/>
        <v>1.3418999999999999</v>
      </c>
      <c r="T2396" s="96">
        <f>SUMIFS(H$2:H2396,A$2:A2396,A2396)*10*S2396*(1.1+INDEX(Entourage!BD:BD,MATCH(J2396,Entourage!A:A,0))/20)</f>
        <v>6521.6339999999991</v>
      </c>
      <c r="U2396" s="96">
        <f t="shared" si="349"/>
        <v>578.93399999999838</v>
      </c>
      <c r="V2396" s="96">
        <f>T2396/VLOOKUP(C2396,[4]CharPropertyConfig!$A:$G,7,FALSE)</f>
        <v>260.86535999999995</v>
      </c>
      <c r="W2396" s="96">
        <f t="shared" si="350"/>
        <v>17.873999999997977</v>
      </c>
      <c r="X2396" s="54" t="str">
        <f>VLOOKUP(J2396,Entourage!A:B,2,FALSE)</f>
        <v>c_b_0073</v>
      </c>
      <c r="Y2396" s="51" t="str">
        <f>VLOOKUP(M2396,Entourage!A:B,2,FALSE)</f>
        <v>c_b_0073</v>
      </c>
    </row>
    <row r="2397" spans="1:25" x14ac:dyDescent="0.15">
      <c r="A2397" s="51">
        <f t="shared" si="353"/>
        <v>120</v>
      </c>
      <c r="B2397" s="2">
        <f>COUNTIF(A$1:A2397,A2397)</f>
        <v>16</v>
      </c>
      <c r="C2397" s="2">
        <f t="shared" si="344"/>
        <v>101</v>
      </c>
      <c r="D2397" s="100">
        <f t="shared" si="345"/>
        <v>284</v>
      </c>
      <c r="E2397" s="51">
        <v>1</v>
      </c>
      <c r="F2397" s="43">
        <f t="shared" si="351"/>
        <v>5</v>
      </c>
      <c r="G2397" s="82">
        <v>13009</v>
      </c>
      <c r="H2397" s="101">
        <f t="shared" si="352"/>
        <v>54</v>
      </c>
      <c r="I2397" s="43">
        <f>VLOOKUP(C2397,[4]CharPropertyConfig!$A:$G,7,FALSE)*D2397</f>
        <v>7100</v>
      </c>
      <c r="J2397" s="51">
        <f>VLOOKUP(A2397,filiation!A:C,3,FALSE)</f>
        <v>20</v>
      </c>
      <c r="K2397" s="51">
        <f>VLOOKUP(J2397,Entourage!A:N,14,FALSE)</f>
        <v>2</v>
      </c>
      <c r="L2397" s="2" t="str">
        <f t="shared" si="346"/>
        <v>刺杀</v>
      </c>
      <c r="M2397" s="51">
        <f>VLOOKUP(A2397,filiation!A:D,IF(AND(A2397&gt;=105,A2397&lt;=125),3,4),FALSE)</f>
        <v>20</v>
      </c>
      <c r="N2397" s="51">
        <f>VLOOKUP(M2397,Entourage!A:N,14,FALSE)</f>
        <v>2</v>
      </c>
      <c r="O2397" s="2" t="str">
        <f t="shared" si="347"/>
        <v>刺杀</v>
      </c>
      <c r="P2397" s="2">
        <f t="shared" si="348"/>
        <v>101</v>
      </c>
      <c r="Q2397" s="51">
        <f>INT(VLOOKUP(M2397,Entourage!A:AF,28+IF(N2397=1,2,IF(N2397=3,3,1)),FALSE)*0.6*POWER(B2397,1.1))</f>
        <v>380</v>
      </c>
      <c r="R2397" s="55">
        <f>I2397/(SUM(H$2:H2397)*10)</f>
        <v>8.7808256449578275E-3</v>
      </c>
      <c r="S2397" s="95">
        <f t="shared" si="354"/>
        <v>1.2748049999999997</v>
      </c>
      <c r="T2397" s="96">
        <f>SUMIFS(H$2:H2397,A$2:A2397,A2397)*10*S2397*(1.1+INDEX(Entourage!BD:BD,MATCH(J2397,Entourage!A:A,0))/20)</f>
        <v>7124.8851449999984</v>
      </c>
      <c r="U2397" s="96">
        <f t="shared" si="349"/>
        <v>603.25114499999927</v>
      </c>
      <c r="V2397" s="96">
        <f>T2397/VLOOKUP(C2397,[4]CharPropertyConfig!$A:$G,7,FALSE)</f>
        <v>284.99540579999996</v>
      </c>
      <c r="W2397" s="96">
        <f t="shared" si="350"/>
        <v>24.317145000000892</v>
      </c>
      <c r="X2397" s="54" t="str">
        <f>VLOOKUP(J2397,Entourage!A:B,2,FALSE)</f>
        <v>c_b_0073</v>
      </c>
      <c r="Y2397" s="51" t="str">
        <f>VLOOKUP(M2397,Entourage!A:B,2,FALSE)</f>
        <v>c_b_0073</v>
      </c>
    </row>
    <row r="2398" spans="1:25" x14ac:dyDescent="0.15">
      <c r="A2398" s="51">
        <f t="shared" si="353"/>
        <v>120</v>
      </c>
      <c r="B2398" s="2">
        <f>COUNTIF(A$1:A2398,A2398)</f>
        <v>17</v>
      </c>
      <c r="C2398" s="2">
        <f t="shared" si="344"/>
        <v>101</v>
      </c>
      <c r="D2398" s="100">
        <f t="shared" si="345"/>
        <v>310</v>
      </c>
      <c r="E2398" s="51">
        <v>1</v>
      </c>
      <c r="F2398" s="43">
        <f t="shared" si="351"/>
        <v>5</v>
      </c>
      <c r="G2398" s="82">
        <v>13009</v>
      </c>
      <c r="H2398" s="101">
        <f t="shared" si="352"/>
        <v>58</v>
      </c>
      <c r="I2398" s="43">
        <f>VLOOKUP(C2398,[4]CharPropertyConfig!$A:$G,7,FALSE)*D2398</f>
        <v>7750</v>
      </c>
      <c r="J2398" s="51">
        <f>VLOOKUP(A2398,filiation!A:C,3,FALSE)</f>
        <v>20</v>
      </c>
      <c r="K2398" s="51">
        <f>VLOOKUP(J2398,Entourage!A:N,14,FALSE)</f>
        <v>2</v>
      </c>
      <c r="L2398" s="2" t="str">
        <f t="shared" si="346"/>
        <v>刺杀</v>
      </c>
      <c r="M2398" s="51">
        <f>VLOOKUP(A2398,filiation!A:D,IF(AND(A2398&gt;=105,A2398&lt;=125),3,4),FALSE)</f>
        <v>20</v>
      </c>
      <c r="N2398" s="51">
        <f>VLOOKUP(M2398,Entourage!A:N,14,FALSE)</f>
        <v>2</v>
      </c>
      <c r="O2398" s="2" t="str">
        <f t="shared" si="347"/>
        <v>刺杀</v>
      </c>
      <c r="P2398" s="2">
        <f t="shared" si="348"/>
        <v>101</v>
      </c>
      <c r="Q2398" s="51">
        <f>INT(VLOOKUP(M2398,Entourage!A:AF,28+IF(N2398=1,2,IF(N2398=3,3,1)),FALSE)*0.6*POWER(B2398,1.1))</f>
        <v>406</v>
      </c>
      <c r="R2398" s="55">
        <f>I2398/(SUM(H$2:H2398)*10)</f>
        <v>9.5778338029561521E-3</v>
      </c>
      <c r="S2398" s="95">
        <f t="shared" si="354"/>
        <v>1.2174387749999998</v>
      </c>
      <c r="T2398" s="96">
        <f>SUMIFS(H$2:H2398,A$2:A2398,A2398)*10*S2398*(1.1+INDEX(Entourage!BD:BD,MATCH(J2398,Entourage!A:A,0))/20)</f>
        <v>7757.5198742999983</v>
      </c>
      <c r="U2398" s="96">
        <f t="shared" si="349"/>
        <v>632.63472929999989</v>
      </c>
      <c r="V2398" s="96">
        <f>T2398/VLOOKUP(C2398,[4]CharPropertyConfig!$A:$G,7,FALSE)</f>
        <v>310.30079497199995</v>
      </c>
      <c r="W2398" s="96">
        <f t="shared" si="350"/>
        <v>29.383584300000621</v>
      </c>
      <c r="X2398" s="54" t="str">
        <f>VLOOKUP(J2398,Entourage!A:B,2,FALSE)</f>
        <v>c_b_0073</v>
      </c>
      <c r="Y2398" s="51" t="str">
        <f>VLOOKUP(M2398,Entourage!A:B,2,FALSE)</f>
        <v>c_b_0073</v>
      </c>
    </row>
    <row r="2399" spans="1:25" x14ac:dyDescent="0.15">
      <c r="A2399" s="51">
        <f t="shared" si="353"/>
        <v>120</v>
      </c>
      <c r="B2399" s="2">
        <f>COUNTIF(A$1:A2399,A2399)</f>
        <v>18</v>
      </c>
      <c r="C2399" s="2">
        <f t="shared" si="344"/>
        <v>101</v>
      </c>
      <c r="D2399" s="100">
        <f t="shared" si="345"/>
        <v>338</v>
      </c>
      <c r="E2399" s="51">
        <v>1</v>
      </c>
      <c r="F2399" s="43">
        <f t="shared" si="351"/>
        <v>6</v>
      </c>
      <c r="G2399" s="82">
        <v>13009</v>
      </c>
      <c r="H2399" s="101">
        <f t="shared" si="352"/>
        <v>64</v>
      </c>
      <c r="I2399" s="43">
        <f>VLOOKUP(C2399,[4]CharPropertyConfig!$A:$G,7,FALSE)*D2399</f>
        <v>8450</v>
      </c>
      <c r="J2399" s="51">
        <f>VLOOKUP(A2399,filiation!A:C,3,FALSE)</f>
        <v>20</v>
      </c>
      <c r="K2399" s="51">
        <f>VLOOKUP(J2399,Entourage!A:N,14,FALSE)</f>
        <v>2</v>
      </c>
      <c r="L2399" s="2" t="str">
        <f t="shared" si="346"/>
        <v>刺杀</v>
      </c>
      <c r="M2399" s="51">
        <f>VLOOKUP(A2399,filiation!A:D,IF(AND(A2399&gt;=105,A2399&lt;=125),3,4),FALSE)</f>
        <v>20</v>
      </c>
      <c r="N2399" s="51">
        <f>VLOOKUP(M2399,Entourage!A:N,14,FALSE)</f>
        <v>2</v>
      </c>
      <c r="O2399" s="2" t="str">
        <f t="shared" si="347"/>
        <v>刺杀</v>
      </c>
      <c r="P2399" s="2">
        <f t="shared" si="348"/>
        <v>101</v>
      </c>
      <c r="Q2399" s="51">
        <f>INT(VLOOKUP(M2399,Entourage!A:AF,28+IF(N2399=1,2,IF(N2399=3,3,1)),FALSE)*0.6*POWER(B2399,1.1))</f>
        <v>432</v>
      </c>
      <c r="R2399" s="55">
        <f>I2399/(SUM(H$2:H2399)*10)</f>
        <v>1.0434675228451469E-2</v>
      </c>
      <c r="S2399" s="95">
        <f t="shared" si="354"/>
        <v>1.1687412239999997</v>
      </c>
      <c r="T2399" s="96">
        <f>SUMIFS(H$2:H2399,A$2:A2399,A2399)*10*S2399*(1.1+INDEX(Entourage!BD:BD,MATCH(J2399,Entourage!A:A,0))/20)</f>
        <v>8457.0114968639991</v>
      </c>
      <c r="U2399" s="96">
        <f t="shared" si="349"/>
        <v>699.49162256400086</v>
      </c>
      <c r="V2399" s="96">
        <f>T2399/VLOOKUP(C2399,[4]CharPropertyConfig!$A:$G,7,FALSE)</f>
        <v>338.28045987455994</v>
      </c>
      <c r="W2399" s="96">
        <f t="shared" si="350"/>
        <v>66.856893264000973</v>
      </c>
      <c r="X2399" s="54" t="str">
        <f>VLOOKUP(J2399,Entourage!A:B,2,FALSE)</f>
        <v>c_b_0073</v>
      </c>
      <c r="Y2399" s="51" t="str">
        <f>VLOOKUP(M2399,Entourage!A:B,2,FALSE)</f>
        <v>c_b_0073</v>
      </c>
    </row>
    <row r="2400" spans="1:25" x14ac:dyDescent="0.15">
      <c r="A2400" s="51">
        <f t="shared" si="353"/>
        <v>120</v>
      </c>
      <c r="B2400" s="2">
        <f>COUNTIF(A$1:A2400,A2400)</f>
        <v>19</v>
      </c>
      <c r="C2400" s="2">
        <f t="shared" si="344"/>
        <v>101</v>
      </c>
      <c r="D2400" s="100">
        <f t="shared" si="345"/>
        <v>367</v>
      </c>
      <c r="E2400" s="51">
        <v>1</v>
      </c>
      <c r="F2400" s="43">
        <f t="shared" si="351"/>
        <v>6</v>
      </c>
      <c r="G2400" s="82">
        <v>13009</v>
      </c>
      <c r="H2400" s="101">
        <f t="shared" si="352"/>
        <v>68</v>
      </c>
      <c r="I2400" s="43">
        <f>VLOOKUP(C2400,[4]CharPropertyConfig!$A:$G,7,FALSE)*D2400</f>
        <v>9175</v>
      </c>
      <c r="J2400" s="51">
        <f>VLOOKUP(A2400,filiation!A:C,3,FALSE)</f>
        <v>20</v>
      </c>
      <c r="K2400" s="51">
        <f>VLOOKUP(J2400,Entourage!A:N,14,FALSE)</f>
        <v>2</v>
      </c>
      <c r="L2400" s="2" t="str">
        <f t="shared" si="346"/>
        <v>刺杀</v>
      </c>
      <c r="M2400" s="51">
        <f>VLOOKUP(A2400,filiation!A:D,IF(AND(A2400&gt;=105,A2400&lt;=125),3,4),FALSE)</f>
        <v>20</v>
      </c>
      <c r="N2400" s="51">
        <f>VLOOKUP(M2400,Entourage!A:N,14,FALSE)</f>
        <v>2</v>
      </c>
      <c r="O2400" s="2" t="str">
        <f t="shared" si="347"/>
        <v>刺杀</v>
      </c>
      <c r="P2400" s="2">
        <f t="shared" si="348"/>
        <v>101</v>
      </c>
      <c r="Q2400" s="51">
        <f>INT(VLOOKUP(M2400,Entourage!A:AF,28+IF(N2400=1,2,IF(N2400=3,3,1)),FALSE)*0.6*POWER(B2400,1.1))</f>
        <v>459</v>
      </c>
      <c r="R2400" s="55">
        <f>I2400/(SUM(H$2:H2400)*10)</f>
        <v>1.1320452077781068E-2</v>
      </c>
      <c r="S2400" s="95">
        <f t="shared" si="354"/>
        <v>1.1278352811599996</v>
      </c>
      <c r="T2400" s="96">
        <f>SUMIFS(H$2:H2400,A$2:A2400,A2400)*10*S2400*(1.1+INDEX(Entourage!BD:BD,MATCH(J2400,Entourage!A:A,0))/20)</f>
        <v>9196.3688825786376</v>
      </c>
      <c r="U2400" s="96">
        <f t="shared" si="349"/>
        <v>739.35738571463844</v>
      </c>
      <c r="V2400" s="96">
        <f>T2400/VLOOKUP(C2400,[4]CharPropertyConfig!$A:$G,7,FALSE)</f>
        <v>367.85475530314551</v>
      </c>
      <c r="W2400" s="96">
        <f t="shared" si="350"/>
        <v>39.865763150637576</v>
      </c>
      <c r="X2400" s="54" t="str">
        <f>VLOOKUP(J2400,Entourage!A:B,2,FALSE)</f>
        <v>c_b_0073</v>
      </c>
      <c r="Y2400" s="51" t="str">
        <f>VLOOKUP(M2400,Entourage!A:B,2,FALSE)</f>
        <v>c_b_0073</v>
      </c>
    </row>
    <row r="2401" spans="1:25" x14ac:dyDescent="0.15">
      <c r="A2401" s="51">
        <f t="shared" si="353"/>
        <v>120</v>
      </c>
      <c r="B2401" s="2">
        <f>COUNTIF(A$1:A2401,A2401)</f>
        <v>20</v>
      </c>
      <c r="C2401" s="2">
        <f t="shared" si="344"/>
        <v>101</v>
      </c>
      <c r="D2401" s="100">
        <f t="shared" si="345"/>
        <v>399</v>
      </c>
      <c r="E2401" s="51">
        <v>1</v>
      </c>
      <c r="F2401" s="43">
        <f t="shared" si="351"/>
        <v>6</v>
      </c>
      <c r="G2401" s="82">
        <v>13009</v>
      </c>
      <c r="H2401" s="101">
        <f t="shared" si="352"/>
        <v>72</v>
      </c>
      <c r="I2401" s="43">
        <f>VLOOKUP(C2401,[4]CharPropertyConfig!$A:$G,7,FALSE)*D2401</f>
        <v>9975</v>
      </c>
      <c r="J2401" s="51">
        <f>VLOOKUP(A2401,filiation!A:C,3,FALSE)</f>
        <v>20</v>
      </c>
      <c r="K2401" s="51">
        <f>VLOOKUP(J2401,Entourage!A:N,14,FALSE)</f>
        <v>2</v>
      </c>
      <c r="L2401" s="2" t="str">
        <f t="shared" si="346"/>
        <v>刺杀</v>
      </c>
      <c r="M2401" s="51">
        <f>VLOOKUP(A2401,filiation!A:D,IF(AND(A2401&gt;=105,A2401&lt;=125),3,4),FALSE)</f>
        <v>20</v>
      </c>
      <c r="N2401" s="51">
        <f>VLOOKUP(M2401,Entourage!A:N,14,FALSE)</f>
        <v>2</v>
      </c>
      <c r="O2401" s="2" t="str">
        <f t="shared" si="347"/>
        <v>刺杀</v>
      </c>
      <c r="P2401" s="2">
        <f t="shared" si="348"/>
        <v>101</v>
      </c>
      <c r="Q2401" s="51">
        <f>INT(VLOOKUP(M2401,Entourage!A:AF,28+IF(N2401=1,2,IF(N2401=3,3,1)),FALSE)*0.6*POWER(B2401,1.1))</f>
        <v>485</v>
      </c>
      <c r="R2401" s="55">
        <f>I2401/(SUM(H$2:H2401)*10)</f>
        <v>1.2296597633136095E-2</v>
      </c>
      <c r="S2401" s="95">
        <f t="shared" si="354"/>
        <v>1.0940002227251997</v>
      </c>
      <c r="T2401" s="96">
        <f>SUMIFS(H$2:H2401,A$2:A2401,A2401)*10*S2401*(1.1+INDEX(Entourage!BD:BD,MATCH(J2401,Entourage!A:A,0))/20)</f>
        <v>9983.8460325901724</v>
      </c>
      <c r="U2401" s="96">
        <f t="shared" si="349"/>
        <v>787.47715001153483</v>
      </c>
      <c r="V2401" s="96">
        <f>T2401/VLOOKUP(C2401,[4]CharPropertyConfig!$A:$G,7,FALSE)</f>
        <v>399.35384130360688</v>
      </c>
      <c r="W2401" s="96">
        <f t="shared" si="350"/>
        <v>48.119764296896392</v>
      </c>
      <c r="X2401" s="54" t="str">
        <f>VLOOKUP(J2401,Entourage!A:B,2,FALSE)</f>
        <v>c_b_0073</v>
      </c>
      <c r="Y2401" s="51" t="str">
        <f>VLOOKUP(M2401,Entourage!A:B,2,FALSE)</f>
        <v>c_b_0073</v>
      </c>
    </row>
    <row r="2402" spans="1:25" x14ac:dyDescent="0.15">
      <c r="A2402" s="51">
        <f t="shared" si="353"/>
        <v>121</v>
      </c>
      <c r="B2402" s="2">
        <f>COUNTIF(A$1:A2402,A2402)</f>
        <v>1</v>
      </c>
      <c r="C2402" s="2">
        <f t="shared" ref="C2402:C2465" si="355">P2402</f>
        <v>104</v>
      </c>
      <c r="D2402" s="100">
        <f t="shared" ref="D2402:D2465" si="356">INT(V2402)</f>
        <v>280</v>
      </c>
      <c r="E2402" s="51">
        <v>1</v>
      </c>
      <c r="F2402" s="43">
        <f t="shared" si="351"/>
        <v>1</v>
      </c>
      <c r="G2402" s="82">
        <v>13009</v>
      </c>
      <c r="H2402" s="101">
        <f t="shared" si="352"/>
        <v>2</v>
      </c>
      <c r="I2402" s="43">
        <f>VLOOKUP(C2402,[4]CharPropertyConfig!$A:$G,7,FALSE)*D2402</f>
        <v>280</v>
      </c>
      <c r="J2402" s="51">
        <f>VLOOKUP(A2402,filiation!A:C,3,FALSE)</f>
        <v>21</v>
      </c>
      <c r="K2402" s="51">
        <f>VLOOKUP(J2402,Entourage!A:N,14,FALSE)</f>
        <v>3</v>
      </c>
      <c r="L2402" s="2" t="str">
        <f t="shared" ref="L2402:L2465" si="357">VLOOKUP(K2402,$AC$2:$AD$4,2,FALSE)</f>
        <v>辅助</v>
      </c>
      <c r="M2402" s="51">
        <f>VLOOKUP(A2402,filiation!A:D,IF(AND(A2402&gt;=105,A2402&lt;=125),3,4),FALSE)</f>
        <v>21</v>
      </c>
      <c r="N2402" s="51">
        <f>VLOOKUP(M2402,Entourage!A:N,14,FALSE)</f>
        <v>3</v>
      </c>
      <c r="O2402" s="2" t="str">
        <f t="shared" ref="O2402:O2465" si="358">VLOOKUP(N2402,$AC$2:$AD$4,2,FALSE)</f>
        <v>辅助</v>
      </c>
      <c r="P2402" s="2">
        <f t="shared" ref="P2402:P2465" si="359">VLOOKUP(N2402,$AC$2:$AE$4,3,FALSE)</f>
        <v>104</v>
      </c>
      <c r="Q2402" s="51">
        <f>INT(VLOOKUP(M2402,Entourage!A:AF,28+IF(N2402=1,2,IF(N2402=3,3,1)),FALSE)*0.6*POWER(B2402,1.1))</f>
        <v>263</v>
      </c>
      <c r="R2402" s="55">
        <f>I2402/(SUM(H$2:H2402)*10)</f>
        <v>3.4515914301915635E-4</v>
      </c>
      <c r="S2402" s="95">
        <f t="shared" si="354"/>
        <v>10</v>
      </c>
      <c r="T2402" s="96">
        <f>SUMIFS(H$2:H2402,A$2:A2402,A2402)*10*S2402*(1.1+INDEX(Entourage!BD:BD,MATCH(J2402,Entourage!A:A,0))/20)</f>
        <v>280</v>
      </c>
      <c r="U2402" s="96">
        <f t="shared" ref="U2402:U2465" si="360">IFERROR(T2402-T2401,0)</f>
        <v>-9703.8460325901724</v>
      </c>
      <c r="V2402" s="96">
        <f>T2402/VLOOKUP(C2402,[4]CharPropertyConfig!$A:$G,7,FALSE)</f>
        <v>280</v>
      </c>
      <c r="W2402" s="96">
        <f t="shared" ref="W2402:W2465" si="361">U2402-U2401</f>
        <v>-10491.323182601707</v>
      </c>
      <c r="X2402" s="54" t="str">
        <f>VLOOKUP(J2402,Entourage!A:B,2,FALSE)</f>
        <v>c_b_0071</v>
      </c>
      <c r="Y2402" s="51" t="str">
        <f>VLOOKUP(M2402,Entourage!A:B,2,FALSE)</f>
        <v>c_b_0071</v>
      </c>
    </row>
    <row r="2403" spans="1:25" x14ac:dyDescent="0.15">
      <c r="A2403" s="51">
        <f t="shared" si="353"/>
        <v>121</v>
      </c>
      <c r="B2403" s="2">
        <f>COUNTIF(A$1:A2403,A2403)</f>
        <v>2</v>
      </c>
      <c r="C2403" s="2">
        <f t="shared" si="355"/>
        <v>104</v>
      </c>
      <c r="D2403" s="100">
        <f t="shared" si="356"/>
        <v>588</v>
      </c>
      <c r="E2403" s="51">
        <v>1</v>
      </c>
      <c r="F2403" s="43">
        <f t="shared" ref="F2403:F2466" si="362">F2383</f>
        <v>1</v>
      </c>
      <c r="G2403" s="82">
        <v>13009</v>
      </c>
      <c r="H2403" s="101">
        <f t="shared" ref="H2403:H2466" si="363">H2383</f>
        <v>4</v>
      </c>
      <c r="I2403" s="43">
        <f>VLOOKUP(C2403,[4]CharPropertyConfig!$A:$G,7,FALSE)*D2403</f>
        <v>588</v>
      </c>
      <c r="J2403" s="51">
        <f>VLOOKUP(A2403,filiation!A:C,3,FALSE)</f>
        <v>21</v>
      </c>
      <c r="K2403" s="51">
        <f>VLOOKUP(J2403,Entourage!A:N,14,FALSE)</f>
        <v>3</v>
      </c>
      <c r="L2403" s="2" t="str">
        <f t="shared" si="357"/>
        <v>辅助</v>
      </c>
      <c r="M2403" s="51">
        <f>VLOOKUP(A2403,filiation!A:D,IF(AND(A2403&gt;=105,A2403&lt;=125),3,4),FALSE)</f>
        <v>21</v>
      </c>
      <c r="N2403" s="51">
        <f>VLOOKUP(M2403,Entourage!A:N,14,FALSE)</f>
        <v>3</v>
      </c>
      <c r="O2403" s="2" t="str">
        <f t="shared" si="358"/>
        <v>辅助</v>
      </c>
      <c r="P2403" s="2">
        <f t="shared" si="359"/>
        <v>104</v>
      </c>
      <c r="Q2403" s="51">
        <f>INT(VLOOKUP(M2403,Entourage!A:AF,28+IF(N2403=1,2,IF(N2403=3,3,1)),FALSE)*0.6*POWER(B2403,1.1))</f>
        <v>564</v>
      </c>
      <c r="R2403" s="55">
        <f>I2403/(SUM(H$2:H2403)*10)</f>
        <v>7.2479846165224467E-4</v>
      </c>
      <c r="S2403" s="95">
        <f t="shared" si="354"/>
        <v>7</v>
      </c>
      <c r="T2403" s="96">
        <f>SUMIFS(H$2:H2403,A$2:A2403,A2403)*10*S2403*(1.1+INDEX(Entourage!BD:BD,MATCH(J2403,Entourage!A:A,0))/20)</f>
        <v>588</v>
      </c>
      <c r="U2403" s="96">
        <f t="shared" si="360"/>
        <v>308</v>
      </c>
      <c r="V2403" s="96">
        <f>T2403/VLOOKUP(C2403,[4]CharPropertyConfig!$A:$G,7,FALSE)</f>
        <v>588</v>
      </c>
      <c r="W2403" s="96">
        <f t="shared" si="361"/>
        <v>10011.846032590172</v>
      </c>
      <c r="X2403" s="54" t="str">
        <f>VLOOKUP(J2403,Entourage!A:B,2,FALSE)</f>
        <v>c_b_0071</v>
      </c>
      <c r="Y2403" s="51" t="str">
        <f>VLOOKUP(M2403,Entourage!A:B,2,FALSE)</f>
        <v>c_b_0071</v>
      </c>
    </row>
    <row r="2404" spans="1:25" x14ac:dyDescent="0.15">
      <c r="A2404" s="51">
        <f t="shared" si="353"/>
        <v>121</v>
      </c>
      <c r="B2404" s="2">
        <f>COUNTIF(A$1:A2404,A2404)</f>
        <v>3</v>
      </c>
      <c r="C2404" s="2">
        <f t="shared" si="355"/>
        <v>104</v>
      </c>
      <c r="D2404" s="100">
        <f t="shared" si="356"/>
        <v>924</v>
      </c>
      <c r="E2404" s="51">
        <v>1</v>
      </c>
      <c r="F2404" s="43">
        <f t="shared" si="362"/>
        <v>1</v>
      </c>
      <c r="G2404" s="82">
        <v>13009</v>
      </c>
      <c r="H2404" s="101">
        <f t="shared" si="363"/>
        <v>6</v>
      </c>
      <c r="I2404" s="43">
        <f>VLOOKUP(C2404,[4]CharPropertyConfig!$A:$G,7,FALSE)*D2404</f>
        <v>924</v>
      </c>
      <c r="J2404" s="51">
        <f>VLOOKUP(A2404,filiation!A:C,3,FALSE)</f>
        <v>21</v>
      </c>
      <c r="K2404" s="51">
        <f>VLOOKUP(J2404,Entourage!A:N,14,FALSE)</f>
        <v>3</v>
      </c>
      <c r="L2404" s="2" t="str">
        <f t="shared" si="357"/>
        <v>辅助</v>
      </c>
      <c r="M2404" s="51">
        <f>VLOOKUP(A2404,filiation!A:D,IF(AND(A2404&gt;=105,A2404&lt;=125),3,4),FALSE)</f>
        <v>21</v>
      </c>
      <c r="N2404" s="51">
        <f>VLOOKUP(M2404,Entourage!A:N,14,FALSE)</f>
        <v>3</v>
      </c>
      <c r="O2404" s="2" t="str">
        <f t="shared" si="358"/>
        <v>辅助</v>
      </c>
      <c r="P2404" s="2">
        <f t="shared" si="359"/>
        <v>104</v>
      </c>
      <c r="Q2404" s="51">
        <f>INT(VLOOKUP(M2404,Entourage!A:AF,28+IF(N2404=1,2,IF(N2404=3,3,1)),FALSE)*0.6*POWER(B2404,1.1))</f>
        <v>881</v>
      </c>
      <c r="R2404" s="55">
        <f>I2404/(SUM(H$2:H2404)*10)</f>
        <v>1.1388847803579351E-3</v>
      </c>
      <c r="S2404" s="95">
        <f t="shared" si="354"/>
        <v>5.5</v>
      </c>
      <c r="T2404" s="96">
        <f>SUMIFS(H$2:H2404,A$2:A2404,A2404)*10*S2404*(1.1+INDEX(Entourage!BD:BD,MATCH(J2404,Entourage!A:A,0))/20)</f>
        <v>924.00000000000011</v>
      </c>
      <c r="U2404" s="96">
        <f t="shared" si="360"/>
        <v>336.00000000000011</v>
      </c>
      <c r="V2404" s="96">
        <f>T2404/VLOOKUP(C2404,[4]CharPropertyConfig!$A:$G,7,FALSE)</f>
        <v>924.00000000000011</v>
      </c>
      <c r="W2404" s="96">
        <f t="shared" si="361"/>
        <v>28.000000000000114</v>
      </c>
      <c r="X2404" s="54" t="str">
        <f>VLOOKUP(J2404,Entourage!A:B,2,FALSE)</f>
        <v>c_b_0071</v>
      </c>
      <c r="Y2404" s="51" t="str">
        <f>VLOOKUP(M2404,Entourage!A:B,2,FALSE)</f>
        <v>c_b_0071</v>
      </c>
    </row>
    <row r="2405" spans="1:25" x14ac:dyDescent="0.15">
      <c r="A2405" s="51">
        <f t="shared" si="353"/>
        <v>121</v>
      </c>
      <c r="B2405" s="2">
        <f>COUNTIF(A$1:A2405,A2405)</f>
        <v>4</v>
      </c>
      <c r="C2405" s="2">
        <f t="shared" si="355"/>
        <v>104</v>
      </c>
      <c r="D2405" s="100">
        <f t="shared" si="356"/>
        <v>1293</v>
      </c>
      <c r="E2405" s="51">
        <v>1</v>
      </c>
      <c r="F2405" s="43">
        <f t="shared" si="362"/>
        <v>2</v>
      </c>
      <c r="G2405" s="82">
        <v>13009</v>
      </c>
      <c r="H2405" s="101">
        <f t="shared" si="363"/>
        <v>10</v>
      </c>
      <c r="I2405" s="43">
        <f>VLOOKUP(C2405,[4]CharPropertyConfig!$A:$G,7,FALSE)*D2405</f>
        <v>1293</v>
      </c>
      <c r="J2405" s="51">
        <f>VLOOKUP(A2405,filiation!A:C,3,FALSE)</f>
        <v>21</v>
      </c>
      <c r="K2405" s="51">
        <f>VLOOKUP(J2405,Entourage!A:N,14,FALSE)</f>
        <v>3</v>
      </c>
      <c r="L2405" s="2" t="str">
        <f t="shared" si="357"/>
        <v>辅助</v>
      </c>
      <c r="M2405" s="51">
        <f>VLOOKUP(A2405,filiation!A:D,IF(AND(A2405&gt;=105,A2405&lt;=125),3,4),FALSE)</f>
        <v>21</v>
      </c>
      <c r="N2405" s="51">
        <f>VLOOKUP(M2405,Entourage!A:N,14,FALSE)</f>
        <v>3</v>
      </c>
      <c r="O2405" s="2" t="str">
        <f t="shared" si="358"/>
        <v>辅助</v>
      </c>
      <c r="P2405" s="2">
        <f t="shared" si="359"/>
        <v>104</v>
      </c>
      <c r="Q2405" s="51">
        <f>INT(VLOOKUP(M2405,Entourage!A:AF,28+IF(N2405=1,2,IF(N2405=3,3,1)),FALSE)*0.6*POWER(B2405,1.1))</f>
        <v>1210</v>
      </c>
      <c r="R2405" s="55">
        <f>I2405/(SUM(H$2:H2405)*10)</f>
        <v>1.5935027482684677E-3</v>
      </c>
      <c r="S2405" s="95">
        <f t="shared" si="354"/>
        <v>4.2</v>
      </c>
      <c r="T2405" s="96">
        <f>SUMIFS(H$2:H2405,A$2:A2405,A2405)*10*S2405*(1.1+INDEX(Entourage!BD:BD,MATCH(J2405,Entourage!A:A,0))/20)</f>
        <v>1293.6000000000001</v>
      </c>
      <c r="U2405" s="96">
        <f t="shared" si="360"/>
        <v>369.6</v>
      </c>
      <c r="V2405" s="96">
        <f>T2405/VLOOKUP(C2405,[4]CharPropertyConfig!$A:$G,7,FALSE)</f>
        <v>1293.6000000000001</v>
      </c>
      <c r="W2405" s="96">
        <f t="shared" si="361"/>
        <v>33.599999999999909</v>
      </c>
      <c r="X2405" s="54" t="str">
        <f>VLOOKUP(J2405,Entourage!A:B,2,FALSE)</f>
        <v>c_b_0071</v>
      </c>
      <c r="Y2405" s="51" t="str">
        <f>VLOOKUP(M2405,Entourage!A:B,2,FALSE)</f>
        <v>c_b_0071</v>
      </c>
    </row>
    <row r="2406" spans="1:25" x14ac:dyDescent="0.15">
      <c r="A2406" s="51">
        <f t="shared" si="353"/>
        <v>121</v>
      </c>
      <c r="B2406" s="2">
        <f>COUNTIF(A$1:A2406,A2406)</f>
        <v>5</v>
      </c>
      <c r="C2406" s="2">
        <f t="shared" si="355"/>
        <v>104</v>
      </c>
      <c r="D2406" s="100">
        <f t="shared" si="356"/>
        <v>1694</v>
      </c>
      <c r="E2406" s="51">
        <v>1</v>
      </c>
      <c r="F2406" s="43">
        <f t="shared" si="362"/>
        <v>2</v>
      </c>
      <c r="G2406" s="82">
        <v>13009</v>
      </c>
      <c r="H2406" s="101">
        <f t="shared" si="363"/>
        <v>12</v>
      </c>
      <c r="I2406" s="43">
        <f>VLOOKUP(C2406,[4]CharPropertyConfig!$A:$G,7,FALSE)*D2406</f>
        <v>1694</v>
      </c>
      <c r="J2406" s="51">
        <f>VLOOKUP(A2406,filiation!A:C,3,FALSE)</f>
        <v>21</v>
      </c>
      <c r="K2406" s="51">
        <f>VLOOKUP(J2406,Entourage!A:N,14,FALSE)</f>
        <v>3</v>
      </c>
      <c r="L2406" s="2" t="str">
        <f t="shared" si="357"/>
        <v>辅助</v>
      </c>
      <c r="M2406" s="51">
        <f>VLOOKUP(A2406,filiation!A:D,IF(AND(A2406&gt;=105,A2406&lt;=125),3,4),FALSE)</f>
        <v>21</v>
      </c>
      <c r="N2406" s="51">
        <f>VLOOKUP(M2406,Entourage!A:N,14,FALSE)</f>
        <v>3</v>
      </c>
      <c r="O2406" s="2" t="str">
        <f t="shared" si="358"/>
        <v>辅助</v>
      </c>
      <c r="P2406" s="2">
        <f t="shared" si="359"/>
        <v>104</v>
      </c>
      <c r="Q2406" s="51">
        <f>INT(VLOOKUP(M2406,Entourage!A:AF,28+IF(N2406=1,2,IF(N2406=3,3,1)),FALSE)*0.6*POWER(B2406,1.1))</f>
        <v>1546</v>
      </c>
      <c r="R2406" s="55">
        <f>I2406/(SUM(H$2:H2406)*10)</f>
        <v>2.0873894077925921E-3</v>
      </c>
      <c r="S2406" s="95">
        <f t="shared" si="354"/>
        <v>3.56</v>
      </c>
      <c r="T2406" s="96">
        <f>SUMIFS(H$2:H2406,A$2:A2406,A2406)*10*S2406*(1.1+INDEX(Entourage!BD:BD,MATCH(J2406,Entourage!A:A,0))/20)</f>
        <v>1694.5600000000004</v>
      </c>
      <c r="U2406" s="96">
        <f t="shared" si="360"/>
        <v>400.96000000000026</v>
      </c>
      <c r="V2406" s="96">
        <f>T2406/VLOOKUP(C2406,[4]CharPropertyConfig!$A:$G,7,FALSE)</f>
        <v>1694.5600000000004</v>
      </c>
      <c r="W2406" s="96">
        <f t="shared" si="361"/>
        <v>31.360000000000241</v>
      </c>
      <c r="X2406" s="54" t="str">
        <f>VLOOKUP(J2406,Entourage!A:B,2,FALSE)</f>
        <v>c_b_0071</v>
      </c>
      <c r="Y2406" s="51" t="str">
        <f>VLOOKUP(M2406,Entourage!A:B,2,FALSE)</f>
        <v>c_b_0071</v>
      </c>
    </row>
    <row r="2407" spans="1:25" x14ac:dyDescent="0.15">
      <c r="A2407" s="51">
        <f t="shared" si="353"/>
        <v>121</v>
      </c>
      <c r="B2407" s="2">
        <f>COUNTIF(A$1:A2407,A2407)</f>
        <v>6</v>
      </c>
      <c r="C2407" s="2">
        <f t="shared" si="355"/>
        <v>104</v>
      </c>
      <c r="D2407" s="100">
        <f t="shared" si="356"/>
        <v>2114</v>
      </c>
      <c r="E2407" s="51">
        <v>1</v>
      </c>
      <c r="F2407" s="43">
        <f t="shared" si="362"/>
        <v>2</v>
      </c>
      <c r="G2407" s="82">
        <v>13009</v>
      </c>
      <c r="H2407" s="101">
        <f t="shared" si="363"/>
        <v>16</v>
      </c>
      <c r="I2407" s="43">
        <f>VLOOKUP(C2407,[4]CharPropertyConfig!$A:$G,7,FALSE)*D2407</f>
        <v>2114</v>
      </c>
      <c r="J2407" s="51">
        <f>VLOOKUP(A2407,filiation!A:C,3,FALSE)</f>
        <v>21</v>
      </c>
      <c r="K2407" s="51">
        <f>VLOOKUP(J2407,Entourage!A:N,14,FALSE)</f>
        <v>3</v>
      </c>
      <c r="L2407" s="2" t="str">
        <f t="shared" si="357"/>
        <v>辅助</v>
      </c>
      <c r="M2407" s="51">
        <f>VLOOKUP(A2407,filiation!A:D,IF(AND(A2407&gt;=105,A2407&lt;=125),3,4),FALSE)</f>
        <v>21</v>
      </c>
      <c r="N2407" s="51">
        <f>VLOOKUP(M2407,Entourage!A:N,14,FALSE)</f>
        <v>3</v>
      </c>
      <c r="O2407" s="2" t="str">
        <f t="shared" si="358"/>
        <v>辅助</v>
      </c>
      <c r="P2407" s="2">
        <f t="shared" si="359"/>
        <v>104</v>
      </c>
      <c r="Q2407" s="51">
        <f>INT(VLOOKUP(M2407,Entourage!A:AF,28+IF(N2407=1,2,IF(N2407=3,3,1)),FALSE)*0.6*POWER(B2407,1.1))</f>
        <v>1890</v>
      </c>
      <c r="R2407" s="55">
        <f>I2407/(SUM(H$2:H2407)*10)</f>
        <v>2.6044104964888506E-3</v>
      </c>
      <c r="S2407" s="95">
        <f t="shared" si="354"/>
        <v>3.02</v>
      </c>
      <c r="T2407" s="96">
        <f>SUMIFS(H$2:H2407,A$2:A2407,A2407)*10*S2407*(1.1+INDEX(Entourage!BD:BD,MATCH(J2407,Entourage!A:A,0))/20)</f>
        <v>2114</v>
      </c>
      <c r="U2407" s="96">
        <f t="shared" si="360"/>
        <v>419.4399999999996</v>
      </c>
      <c r="V2407" s="96">
        <f>T2407/VLOOKUP(C2407,[4]CharPropertyConfig!$A:$G,7,FALSE)</f>
        <v>2114</v>
      </c>
      <c r="W2407" s="96">
        <f t="shared" si="361"/>
        <v>18.479999999999336</v>
      </c>
      <c r="X2407" s="54" t="str">
        <f>VLOOKUP(J2407,Entourage!A:B,2,FALSE)</f>
        <v>c_b_0071</v>
      </c>
      <c r="Y2407" s="51" t="str">
        <f>VLOOKUP(M2407,Entourage!A:B,2,FALSE)</f>
        <v>c_b_0071</v>
      </c>
    </row>
    <row r="2408" spans="1:25" x14ac:dyDescent="0.15">
      <c r="A2408" s="51">
        <f t="shared" si="353"/>
        <v>121</v>
      </c>
      <c r="B2408" s="2">
        <f>COUNTIF(A$1:A2408,A2408)</f>
        <v>7</v>
      </c>
      <c r="C2408" s="2">
        <f t="shared" si="355"/>
        <v>104</v>
      </c>
      <c r="D2408" s="100">
        <f t="shared" si="356"/>
        <v>2548</v>
      </c>
      <c r="E2408" s="51">
        <v>1</v>
      </c>
      <c r="F2408" s="43">
        <f t="shared" si="362"/>
        <v>3</v>
      </c>
      <c r="G2408" s="82">
        <v>13009</v>
      </c>
      <c r="H2408" s="101">
        <f t="shared" si="363"/>
        <v>20</v>
      </c>
      <c r="I2408" s="43">
        <f>VLOOKUP(C2408,[4]CharPropertyConfig!$A:$G,7,FALSE)*D2408</f>
        <v>2548</v>
      </c>
      <c r="J2408" s="51">
        <f>VLOOKUP(A2408,filiation!A:C,3,FALSE)</f>
        <v>21</v>
      </c>
      <c r="K2408" s="51">
        <f>VLOOKUP(J2408,Entourage!A:N,14,FALSE)</f>
        <v>3</v>
      </c>
      <c r="L2408" s="2" t="str">
        <f t="shared" si="357"/>
        <v>辅助</v>
      </c>
      <c r="M2408" s="51">
        <f>VLOOKUP(A2408,filiation!A:D,IF(AND(A2408&gt;=105,A2408&lt;=125),3,4),FALSE)</f>
        <v>21</v>
      </c>
      <c r="N2408" s="51">
        <f>VLOOKUP(M2408,Entourage!A:N,14,FALSE)</f>
        <v>3</v>
      </c>
      <c r="O2408" s="2" t="str">
        <f t="shared" si="358"/>
        <v>辅助</v>
      </c>
      <c r="P2408" s="2">
        <f t="shared" si="359"/>
        <v>104</v>
      </c>
      <c r="Q2408" s="51">
        <f>INT(VLOOKUP(M2408,Entourage!A:AF,28+IF(N2408=1,2,IF(N2408=3,3,1)),FALSE)*0.6*POWER(B2408,1.1))</f>
        <v>2239</v>
      </c>
      <c r="R2408" s="55">
        <f>I2408/(SUM(H$2:H2408)*10)</f>
        <v>3.1383175267890133E-3</v>
      </c>
      <c r="S2408" s="95">
        <f t="shared" si="354"/>
        <v>2.6</v>
      </c>
      <c r="T2408" s="96">
        <f>SUMIFS(H$2:H2408,A$2:A2408,A2408)*10*S2408*(1.1+INDEX(Entourage!BD:BD,MATCH(J2408,Entourage!A:A,0))/20)</f>
        <v>2548.0000000000005</v>
      </c>
      <c r="U2408" s="96">
        <f t="shared" si="360"/>
        <v>434.00000000000045</v>
      </c>
      <c r="V2408" s="96">
        <f>T2408/VLOOKUP(C2408,[4]CharPropertyConfig!$A:$G,7,FALSE)</f>
        <v>2548.0000000000005</v>
      </c>
      <c r="W2408" s="96">
        <f t="shared" si="361"/>
        <v>14.560000000000855</v>
      </c>
      <c r="X2408" s="54" t="str">
        <f>VLOOKUP(J2408,Entourage!A:B,2,FALSE)</f>
        <v>c_b_0071</v>
      </c>
      <c r="Y2408" s="51" t="str">
        <f>VLOOKUP(M2408,Entourage!A:B,2,FALSE)</f>
        <v>c_b_0071</v>
      </c>
    </row>
    <row r="2409" spans="1:25" x14ac:dyDescent="0.15">
      <c r="A2409" s="51">
        <f t="shared" si="353"/>
        <v>121</v>
      </c>
      <c r="B2409" s="2">
        <f>COUNTIF(A$1:A2409,A2409)</f>
        <v>8</v>
      </c>
      <c r="C2409" s="2">
        <f t="shared" si="355"/>
        <v>104</v>
      </c>
      <c r="D2409" s="100">
        <f t="shared" si="356"/>
        <v>3000</v>
      </c>
      <c r="E2409" s="51">
        <v>1</v>
      </c>
      <c r="F2409" s="43">
        <f t="shared" si="362"/>
        <v>3</v>
      </c>
      <c r="G2409" s="82">
        <v>13009</v>
      </c>
      <c r="H2409" s="101">
        <f t="shared" si="363"/>
        <v>24</v>
      </c>
      <c r="I2409" s="43">
        <f>VLOOKUP(C2409,[4]CharPropertyConfig!$A:$G,7,FALSE)*D2409</f>
        <v>3000</v>
      </c>
      <c r="J2409" s="51">
        <f>VLOOKUP(A2409,filiation!A:C,3,FALSE)</f>
        <v>21</v>
      </c>
      <c r="K2409" s="51">
        <f>VLOOKUP(J2409,Entourage!A:N,14,FALSE)</f>
        <v>3</v>
      </c>
      <c r="L2409" s="2" t="str">
        <f t="shared" si="357"/>
        <v>辅助</v>
      </c>
      <c r="M2409" s="51">
        <f>VLOOKUP(A2409,filiation!A:D,IF(AND(A2409&gt;=105,A2409&lt;=125),3,4),FALSE)</f>
        <v>21</v>
      </c>
      <c r="N2409" s="51">
        <f>VLOOKUP(M2409,Entourage!A:N,14,FALSE)</f>
        <v>3</v>
      </c>
      <c r="O2409" s="2" t="str">
        <f t="shared" si="358"/>
        <v>辅助</v>
      </c>
      <c r="P2409" s="2">
        <f t="shared" si="359"/>
        <v>104</v>
      </c>
      <c r="Q2409" s="51">
        <f>INT(VLOOKUP(M2409,Entourage!A:AF,28+IF(N2409=1,2,IF(N2409=3,3,1)),FALSE)*0.6*POWER(B2409,1.1))</f>
        <v>2594</v>
      </c>
      <c r="R2409" s="55">
        <f>I2409/(SUM(H$2:H2409)*10)</f>
        <v>3.6939443938237252E-3</v>
      </c>
      <c r="S2409" s="95">
        <f t="shared" si="354"/>
        <v>2.2799999999999998</v>
      </c>
      <c r="T2409" s="96">
        <f>SUMIFS(H$2:H2409,A$2:A2409,A2409)*10*S2409*(1.1+INDEX(Entourage!BD:BD,MATCH(J2409,Entourage!A:A,0))/20)</f>
        <v>3000.48</v>
      </c>
      <c r="U2409" s="96">
        <f t="shared" si="360"/>
        <v>452.47999999999956</v>
      </c>
      <c r="V2409" s="96">
        <f>T2409/VLOOKUP(C2409,[4]CharPropertyConfig!$A:$G,7,FALSE)</f>
        <v>3000.48</v>
      </c>
      <c r="W2409" s="96">
        <f t="shared" si="361"/>
        <v>18.479999999999109</v>
      </c>
      <c r="X2409" s="54" t="str">
        <f>VLOOKUP(J2409,Entourage!A:B,2,FALSE)</f>
        <v>c_b_0071</v>
      </c>
      <c r="Y2409" s="51" t="str">
        <f>VLOOKUP(M2409,Entourage!A:B,2,FALSE)</f>
        <v>c_b_0071</v>
      </c>
    </row>
    <row r="2410" spans="1:25" x14ac:dyDescent="0.15">
      <c r="A2410" s="51">
        <f t="shared" si="353"/>
        <v>121</v>
      </c>
      <c r="B2410" s="2">
        <f>COUNTIF(A$1:A2410,A2410)</f>
        <v>9</v>
      </c>
      <c r="C2410" s="2">
        <f t="shared" si="355"/>
        <v>104</v>
      </c>
      <c r="D2410" s="100">
        <f t="shared" si="356"/>
        <v>3477</v>
      </c>
      <c r="E2410" s="51">
        <v>1</v>
      </c>
      <c r="F2410" s="43">
        <f t="shared" si="362"/>
        <v>3</v>
      </c>
      <c r="G2410" s="82">
        <v>13009</v>
      </c>
      <c r="H2410" s="101">
        <f t="shared" si="363"/>
        <v>26</v>
      </c>
      <c r="I2410" s="43">
        <f>VLOOKUP(C2410,[4]CharPropertyConfig!$A:$G,7,FALSE)*D2410</f>
        <v>3477</v>
      </c>
      <c r="J2410" s="51">
        <f>VLOOKUP(A2410,filiation!A:C,3,FALSE)</f>
        <v>21</v>
      </c>
      <c r="K2410" s="51">
        <f>VLOOKUP(J2410,Entourage!A:N,14,FALSE)</f>
        <v>3</v>
      </c>
      <c r="L2410" s="2" t="str">
        <f t="shared" si="357"/>
        <v>辅助</v>
      </c>
      <c r="M2410" s="51">
        <f>VLOOKUP(A2410,filiation!A:D,IF(AND(A2410&gt;=105,A2410&lt;=125),3,4),FALSE)</f>
        <v>21</v>
      </c>
      <c r="N2410" s="51">
        <f>VLOOKUP(M2410,Entourage!A:N,14,FALSE)</f>
        <v>3</v>
      </c>
      <c r="O2410" s="2" t="str">
        <f t="shared" si="358"/>
        <v>辅助</v>
      </c>
      <c r="P2410" s="2">
        <f t="shared" si="359"/>
        <v>104</v>
      </c>
      <c r="Q2410" s="51">
        <f>INT(VLOOKUP(M2410,Entourage!A:AF,28+IF(N2410=1,2,IF(N2410=3,3,1)),FALSE)*0.6*POWER(B2410,1.1))</f>
        <v>2953</v>
      </c>
      <c r="R2410" s="55">
        <f>I2410/(SUM(H$2:H2410)*10)</f>
        <v>4.2799113737075336E-3</v>
      </c>
      <c r="S2410" s="95">
        <f t="shared" si="354"/>
        <v>2.0699999999999998</v>
      </c>
      <c r="T2410" s="96">
        <f>SUMIFS(H$2:H2410,A$2:A2410,A2410)*10*S2410*(1.1+INDEX(Entourage!BD:BD,MATCH(J2410,Entourage!A:A,0))/20)</f>
        <v>3477.6000000000004</v>
      </c>
      <c r="U2410" s="96">
        <f t="shared" si="360"/>
        <v>477.12000000000035</v>
      </c>
      <c r="V2410" s="96">
        <f>T2410/VLOOKUP(C2410,[4]CharPropertyConfig!$A:$G,7,FALSE)</f>
        <v>3477.6000000000004</v>
      </c>
      <c r="W2410" s="96">
        <f t="shared" si="361"/>
        <v>24.640000000000782</v>
      </c>
      <c r="X2410" s="54" t="str">
        <f>VLOOKUP(J2410,Entourage!A:B,2,FALSE)</f>
        <v>c_b_0071</v>
      </c>
      <c r="Y2410" s="51" t="str">
        <f>VLOOKUP(M2410,Entourage!A:B,2,FALSE)</f>
        <v>c_b_0071</v>
      </c>
    </row>
    <row r="2411" spans="1:25" x14ac:dyDescent="0.15">
      <c r="A2411" s="51">
        <f t="shared" si="353"/>
        <v>121</v>
      </c>
      <c r="B2411" s="2">
        <f>COUNTIF(A$1:A2411,A2411)</f>
        <v>10</v>
      </c>
      <c r="C2411" s="2">
        <f t="shared" si="355"/>
        <v>104</v>
      </c>
      <c r="D2411" s="100">
        <f t="shared" si="356"/>
        <v>3969</v>
      </c>
      <c r="E2411" s="51">
        <v>1</v>
      </c>
      <c r="F2411" s="43">
        <f t="shared" si="362"/>
        <v>3</v>
      </c>
      <c r="G2411" s="82">
        <v>13009</v>
      </c>
      <c r="H2411" s="101">
        <f t="shared" si="363"/>
        <v>30</v>
      </c>
      <c r="I2411" s="43">
        <f>VLOOKUP(C2411,[4]CharPropertyConfig!$A:$G,7,FALSE)*D2411</f>
        <v>3969</v>
      </c>
      <c r="J2411" s="51">
        <f>VLOOKUP(A2411,filiation!A:C,3,FALSE)</f>
        <v>21</v>
      </c>
      <c r="K2411" s="51">
        <f>VLOOKUP(J2411,Entourage!A:N,14,FALSE)</f>
        <v>3</v>
      </c>
      <c r="L2411" s="2" t="str">
        <f t="shared" si="357"/>
        <v>辅助</v>
      </c>
      <c r="M2411" s="51">
        <f>VLOOKUP(A2411,filiation!A:D,IF(AND(A2411&gt;=105,A2411&lt;=125),3,4),FALSE)</f>
        <v>21</v>
      </c>
      <c r="N2411" s="51">
        <f>VLOOKUP(M2411,Entourage!A:N,14,FALSE)</f>
        <v>3</v>
      </c>
      <c r="O2411" s="2" t="str">
        <f t="shared" si="358"/>
        <v>辅助</v>
      </c>
      <c r="P2411" s="2">
        <f t="shared" si="359"/>
        <v>104</v>
      </c>
      <c r="Q2411" s="51">
        <f>INT(VLOOKUP(M2411,Entourage!A:AF,28+IF(N2411=1,2,IF(N2411=3,3,1)),FALSE)*0.6*POWER(B2411,1.1))</f>
        <v>3316</v>
      </c>
      <c r="R2411" s="55">
        <f>I2411/(SUM(H$2:H2411)*10)</f>
        <v>4.8837209302325579E-3</v>
      </c>
      <c r="S2411" s="95">
        <f t="shared" si="354"/>
        <v>1.89</v>
      </c>
      <c r="T2411" s="96">
        <f>SUMIFS(H$2:H2411,A$2:A2411,A2411)*10*S2411*(1.1+INDEX(Entourage!BD:BD,MATCH(J2411,Entourage!A:A,0))/20)</f>
        <v>3969.0000000000005</v>
      </c>
      <c r="U2411" s="96">
        <f t="shared" si="360"/>
        <v>491.40000000000009</v>
      </c>
      <c r="V2411" s="96">
        <f>T2411/VLOOKUP(C2411,[4]CharPropertyConfig!$A:$G,7,FALSE)</f>
        <v>3969.0000000000005</v>
      </c>
      <c r="W2411" s="96">
        <f t="shared" si="361"/>
        <v>14.279999999999745</v>
      </c>
      <c r="X2411" s="54" t="str">
        <f>VLOOKUP(J2411,Entourage!A:B,2,FALSE)</f>
        <v>c_b_0071</v>
      </c>
      <c r="Y2411" s="51" t="str">
        <f>VLOOKUP(M2411,Entourage!A:B,2,FALSE)</f>
        <v>c_b_0071</v>
      </c>
    </row>
    <row r="2412" spans="1:25" x14ac:dyDescent="0.15">
      <c r="A2412" s="51">
        <f t="shared" si="353"/>
        <v>121</v>
      </c>
      <c r="B2412" s="2">
        <f>COUNTIF(A$1:A2412,A2412)</f>
        <v>11</v>
      </c>
      <c r="C2412" s="2">
        <f t="shared" si="355"/>
        <v>104</v>
      </c>
      <c r="D2412" s="100">
        <f t="shared" si="356"/>
        <v>4482</v>
      </c>
      <c r="E2412" s="51">
        <v>1</v>
      </c>
      <c r="F2412" s="43">
        <f t="shared" si="362"/>
        <v>4</v>
      </c>
      <c r="G2412" s="82">
        <v>13009</v>
      </c>
      <c r="H2412" s="101">
        <f t="shared" si="363"/>
        <v>34</v>
      </c>
      <c r="I2412" s="43">
        <f>VLOOKUP(C2412,[4]CharPropertyConfig!$A:$G,7,FALSE)*D2412</f>
        <v>4482</v>
      </c>
      <c r="J2412" s="51">
        <f>VLOOKUP(A2412,filiation!A:C,3,FALSE)</f>
        <v>21</v>
      </c>
      <c r="K2412" s="51">
        <f>VLOOKUP(J2412,Entourage!A:N,14,FALSE)</f>
        <v>3</v>
      </c>
      <c r="L2412" s="2" t="str">
        <f t="shared" si="357"/>
        <v>辅助</v>
      </c>
      <c r="M2412" s="51">
        <f>VLOOKUP(A2412,filiation!A:D,IF(AND(A2412&gt;=105,A2412&lt;=125),3,4),FALSE)</f>
        <v>21</v>
      </c>
      <c r="N2412" s="51">
        <f>VLOOKUP(M2412,Entourage!A:N,14,FALSE)</f>
        <v>3</v>
      </c>
      <c r="O2412" s="2" t="str">
        <f t="shared" si="358"/>
        <v>辅助</v>
      </c>
      <c r="P2412" s="2">
        <f t="shared" si="359"/>
        <v>104</v>
      </c>
      <c r="Q2412" s="51">
        <f>INT(VLOOKUP(M2412,Entourage!A:AF,28+IF(N2412=1,2,IF(N2412=3,3,1)),FALSE)*0.6*POWER(B2412,1.1))</f>
        <v>3682</v>
      </c>
      <c r="R2412" s="55">
        <f>I2412/(SUM(H$2:H2412)*10)</f>
        <v>5.5126439043589491E-3</v>
      </c>
      <c r="S2412" s="95">
        <f t="shared" si="354"/>
        <v>1.74</v>
      </c>
      <c r="T2412" s="96">
        <f>SUMIFS(H$2:H2412,A$2:A2412,A2412)*10*S2412*(1.1+INDEX(Entourage!BD:BD,MATCH(J2412,Entourage!A:A,0))/20)</f>
        <v>4482.2400000000007</v>
      </c>
      <c r="U2412" s="96">
        <f t="shared" si="360"/>
        <v>513.24000000000024</v>
      </c>
      <c r="V2412" s="96">
        <f>T2412/VLOOKUP(C2412,[4]CharPropertyConfig!$A:$G,7,FALSE)</f>
        <v>4482.2400000000007</v>
      </c>
      <c r="W2412" s="96">
        <f t="shared" si="361"/>
        <v>21.840000000000146</v>
      </c>
      <c r="X2412" s="54" t="str">
        <f>VLOOKUP(J2412,Entourage!A:B,2,FALSE)</f>
        <v>c_b_0071</v>
      </c>
      <c r="Y2412" s="51" t="str">
        <f>VLOOKUP(M2412,Entourage!A:B,2,FALSE)</f>
        <v>c_b_0071</v>
      </c>
    </row>
    <row r="2413" spans="1:25" x14ac:dyDescent="0.15">
      <c r="A2413" s="51">
        <f t="shared" si="353"/>
        <v>121</v>
      </c>
      <c r="B2413" s="2">
        <f>COUNTIF(A$1:A2413,A2413)</f>
        <v>12</v>
      </c>
      <c r="C2413" s="2">
        <f t="shared" si="355"/>
        <v>104</v>
      </c>
      <c r="D2413" s="100">
        <f t="shared" si="356"/>
        <v>5019</v>
      </c>
      <c r="E2413" s="51">
        <v>1</v>
      </c>
      <c r="F2413" s="43">
        <f t="shared" si="362"/>
        <v>4</v>
      </c>
      <c r="G2413" s="82">
        <v>13009</v>
      </c>
      <c r="H2413" s="101">
        <f t="shared" si="363"/>
        <v>38</v>
      </c>
      <c r="I2413" s="43">
        <f>VLOOKUP(C2413,[4]CharPropertyConfig!$A:$G,7,FALSE)*D2413</f>
        <v>5019</v>
      </c>
      <c r="J2413" s="51">
        <f>VLOOKUP(A2413,filiation!A:C,3,FALSE)</f>
        <v>21</v>
      </c>
      <c r="K2413" s="51">
        <f>VLOOKUP(J2413,Entourage!A:N,14,FALSE)</f>
        <v>3</v>
      </c>
      <c r="L2413" s="2" t="str">
        <f t="shared" si="357"/>
        <v>辅助</v>
      </c>
      <c r="M2413" s="51">
        <f>VLOOKUP(A2413,filiation!A:D,IF(AND(A2413&gt;=105,A2413&lt;=125),3,4),FALSE)</f>
        <v>21</v>
      </c>
      <c r="N2413" s="51">
        <f>VLOOKUP(M2413,Entourage!A:N,14,FALSE)</f>
        <v>3</v>
      </c>
      <c r="O2413" s="2" t="str">
        <f t="shared" si="358"/>
        <v>辅助</v>
      </c>
      <c r="P2413" s="2">
        <f t="shared" si="359"/>
        <v>104</v>
      </c>
      <c r="Q2413" s="51">
        <f>INT(VLOOKUP(M2413,Entourage!A:AF,28+IF(N2413=1,2,IF(N2413=3,3,1)),FALSE)*0.6*POWER(B2413,1.1))</f>
        <v>4052</v>
      </c>
      <c r="R2413" s="55">
        <f>I2413/(SUM(H$2:H2413)*10)</f>
        <v>6.1702441543114257E-3</v>
      </c>
      <c r="S2413" s="95">
        <f t="shared" si="354"/>
        <v>1.615</v>
      </c>
      <c r="T2413" s="96">
        <f>SUMIFS(H$2:H2413,A$2:A2413,A2413)*10*S2413*(1.1+INDEX(Entourage!BD:BD,MATCH(J2413,Entourage!A:A,0))/20)</f>
        <v>5019.420000000001</v>
      </c>
      <c r="U2413" s="96">
        <f t="shared" si="360"/>
        <v>537.18000000000029</v>
      </c>
      <c r="V2413" s="96">
        <f>T2413/VLOOKUP(C2413,[4]CharPropertyConfig!$A:$G,7,FALSE)</f>
        <v>5019.420000000001</v>
      </c>
      <c r="W2413" s="96">
        <f t="shared" si="361"/>
        <v>23.940000000000055</v>
      </c>
      <c r="X2413" s="54" t="str">
        <f>VLOOKUP(J2413,Entourage!A:B,2,FALSE)</f>
        <v>c_b_0071</v>
      </c>
      <c r="Y2413" s="51" t="str">
        <f>VLOOKUP(M2413,Entourage!A:B,2,FALSE)</f>
        <v>c_b_0071</v>
      </c>
    </row>
    <row r="2414" spans="1:25" x14ac:dyDescent="0.15">
      <c r="A2414" s="51">
        <f t="shared" si="353"/>
        <v>121</v>
      </c>
      <c r="B2414" s="2">
        <f>COUNTIF(A$1:A2414,A2414)</f>
        <v>13</v>
      </c>
      <c r="C2414" s="2">
        <f t="shared" si="355"/>
        <v>104</v>
      </c>
      <c r="D2414" s="100">
        <f t="shared" si="356"/>
        <v>5580</v>
      </c>
      <c r="E2414" s="51">
        <v>1</v>
      </c>
      <c r="F2414" s="43">
        <f t="shared" si="362"/>
        <v>4</v>
      </c>
      <c r="G2414" s="82">
        <v>13009</v>
      </c>
      <c r="H2414" s="101">
        <f t="shared" si="363"/>
        <v>42</v>
      </c>
      <c r="I2414" s="43">
        <f>VLOOKUP(C2414,[4]CharPropertyConfig!$A:$G,7,FALSE)*D2414</f>
        <v>5580</v>
      </c>
      <c r="J2414" s="51">
        <f>VLOOKUP(A2414,filiation!A:C,3,FALSE)</f>
        <v>21</v>
      </c>
      <c r="K2414" s="51">
        <f>VLOOKUP(J2414,Entourage!A:N,14,FALSE)</f>
        <v>3</v>
      </c>
      <c r="L2414" s="2" t="str">
        <f t="shared" si="357"/>
        <v>辅助</v>
      </c>
      <c r="M2414" s="51">
        <f>VLOOKUP(A2414,filiation!A:D,IF(AND(A2414&gt;=105,A2414&lt;=125),3,4),FALSE)</f>
        <v>21</v>
      </c>
      <c r="N2414" s="51">
        <f>VLOOKUP(M2414,Entourage!A:N,14,FALSE)</f>
        <v>3</v>
      </c>
      <c r="O2414" s="2" t="str">
        <f t="shared" si="358"/>
        <v>辅助</v>
      </c>
      <c r="P2414" s="2">
        <f t="shared" si="359"/>
        <v>104</v>
      </c>
      <c r="Q2414" s="51">
        <f>INT(VLOOKUP(M2414,Entourage!A:AF,28+IF(N2414=1,2,IF(N2414=3,3,1)),FALSE)*0.6*POWER(B2414,1.1))</f>
        <v>4425</v>
      </c>
      <c r="R2414" s="55">
        <f>I2414/(SUM(H$2:H2414)*10)</f>
        <v>6.8563845473311709E-3</v>
      </c>
      <c r="S2414" s="95">
        <f t="shared" si="354"/>
        <v>1.51</v>
      </c>
      <c r="T2414" s="96">
        <f>SUMIFS(H$2:H2414,A$2:A2414,A2414)*10*S2414*(1.1+INDEX(Entourage!BD:BD,MATCH(J2414,Entourage!A:A,0))/20)</f>
        <v>5580.9600000000009</v>
      </c>
      <c r="U2414" s="96">
        <f t="shared" si="360"/>
        <v>561.54</v>
      </c>
      <c r="V2414" s="96">
        <f>T2414/VLOOKUP(C2414,[4]CharPropertyConfig!$A:$G,7,FALSE)</f>
        <v>5580.9600000000009</v>
      </c>
      <c r="W2414" s="96">
        <f t="shared" si="361"/>
        <v>24.359999999999673</v>
      </c>
      <c r="X2414" s="54" t="str">
        <f>VLOOKUP(J2414,Entourage!A:B,2,FALSE)</f>
        <v>c_b_0071</v>
      </c>
      <c r="Y2414" s="51" t="str">
        <f>VLOOKUP(M2414,Entourage!A:B,2,FALSE)</f>
        <v>c_b_0071</v>
      </c>
    </row>
    <row r="2415" spans="1:25" x14ac:dyDescent="0.15">
      <c r="A2415" s="51">
        <f t="shared" si="353"/>
        <v>121</v>
      </c>
      <c r="B2415" s="2">
        <f>COUNTIF(A$1:A2415,A2415)</f>
        <v>14</v>
      </c>
      <c r="C2415" s="2">
        <f t="shared" si="355"/>
        <v>104</v>
      </c>
      <c r="D2415" s="100">
        <f t="shared" si="356"/>
        <v>6162</v>
      </c>
      <c r="E2415" s="51">
        <v>1</v>
      </c>
      <c r="F2415" s="43">
        <f t="shared" si="362"/>
        <v>5</v>
      </c>
      <c r="G2415" s="82">
        <v>13009</v>
      </c>
      <c r="H2415" s="101">
        <f t="shared" si="363"/>
        <v>46</v>
      </c>
      <c r="I2415" s="43">
        <f>VLOOKUP(C2415,[4]CharPropertyConfig!$A:$G,7,FALSE)*D2415</f>
        <v>6162</v>
      </c>
      <c r="J2415" s="51">
        <f>VLOOKUP(A2415,filiation!A:C,3,FALSE)</f>
        <v>21</v>
      </c>
      <c r="K2415" s="51">
        <f>VLOOKUP(J2415,Entourage!A:N,14,FALSE)</f>
        <v>3</v>
      </c>
      <c r="L2415" s="2" t="str">
        <f t="shared" si="357"/>
        <v>辅助</v>
      </c>
      <c r="M2415" s="51">
        <f>VLOOKUP(A2415,filiation!A:D,IF(AND(A2415&gt;=105,A2415&lt;=125),3,4),FALSE)</f>
        <v>21</v>
      </c>
      <c r="N2415" s="51">
        <f>VLOOKUP(M2415,Entourage!A:N,14,FALSE)</f>
        <v>3</v>
      </c>
      <c r="O2415" s="2" t="str">
        <f t="shared" si="358"/>
        <v>辅助</v>
      </c>
      <c r="P2415" s="2">
        <f t="shared" si="359"/>
        <v>104</v>
      </c>
      <c r="Q2415" s="51">
        <f>INT(VLOOKUP(M2415,Entourage!A:AF,28+IF(N2415=1,2,IF(N2415=3,3,1)),FALSE)*0.6*POWER(B2415,1.1))</f>
        <v>4801</v>
      </c>
      <c r="R2415" s="55">
        <f>I2415/(SUM(H$2:H2415)*10)</f>
        <v>7.567235662532236E-3</v>
      </c>
      <c r="S2415" s="95">
        <f t="shared" si="354"/>
        <v>1.42</v>
      </c>
      <c r="T2415" s="96">
        <f>SUMIFS(H$2:H2415,A$2:A2415,A2415)*10*S2415*(1.1+INDEX(Entourage!BD:BD,MATCH(J2415,Entourage!A:A,0))/20)</f>
        <v>6162.8</v>
      </c>
      <c r="U2415" s="96">
        <f t="shared" si="360"/>
        <v>581.83999999999924</v>
      </c>
      <c r="V2415" s="96">
        <f>T2415/VLOOKUP(C2415,[4]CharPropertyConfig!$A:$G,7,FALSE)</f>
        <v>6162.8</v>
      </c>
      <c r="W2415" s="96">
        <f t="shared" si="361"/>
        <v>20.299999999999272</v>
      </c>
      <c r="X2415" s="54" t="str">
        <f>VLOOKUP(J2415,Entourage!A:B,2,FALSE)</f>
        <v>c_b_0071</v>
      </c>
      <c r="Y2415" s="51" t="str">
        <f>VLOOKUP(M2415,Entourage!A:B,2,FALSE)</f>
        <v>c_b_0071</v>
      </c>
    </row>
    <row r="2416" spans="1:25" x14ac:dyDescent="0.15">
      <c r="A2416" s="51">
        <f t="shared" si="353"/>
        <v>121</v>
      </c>
      <c r="B2416" s="2">
        <f>COUNTIF(A$1:A2416,A2416)</f>
        <v>15</v>
      </c>
      <c r="C2416" s="2">
        <f t="shared" si="355"/>
        <v>104</v>
      </c>
      <c r="D2416" s="100">
        <f t="shared" si="356"/>
        <v>6763</v>
      </c>
      <c r="E2416" s="51">
        <v>1</v>
      </c>
      <c r="F2416" s="43">
        <f t="shared" si="362"/>
        <v>5</v>
      </c>
      <c r="G2416" s="82">
        <v>13009</v>
      </c>
      <c r="H2416" s="101">
        <f t="shared" si="363"/>
        <v>50</v>
      </c>
      <c r="I2416" s="43">
        <f>VLOOKUP(C2416,[4]CharPropertyConfig!$A:$G,7,FALSE)*D2416</f>
        <v>6763</v>
      </c>
      <c r="J2416" s="51">
        <f>VLOOKUP(A2416,filiation!A:C,3,FALSE)</f>
        <v>21</v>
      </c>
      <c r="K2416" s="51">
        <f>VLOOKUP(J2416,Entourage!A:N,14,FALSE)</f>
        <v>3</v>
      </c>
      <c r="L2416" s="2" t="str">
        <f t="shared" si="357"/>
        <v>辅助</v>
      </c>
      <c r="M2416" s="51">
        <f>VLOOKUP(A2416,filiation!A:D,IF(AND(A2416&gt;=105,A2416&lt;=125),3,4),FALSE)</f>
        <v>21</v>
      </c>
      <c r="N2416" s="51">
        <f>VLOOKUP(M2416,Entourage!A:N,14,FALSE)</f>
        <v>3</v>
      </c>
      <c r="O2416" s="2" t="str">
        <f t="shared" si="358"/>
        <v>辅助</v>
      </c>
      <c r="P2416" s="2">
        <f t="shared" si="359"/>
        <v>104</v>
      </c>
      <c r="Q2416" s="51">
        <f>INT(VLOOKUP(M2416,Entourage!A:AF,28+IF(N2416=1,2,IF(N2416=3,3,1)),FALSE)*0.6*POWER(B2416,1.1))</f>
        <v>5179</v>
      </c>
      <c r="R2416" s="55">
        <f>I2416/(SUM(H$2:H2416)*10)</f>
        <v>8.3001963672066758E-3</v>
      </c>
      <c r="S2416" s="95">
        <f t="shared" si="354"/>
        <v>1.3418999999999999</v>
      </c>
      <c r="T2416" s="96">
        <f>SUMIFS(H$2:H2416,A$2:A2416,A2416)*10*S2416*(1.1+INDEX(Entourage!BD:BD,MATCH(J2416,Entourage!A:A,0))/20)</f>
        <v>6763.1759999999995</v>
      </c>
      <c r="U2416" s="96">
        <f t="shared" si="360"/>
        <v>600.37599999999929</v>
      </c>
      <c r="V2416" s="96">
        <f>T2416/VLOOKUP(C2416,[4]CharPropertyConfig!$A:$G,7,FALSE)</f>
        <v>6763.1759999999995</v>
      </c>
      <c r="W2416" s="96">
        <f t="shared" si="361"/>
        <v>18.536000000000058</v>
      </c>
      <c r="X2416" s="54" t="str">
        <f>VLOOKUP(J2416,Entourage!A:B,2,FALSE)</f>
        <v>c_b_0071</v>
      </c>
      <c r="Y2416" s="51" t="str">
        <f>VLOOKUP(M2416,Entourage!A:B,2,FALSE)</f>
        <v>c_b_0071</v>
      </c>
    </row>
    <row r="2417" spans="1:25" x14ac:dyDescent="0.15">
      <c r="A2417" s="51">
        <f t="shared" si="353"/>
        <v>121</v>
      </c>
      <c r="B2417" s="2">
        <f>COUNTIF(A$1:A2417,A2417)</f>
        <v>16</v>
      </c>
      <c r="C2417" s="2">
        <f t="shared" si="355"/>
        <v>104</v>
      </c>
      <c r="D2417" s="100">
        <f t="shared" si="356"/>
        <v>7388</v>
      </c>
      <c r="E2417" s="51">
        <v>1</v>
      </c>
      <c r="F2417" s="43">
        <f t="shared" si="362"/>
        <v>5</v>
      </c>
      <c r="G2417" s="82">
        <v>13009</v>
      </c>
      <c r="H2417" s="101">
        <f t="shared" si="363"/>
        <v>54</v>
      </c>
      <c r="I2417" s="43">
        <f>VLOOKUP(C2417,[4]CharPropertyConfig!$A:$G,7,FALSE)*D2417</f>
        <v>7388</v>
      </c>
      <c r="J2417" s="51">
        <f>VLOOKUP(A2417,filiation!A:C,3,FALSE)</f>
        <v>21</v>
      </c>
      <c r="K2417" s="51">
        <f>VLOOKUP(J2417,Entourage!A:N,14,FALSE)</f>
        <v>3</v>
      </c>
      <c r="L2417" s="2" t="str">
        <f t="shared" si="357"/>
        <v>辅助</v>
      </c>
      <c r="M2417" s="51">
        <f>VLOOKUP(A2417,filiation!A:D,IF(AND(A2417&gt;=105,A2417&lt;=125),3,4),FALSE)</f>
        <v>21</v>
      </c>
      <c r="N2417" s="51">
        <f>VLOOKUP(M2417,Entourage!A:N,14,FALSE)</f>
        <v>3</v>
      </c>
      <c r="O2417" s="2" t="str">
        <f t="shared" si="358"/>
        <v>辅助</v>
      </c>
      <c r="P2417" s="2">
        <f t="shared" si="359"/>
        <v>104</v>
      </c>
      <c r="Q2417" s="51">
        <f>INT(VLOOKUP(M2417,Entourage!A:AF,28+IF(N2417=1,2,IF(N2417=3,3,1)),FALSE)*0.6*POWER(B2417,1.1))</f>
        <v>5560</v>
      </c>
      <c r="R2417" s="55">
        <f>I2417/(SUM(H$2:H2417)*10)</f>
        <v>9.0612505212549366E-3</v>
      </c>
      <c r="S2417" s="95">
        <f t="shared" si="354"/>
        <v>1.2748049999999997</v>
      </c>
      <c r="T2417" s="96">
        <f>SUMIFS(H$2:H2417,A$2:A2417,A2417)*10*S2417*(1.1+INDEX(Entourage!BD:BD,MATCH(J2417,Entourage!A:A,0))/20)</f>
        <v>7388.7697799999987</v>
      </c>
      <c r="U2417" s="96">
        <f t="shared" si="360"/>
        <v>625.59377999999924</v>
      </c>
      <c r="V2417" s="96">
        <f>T2417/VLOOKUP(C2417,[4]CharPropertyConfig!$A:$G,7,FALSE)</f>
        <v>7388.7697799999987</v>
      </c>
      <c r="W2417" s="96">
        <f t="shared" si="361"/>
        <v>25.217779999999948</v>
      </c>
      <c r="X2417" s="54" t="str">
        <f>VLOOKUP(J2417,Entourage!A:B,2,FALSE)</f>
        <v>c_b_0071</v>
      </c>
      <c r="Y2417" s="51" t="str">
        <f>VLOOKUP(M2417,Entourage!A:B,2,FALSE)</f>
        <v>c_b_0071</v>
      </c>
    </row>
    <row r="2418" spans="1:25" x14ac:dyDescent="0.15">
      <c r="A2418" s="51">
        <f t="shared" si="353"/>
        <v>121</v>
      </c>
      <c r="B2418" s="2">
        <f>COUNTIF(A$1:A2418,A2418)</f>
        <v>17</v>
      </c>
      <c r="C2418" s="2">
        <f t="shared" si="355"/>
        <v>104</v>
      </c>
      <c r="D2418" s="100">
        <f t="shared" si="356"/>
        <v>8044</v>
      </c>
      <c r="E2418" s="51">
        <v>1</v>
      </c>
      <c r="F2418" s="43">
        <f t="shared" si="362"/>
        <v>5</v>
      </c>
      <c r="G2418" s="82">
        <v>13009</v>
      </c>
      <c r="H2418" s="101">
        <f t="shared" si="363"/>
        <v>58</v>
      </c>
      <c r="I2418" s="43">
        <f>VLOOKUP(C2418,[4]CharPropertyConfig!$A:$G,7,FALSE)*D2418</f>
        <v>8044</v>
      </c>
      <c r="J2418" s="51">
        <f>VLOOKUP(A2418,filiation!A:C,3,FALSE)</f>
        <v>21</v>
      </c>
      <c r="K2418" s="51">
        <f>VLOOKUP(J2418,Entourage!A:N,14,FALSE)</f>
        <v>3</v>
      </c>
      <c r="L2418" s="2" t="str">
        <f t="shared" si="357"/>
        <v>辅助</v>
      </c>
      <c r="M2418" s="51">
        <f>VLOOKUP(A2418,filiation!A:D,IF(AND(A2418&gt;=105,A2418&lt;=125),3,4),FALSE)</f>
        <v>21</v>
      </c>
      <c r="N2418" s="51">
        <f>VLOOKUP(M2418,Entourage!A:N,14,FALSE)</f>
        <v>3</v>
      </c>
      <c r="O2418" s="2" t="str">
        <f t="shared" si="358"/>
        <v>辅助</v>
      </c>
      <c r="P2418" s="2">
        <f t="shared" si="359"/>
        <v>104</v>
      </c>
      <c r="Q2418" s="51">
        <f>INT(VLOOKUP(M2418,Entourage!A:AF,28+IF(N2418=1,2,IF(N2418=3,3,1)),FALSE)*0.6*POWER(B2418,1.1))</f>
        <v>5944</v>
      </c>
      <c r="R2418" s="55">
        <f>I2418/(SUM(H$2:H2418)*10)</f>
        <v>9.8588096872242372E-3</v>
      </c>
      <c r="S2418" s="95">
        <f t="shared" si="354"/>
        <v>1.2174387749999998</v>
      </c>
      <c r="T2418" s="96">
        <f>SUMIFS(H$2:H2418,A$2:A2418,A2418)*10*S2418*(1.1+INDEX(Entourage!BD:BD,MATCH(J2418,Entourage!A:A,0))/20)</f>
        <v>8044.835425199999</v>
      </c>
      <c r="U2418" s="96">
        <f t="shared" si="360"/>
        <v>656.06564520000029</v>
      </c>
      <c r="V2418" s="96">
        <f>T2418/VLOOKUP(C2418,[4]CharPropertyConfig!$A:$G,7,FALSE)</f>
        <v>8044.835425199999</v>
      </c>
      <c r="W2418" s="96">
        <f t="shared" si="361"/>
        <v>30.471865200001048</v>
      </c>
      <c r="X2418" s="54" t="str">
        <f>VLOOKUP(J2418,Entourage!A:B,2,FALSE)</f>
        <v>c_b_0071</v>
      </c>
      <c r="Y2418" s="51" t="str">
        <f>VLOOKUP(M2418,Entourage!A:B,2,FALSE)</f>
        <v>c_b_0071</v>
      </c>
    </row>
    <row r="2419" spans="1:25" x14ac:dyDescent="0.15">
      <c r="A2419" s="51">
        <f t="shared" si="353"/>
        <v>121</v>
      </c>
      <c r="B2419" s="2">
        <f>COUNTIF(A$1:A2419,A2419)</f>
        <v>18</v>
      </c>
      <c r="C2419" s="2">
        <f t="shared" si="355"/>
        <v>104</v>
      </c>
      <c r="D2419" s="100">
        <f t="shared" si="356"/>
        <v>8770</v>
      </c>
      <c r="E2419" s="51">
        <v>1</v>
      </c>
      <c r="F2419" s="43">
        <f t="shared" si="362"/>
        <v>6</v>
      </c>
      <c r="G2419" s="82">
        <v>13009</v>
      </c>
      <c r="H2419" s="101">
        <f t="shared" si="363"/>
        <v>64</v>
      </c>
      <c r="I2419" s="43">
        <f>VLOOKUP(C2419,[4]CharPropertyConfig!$A:$G,7,FALSE)*D2419</f>
        <v>8770</v>
      </c>
      <c r="J2419" s="51">
        <f>VLOOKUP(A2419,filiation!A:C,3,FALSE)</f>
        <v>21</v>
      </c>
      <c r="K2419" s="51">
        <f>VLOOKUP(J2419,Entourage!A:N,14,FALSE)</f>
        <v>3</v>
      </c>
      <c r="L2419" s="2" t="str">
        <f t="shared" si="357"/>
        <v>辅助</v>
      </c>
      <c r="M2419" s="51">
        <f>VLOOKUP(A2419,filiation!A:D,IF(AND(A2419&gt;=105,A2419&lt;=125),3,4),FALSE)</f>
        <v>21</v>
      </c>
      <c r="N2419" s="51">
        <f>VLOOKUP(M2419,Entourage!A:N,14,FALSE)</f>
        <v>3</v>
      </c>
      <c r="O2419" s="2" t="str">
        <f t="shared" si="358"/>
        <v>辅助</v>
      </c>
      <c r="P2419" s="2">
        <f t="shared" si="359"/>
        <v>104</v>
      </c>
      <c r="Q2419" s="51">
        <f>INT(VLOOKUP(M2419,Entourage!A:AF,28+IF(N2419=1,2,IF(N2419=3,3,1)),FALSE)*0.6*POWER(B2419,1.1))</f>
        <v>6330</v>
      </c>
      <c r="R2419" s="55">
        <f>I2419/(SUM(H$2:H2419)*10)</f>
        <v>1.0740178309003624E-2</v>
      </c>
      <c r="S2419" s="95">
        <f t="shared" si="354"/>
        <v>1.1687412239999997</v>
      </c>
      <c r="T2419" s="96">
        <f>SUMIFS(H$2:H2419,A$2:A2419,A2419)*10*S2419*(1.1+INDEX(Entourage!BD:BD,MATCH(J2419,Entourage!A:A,0))/20)</f>
        <v>8770.2341448959978</v>
      </c>
      <c r="U2419" s="96">
        <f t="shared" si="360"/>
        <v>725.39871969599881</v>
      </c>
      <c r="V2419" s="96">
        <f>T2419/VLOOKUP(C2419,[4]CharPropertyConfig!$A:$G,7,FALSE)</f>
        <v>8770.2341448959978</v>
      </c>
      <c r="W2419" s="96">
        <f t="shared" si="361"/>
        <v>69.333074495998517</v>
      </c>
      <c r="X2419" s="54" t="str">
        <f>VLOOKUP(J2419,Entourage!A:B,2,FALSE)</f>
        <v>c_b_0071</v>
      </c>
      <c r="Y2419" s="51" t="str">
        <f>VLOOKUP(M2419,Entourage!A:B,2,FALSE)</f>
        <v>c_b_0071</v>
      </c>
    </row>
    <row r="2420" spans="1:25" x14ac:dyDescent="0.15">
      <c r="A2420" s="51">
        <f t="shared" si="353"/>
        <v>121</v>
      </c>
      <c r="B2420" s="2">
        <f>COUNTIF(A$1:A2420,A2420)</f>
        <v>19</v>
      </c>
      <c r="C2420" s="2">
        <f t="shared" si="355"/>
        <v>104</v>
      </c>
      <c r="D2420" s="100">
        <f t="shared" si="356"/>
        <v>9536</v>
      </c>
      <c r="E2420" s="51">
        <v>1</v>
      </c>
      <c r="F2420" s="43">
        <f t="shared" si="362"/>
        <v>6</v>
      </c>
      <c r="G2420" s="82">
        <v>13009</v>
      </c>
      <c r="H2420" s="101">
        <f t="shared" si="363"/>
        <v>68</v>
      </c>
      <c r="I2420" s="43">
        <f>VLOOKUP(C2420,[4]CharPropertyConfig!$A:$G,7,FALSE)*D2420</f>
        <v>9536</v>
      </c>
      <c r="J2420" s="51">
        <f>VLOOKUP(A2420,filiation!A:C,3,FALSE)</f>
        <v>21</v>
      </c>
      <c r="K2420" s="51">
        <f>VLOOKUP(J2420,Entourage!A:N,14,FALSE)</f>
        <v>3</v>
      </c>
      <c r="L2420" s="2" t="str">
        <f t="shared" si="357"/>
        <v>辅助</v>
      </c>
      <c r="M2420" s="51">
        <f>VLOOKUP(A2420,filiation!A:D,IF(AND(A2420&gt;=105,A2420&lt;=125),3,4),FALSE)</f>
        <v>21</v>
      </c>
      <c r="N2420" s="51">
        <f>VLOOKUP(M2420,Entourage!A:N,14,FALSE)</f>
        <v>3</v>
      </c>
      <c r="O2420" s="2" t="str">
        <f t="shared" si="358"/>
        <v>辅助</v>
      </c>
      <c r="P2420" s="2">
        <f t="shared" si="359"/>
        <v>104</v>
      </c>
      <c r="Q2420" s="51">
        <f>INT(VLOOKUP(M2420,Entourage!A:AF,28+IF(N2420=1,2,IF(N2420=3,3,1)),FALSE)*0.6*POWER(B2420,1.1))</f>
        <v>6718</v>
      </c>
      <c r="R2420" s="55">
        <f>I2420/(SUM(H$2:H2420)*10)</f>
        <v>1.1668542900494346E-2</v>
      </c>
      <c r="S2420" s="95">
        <f t="shared" si="354"/>
        <v>1.1278352811599996</v>
      </c>
      <c r="T2420" s="96">
        <f>SUMIFS(H$2:H2420,A$2:A2420,A2420)*10*S2420*(1.1+INDEX(Entourage!BD:BD,MATCH(J2420,Entourage!A:A,0))/20)</f>
        <v>9536.9751374889565</v>
      </c>
      <c r="U2420" s="96">
        <f t="shared" si="360"/>
        <v>766.74099259295872</v>
      </c>
      <c r="V2420" s="96">
        <f>T2420/VLOOKUP(C2420,[4]CharPropertyConfig!$A:$G,7,FALSE)</f>
        <v>9536.9751374889565</v>
      </c>
      <c r="W2420" s="96">
        <f t="shared" si="361"/>
        <v>41.342272896959912</v>
      </c>
      <c r="X2420" s="54" t="str">
        <f>VLOOKUP(J2420,Entourage!A:B,2,FALSE)</f>
        <v>c_b_0071</v>
      </c>
      <c r="Y2420" s="51" t="str">
        <f>VLOOKUP(M2420,Entourage!A:B,2,FALSE)</f>
        <v>c_b_0071</v>
      </c>
    </row>
    <row r="2421" spans="1:25" x14ac:dyDescent="0.15">
      <c r="A2421" s="51">
        <f t="shared" si="353"/>
        <v>121</v>
      </c>
      <c r="B2421" s="2">
        <f>COUNTIF(A$1:A2421,A2421)</f>
        <v>20</v>
      </c>
      <c r="C2421" s="2">
        <f t="shared" si="355"/>
        <v>104</v>
      </c>
      <c r="D2421" s="100">
        <f t="shared" si="356"/>
        <v>10353</v>
      </c>
      <c r="E2421" s="51">
        <v>1</v>
      </c>
      <c r="F2421" s="43">
        <f t="shared" si="362"/>
        <v>6</v>
      </c>
      <c r="G2421" s="82">
        <v>13009</v>
      </c>
      <c r="H2421" s="101">
        <f t="shared" si="363"/>
        <v>72</v>
      </c>
      <c r="I2421" s="43">
        <f>VLOOKUP(C2421,[4]CharPropertyConfig!$A:$G,7,FALSE)*D2421</f>
        <v>10353</v>
      </c>
      <c r="J2421" s="51">
        <f>VLOOKUP(A2421,filiation!A:C,3,FALSE)</f>
        <v>21</v>
      </c>
      <c r="K2421" s="51">
        <f>VLOOKUP(J2421,Entourage!A:N,14,FALSE)</f>
        <v>3</v>
      </c>
      <c r="L2421" s="2" t="str">
        <f t="shared" si="357"/>
        <v>辅助</v>
      </c>
      <c r="M2421" s="51">
        <f>VLOOKUP(A2421,filiation!A:D,IF(AND(A2421&gt;=105,A2421&lt;=125),3,4),FALSE)</f>
        <v>21</v>
      </c>
      <c r="N2421" s="51">
        <f>VLOOKUP(M2421,Entourage!A:N,14,FALSE)</f>
        <v>3</v>
      </c>
      <c r="O2421" s="2" t="str">
        <f t="shared" si="358"/>
        <v>辅助</v>
      </c>
      <c r="P2421" s="2">
        <f t="shared" si="359"/>
        <v>104</v>
      </c>
      <c r="Q2421" s="51">
        <f>INT(VLOOKUP(M2421,Entourage!A:AF,28+IF(N2421=1,2,IF(N2421=3,3,1)),FALSE)*0.6*POWER(B2421,1.1))</f>
        <v>7108</v>
      </c>
      <c r="R2421" s="55">
        <f>I2421/(SUM(H$2:H2421)*10)</f>
        <v>1.2657098146608635E-2</v>
      </c>
      <c r="S2421" s="95">
        <f t="shared" si="354"/>
        <v>1.0940002227251997</v>
      </c>
      <c r="T2421" s="96">
        <f>SUMIFS(H$2:H2421,A$2:A2421,A2421)*10*S2421*(1.1+INDEX(Entourage!BD:BD,MATCH(J2421,Entourage!A:A,0))/20)</f>
        <v>10353.618107871291</v>
      </c>
      <c r="U2421" s="96">
        <f t="shared" si="360"/>
        <v>816.64297038233417</v>
      </c>
      <c r="V2421" s="96">
        <f>T2421/VLOOKUP(C2421,[4]CharPropertyConfig!$A:$G,7,FALSE)</f>
        <v>10353.618107871291</v>
      </c>
      <c r="W2421" s="96">
        <f t="shared" si="361"/>
        <v>49.901977789375451</v>
      </c>
      <c r="X2421" s="54" t="str">
        <f>VLOOKUP(J2421,Entourage!A:B,2,FALSE)</f>
        <v>c_b_0071</v>
      </c>
      <c r="Y2421" s="51" t="str">
        <f>VLOOKUP(M2421,Entourage!A:B,2,FALSE)</f>
        <v>c_b_0071</v>
      </c>
    </row>
    <row r="2422" spans="1:25" x14ac:dyDescent="0.15">
      <c r="A2422" s="51">
        <f t="shared" si="353"/>
        <v>122</v>
      </c>
      <c r="B2422" s="2">
        <f>COUNTIF(A$1:A2422,A2422)</f>
        <v>1</v>
      </c>
      <c r="C2422" s="2">
        <f t="shared" si="355"/>
        <v>102</v>
      </c>
      <c r="D2422" s="100">
        <f t="shared" si="356"/>
        <v>10</v>
      </c>
      <c r="E2422" s="51">
        <v>1</v>
      </c>
      <c r="F2422" s="43">
        <f t="shared" si="362"/>
        <v>1</v>
      </c>
      <c r="G2422" s="82">
        <v>13009</v>
      </c>
      <c r="H2422" s="101">
        <f t="shared" si="363"/>
        <v>2</v>
      </c>
      <c r="I2422" s="43">
        <f>VLOOKUP(C2422,[4]CharPropertyConfig!$A:$G,7,FALSE)*D2422</f>
        <v>250</v>
      </c>
      <c r="J2422" s="51">
        <f>VLOOKUP(A2422,filiation!A:C,3,FALSE)</f>
        <v>22</v>
      </c>
      <c r="K2422" s="51">
        <f>VLOOKUP(J2422,Entourage!A:N,14,FALSE)</f>
        <v>1</v>
      </c>
      <c r="L2422" s="2" t="str">
        <f t="shared" si="357"/>
        <v>战斗</v>
      </c>
      <c r="M2422" s="51">
        <f>VLOOKUP(A2422,filiation!A:D,IF(AND(A2422&gt;=105,A2422&lt;=125),3,4),FALSE)</f>
        <v>22</v>
      </c>
      <c r="N2422" s="51">
        <f>VLOOKUP(M2422,Entourage!A:N,14,FALSE)</f>
        <v>1</v>
      </c>
      <c r="O2422" s="2" t="str">
        <f t="shared" si="358"/>
        <v>战斗</v>
      </c>
      <c r="P2422" s="2">
        <f t="shared" si="359"/>
        <v>102</v>
      </c>
      <c r="Q2422" s="51">
        <f>INT(VLOOKUP(M2422,Entourage!A:AF,28+IF(N2422=1,2,IF(N2422=3,3,1)),FALSE)*0.6*POWER(B2422,1.1))</f>
        <v>8</v>
      </c>
      <c r="R2422" s="55">
        <f>I2422/(SUM(H$2:H2422)*10)</f>
        <v>3.0563094452187097E-4</v>
      </c>
      <c r="S2422" s="95">
        <f t="shared" si="354"/>
        <v>10</v>
      </c>
      <c r="T2422" s="96">
        <f>SUMIFS(H$2:H2422,A$2:A2422,A2422)*10*S2422*(1.1+INDEX(Entourage!BD:BD,MATCH(J2422,Entourage!A:A,0))/20)</f>
        <v>270</v>
      </c>
      <c r="U2422" s="96">
        <f t="shared" si="360"/>
        <v>-10083.618107871291</v>
      </c>
      <c r="V2422" s="96">
        <f>T2422/VLOOKUP(C2422,[4]CharPropertyConfig!$A:$G,7,FALSE)</f>
        <v>10.8</v>
      </c>
      <c r="W2422" s="96">
        <f t="shared" si="361"/>
        <v>-10900.261078253625</v>
      </c>
      <c r="X2422" s="54" t="str">
        <f>VLOOKUP(J2422,Entourage!A:B,2,FALSE)</f>
        <v>c_b_0068</v>
      </c>
      <c r="Y2422" s="51" t="str">
        <f>VLOOKUP(M2422,Entourage!A:B,2,FALSE)</f>
        <v>c_b_0068</v>
      </c>
    </row>
    <row r="2423" spans="1:25" x14ac:dyDescent="0.15">
      <c r="A2423" s="51">
        <f t="shared" si="353"/>
        <v>122</v>
      </c>
      <c r="B2423" s="2">
        <f>COUNTIF(A$1:A2423,A2423)</f>
        <v>2</v>
      </c>
      <c r="C2423" s="2">
        <f t="shared" si="355"/>
        <v>102</v>
      </c>
      <c r="D2423" s="100">
        <f t="shared" si="356"/>
        <v>22</v>
      </c>
      <c r="E2423" s="51">
        <v>1</v>
      </c>
      <c r="F2423" s="43">
        <f t="shared" si="362"/>
        <v>1</v>
      </c>
      <c r="G2423" s="82">
        <v>13009</v>
      </c>
      <c r="H2423" s="101">
        <f t="shared" si="363"/>
        <v>4</v>
      </c>
      <c r="I2423" s="43">
        <f>VLOOKUP(C2423,[4]CharPropertyConfig!$A:$G,7,FALSE)*D2423</f>
        <v>550</v>
      </c>
      <c r="J2423" s="51">
        <f>VLOOKUP(A2423,filiation!A:C,3,FALSE)</f>
        <v>22</v>
      </c>
      <c r="K2423" s="51">
        <f>VLOOKUP(J2423,Entourage!A:N,14,FALSE)</f>
        <v>1</v>
      </c>
      <c r="L2423" s="2" t="str">
        <f t="shared" si="357"/>
        <v>战斗</v>
      </c>
      <c r="M2423" s="51">
        <f>VLOOKUP(A2423,filiation!A:D,IF(AND(A2423&gt;=105,A2423&lt;=125),3,4),FALSE)</f>
        <v>22</v>
      </c>
      <c r="N2423" s="51">
        <f>VLOOKUP(M2423,Entourage!A:N,14,FALSE)</f>
        <v>1</v>
      </c>
      <c r="O2423" s="2" t="str">
        <f t="shared" si="358"/>
        <v>战斗</v>
      </c>
      <c r="P2423" s="2">
        <f t="shared" si="359"/>
        <v>102</v>
      </c>
      <c r="Q2423" s="51">
        <f>INT(VLOOKUP(M2423,Entourage!A:AF,28+IF(N2423=1,2,IF(N2423=3,3,1)),FALSE)*0.6*POWER(B2423,1.1))</f>
        <v>18</v>
      </c>
      <c r="R2423" s="55">
        <f>I2423/(SUM(H$2:H2423)*10)</f>
        <v>6.7235519913938534E-4</v>
      </c>
      <c r="S2423" s="95">
        <f t="shared" si="354"/>
        <v>7</v>
      </c>
      <c r="T2423" s="96">
        <f>SUMIFS(H$2:H2423,A$2:A2423,A2423)*10*S2423*(1.1+INDEX(Entourage!BD:BD,MATCH(J2423,Entourage!A:A,0))/20)</f>
        <v>567</v>
      </c>
      <c r="U2423" s="96">
        <f t="shared" si="360"/>
        <v>297</v>
      </c>
      <c r="V2423" s="96">
        <f>T2423/VLOOKUP(C2423,[4]CharPropertyConfig!$A:$G,7,FALSE)</f>
        <v>22.68</v>
      </c>
      <c r="W2423" s="96">
        <f t="shared" si="361"/>
        <v>10380.618107871291</v>
      </c>
      <c r="X2423" s="54" t="str">
        <f>VLOOKUP(J2423,Entourage!A:B,2,FALSE)</f>
        <v>c_b_0068</v>
      </c>
      <c r="Y2423" s="51" t="str">
        <f>VLOOKUP(M2423,Entourage!A:B,2,FALSE)</f>
        <v>c_b_0068</v>
      </c>
    </row>
    <row r="2424" spans="1:25" x14ac:dyDescent="0.15">
      <c r="A2424" s="51">
        <f t="shared" si="353"/>
        <v>122</v>
      </c>
      <c r="B2424" s="2">
        <f>COUNTIF(A$1:A2424,A2424)</f>
        <v>3</v>
      </c>
      <c r="C2424" s="2">
        <f t="shared" si="355"/>
        <v>102</v>
      </c>
      <c r="D2424" s="100">
        <f t="shared" si="356"/>
        <v>35</v>
      </c>
      <c r="E2424" s="51">
        <v>1</v>
      </c>
      <c r="F2424" s="43">
        <f t="shared" si="362"/>
        <v>1</v>
      </c>
      <c r="G2424" s="82">
        <v>13009</v>
      </c>
      <c r="H2424" s="101">
        <f t="shared" si="363"/>
        <v>6</v>
      </c>
      <c r="I2424" s="43">
        <f>VLOOKUP(C2424,[4]CharPropertyConfig!$A:$G,7,FALSE)*D2424</f>
        <v>875</v>
      </c>
      <c r="J2424" s="51">
        <f>VLOOKUP(A2424,filiation!A:C,3,FALSE)</f>
        <v>22</v>
      </c>
      <c r="K2424" s="51">
        <f>VLOOKUP(J2424,Entourage!A:N,14,FALSE)</f>
        <v>1</v>
      </c>
      <c r="L2424" s="2" t="str">
        <f t="shared" si="357"/>
        <v>战斗</v>
      </c>
      <c r="M2424" s="51">
        <f>VLOOKUP(A2424,filiation!A:D,IF(AND(A2424&gt;=105,A2424&lt;=125),3,4),FALSE)</f>
        <v>22</v>
      </c>
      <c r="N2424" s="51">
        <f>VLOOKUP(M2424,Entourage!A:N,14,FALSE)</f>
        <v>1</v>
      </c>
      <c r="O2424" s="2" t="str">
        <f t="shared" si="358"/>
        <v>战斗</v>
      </c>
      <c r="P2424" s="2">
        <f t="shared" si="359"/>
        <v>102</v>
      </c>
      <c r="Q2424" s="51">
        <f>INT(VLOOKUP(M2424,Entourage!A:AF,28+IF(N2424=1,2,IF(N2424=3,3,1)),FALSE)*0.6*POWER(B2424,1.1))</f>
        <v>28</v>
      </c>
      <c r="R2424" s="55">
        <f>I2424/(SUM(H$2:H2424)*10)</f>
        <v>1.0695775474281245E-3</v>
      </c>
      <c r="S2424" s="95">
        <f t="shared" si="354"/>
        <v>5.5</v>
      </c>
      <c r="T2424" s="96">
        <f>SUMIFS(H$2:H2424,A$2:A2424,A2424)*10*S2424*(1.1+INDEX(Entourage!BD:BD,MATCH(J2424,Entourage!A:A,0))/20)</f>
        <v>891.00000000000011</v>
      </c>
      <c r="U2424" s="96">
        <f t="shared" si="360"/>
        <v>324.00000000000011</v>
      </c>
      <c r="V2424" s="96">
        <f>T2424/VLOOKUP(C2424,[4]CharPropertyConfig!$A:$G,7,FALSE)</f>
        <v>35.640000000000008</v>
      </c>
      <c r="W2424" s="96">
        <f t="shared" si="361"/>
        <v>27.000000000000114</v>
      </c>
      <c r="X2424" s="54" t="str">
        <f>VLOOKUP(J2424,Entourage!A:B,2,FALSE)</f>
        <v>c_b_0068</v>
      </c>
      <c r="Y2424" s="51" t="str">
        <f>VLOOKUP(M2424,Entourage!A:B,2,FALSE)</f>
        <v>c_b_0068</v>
      </c>
    </row>
    <row r="2425" spans="1:25" x14ac:dyDescent="0.15">
      <c r="A2425" s="51">
        <f t="shared" si="353"/>
        <v>122</v>
      </c>
      <c r="B2425" s="2">
        <f>COUNTIF(A$1:A2425,A2425)</f>
        <v>4</v>
      </c>
      <c r="C2425" s="2">
        <f t="shared" si="355"/>
        <v>102</v>
      </c>
      <c r="D2425" s="100">
        <f t="shared" si="356"/>
        <v>49</v>
      </c>
      <c r="E2425" s="51">
        <v>1</v>
      </c>
      <c r="F2425" s="43">
        <f t="shared" si="362"/>
        <v>2</v>
      </c>
      <c r="G2425" s="82">
        <v>13009</v>
      </c>
      <c r="H2425" s="101">
        <f t="shared" si="363"/>
        <v>10</v>
      </c>
      <c r="I2425" s="43">
        <f>VLOOKUP(C2425,[4]CharPropertyConfig!$A:$G,7,FALSE)*D2425</f>
        <v>1225</v>
      </c>
      <c r="J2425" s="51">
        <f>VLOOKUP(A2425,filiation!A:C,3,FALSE)</f>
        <v>22</v>
      </c>
      <c r="K2425" s="51">
        <f>VLOOKUP(J2425,Entourage!A:N,14,FALSE)</f>
        <v>1</v>
      </c>
      <c r="L2425" s="2" t="str">
        <f t="shared" si="357"/>
        <v>战斗</v>
      </c>
      <c r="M2425" s="51">
        <f>VLOOKUP(A2425,filiation!A:D,IF(AND(A2425&gt;=105,A2425&lt;=125),3,4),FALSE)</f>
        <v>22</v>
      </c>
      <c r="N2425" s="51">
        <f>VLOOKUP(M2425,Entourage!A:N,14,FALSE)</f>
        <v>1</v>
      </c>
      <c r="O2425" s="2" t="str">
        <f t="shared" si="358"/>
        <v>战斗</v>
      </c>
      <c r="P2425" s="2">
        <f t="shared" si="359"/>
        <v>102</v>
      </c>
      <c r="Q2425" s="51">
        <f>INT(VLOOKUP(M2425,Entourage!A:AF,28+IF(N2425=1,2,IF(N2425=3,3,1)),FALSE)*0.6*POWER(B2425,1.1))</f>
        <v>38</v>
      </c>
      <c r="R2425" s="55">
        <f>I2425/(SUM(H$2:H2425)*10)</f>
        <v>1.4972255493901098E-3</v>
      </c>
      <c r="S2425" s="95">
        <f t="shared" si="354"/>
        <v>4.2</v>
      </c>
      <c r="T2425" s="96">
        <f>SUMIFS(H$2:H2425,A$2:A2425,A2425)*10*S2425*(1.1+INDEX(Entourage!BD:BD,MATCH(J2425,Entourage!A:A,0))/20)</f>
        <v>1247.4000000000001</v>
      </c>
      <c r="U2425" s="96">
        <f t="shared" si="360"/>
        <v>356.4</v>
      </c>
      <c r="V2425" s="96">
        <f>T2425/VLOOKUP(C2425,[4]CharPropertyConfig!$A:$G,7,FALSE)</f>
        <v>49.896000000000001</v>
      </c>
      <c r="W2425" s="96">
        <f t="shared" si="361"/>
        <v>32.399999999999864</v>
      </c>
      <c r="X2425" s="54" t="str">
        <f>VLOOKUP(J2425,Entourage!A:B,2,FALSE)</f>
        <v>c_b_0068</v>
      </c>
      <c r="Y2425" s="51" t="str">
        <f>VLOOKUP(M2425,Entourage!A:B,2,FALSE)</f>
        <v>c_b_0068</v>
      </c>
    </row>
    <row r="2426" spans="1:25" x14ac:dyDescent="0.15">
      <c r="A2426" s="51">
        <f t="shared" si="353"/>
        <v>122</v>
      </c>
      <c r="B2426" s="2">
        <f>COUNTIF(A$1:A2426,A2426)</f>
        <v>5</v>
      </c>
      <c r="C2426" s="2">
        <f t="shared" si="355"/>
        <v>102</v>
      </c>
      <c r="D2426" s="100">
        <f t="shared" si="356"/>
        <v>65</v>
      </c>
      <c r="E2426" s="51">
        <v>1</v>
      </c>
      <c r="F2426" s="43">
        <f t="shared" si="362"/>
        <v>2</v>
      </c>
      <c r="G2426" s="82">
        <v>13009</v>
      </c>
      <c r="H2426" s="101">
        <f t="shared" si="363"/>
        <v>12</v>
      </c>
      <c r="I2426" s="43">
        <f>VLOOKUP(C2426,[4]CharPropertyConfig!$A:$G,7,FALSE)*D2426</f>
        <v>1625</v>
      </c>
      <c r="J2426" s="51">
        <f>VLOOKUP(A2426,filiation!A:C,3,FALSE)</f>
        <v>22</v>
      </c>
      <c r="K2426" s="51">
        <f>VLOOKUP(J2426,Entourage!A:N,14,FALSE)</f>
        <v>1</v>
      </c>
      <c r="L2426" s="2" t="str">
        <f t="shared" si="357"/>
        <v>战斗</v>
      </c>
      <c r="M2426" s="51">
        <f>VLOOKUP(A2426,filiation!A:D,IF(AND(A2426&gt;=105,A2426&lt;=125),3,4),FALSE)</f>
        <v>22</v>
      </c>
      <c r="N2426" s="51">
        <f>VLOOKUP(M2426,Entourage!A:N,14,FALSE)</f>
        <v>1</v>
      </c>
      <c r="O2426" s="2" t="str">
        <f t="shared" si="358"/>
        <v>战斗</v>
      </c>
      <c r="P2426" s="2">
        <f t="shared" si="359"/>
        <v>102</v>
      </c>
      <c r="Q2426" s="51">
        <f>INT(VLOOKUP(M2426,Entourage!A:AF,28+IF(N2426=1,2,IF(N2426=3,3,1)),FALSE)*0.6*POWER(B2426,1.1))</f>
        <v>49</v>
      </c>
      <c r="R2426" s="55">
        <f>I2426/(SUM(H$2:H2426)*10)</f>
        <v>1.9858242698276916E-3</v>
      </c>
      <c r="S2426" s="95">
        <f t="shared" si="354"/>
        <v>3.56</v>
      </c>
      <c r="T2426" s="96">
        <f>SUMIFS(H$2:H2426,A$2:A2426,A2426)*10*S2426*(1.1+INDEX(Entourage!BD:BD,MATCH(J2426,Entourage!A:A,0))/20)</f>
        <v>1634.0400000000002</v>
      </c>
      <c r="U2426" s="96">
        <f t="shared" si="360"/>
        <v>386.6400000000001</v>
      </c>
      <c r="V2426" s="96">
        <f>T2426/VLOOKUP(C2426,[4]CharPropertyConfig!$A:$G,7,FALSE)</f>
        <v>65.36160000000001</v>
      </c>
      <c r="W2426" s="96">
        <f t="shared" si="361"/>
        <v>30.240000000000123</v>
      </c>
      <c r="X2426" s="54" t="str">
        <f>VLOOKUP(J2426,Entourage!A:B,2,FALSE)</f>
        <v>c_b_0068</v>
      </c>
      <c r="Y2426" s="51" t="str">
        <f>VLOOKUP(M2426,Entourage!A:B,2,FALSE)</f>
        <v>c_b_0068</v>
      </c>
    </row>
    <row r="2427" spans="1:25" x14ac:dyDescent="0.15">
      <c r="A2427" s="51">
        <f t="shared" si="353"/>
        <v>122</v>
      </c>
      <c r="B2427" s="2">
        <f>COUNTIF(A$1:A2427,A2427)</f>
        <v>6</v>
      </c>
      <c r="C2427" s="2">
        <f t="shared" si="355"/>
        <v>102</v>
      </c>
      <c r="D2427" s="100">
        <f t="shared" si="356"/>
        <v>81</v>
      </c>
      <c r="E2427" s="51">
        <v>1</v>
      </c>
      <c r="F2427" s="43">
        <f t="shared" si="362"/>
        <v>2</v>
      </c>
      <c r="G2427" s="82">
        <v>13009</v>
      </c>
      <c r="H2427" s="101">
        <f t="shared" si="363"/>
        <v>16</v>
      </c>
      <c r="I2427" s="43">
        <f>VLOOKUP(C2427,[4]CharPropertyConfig!$A:$G,7,FALSE)*D2427</f>
        <v>2025</v>
      </c>
      <c r="J2427" s="51">
        <f>VLOOKUP(A2427,filiation!A:C,3,FALSE)</f>
        <v>22</v>
      </c>
      <c r="K2427" s="51">
        <f>VLOOKUP(J2427,Entourage!A:N,14,FALSE)</f>
        <v>1</v>
      </c>
      <c r="L2427" s="2" t="str">
        <f t="shared" si="357"/>
        <v>战斗</v>
      </c>
      <c r="M2427" s="51">
        <f>VLOOKUP(A2427,filiation!A:D,IF(AND(A2427&gt;=105,A2427&lt;=125),3,4),FALSE)</f>
        <v>22</v>
      </c>
      <c r="N2427" s="51">
        <f>VLOOKUP(M2427,Entourage!A:N,14,FALSE)</f>
        <v>1</v>
      </c>
      <c r="O2427" s="2" t="str">
        <f t="shared" si="358"/>
        <v>战斗</v>
      </c>
      <c r="P2427" s="2">
        <f t="shared" si="359"/>
        <v>102</v>
      </c>
      <c r="Q2427" s="51">
        <f>INT(VLOOKUP(M2427,Entourage!A:AF,28+IF(N2427=1,2,IF(N2427=3,3,1)),FALSE)*0.6*POWER(B2427,1.1))</f>
        <v>60</v>
      </c>
      <c r="R2427" s="55">
        <f>I2427/(SUM(H$2:H2427)*10)</f>
        <v>2.4741587860127555E-3</v>
      </c>
      <c r="S2427" s="95">
        <f t="shared" si="354"/>
        <v>3.02</v>
      </c>
      <c r="T2427" s="96">
        <f>SUMIFS(H$2:H2427,A$2:A2427,A2427)*10*S2427*(1.1+INDEX(Entourage!BD:BD,MATCH(J2427,Entourage!A:A,0))/20)</f>
        <v>2038.5000000000002</v>
      </c>
      <c r="U2427" s="96">
        <f t="shared" si="360"/>
        <v>404.46000000000004</v>
      </c>
      <c r="V2427" s="96">
        <f>T2427/VLOOKUP(C2427,[4]CharPropertyConfig!$A:$G,7,FALSE)</f>
        <v>81.540000000000006</v>
      </c>
      <c r="W2427" s="96">
        <f t="shared" si="361"/>
        <v>17.819999999999936</v>
      </c>
      <c r="X2427" s="54" t="str">
        <f>VLOOKUP(J2427,Entourage!A:B,2,FALSE)</f>
        <v>c_b_0068</v>
      </c>
      <c r="Y2427" s="51" t="str">
        <f>VLOOKUP(M2427,Entourage!A:B,2,FALSE)</f>
        <v>c_b_0068</v>
      </c>
    </row>
    <row r="2428" spans="1:25" x14ac:dyDescent="0.15">
      <c r="A2428" s="51">
        <f t="shared" si="353"/>
        <v>122</v>
      </c>
      <c r="B2428" s="2">
        <f>COUNTIF(A$1:A2428,A2428)</f>
        <v>7</v>
      </c>
      <c r="C2428" s="2">
        <f t="shared" si="355"/>
        <v>102</v>
      </c>
      <c r="D2428" s="100">
        <f t="shared" si="356"/>
        <v>98</v>
      </c>
      <c r="E2428" s="51">
        <v>1</v>
      </c>
      <c r="F2428" s="43">
        <f t="shared" si="362"/>
        <v>3</v>
      </c>
      <c r="G2428" s="82">
        <v>13009</v>
      </c>
      <c r="H2428" s="101">
        <f t="shared" si="363"/>
        <v>20</v>
      </c>
      <c r="I2428" s="43">
        <f>VLOOKUP(C2428,[4]CharPropertyConfig!$A:$G,7,FALSE)*D2428</f>
        <v>2450</v>
      </c>
      <c r="J2428" s="51">
        <f>VLOOKUP(A2428,filiation!A:C,3,FALSE)</f>
        <v>22</v>
      </c>
      <c r="K2428" s="51">
        <f>VLOOKUP(J2428,Entourage!A:N,14,FALSE)</f>
        <v>1</v>
      </c>
      <c r="L2428" s="2" t="str">
        <f t="shared" si="357"/>
        <v>战斗</v>
      </c>
      <c r="M2428" s="51">
        <f>VLOOKUP(A2428,filiation!A:D,IF(AND(A2428&gt;=105,A2428&lt;=125),3,4),FALSE)</f>
        <v>22</v>
      </c>
      <c r="N2428" s="51">
        <f>VLOOKUP(M2428,Entourage!A:N,14,FALSE)</f>
        <v>1</v>
      </c>
      <c r="O2428" s="2" t="str">
        <f t="shared" si="358"/>
        <v>战斗</v>
      </c>
      <c r="P2428" s="2">
        <f t="shared" si="359"/>
        <v>102</v>
      </c>
      <c r="Q2428" s="51">
        <f>INT(VLOOKUP(M2428,Entourage!A:AF,28+IF(N2428=1,2,IF(N2428=3,3,1)),FALSE)*0.6*POWER(B2428,1.1))</f>
        <v>71</v>
      </c>
      <c r="R2428" s="55">
        <f>I2428/(SUM(H$2:H2428)*10)</f>
        <v>2.9926953802555394E-3</v>
      </c>
      <c r="S2428" s="95">
        <f t="shared" si="354"/>
        <v>2.6</v>
      </c>
      <c r="T2428" s="96">
        <f>SUMIFS(H$2:H2428,A$2:A2428,A2428)*10*S2428*(1.1+INDEX(Entourage!BD:BD,MATCH(J2428,Entourage!A:A,0))/20)</f>
        <v>2457</v>
      </c>
      <c r="U2428" s="96">
        <f t="shared" si="360"/>
        <v>418.49999999999977</v>
      </c>
      <c r="V2428" s="96">
        <f>T2428/VLOOKUP(C2428,[4]CharPropertyConfig!$A:$G,7,FALSE)</f>
        <v>98.28</v>
      </c>
      <c r="W2428" s="96">
        <f t="shared" si="361"/>
        <v>14.039999999999736</v>
      </c>
      <c r="X2428" s="54" t="str">
        <f>VLOOKUP(J2428,Entourage!A:B,2,FALSE)</f>
        <v>c_b_0068</v>
      </c>
      <c r="Y2428" s="51" t="str">
        <f>VLOOKUP(M2428,Entourage!A:B,2,FALSE)</f>
        <v>c_b_0068</v>
      </c>
    </row>
    <row r="2429" spans="1:25" x14ac:dyDescent="0.15">
      <c r="A2429" s="51">
        <f t="shared" si="353"/>
        <v>122</v>
      </c>
      <c r="B2429" s="2">
        <f>COUNTIF(A$1:A2429,A2429)</f>
        <v>8</v>
      </c>
      <c r="C2429" s="2">
        <f t="shared" si="355"/>
        <v>102</v>
      </c>
      <c r="D2429" s="100">
        <f t="shared" si="356"/>
        <v>115</v>
      </c>
      <c r="E2429" s="51">
        <v>1</v>
      </c>
      <c r="F2429" s="43">
        <f t="shared" si="362"/>
        <v>3</v>
      </c>
      <c r="G2429" s="82">
        <v>13009</v>
      </c>
      <c r="H2429" s="101">
        <f t="shared" si="363"/>
        <v>24</v>
      </c>
      <c r="I2429" s="43">
        <f>VLOOKUP(C2429,[4]CharPropertyConfig!$A:$G,7,FALSE)*D2429</f>
        <v>2875</v>
      </c>
      <c r="J2429" s="51">
        <f>VLOOKUP(A2429,filiation!A:C,3,FALSE)</f>
        <v>22</v>
      </c>
      <c r="K2429" s="51">
        <f>VLOOKUP(J2429,Entourage!A:N,14,FALSE)</f>
        <v>1</v>
      </c>
      <c r="L2429" s="2" t="str">
        <f t="shared" si="357"/>
        <v>战斗</v>
      </c>
      <c r="M2429" s="51">
        <f>VLOOKUP(A2429,filiation!A:D,IF(AND(A2429&gt;=105,A2429&lt;=125),3,4),FALSE)</f>
        <v>22</v>
      </c>
      <c r="N2429" s="51">
        <f>VLOOKUP(M2429,Entourage!A:N,14,FALSE)</f>
        <v>1</v>
      </c>
      <c r="O2429" s="2" t="str">
        <f t="shared" si="358"/>
        <v>战斗</v>
      </c>
      <c r="P2429" s="2">
        <f t="shared" si="359"/>
        <v>102</v>
      </c>
      <c r="Q2429" s="51">
        <f>INT(VLOOKUP(M2429,Entourage!A:AF,28+IF(N2429=1,2,IF(N2429=3,3,1)),FALSE)*0.6*POWER(B2429,1.1))</f>
        <v>82</v>
      </c>
      <c r="R2429" s="55">
        <f>I2429/(SUM(H$2:H2429)*10)</f>
        <v>3.510807180363903E-3</v>
      </c>
      <c r="S2429" s="95">
        <f t="shared" si="354"/>
        <v>2.2799999999999998</v>
      </c>
      <c r="T2429" s="96">
        <f>SUMIFS(H$2:H2429,A$2:A2429,A2429)*10*S2429*(1.1+INDEX(Entourage!BD:BD,MATCH(J2429,Entourage!A:A,0))/20)</f>
        <v>2893.32</v>
      </c>
      <c r="U2429" s="96">
        <f t="shared" si="360"/>
        <v>436.32000000000016</v>
      </c>
      <c r="V2429" s="96">
        <f>T2429/VLOOKUP(C2429,[4]CharPropertyConfig!$A:$G,7,FALSE)</f>
        <v>115.73280000000001</v>
      </c>
      <c r="W2429" s="96">
        <f t="shared" si="361"/>
        <v>17.820000000000391</v>
      </c>
      <c r="X2429" s="54" t="str">
        <f>VLOOKUP(J2429,Entourage!A:B,2,FALSE)</f>
        <v>c_b_0068</v>
      </c>
      <c r="Y2429" s="51" t="str">
        <f>VLOOKUP(M2429,Entourage!A:B,2,FALSE)</f>
        <v>c_b_0068</v>
      </c>
    </row>
    <row r="2430" spans="1:25" x14ac:dyDescent="0.15">
      <c r="A2430" s="51">
        <f t="shared" si="353"/>
        <v>122</v>
      </c>
      <c r="B2430" s="2">
        <f>COUNTIF(A$1:A2430,A2430)</f>
        <v>9</v>
      </c>
      <c r="C2430" s="2">
        <f t="shared" si="355"/>
        <v>102</v>
      </c>
      <c r="D2430" s="100">
        <f t="shared" si="356"/>
        <v>134</v>
      </c>
      <c r="E2430" s="51">
        <v>1</v>
      </c>
      <c r="F2430" s="43">
        <f t="shared" si="362"/>
        <v>3</v>
      </c>
      <c r="G2430" s="82">
        <v>13009</v>
      </c>
      <c r="H2430" s="101">
        <f t="shared" si="363"/>
        <v>26</v>
      </c>
      <c r="I2430" s="43">
        <f>VLOOKUP(C2430,[4]CharPropertyConfig!$A:$G,7,FALSE)*D2430</f>
        <v>3350</v>
      </c>
      <c r="J2430" s="51">
        <f>VLOOKUP(A2430,filiation!A:C,3,FALSE)</f>
        <v>22</v>
      </c>
      <c r="K2430" s="51">
        <f>VLOOKUP(J2430,Entourage!A:N,14,FALSE)</f>
        <v>1</v>
      </c>
      <c r="L2430" s="2" t="str">
        <f t="shared" si="357"/>
        <v>战斗</v>
      </c>
      <c r="M2430" s="51">
        <f>VLOOKUP(A2430,filiation!A:D,IF(AND(A2430&gt;=105,A2430&lt;=125),3,4),FALSE)</f>
        <v>22</v>
      </c>
      <c r="N2430" s="51">
        <f>VLOOKUP(M2430,Entourage!A:N,14,FALSE)</f>
        <v>1</v>
      </c>
      <c r="O2430" s="2" t="str">
        <f t="shared" si="358"/>
        <v>战斗</v>
      </c>
      <c r="P2430" s="2">
        <f t="shared" si="359"/>
        <v>102</v>
      </c>
      <c r="Q2430" s="51">
        <f>INT(VLOOKUP(M2430,Entourage!A:AF,28+IF(N2430=1,2,IF(N2430=3,3,1)),FALSE)*0.6*POWER(B2430,1.1))</f>
        <v>94</v>
      </c>
      <c r="R2430" s="55">
        <f>I2430/(SUM(H$2:H2430)*10)</f>
        <v>4.0895551540602567E-3</v>
      </c>
      <c r="S2430" s="95">
        <f t="shared" si="354"/>
        <v>2.0699999999999998</v>
      </c>
      <c r="T2430" s="96">
        <f>SUMIFS(H$2:H2430,A$2:A2430,A2430)*10*S2430*(1.1+INDEX(Entourage!BD:BD,MATCH(J2430,Entourage!A:A,0))/20)</f>
        <v>3353.4</v>
      </c>
      <c r="U2430" s="96">
        <f t="shared" si="360"/>
        <v>460.07999999999993</v>
      </c>
      <c r="V2430" s="96">
        <f>T2430/VLOOKUP(C2430,[4]CharPropertyConfig!$A:$G,7,FALSE)</f>
        <v>134.136</v>
      </c>
      <c r="W2430" s="96">
        <f t="shared" si="361"/>
        <v>23.759999999999764</v>
      </c>
      <c r="X2430" s="54" t="str">
        <f>VLOOKUP(J2430,Entourage!A:B,2,FALSE)</f>
        <v>c_b_0068</v>
      </c>
      <c r="Y2430" s="51" t="str">
        <f>VLOOKUP(M2430,Entourage!A:B,2,FALSE)</f>
        <v>c_b_0068</v>
      </c>
    </row>
    <row r="2431" spans="1:25" x14ac:dyDescent="0.15">
      <c r="A2431" s="51">
        <f t="shared" si="353"/>
        <v>122</v>
      </c>
      <c r="B2431" s="2">
        <f>COUNTIF(A$1:A2431,A2431)</f>
        <v>10</v>
      </c>
      <c r="C2431" s="2">
        <f t="shared" si="355"/>
        <v>102</v>
      </c>
      <c r="D2431" s="100">
        <f t="shared" si="356"/>
        <v>153</v>
      </c>
      <c r="E2431" s="51">
        <v>1</v>
      </c>
      <c r="F2431" s="43">
        <f t="shared" si="362"/>
        <v>3</v>
      </c>
      <c r="G2431" s="82">
        <v>13009</v>
      </c>
      <c r="H2431" s="101">
        <f t="shared" si="363"/>
        <v>30</v>
      </c>
      <c r="I2431" s="43">
        <f>VLOOKUP(C2431,[4]CharPropertyConfig!$A:$G,7,FALSE)*D2431</f>
        <v>3825</v>
      </c>
      <c r="J2431" s="51">
        <f>VLOOKUP(A2431,filiation!A:C,3,FALSE)</f>
        <v>22</v>
      </c>
      <c r="K2431" s="51">
        <f>VLOOKUP(J2431,Entourage!A:N,14,FALSE)</f>
        <v>1</v>
      </c>
      <c r="L2431" s="2" t="str">
        <f t="shared" si="357"/>
        <v>战斗</v>
      </c>
      <c r="M2431" s="51">
        <f>VLOOKUP(A2431,filiation!A:D,IF(AND(A2431&gt;=105,A2431&lt;=125),3,4),FALSE)</f>
        <v>22</v>
      </c>
      <c r="N2431" s="51">
        <f>VLOOKUP(M2431,Entourage!A:N,14,FALSE)</f>
        <v>1</v>
      </c>
      <c r="O2431" s="2" t="str">
        <f t="shared" si="358"/>
        <v>战斗</v>
      </c>
      <c r="P2431" s="2">
        <f t="shared" si="359"/>
        <v>102</v>
      </c>
      <c r="Q2431" s="51">
        <f>INT(VLOOKUP(M2431,Entourage!A:AF,28+IF(N2431=1,2,IF(N2431=3,3,1)),FALSE)*0.6*POWER(B2431,1.1))</f>
        <v>105</v>
      </c>
      <c r="R2431" s="55">
        <f>I2431/(SUM(H$2:H2431)*10)</f>
        <v>4.6677080028311325E-3</v>
      </c>
      <c r="S2431" s="95">
        <f t="shared" si="354"/>
        <v>1.89</v>
      </c>
      <c r="T2431" s="96">
        <f>SUMIFS(H$2:H2431,A$2:A2431,A2431)*10*S2431*(1.1+INDEX(Entourage!BD:BD,MATCH(J2431,Entourage!A:A,0))/20)</f>
        <v>3827.2500000000005</v>
      </c>
      <c r="U2431" s="96">
        <f t="shared" si="360"/>
        <v>473.85000000000036</v>
      </c>
      <c r="V2431" s="96">
        <f>T2431/VLOOKUP(C2431,[4]CharPropertyConfig!$A:$G,7,FALSE)</f>
        <v>153.09000000000003</v>
      </c>
      <c r="W2431" s="96">
        <f t="shared" si="361"/>
        <v>13.770000000000437</v>
      </c>
      <c r="X2431" s="54" t="str">
        <f>VLOOKUP(J2431,Entourage!A:B,2,FALSE)</f>
        <v>c_b_0068</v>
      </c>
      <c r="Y2431" s="51" t="str">
        <f>VLOOKUP(M2431,Entourage!A:B,2,FALSE)</f>
        <v>c_b_0068</v>
      </c>
    </row>
    <row r="2432" spans="1:25" x14ac:dyDescent="0.15">
      <c r="A2432" s="51">
        <f t="shared" si="353"/>
        <v>122</v>
      </c>
      <c r="B2432" s="2">
        <f>COUNTIF(A$1:A2432,A2432)</f>
        <v>11</v>
      </c>
      <c r="C2432" s="2">
        <f t="shared" si="355"/>
        <v>102</v>
      </c>
      <c r="D2432" s="100">
        <f t="shared" si="356"/>
        <v>172</v>
      </c>
      <c r="E2432" s="51">
        <v>1</v>
      </c>
      <c r="F2432" s="43">
        <f t="shared" si="362"/>
        <v>4</v>
      </c>
      <c r="G2432" s="82">
        <v>13009</v>
      </c>
      <c r="H2432" s="101">
        <f t="shared" si="363"/>
        <v>34</v>
      </c>
      <c r="I2432" s="43">
        <f>VLOOKUP(C2432,[4]CharPropertyConfig!$A:$G,7,FALSE)*D2432</f>
        <v>4300</v>
      </c>
      <c r="J2432" s="51">
        <f>VLOOKUP(A2432,filiation!A:C,3,FALSE)</f>
        <v>22</v>
      </c>
      <c r="K2432" s="51">
        <f>VLOOKUP(J2432,Entourage!A:N,14,FALSE)</f>
        <v>1</v>
      </c>
      <c r="L2432" s="2" t="str">
        <f t="shared" si="357"/>
        <v>战斗</v>
      </c>
      <c r="M2432" s="51">
        <f>VLOOKUP(A2432,filiation!A:D,IF(AND(A2432&gt;=105,A2432&lt;=125),3,4),FALSE)</f>
        <v>22</v>
      </c>
      <c r="N2432" s="51">
        <f>VLOOKUP(M2432,Entourage!A:N,14,FALSE)</f>
        <v>1</v>
      </c>
      <c r="O2432" s="2" t="str">
        <f t="shared" si="358"/>
        <v>战斗</v>
      </c>
      <c r="P2432" s="2">
        <f t="shared" si="359"/>
        <v>102</v>
      </c>
      <c r="Q2432" s="51">
        <f>INT(VLOOKUP(M2432,Entourage!A:AF,28+IF(N2432=1,2,IF(N2432=3,3,1)),FALSE)*0.6*POWER(B2432,1.1))</f>
        <v>117</v>
      </c>
      <c r="R2432" s="55">
        <f>I2432/(SUM(H$2:H2432)*10)</f>
        <v>5.2451817516467429E-3</v>
      </c>
      <c r="S2432" s="95">
        <f t="shared" si="354"/>
        <v>1.74</v>
      </c>
      <c r="T2432" s="96">
        <f>SUMIFS(H$2:H2432,A$2:A2432,A2432)*10*S2432*(1.1+INDEX(Entourage!BD:BD,MATCH(J2432,Entourage!A:A,0))/20)</f>
        <v>4322.16</v>
      </c>
      <c r="U2432" s="96">
        <f t="shared" si="360"/>
        <v>494.9099999999994</v>
      </c>
      <c r="V2432" s="96">
        <f>T2432/VLOOKUP(C2432,[4]CharPropertyConfig!$A:$G,7,FALSE)</f>
        <v>172.88639999999998</v>
      </c>
      <c r="W2432" s="96">
        <f t="shared" si="361"/>
        <v>21.059999999999036</v>
      </c>
      <c r="X2432" s="54" t="str">
        <f>VLOOKUP(J2432,Entourage!A:B,2,FALSE)</f>
        <v>c_b_0068</v>
      </c>
      <c r="Y2432" s="51" t="str">
        <f>VLOOKUP(M2432,Entourage!A:B,2,FALSE)</f>
        <v>c_b_0068</v>
      </c>
    </row>
    <row r="2433" spans="1:25" x14ac:dyDescent="0.15">
      <c r="A2433" s="51">
        <f t="shared" si="353"/>
        <v>122</v>
      </c>
      <c r="B2433" s="2">
        <f>COUNTIF(A$1:A2433,A2433)</f>
        <v>12</v>
      </c>
      <c r="C2433" s="2">
        <f t="shared" si="355"/>
        <v>102</v>
      </c>
      <c r="D2433" s="100">
        <f t="shared" si="356"/>
        <v>193</v>
      </c>
      <c r="E2433" s="51">
        <v>1</v>
      </c>
      <c r="F2433" s="43">
        <f t="shared" si="362"/>
        <v>4</v>
      </c>
      <c r="G2433" s="82">
        <v>13009</v>
      </c>
      <c r="H2433" s="101">
        <f t="shared" si="363"/>
        <v>38</v>
      </c>
      <c r="I2433" s="43">
        <f>VLOOKUP(C2433,[4]CharPropertyConfig!$A:$G,7,FALSE)*D2433</f>
        <v>4825</v>
      </c>
      <c r="J2433" s="51">
        <f>VLOOKUP(A2433,filiation!A:C,3,FALSE)</f>
        <v>22</v>
      </c>
      <c r="K2433" s="51">
        <f>VLOOKUP(J2433,Entourage!A:N,14,FALSE)</f>
        <v>1</v>
      </c>
      <c r="L2433" s="2" t="str">
        <f t="shared" si="357"/>
        <v>战斗</v>
      </c>
      <c r="M2433" s="51">
        <f>VLOOKUP(A2433,filiation!A:D,IF(AND(A2433&gt;=105,A2433&lt;=125),3,4),FALSE)</f>
        <v>22</v>
      </c>
      <c r="N2433" s="51">
        <f>VLOOKUP(M2433,Entourage!A:N,14,FALSE)</f>
        <v>1</v>
      </c>
      <c r="O2433" s="2" t="str">
        <f t="shared" si="358"/>
        <v>战斗</v>
      </c>
      <c r="P2433" s="2">
        <f t="shared" si="359"/>
        <v>102</v>
      </c>
      <c r="Q2433" s="51">
        <f>INT(VLOOKUP(M2433,Entourage!A:AF,28+IF(N2433=1,2,IF(N2433=3,3,1)),FALSE)*0.6*POWER(B2433,1.1))</f>
        <v>129</v>
      </c>
      <c r="R2433" s="55">
        <f>I2433/(SUM(H$2:H2433)*10)</f>
        <v>5.8828549830525004E-3</v>
      </c>
      <c r="S2433" s="95">
        <f t="shared" si="354"/>
        <v>1.615</v>
      </c>
      <c r="T2433" s="96">
        <f>SUMIFS(H$2:H2433,A$2:A2433,A2433)*10*S2433*(1.1+INDEX(Entourage!BD:BD,MATCH(J2433,Entourage!A:A,0))/20)</f>
        <v>4840.1550000000007</v>
      </c>
      <c r="U2433" s="96">
        <f t="shared" si="360"/>
        <v>517.9950000000008</v>
      </c>
      <c r="V2433" s="96">
        <f>T2433/VLOOKUP(C2433,[4]CharPropertyConfig!$A:$G,7,FALSE)</f>
        <v>193.60620000000003</v>
      </c>
      <c r="W2433" s="96">
        <f t="shared" si="361"/>
        <v>23.085000000001401</v>
      </c>
      <c r="X2433" s="54" t="str">
        <f>VLOOKUP(J2433,Entourage!A:B,2,FALSE)</f>
        <v>c_b_0068</v>
      </c>
      <c r="Y2433" s="51" t="str">
        <f>VLOOKUP(M2433,Entourage!A:B,2,FALSE)</f>
        <v>c_b_0068</v>
      </c>
    </row>
    <row r="2434" spans="1:25" x14ac:dyDescent="0.15">
      <c r="A2434" s="51">
        <f t="shared" si="353"/>
        <v>122</v>
      </c>
      <c r="B2434" s="2">
        <f>COUNTIF(A$1:A2434,A2434)</f>
        <v>13</v>
      </c>
      <c r="C2434" s="2">
        <f t="shared" si="355"/>
        <v>102</v>
      </c>
      <c r="D2434" s="100">
        <f t="shared" si="356"/>
        <v>215</v>
      </c>
      <c r="E2434" s="51">
        <v>1</v>
      </c>
      <c r="F2434" s="43">
        <f t="shared" si="362"/>
        <v>4</v>
      </c>
      <c r="G2434" s="82">
        <v>13009</v>
      </c>
      <c r="H2434" s="101">
        <f t="shared" si="363"/>
        <v>42</v>
      </c>
      <c r="I2434" s="43">
        <f>VLOOKUP(C2434,[4]CharPropertyConfig!$A:$G,7,FALSE)*D2434</f>
        <v>5375</v>
      </c>
      <c r="J2434" s="51">
        <f>VLOOKUP(A2434,filiation!A:C,3,FALSE)</f>
        <v>22</v>
      </c>
      <c r="K2434" s="51">
        <f>VLOOKUP(J2434,Entourage!A:N,14,FALSE)</f>
        <v>1</v>
      </c>
      <c r="L2434" s="2" t="str">
        <f t="shared" si="357"/>
        <v>战斗</v>
      </c>
      <c r="M2434" s="51">
        <f>VLOOKUP(A2434,filiation!A:D,IF(AND(A2434&gt;=105,A2434&lt;=125),3,4),FALSE)</f>
        <v>22</v>
      </c>
      <c r="N2434" s="51">
        <f>VLOOKUP(M2434,Entourage!A:N,14,FALSE)</f>
        <v>1</v>
      </c>
      <c r="O2434" s="2" t="str">
        <f t="shared" si="358"/>
        <v>战斗</v>
      </c>
      <c r="P2434" s="2">
        <f t="shared" si="359"/>
        <v>102</v>
      </c>
      <c r="Q2434" s="51">
        <f>INT(VLOOKUP(M2434,Entourage!A:AF,28+IF(N2434=1,2,IF(N2434=3,3,1)),FALSE)*0.6*POWER(B2434,1.1))</f>
        <v>141</v>
      </c>
      <c r="R2434" s="55">
        <f>I2434/(SUM(H$2:H2434)*10)</f>
        <v>6.5500853034365101E-3</v>
      </c>
      <c r="S2434" s="95">
        <f t="shared" si="354"/>
        <v>1.51</v>
      </c>
      <c r="T2434" s="96">
        <f>SUMIFS(H$2:H2434,A$2:A2434,A2434)*10*S2434*(1.1+INDEX(Entourage!BD:BD,MATCH(J2434,Entourage!A:A,0))/20)</f>
        <v>5381.64</v>
      </c>
      <c r="U2434" s="96">
        <f t="shared" si="360"/>
        <v>541.48499999999967</v>
      </c>
      <c r="V2434" s="96">
        <f>T2434/VLOOKUP(C2434,[4]CharPropertyConfig!$A:$G,7,FALSE)</f>
        <v>215.26560000000001</v>
      </c>
      <c r="W2434" s="96">
        <f t="shared" si="361"/>
        <v>23.489999999998872</v>
      </c>
      <c r="X2434" s="54" t="str">
        <f>VLOOKUP(J2434,Entourage!A:B,2,FALSE)</f>
        <v>c_b_0068</v>
      </c>
      <c r="Y2434" s="51" t="str">
        <f>VLOOKUP(M2434,Entourage!A:B,2,FALSE)</f>
        <v>c_b_0068</v>
      </c>
    </row>
    <row r="2435" spans="1:25" x14ac:dyDescent="0.15">
      <c r="A2435" s="51">
        <f t="shared" ref="A2435:A2498" si="364">INT((ROW(A2435)+18)/20)</f>
        <v>122</v>
      </c>
      <c r="B2435" s="2">
        <f>COUNTIF(A$1:A2435,A2435)</f>
        <v>14</v>
      </c>
      <c r="C2435" s="2">
        <f t="shared" si="355"/>
        <v>102</v>
      </c>
      <c r="D2435" s="100">
        <f t="shared" si="356"/>
        <v>237</v>
      </c>
      <c r="E2435" s="51">
        <v>1</v>
      </c>
      <c r="F2435" s="43">
        <f t="shared" si="362"/>
        <v>5</v>
      </c>
      <c r="G2435" s="82">
        <v>13009</v>
      </c>
      <c r="H2435" s="101">
        <f t="shared" si="363"/>
        <v>46</v>
      </c>
      <c r="I2435" s="43">
        <f>VLOOKUP(C2435,[4]CharPropertyConfig!$A:$G,7,FALSE)*D2435</f>
        <v>5925</v>
      </c>
      <c r="J2435" s="51">
        <f>VLOOKUP(A2435,filiation!A:C,3,FALSE)</f>
        <v>22</v>
      </c>
      <c r="K2435" s="51">
        <f>VLOOKUP(J2435,Entourage!A:N,14,FALSE)</f>
        <v>1</v>
      </c>
      <c r="L2435" s="2" t="str">
        <f t="shared" si="357"/>
        <v>战斗</v>
      </c>
      <c r="M2435" s="51">
        <f>VLOOKUP(A2435,filiation!A:D,IF(AND(A2435&gt;=105,A2435&lt;=125),3,4),FALSE)</f>
        <v>22</v>
      </c>
      <c r="N2435" s="51">
        <f>VLOOKUP(M2435,Entourage!A:N,14,FALSE)</f>
        <v>1</v>
      </c>
      <c r="O2435" s="2" t="str">
        <f t="shared" si="358"/>
        <v>战斗</v>
      </c>
      <c r="P2435" s="2">
        <f t="shared" si="359"/>
        <v>102</v>
      </c>
      <c r="Q2435" s="51">
        <f>INT(VLOOKUP(M2435,Entourage!A:AF,28+IF(N2435=1,2,IF(N2435=3,3,1)),FALSE)*0.6*POWER(B2435,1.1))</f>
        <v>153</v>
      </c>
      <c r="R2435" s="55">
        <f>I2435/(SUM(H$2:H2435)*10)</f>
        <v>7.2162813923464788E-3</v>
      </c>
      <c r="S2435" s="95">
        <f t="shared" ref="S2435:S2498" si="365">VLOOKUP(B2435,AG$2:AH$22,2,FALSE)</f>
        <v>1.42</v>
      </c>
      <c r="T2435" s="96">
        <f>SUMIFS(H$2:H2435,A$2:A2435,A2435)*10*S2435*(1.1+INDEX(Entourage!BD:BD,MATCH(J2435,Entourage!A:A,0))/20)</f>
        <v>5942.7000000000007</v>
      </c>
      <c r="U2435" s="96">
        <f t="shared" si="360"/>
        <v>561.0600000000004</v>
      </c>
      <c r="V2435" s="96">
        <f>T2435/VLOOKUP(C2435,[4]CharPropertyConfig!$A:$G,7,FALSE)</f>
        <v>237.70800000000003</v>
      </c>
      <c r="W2435" s="96">
        <f t="shared" si="361"/>
        <v>19.575000000000728</v>
      </c>
      <c r="X2435" s="54" t="str">
        <f>VLOOKUP(J2435,Entourage!A:B,2,FALSE)</f>
        <v>c_b_0068</v>
      </c>
      <c r="Y2435" s="51" t="str">
        <f>VLOOKUP(M2435,Entourage!A:B,2,FALSE)</f>
        <v>c_b_0068</v>
      </c>
    </row>
    <row r="2436" spans="1:25" x14ac:dyDescent="0.15">
      <c r="A2436" s="51">
        <f t="shared" si="364"/>
        <v>122</v>
      </c>
      <c r="B2436" s="2">
        <f>COUNTIF(A$1:A2436,A2436)</f>
        <v>15</v>
      </c>
      <c r="C2436" s="2">
        <f t="shared" si="355"/>
        <v>102</v>
      </c>
      <c r="D2436" s="100">
        <f t="shared" si="356"/>
        <v>260</v>
      </c>
      <c r="E2436" s="51">
        <v>1</v>
      </c>
      <c r="F2436" s="43">
        <f t="shared" si="362"/>
        <v>5</v>
      </c>
      <c r="G2436" s="82">
        <v>13009</v>
      </c>
      <c r="H2436" s="101">
        <f t="shared" si="363"/>
        <v>50</v>
      </c>
      <c r="I2436" s="43">
        <f>VLOOKUP(C2436,[4]CharPropertyConfig!$A:$G,7,FALSE)*D2436</f>
        <v>6500</v>
      </c>
      <c r="J2436" s="51">
        <f>VLOOKUP(A2436,filiation!A:C,3,FALSE)</f>
        <v>22</v>
      </c>
      <c r="K2436" s="51">
        <f>VLOOKUP(J2436,Entourage!A:N,14,FALSE)</f>
        <v>1</v>
      </c>
      <c r="L2436" s="2" t="str">
        <f t="shared" si="357"/>
        <v>战斗</v>
      </c>
      <c r="M2436" s="51">
        <f>VLOOKUP(A2436,filiation!A:D,IF(AND(A2436&gt;=105,A2436&lt;=125),3,4),FALSE)</f>
        <v>22</v>
      </c>
      <c r="N2436" s="51">
        <f>VLOOKUP(M2436,Entourage!A:N,14,FALSE)</f>
        <v>1</v>
      </c>
      <c r="O2436" s="2" t="str">
        <f t="shared" si="358"/>
        <v>战斗</v>
      </c>
      <c r="P2436" s="2">
        <f t="shared" si="359"/>
        <v>102</v>
      </c>
      <c r="Q2436" s="51">
        <f>INT(VLOOKUP(M2436,Entourage!A:AF,28+IF(N2436=1,2,IF(N2436=3,3,1)),FALSE)*0.6*POWER(B2436,1.1))</f>
        <v>165</v>
      </c>
      <c r="R2436" s="55">
        <f>I2436/(SUM(H$2:H2436)*10)</f>
        <v>7.9117775938458545E-3</v>
      </c>
      <c r="S2436" s="95">
        <f t="shared" si="365"/>
        <v>1.3418999999999999</v>
      </c>
      <c r="T2436" s="96">
        <f>SUMIFS(H$2:H2436,A$2:A2436,A2436)*10*S2436*(1.1+INDEX(Entourage!BD:BD,MATCH(J2436,Entourage!A:A,0))/20)</f>
        <v>6521.6339999999991</v>
      </c>
      <c r="U2436" s="96">
        <f t="shared" si="360"/>
        <v>578.93399999999838</v>
      </c>
      <c r="V2436" s="96">
        <f>T2436/VLOOKUP(C2436,[4]CharPropertyConfig!$A:$G,7,FALSE)</f>
        <v>260.86535999999995</v>
      </c>
      <c r="W2436" s="96">
        <f t="shared" si="361"/>
        <v>17.873999999997977</v>
      </c>
      <c r="X2436" s="54" t="str">
        <f>VLOOKUP(J2436,Entourage!A:B,2,FALSE)</f>
        <v>c_b_0068</v>
      </c>
      <c r="Y2436" s="51" t="str">
        <f>VLOOKUP(M2436,Entourage!A:B,2,FALSE)</f>
        <v>c_b_0068</v>
      </c>
    </row>
    <row r="2437" spans="1:25" x14ac:dyDescent="0.15">
      <c r="A2437" s="51">
        <f t="shared" si="364"/>
        <v>122</v>
      </c>
      <c r="B2437" s="2">
        <f>COUNTIF(A$1:A2437,A2437)</f>
        <v>16</v>
      </c>
      <c r="C2437" s="2">
        <f t="shared" si="355"/>
        <v>102</v>
      </c>
      <c r="D2437" s="100">
        <f t="shared" si="356"/>
        <v>284</v>
      </c>
      <c r="E2437" s="51">
        <v>1</v>
      </c>
      <c r="F2437" s="43">
        <f t="shared" si="362"/>
        <v>5</v>
      </c>
      <c r="G2437" s="82">
        <v>13009</v>
      </c>
      <c r="H2437" s="101">
        <f t="shared" si="363"/>
        <v>54</v>
      </c>
      <c r="I2437" s="43">
        <f>VLOOKUP(C2437,[4]CharPropertyConfig!$A:$G,7,FALSE)*D2437</f>
        <v>7100</v>
      </c>
      <c r="J2437" s="51">
        <f>VLOOKUP(A2437,filiation!A:C,3,FALSE)</f>
        <v>22</v>
      </c>
      <c r="K2437" s="51">
        <f>VLOOKUP(J2437,Entourage!A:N,14,FALSE)</f>
        <v>1</v>
      </c>
      <c r="L2437" s="2" t="str">
        <f t="shared" si="357"/>
        <v>战斗</v>
      </c>
      <c r="M2437" s="51">
        <f>VLOOKUP(A2437,filiation!A:D,IF(AND(A2437&gt;=105,A2437&lt;=125),3,4),FALSE)</f>
        <v>22</v>
      </c>
      <c r="N2437" s="51">
        <f>VLOOKUP(M2437,Entourage!A:N,14,FALSE)</f>
        <v>1</v>
      </c>
      <c r="O2437" s="2" t="str">
        <f t="shared" si="358"/>
        <v>战斗</v>
      </c>
      <c r="P2437" s="2">
        <f t="shared" si="359"/>
        <v>102</v>
      </c>
      <c r="Q2437" s="51">
        <f>INT(VLOOKUP(M2437,Entourage!A:AF,28+IF(N2437=1,2,IF(N2437=3,3,1)),FALSE)*0.6*POWER(B2437,1.1))</f>
        <v>177</v>
      </c>
      <c r="R2437" s="55">
        <f>I2437/(SUM(H$2:H2437)*10)</f>
        <v>8.6364189271378178E-3</v>
      </c>
      <c r="S2437" s="95">
        <f t="shared" si="365"/>
        <v>1.2748049999999997</v>
      </c>
      <c r="T2437" s="96">
        <f>SUMIFS(H$2:H2437,A$2:A2437,A2437)*10*S2437*(1.1+INDEX(Entourage!BD:BD,MATCH(J2437,Entourage!A:A,0))/20)</f>
        <v>7124.8851449999984</v>
      </c>
      <c r="U2437" s="96">
        <f t="shared" si="360"/>
        <v>603.25114499999927</v>
      </c>
      <c r="V2437" s="96">
        <f>T2437/VLOOKUP(C2437,[4]CharPropertyConfig!$A:$G,7,FALSE)</f>
        <v>284.99540579999996</v>
      </c>
      <c r="W2437" s="96">
        <f t="shared" si="361"/>
        <v>24.317145000000892</v>
      </c>
      <c r="X2437" s="54" t="str">
        <f>VLOOKUP(J2437,Entourage!A:B,2,FALSE)</f>
        <v>c_b_0068</v>
      </c>
      <c r="Y2437" s="51" t="str">
        <f>VLOOKUP(M2437,Entourage!A:B,2,FALSE)</f>
        <v>c_b_0068</v>
      </c>
    </row>
    <row r="2438" spans="1:25" x14ac:dyDescent="0.15">
      <c r="A2438" s="51">
        <f t="shared" si="364"/>
        <v>122</v>
      </c>
      <c r="B2438" s="2">
        <f>COUNTIF(A$1:A2438,A2438)</f>
        <v>17</v>
      </c>
      <c r="C2438" s="2">
        <f t="shared" si="355"/>
        <v>102</v>
      </c>
      <c r="D2438" s="100">
        <f t="shared" si="356"/>
        <v>310</v>
      </c>
      <c r="E2438" s="51">
        <v>1</v>
      </c>
      <c r="F2438" s="43">
        <f t="shared" si="362"/>
        <v>5</v>
      </c>
      <c r="G2438" s="82">
        <v>13009</v>
      </c>
      <c r="H2438" s="101">
        <f t="shared" si="363"/>
        <v>58</v>
      </c>
      <c r="I2438" s="43">
        <f>VLOOKUP(C2438,[4]CharPropertyConfig!$A:$G,7,FALSE)*D2438</f>
        <v>7750</v>
      </c>
      <c r="J2438" s="51">
        <f>VLOOKUP(A2438,filiation!A:C,3,FALSE)</f>
        <v>22</v>
      </c>
      <c r="K2438" s="51">
        <f>VLOOKUP(J2438,Entourage!A:N,14,FALSE)</f>
        <v>1</v>
      </c>
      <c r="L2438" s="2" t="str">
        <f t="shared" si="357"/>
        <v>战斗</v>
      </c>
      <c r="M2438" s="51">
        <f>VLOOKUP(A2438,filiation!A:D,IF(AND(A2438&gt;=105,A2438&lt;=125),3,4),FALSE)</f>
        <v>22</v>
      </c>
      <c r="N2438" s="51">
        <f>VLOOKUP(M2438,Entourage!A:N,14,FALSE)</f>
        <v>1</v>
      </c>
      <c r="O2438" s="2" t="str">
        <f t="shared" si="358"/>
        <v>战斗</v>
      </c>
      <c r="P2438" s="2">
        <f t="shared" si="359"/>
        <v>102</v>
      </c>
      <c r="Q2438" s="51">
        <f>INT(VLOOKUP(M2438,Entourage!A:AF,28+IF(N2438=1,2,IF(N2438=3,3,1)),FALSE)*0.6*POWER(B2438,1.1))</f>
        <v>189</v>
      </c>
      <c r="R2438" s="55">
        <f>I2438/(SUM(H$2:H2438)*10)</f>
        <v>9.420430787183352E-3</v>
      </c>
      <c r="S2438" s="95">
        <f t="shared" si="365"/>
        <v>1.2174387749999998</v>
      </c>
      <c r="T2438" s="96">
        <f>SUMIFS(H$2:H2438,A$2:A2438,A2438)*10*S2438*(1.1+INDEX(Entourage!BD:BD,MATCH(J2438,Entourage!A:A,0))/20)</f>
        <v>7757.5198742999983</v>
      </c>
      <c r="U2438" s="96">
        <f t="shared" si="360"/>
        <v>632.63472929999989</v>
      </c>
      <c r="V2438" s="96">
        <f>T2438/VLOOKUP(C2438,[4]CharPropertyConfig!$A:$G,7,FALSE)</f>
        <v>310.30079497199995</v>
      </c>
      <c r="W2438" s="96">
        <f t="shared" si="361"/>
        <v>29.383584300000621</v>
      </c>
      <c r="X2438" s="54" t="str">
        <f>VLOOKUP(J2438,Entourage!A:B,2,FALSE)</f>
        <v>c_b_0068</v>
      </c>
      <c r="Y2438" s="51" t="str">
        <f>VLOOKUP(M2438,Entourage!A:B,2,FALSE)</f>
        <v>c_b_0068</v>
      </c>
    </row>
    <row r="2439" spans="1:25" x14ac:dyDescent="0.15">
      <c r="A2439" s="51">
        <f t="shared" si="364"/>
        <v>122</v>
      </c>
      <c r="B2439" s="2">
        <f>COUNTIF(A$1:A2439,A2439)</f>
        <v>18</v>
      </c>
      <c r="C2439" s="2">
        <f t="shared" si="355"/>
        <v>102</v>
      </c>
      <c r="D2439" s="100">
        <f t="shared" si="356"/>
        <v>338</v>
      </c>
      <c r="E2439" s="51">
        <v>1</v>
      </c>
      <c r="F2439" s="43">
        <f t="shared" si="362"/>
        <v>6</v>
      </c>
      <c r="G2439" s="82">
        <v>13009</v>
      </c>
      <c r="H2439" s="101">
        <f t="shared" si="363"/>
        <v>64</v>
      </c>
      <c r="I2439" s="43">
        <f>VLOOKUP(C2439,[4]CharPropertyConfig!$A:$G,7,FALSE)*D2439</f>
        <v>8450</v>
      </c>
      <c r="J2439" s="51">
        <f>VLOOKUP(A2439,filiation!A:C,3,FALSE)</f>
        <v>22</v>
      </c>
      <c r="K2439" s="51">
        <f>VLOOKUP(J2439,Entourage!A:N,14,FALSE)</f>
        <v>1</v>
      </c>
      <c r="L2439" s="2" t="str">
        <f t="shared" si="357"/>
        <v>战斗</v>
      </c>
      <c r="M2439" s="51">
        <f>VLOOKUP(A2439,filiation!A:D,IF(AND(A2439&gt;=105,A2439&lt;=125),3,4),FALSE)</f>
        <v>22</v>
      </c>
      <c r="N2439" s="51">
        <f>VLOOKUP(M2439,Entourage!A:N,14,FALSE)</f>
        <v>1</v>
      </c>
      <c r="O2439" s="2" t="str">
        <f t="shared" si="358"/>
        <v>战斗</v>
      </c>
      <c r="P2439" s="2">
        <f t="shared" si="359"/>
        <v>102</v>
      </c>
      <c r="Q2439" s="51">
        <f>INT(VLOOKUP(M2439,Entourage!A:AF,28+IF(N2439=1,2,IF(N2439=3,3,1)),FALSE)*0.6*POWER(B2439,1.1))</f>
        <v>201</v>
      </c>
      <c r="R2439" s="55">
        <f>I2439/(SUM(H$2:H2439)*10)</f>
        <v>1.0263324102414614E-2</v>
      </c>
      <c r="S2439" s="95">
        <f t="shared" si="365"/>
        <v>1.1687412239999997</v>
      </c>
      <c r="T2439" s="96">
        <f>SUMIFS(H$2:H2439,A$2:A2439,A2439)*10*S2439*(1.1+INDEX(Entourage!BD:BD,MATCH(J2439,Entourage!A:A,0))/20)</f>
        <v>8457.0114968639991</v>
      </c>
      <c r="U2439" s="96">
        <f t="shared" si="360"/>
        <v>699.49162256400086</v>
      </c>
      <c r="V2439" s="96">
        <f>T2439/VLOOKUP(C2439,[4]CharPropertyConfig!$A:$G,7,FALSE)</f>
        <v>338.28045987455994</v>
      </c>
      <c r="W2439" s="96">
        <f t="shared" si="361"/>
        <v>66.856893264000973</v>
      </c>
      <c r="X2439" s="54" t="str">
        <f>VLOOKUP(J2439,Entourage!A:B,2,FALSE)</f>
        <v>c_b_0068</v>
      </c>
      <c r="Y2439" s="51" t="str">
        <f>VLOOKUP(M2439,Entourage!A:B,2,FALSE)</f>
        <v>c_b_0068</v>
      </c>
    </row>
    <row r="2440" spans="1:25" x14ac:dyDescent="0.15">
      <c r="A2440" s="51">
        <f t="shared" si="364"/>
        <v>122</v>
      </c>
      <c r="B2440" s="2">
        <f>COUNTIF(A$1:A2440,A2440)</f>
        <v>19</v>
      </c>
      <c r="C2440" s="2">
        <f t="shared" si="355"/>
        <v>102</v>
      </c>
      <c r="D2440" s="100">
        <f t="shared" si="356"/>
        <v>367</v>
      </c>
      <c r="E2440" s="51">
        <v>1</v>
      </c>
      <c r="F2440" s="43">
        <f t="shared" si="362"/>
        <v>6</v>
      </c>
      <c r="G2440" s="82">
        <v>13009</v>
      </c>
      <c r="H2440" s="101">
        <f t="shared" si="363"/>
        <v>68</v>
      </c>
      <c r="I2440" s="43">
        <f>VLOOKUP(C2440,[4]CharPropertyConfig!$A:$G,7,FALSE)*D2440</f>
        <v>9175</v>
      </c>
      <c r="J2440" s="51">
        <f>VLOOKUP(A2440,filiation!A:C,3,FALSE)</f>
        <v>22</v>
      </c>
      <c r="K2440" s="51">
        <f>VLOOKUP(J2440,Entourage!A:N,14,FALSE)</f>
        <v>1</v>
      </c>
      <c r="L2440" s="2" t="str">
        <f t="shared" si="357"/>
        <v>战斗</v>
      </c>
      <c r="M2440" s="51">
        <f>VLOOKUP(A2440,filiation!A:D,IF(AND(A2440&gt;=105,A2440&lt;=125),3,4),FALSE)</f>
        <v>22</v>
      </c>
      <c r="N2440" s="51">
        <f>VLOOKUP(M2440,Entourage!A:N,14,FALSE)</f>
        <v>1</v>
      </c>
      <c r="O2440" s="2" t="str">
        <f t="shared" si="358"/>
        <v>战斗</v>
      </c>
      <c r="P2440" s="2">
        <f t="shared" si="359"/>
        <v>102</v>
      </c>
      <c r="Q2440" s="51">
        <f>INT(VLOOKUP(M2440,Entourage!A:AF,28+IF(N2440=1,2,IF(N2440=3,3,1)),FALSE)*0.6*POWER(B2440,1.1))</f>
        <v>214</v>
      </c>
      <c r="R2440" s="55">
        <f>I2440/(SUM(H$2:H2440)*10)</f>
        <v>1.1134708737864077E-2</v>
      </c>
      <c r="S2440" s="95">
        <f t="shared" si="365"/>
        <v>1.1278352811599996</v>
      </c>
      <c r="T2440" s="96">
        <f>SUMIFS(H$2:H2440,A$2:A2440,A2440)*10*S2440*(1.1+INDEX(Entourage!BD:BD,MATCH(J2440,Entourage!A:A,0))/20)</f>
        <v>9196.3688825786376</v>
      </c>
      <c r="U2440" s="96">
        <f t="shared" si="360"/>
        <v>739.35738571463844</v>
      </c>
      <c r="V2440" s="96">
        <f>T2440/VLOOKUP(C2440,[4]CharPropertyConfig!$A:$G,7,FALSE)</f>
        <v>367.85475530314551</v>
      </c>
      <c r="W2440" s="96">
        <f t="shared" si="361"/>
        <v>39.865763150637576</v>
      </c>
      <c r="X2440" s="54" t="str">
        <f>VLOOKUP(J2440,Entourage!A:B,2,FALSE)</f>
        <v>c_b_0068</v>
      </c>
      <c r="Y2440" s="51" t="str">
        <f>VLOOKUP(M2440,Entourage!A:B,2,FALSE)</f>
        <v>c_b_0068</v>
      </c>
    </row>
    <row r="2441" spans="1:25" x14ac:dyDescent="0.15">
      <c r="A2441" s="51">
        <f t="shared" si="364"/>
        <v>122</v>
      </c>
      <c r="B2441" s="2">
        <f>COUNTIF(A$1:A2441,A2441)</f>
        <v>20</v>
      </c>
      <c r="C2441" s="2">
        <f t="shared" si="355"/>
        <v>102</v>
      </c>
      <c r="D2441" s="100">
        <f t="shared" si="356"/>
        <v>399</v>
      </c>
      <c r="E2441" s="51">
        <v>1</v>
      </c>
      <c r="F2441" s="43">
        <f t="shared" si="362"/>
        <v>6</v>
      </c>
      <c r="G2441" s="82">
        <v>13009</v>
      </c>
      <c r="H2441" s="101">
        <f t="shared" si="363"/>
        <v>72</v>
      </c>
      <c r="I2441" s="43">
        <f>VLOOKUP(C2441,[4]CharPropertyConfig!$A:$G,7,FALSE)*D2441</f>
        <v>9975</v>
      </c>
      <c r="J2441" s="51">
        <f>VLOOKUP(A2441,filiation!A:C,3,FALSE)</f>
        <v>22</v>
      </c>
      <c r="K2441" s="51">
        <f>VLOOKUP(J2441,Entourage!A:N,14,FALSE)</f>
        <v>1</v>
      </c>
      <c r="L2441" s="2" t="str">
        <f t="shared" si="357"/>
        <v>战斗</v>
      </c>
      <c r="M2441" s="51">
        <f>VLOOKUP(A2441,filiation!A:D,IF(AND(A2441&gt;=105,A2441&lt;=125),3,4),FALSE)</f>
        <v>22</v>
      </c>
      <c r="N2441" s="51">
        <f>VLOOKUP(M2441,Entourage!A:N,14,FALSE)</f>
        <v>1</v>
      </c>
      <c r="O2441" s="2" t="str">
        <f t="shared" si="358"/>
        <v>战斗</v>
      </c>
      <c r="P2441" s="2">
        <f t="shared" si="359"/>
        <v>102</v>
      </c>
      <c r="Q2441" s="51">
        <f>INT(VLOOKUP(M2441,Entourage!A:AF,28+IF(N2441=1,2,IF(N2441=3,3,1)),FALSE)*0.6*POWER(B2441,1.1))</f>
        <v>226</v>
      </c>
      <c r="R2441" s="55">
        <f>I2441/(SUM(H$2:H2441)*10)</f>
        <v>1.2095014065379765E-2</v>
      </c>
      <c r="S2441" s="95">
        <f t="shared" si="365"/>
        <v>1.0940002227251997</v>
      </c>
      <c r="T2441" s="96">
        <f>SUMIFS(H$2:H2441,A$2:A2441,A2441)*10*S2441*(1.1+INDEX(Entourage!BD:BD,MATCH(J2441,Entourage!A:A,0))/20)</f>
        <v>9983.8460325901724</v>
      </c>
      <c r="U2441" s="96">
        <f t="shared" si="360"/>
        <v>787.47715001153483</v>
      </c>
      <c r="V2441" s="96">
        <f>T2441/VLOOKUP(C2441,[4]CharPropertyConfig!$A:$G,7,FALSE)</f>
        <v>399.35384130360688</v>
      </c>
      <c r="W2441" s="96">
        <f t="shared" si="361"/>
        <v>48.119764296896392</v>
      </c>
      <c r="X2441" s="54" t="str">
        <f>VLOOKUP(J2441,Entourage!A:B,2,FALSE)</f>
        <v>c_b_0068</v>
      </c>
      <c r="Y2441" s="51" t="str">
        <f>VLOOKUP(M2441,Entourage!A:B,2,FALSE)</f>
        <v>c_b_0068</v>
      </c>
    </row>
    <row r="2442" spans="1:25" x14ac:dyDescent="0.15">
      <c r="A2442" s="51">
        <f t="shared" si="364"/>
        <v>123</v>
      </c>
      <c r="B2442" s="2">
        <f>COUNTIF(A$1:A2442,A2442)</f>
        <v>1</v>
      </c>
      <c r="C2442" s="2">
        <f t="shared" si="355"/>
        <v>104</v>
      </c>
      <c r="D2442" s="100">
        <f t="shared" si="356"/>
        <v>270</v>
      </c>
      <c r="E2442" s="51">
        <v>1</v>
      </c>
      <c r="F2442" s="43">
        <f t="shared" si="362"/>
        <v>1</v>
      </c>
      <c r="G2442" s="82">
        <v>13009</v>
      </c>
      <c r="H2442" s="101">
        <f t="shared" si="363"/>
        <v>2</v>
      </c>
      <c r="I2442" s="43">
        <f>VLOOKUP(C2442,[4]CharPropertyConfig!$A:$G,7,FALSE)*D2442</f>
        <v>270</v>
      </c>
      <c r="J2442" s="51">
        <f>VLOOKUP(A2442,filiation!A:C,3,FALSE)</f>
        <v>23</v>
      </c>
      <c r="K2442" s="51">
        <f>VLOOKUP(J2442,Entourage!A:N,14,FALSE)</f>
        <v>3</v>
      </c>
      <c r="L2442" s="2" t="str">
        <f t="shared" si="357"/>
        <v>辅助</v>
      </c>
      <c r="M2442" s="51">
        <f>VLOOKUP(A2442,filiation!A:D,IF(AND(A2442&gt;=105,A2442&lt;=125),3,4),FALSE)</f>
        <v>23</v>
      </c>
      <c r="N2442" s="51">
        <f>VLOOKUP(M2442,Entourage!A:N,14,FALSE)</f>
        <v>3</v>
      </c>
      <c r="O2442" s="2" t="str">
        <f t="shared" si="358"/>
        <v>辅助</v>
      </c>
      <c r="P2442" s="2">
        <f t="shared" si="359"/>
        <v>104</v>
      </c>
      <c r="Q2442" s="51">
        <f>INT(VLOOKUP(M2442,Entourage!A:AF,28+IF(N2442=1,2,IF(N2442=3,3,1)),FALSE)*0.6*POWER(B2442,1.1))</f>
        <v>245</v>
      </c>
      <c r="R2442" s="55">
        <f>I2442/(SUM(H$2:H2442)*10)</f>
        <v>3.273759002837258E-4</v>
      </c>
      <c r="S2442" s="95">
        <f t="shared" si="365"/>
        <v>10</v>
      </c>
      <c r="T2442" s="96">
        <f>SUMIFS(H$2:H2442,A$2:A2442,A2442)*10*S2442*(1.1+INDEX(Entourage!BD:BD,MATCH(J2442,Entourage!A:A,0))/20)</f>
        <v>270</v>
      </c>
      <c r="U2442" s="96">
        <f t="shared" si="360"/>
        <v>-9713.8460325901724</v>
      </c>
      <c r="V2442" s="96">
        <f>T2442/VLOOKUP(C2442,[4]CharPropertyConfig!$A:$G,7,FALSE)</f>
        <v>270</v>
      </c>
      <c r="W2442" s="96">
        <f t="shared" si="361"/>
        <v>-10501.323182601707</v>
      </c>
      <c r="X2442" s="54" t="str">
        <f>VLOOKUP(J2442,Entourage!A:B,2,FALSE)</f>
        <v>c_b_0061</v>
      </c>
      <c r="Y2442" s="51" t="str">
        <f>VLOOKUP(M2442,Entourage!A:B,2,FALSE)</f>
        <v>c_b_0061</v>
      </c>
    </row>
    <row r="2443" spans="1:25" x14ac:dyDescent="0.15">
      <c r="A2443" s="51">
        <f t="shared" si="364"/>
        <v>123</v>
      </c>
      <c r="B2443" s="2">
        <f>COUNTIF(A$1:A2443,A2443)</f>
        <v>2</v>
      </c>
      <c r="C2443" s="2">
        <f t="shared" si="355"/>
        <v>104</v>
      </c>
      <c r="D2443" s="100">
        <f t="shared" si="356"/>
        <v>567</v>
      </c>
      <c r="E2443" s="51">
        <v>1</v>
      </c>
      <c r="F2443" s="43">
        <f t="shared" si="362"/>
        <v>1</v>
      </c>
      <c r="G2443" s="82">
        <v>13009</v>
      </c>
      <c r="H2443" s="101">
        <f t="shared" si="363"/>
        <v>4</v>
      </c>
      <c r="I2443" s="43">
        <f>VLOOKUP(C2443,[4]CharPropertyConfig!$A:$G,7,FALSE)*D2443</f>
        <v>567</v>
      </c>
      <c r="J2443" s="51">
        <f>VLOOKUP(A2443,filiation!A:C,3,FALSE)</f>
        <v>23</v>
      </c>
      <c r="K2443" s="51">
        <f>VLOOKUP(J2443,Entourage!A:N,14,FALSE)</f>
        <v>3</v>
      </c>
      <c r="L2443" s="2" t="str">
        <f t="shared" si="357"/>
        <v>辅助</v>
      </c>
      <c r="M2443" s="51">
        <f>VLOOKUP(A2443,filiation!A:D,IF(AND(A2443&gt;=105,A2443&lt;=125),3,4),FALSE)</f>
        <v>23</v>
      </c>
      <c r="N2443" s="51">
        <f>VLOOKUP(M2443,Entourage!A:N,14,FALSE)</f>
        <v>3</v>
      </c>
      <c r="O2443" s="2" t="str">
        <f t="shared" si="358"/>
        <v>辅助</v>
      </c>
      <c r="P2443" s="2">
        <f t="shared" si="359"/>
        <v>104</v>
      </c>
      <c r="Q2443" s="51">
        <f>INT(VLOOKUP(M2443,Entourage!A:AF,28+IF(N2443=1,2,IF(N2443=3,3,1)),FALSE)*0.6*POWER(B2443,1.1))</f>
        <v>526</v>
      </c>
      <c r="R2443" s="55">
        <f>I2443/(SUM(H$2:H2443)*10)</f>
        <v>6.8745604888576352E-4</v>
      </c>
      <c r="S2443" s="95">
        <f t="shared" si="365"/>
        <v>7</v>
      </c>
      <c r="T2443" s="96">
        <f>SUMIFS(H$2:H2443,A$2:A2443,A2443)*10*S2443*(1.1+INDEX(Entourage!BD:BD,MATCH(J2443,Entourage!A:A,0))/20)</f>
        <v>567</v>
      </c>
      <c r="U2443" s="96">
        <f t="shared" si="360"/>
        <v>297</v>
      </c>
      <c r="V2443" s="96">
        <f>T2443/VLOOKUP(C2443,[4]CharPropertyConfig!$A:$G,7,FALSE)</f>
        <v>567</v>
      </c>
      <c r="W2443" s="96">
        <f t="shared" si="361"/>
        <v>10010.846032590172</v>
      </c>
      <c r="X2443" s="54" t="str">
        <f>VLOOKUP(J2443,Entourage!A:B,2,FALSE)</f>
        <v>c_b_0061</v>
      </c>
      <c r="Y2443" s="51" t="str">
        <f>VLOOKUP(M2443,Entourage!A:B,2,FALSE)</f>
        <v>c_b_0061</v>
      </c>
    </row>
    <row r="2444" spans="1:25" x14ac:dyDescent="0.15">
      <c r="A2444" s="51">
        <f t="shared" si="364"/>
        <v>123</v>
      </c>
      <c r="B2444" s="2">
        <f>COUNTIF(A$1:A2444,A2444)</f>
        <v>3</v>
      </c>
      <c r="C2444" s="2">
        <f t="shared" si="355"/>
        <v>104</v>
      </c>
      <c r="D2444" s="100">
        <f t="shared" si="356"/>
        <v>891</v>
      </c>
      <c r="E2444" s="51">
        <v>1</v>
      </c>
      <c r="F2444" s="43">
        <f t="shared" si="362"/>
        <v>1</v>
      </c>
      <c r="G2444" s="82">
        <v>13009</v>
      </c>
      <c r="H2444" s="101">
        <f t="shared" si="363"/>
        <v>6</v>
      </c>
      <c r="I2444" s="43">
        <f>VLOOKUP(C2444,[4]CharPropertyConfig!$A:$G,7,FALSE)*D2444</f>
        <v>891</v>
      </c>
      <c r="J2444" s="51">
        <f>VLOOKUP(A2444,filiation!A:C,3,FALSE)</f>
        <v>23</v>
      </c>
      <c r="K2444" s="51">
        <f>VLOOKUP(J2444,Entourage!A:N,14,FALSE)</f>
        <v>3</v>
      </c>
      <c r="L2444" s="2" t="str">
        <f t="shared" si="357"/>
        <v>辅助</v>
      </c>
      <c r="M2444" s="51">
        <f>VLOOKUP(A2444,filiation!A:D,IF(AND(A2444&gt;=105,A2444&lt;=125),3,4),FALSE)</f>
        <v>23</v>
      </c>
      <c r="N2444" s="51">
        <f>VLOOKUP(M2444,Entourage!A:N,14,FALSE)</f>
        <v>3</v>
      </c>
      <c r="O2444" s="2" t="str">
        <f t="shared" si="358"/>
        <v>辅助</v>
      </c>
      <c r="P2444" s="2">
        <f t="shared" si="359"/>
        <v>104</v>
      </c>
      <c r="Q2444" s="51">
        <f>INT(VLOOKUP(M2444,Entourage!A:AF,28+IF(N2444=1,2,IF(N2444=3,3,1)),FALSE)*0.6*POWER(B2444,1.1))</f>
        <v>821</v>
      </c>
      <c r="R2444" s="55">
        <f>I2444/(SUM(H$2:H2444)*10)</f>
        <v>1.0802094951748219E-3</v>
      </c>
      <c r="S2444" s="95">
        <f t="shared" si="365"/>
        <v>5.5</v>
      </c>
      <c r="T2444" s="96">
        <f>SUMIFS(H$2:H2444,A$2:A2444,A2444)*10*S2444*(1.1+INDEX(Entourage!BD:BD,MATCH(J2444,Entourage!A:A,0))/20)</f>
        <v>891.00000000000011</v>
      </c>
      <c r="U2444" s="96">
        <f t="shared" si="360"/>
        <v>324.00000000000011</v>
      </c>
      <c r="V2444" s="96">
        <f>T2444/VLOOKUP(C2444,[4]CharPropertyConfig!$A:$G,7,FALSE)</f>
        <v>891.00000000000011</v>
      </c>
      <c r="W2444" s="96">
        <f t="shared" si="361"/>
        <v>27.000000000000114</v>
      </c>
      <c r="X2444" s="54" t="str">
        <f>VLOOKUP(J2444,Entourage!A:B,2,FALSE)</f>
        <v>c_b_0061</v>
      </c>
      <c r="Y2444" s="51" t="str">
        <f>VLOOKUP(M2444,Entourage!A:B,2,FALSE)</f>
        <v>c_b_0061</v>
      </c>
    </row>
    <row r="2445" spans="1:25" x14ac:dyDescent="0.15">
      <c r="A2445" s="51">
        <f t="shared" si="364"/>
        <v>123</v>
      </c>
      <c r="B2445" s="2">
        <f>COUNTIF(A$1:A2445,A2445)</f>
        <v>4</v>
      </c>
      <c r="C2445" s="2">
        <f t="shared" si="355"/>
        <v>104</v>
      </c>
      <c r="D2445" s="100">
        <f t="shared" si="356"/>
        <v>1247</v>
      </c>
      <c r="E2445" s="51">
        <v>1</v>
      </c>
      <c r="F2445" s="43">
        <f t="shared" si="362"/>
        <v>2</v>
      </c>
      <c r="G2445" s="82">
        <v>13009</v>
      </c>
      <c r="H2445" s="101">
        <f t="shared" si="363"/>
        <v>10</v>
      </c>
      <c r="I2445" s="43">
        <f>VLOOKUP(C2445,[4]CharPropertyConfig!$A:$G,7,FALSE)*D2445</f>
        <v>1247</v>
      </c>
      <c r="J2445" s="51">
        <f>VLOOKUP(A2445,filiation!A:C,3,FALSE)</f>
        <v>23</v>
      </c>
      <c r="K2445" s="51">
        <f>VLOOKUP(J2445,Entourage!A:N,14,FALSE)</f>
        <v>3</v>
      </c>
      <c r="L2445" s="2" t="str">
        <f t="shared" si="357"/>
        <v>辅助</v>
      </c>
      <c r="M2445" s="51">
        <f>VLOOKUP(A2445,filiation!A:D,IF(AND(A2445&gt;=105,A2445&lt;=125),3,4),FALSE)</f>
        <v>23</v>
      </c>
      <c r="N2445" s="51">
        <f>VLOOKUP(M2445,Entourage!A:N,14,FALSE)</f>
        <v>3</v>
      </c>
      <c r="O2445" s="2" t="str">
        <f t="shared" si="358"/>
        <v>辅助</v>
      </c>
      <c r="P2445" s="2">
        <f t="shared" si="359"/>
        <v>104</v>
      </c>
      <c r="Q2445" s="51">
        <f>INT(VLOOKUP(M2445,Entourage!A:AF,28+IF(N2445=1,2,IF(N2445=3,3,1)),FALSE)*0.6*POWER(B2445,1.1))</f>
        <v>1127</v>
      </c>
      <c r="R2445" s="55">
        <f>I2445/(SUM(H$2:H2445)*10)</f>
        <v>1.5116250878851796E-3</v>
      </c>
      <c r="S2445" s="95">
        <f t="shared" si="365"/>
        <v>4.2</v>
      </c>
      <c r="T2445" s="96">
        <f>SUMIFS(H$2:H2445,A$2:A2445,A2445)*10*S2445*(1.1+INDEX(Entourage!BD:BD,MATCH(J2445,Entourage!A:A,0))/20)</f>
        <v>1247.4000000000001</v>
      </c>
      <c r="U2445" s="96">
        <f t="shared" si="360"/>
        <v>356.4</v>
      </c>
      <c r="V2445" s="96">
        <f>T2445/VLOOKUP(C2445,[4]CharPropertyConfig!$A:$G,7,FALSE)</f>
        <v>1247.4000000000001</v>
      </c>
      <c r="W2445" s="96">
        <f t="shared" si="361"/>
        <v>32.399999999999864</v>
      </c>
      <c r="X2445" s="54" t="str">
        <f>VLOOKUP(J2445,Entourage!A:B,2,FALSE)</f>
        <v>c_b_0061</v>
      </c>
      <c r="Y2445" s="51" t="str">
        <f>VLOOKUP(M2445,Entourage!A:B,2,FALSE)</f>
        <v>c_b_0061</v>
      </c>
    </row>
    <row r="2446" spans="1:25" x14ac:dyDescent="0.15">
      <c r="A2446" s="51">
        <f t="shared" si="364"/>
        <v>123</v>
      </c>
      <c r="B2446" s="2">
        <f>COUNTIF(A$1:A2446,A2446)</f>
        <v>5</v>
      </c>
      <c r="C2446" s="2">
        <f t="shared" si="355"/>
        <v>104</v>
      </c>
      <c r="D2446" s="100">
        <f t="shared" si="356"/>
        <v>1634</v>
      </c>
      <c r="E2446" s="51">
        <v>1</v>
      </c>
      <c r="F2446" s="43">
        <f t="shared" si="362"/>
        <v>2</v>
      </c>
      <c r="G2446" s="82">
        <v>13009</v>
      </c>
      <c r="H2446" s="101">
        <f t="shared" si="363"/>
        <v>12</v>
      </c>
      <c r="I2446" s="43">
        <f>VLOOKUP(C2446,[4]CharPropertyConfig!$A:$G,7,FALSE)*D2446</f>
        <v>1634</v>
      </c>
      <c r="J2446" s="51">
        <f>VLOOKUP(A2446,filiation!A:C,3,FALSE)</f>
        <v>23</v>
      </c>
      <c r="K2446" s="51">
        <f>VLOOKUP(J2446,Entourage!A:N,14,FALSE)</f>
        <v>3</v>
      </c>
      <c r="L2446" s="2" t="str">
        <f t="shared" si="357"/>
        <v>辅助</v>
      </c>
      <c r="M2446" s="51">
        <f>VLOOKUP(A2446,filiation!A:D,IF(AND(A2446&gt;=105,A2446&lt;=125),3,4),FALSE)</f>
        <v>23</v>
      </c>
      <c r="N2446" s="51">
        <f>VLOOKUP(M2446,Entourage!A:N,14,FALSE)</f>
        <v>3</v>
      </c>
      <c r="O2446" s="2" t="str">
        <f t="shared" si="358"/>
        <v>辅助</v>
      </c>
      <c r="P2446" s="2">
        <f t="shared" si="359"/>
        <v>104</v>
      </c>
      <c r="Q2446" s="51">
        <f>INT(VLOOKUP(M2446,Entourage!A:AF,28+IF(N2446=1,2,IF(N2446=3,3,1)),FALSE)*0.6*POWER(B2446,1.1))</f>
        <v>1441</v>
      </c>
      <c r="R2446" s="55">
        <f>I2446/(SUM(H$2:H2446)*10)</f>
        <v>1.9804620270040965E-3</v>
      </c>
      <c r="S2446" s="95">
        <f t="shared" si="365"/>
        <v>3.56</v>
      </c>
      <c r="T2446" s="96">
        <f>SUMIFS(H$2:H2446,A$2:A2446,A2446)*10*S2446*(1.1+INDEX(Entourage!BD:BD,MATCH(J2446,Entourage!A:A,0))/20)</f>
        <v>1634.0400000000002</v>
      </c>
      <c r="U2446" s="96">
        <f t="shared" si="360"/>
        <v>386.6400000000001</v>
      </c>
      <c r="V2446" s="96">
        <f>T2446/VLOOKUP(C2446,[4]CharPropertyConfig!$A:$G,7,FALSE)</f>
        <v>1634.0400000000002</v>
      </c>
      <c r="W2446" s="96">
        <f t="shared" si="361"/>
        <v>30.240000000000123</v>
      </c>
      <c r="X2446" s="54" t="str">
        <f>VLOOKUP(J2446,Entourage!A:B,2,FALSE)</f>
        <v>c_b_0061</v>
      </c>
      <c r="Y2446" s="51" t="str">
        <f>VLOOKUP(M2446,Entourage!A:B,2,FALSE)</f>
        <v>c_b_0061</v>
      </c>
    </row>
    <row r="2447" spans="1:25" x14ac:dyDescent="0.15">
      <c r="A2447" s="51">
        <f t="shared" si="364"/>
        <v>123</v>
      </c>
      <c r="B2447" s="2">
        <f>COUNTIF(A$1:A2447,A2447)</f>
        <v>6</v>
      </c>
      <c r="C2447" s="2">
        <f t="shared" si="355"/>
        <v>104</v>
      </c>
      <c r="D2447" s="100">
        <f t="shared" si="356"/>
        <v>2038</v>
      </c>
      <c r="E2447" s="51">
        <v>1</v>
      </c>
      <c r="F2447" s="43">
        <f t="shared" si="362"/>
        <v>2</v>
      </c>
      <c r="G2447" s="82">
        <v>13009</v>
      </c>
      <c r="H2447" s="101">
        <f t="shared" si="363"/>
        <v>16</v>
      </c>
      <c r="I2447" s="43">
        <f>VLOOKUP(C2447,[4]CharPropertyConfig!$A:$G,7,FALSE)*D2447</f>
        <v>2038</v>
      </c>
      <c r="J2447" s="51">
        <f>VLOOKUP(A2447,filiation!A:C,3,FALSE)</f>
        <v>23</v>
      </c>
      <c r="K2447" s="51">
        <f>VLOOKUP(J2447,Entourage!A:N,14,FALSE)</f>
        <v>3</v>
      </c>
      <c r="L2447" s="2" t="str">
        <f t="shared" si="357"/>
        <v>辅助</v>
      </c>
      <c r="M2447" s="51">
        <f>VLOOKUP(A2447,filiation!A:D,IF(AND(A2447&gt;=105,A2447&lt;=125),3,4),FALSE)</f>
        <v>23</v>
      </c>
      <c r="N2447" s="51">
        <f>VLOOKUP(M2447,Entourage!A:N,14,FALSE)</f>
        <v>3</v>
      </c>
      <c r="O2447" s="2" t="str">
        <f t="shared" si="358"/>
        <v>辅助</v>
      </c>
      <c r="P2447" s="2">
        <f t="shared" si="359"/>
        <v>104</v>
      </c>
      <c r="Q2447" s="51">
        <f>INT(VLOOKUP(M2447,Entourage!A:AF,28+IF(N2447=1,2,IF(N2447=3,3,1)),FALSE)*0.6*POWER(B2447,1.1))</f>
        <v>1761</v>
      </c>
      <c r="R2447" s="55">
        <f>I2447/(SUM(H$2:H2447)*10)</f>
        <v>2.4696444584474445E-3</v>
      </c>
      <c r="S2447" s="95">
        <f t="shared" si="365"/>
        <v>3.02</v>
      </c>
      <c r="T2447" s="96">
        <f>SUMIFS(H$2:H2447,A$2:A2447,A2447)*10*S2447*(1.1+INDEX(Entourage!BD:BD,MATCH(J2447,Entourage!A:A,0))/20)</f>
        <v>2038.5000000000002</v>
      </c>
      <c r="U2447" s="96">
        <f t="shared" si="360"/>
        <v>404.46000000000004</v>
      </c>
      <c r="V2447" s="96">
        <f>T2447/VLOOKUP(C2447,[4]CharPropertyConfig!$A:$G,7,FALSE)</f>
        <v>2038.5000000000002</v>
      </c>
      <c r="W2447" s="96">
        <f t="shared" si="361"/>
        <v>17.819999999999936</v>
      </c>
      <c r="X2447" s="54" t="str">
        <f>VLOOKUP(J2447,Entourage!A:B,2,FALSE)</f>
        <v>c_b_0061</v>
      </c>
      <c r="Y2447" s="51" t="str">
        <f>VLOOKUP(M2447,Entourage!A:B,2,FALSE)</f>
        <v>c_b_0061</v>
      </c>
    </row>
    <row r="2448" spans="1:25" x14ac:dyDescent="0.15">
      <c r="A2448" s="51">
        <f t="shared" si="364"/>
        <v>123</v>
      </c>
      <c r="B2448" s="2">
        <f>COUNTIF(A$1:A2448,A2448)</f>
        <v>7</v>
      </c>
      <c r="C2448" s="2">
        <f t="shared" si="355"/>
        <v>104</v>
      </c>
      <c r="D2448" s="100">
        <f t="shared" si="356"/>
        <v>2457</v>
      </c>
      <c r="E2448" s="51">
        <v>1</v>
      </c>
      <c r="F2448" s="43">
        <f t="shared" si="362"/>
        <v>3</v>
      </c>
      <c r="G2448" s="82">
        <v>13009</v>
      </c>
      <c r="H2448" s="101">
        <f t="shared" si="363"/>
        <v>20</v>
      </c>
      <c r="I2448" s="43">
        <f>VLOOKUP(C2448,[4]CharPropertyConfig!$A:$G,7,FALSE)*D2448</f>
        <v>2457</v>
      </c>
      <c r="J2448" s="51">
        <f>VLOOKUP(A2448,filiation!A:C,3,FALSE)</f>
        <v>23</v>
      </c>
      <c r="K2448" s="51">
        <f>VLOOKUP(J2448,Entourage!A:N,14,FALSE)</f>
        <v>3</v>
      </c>
      <c r="L2448" s="2" t="str">
        <f t="shared" si="357"/>
        <v>辅助</v>
      </c>
      <c r="M2448" s="51">
        <f>VLOOKUP(A2448,filiation!A:D,IF(AND(A2448&gt;=105,A2448&lt;=125),3,4),FALSE)</f>
        <v>23</v>
      </c>
      <c r="N2448" s="51">
        <f>VLOOKUP(M2448,Entourage!A:N,14,FALSE)</f>
        <v>3</v>
      </c>
      <c r="O2448" s="2" t="str">
        <f t="shared" si="358"/>
        <v>辅助</v>
      </c>
      <c r="P2448" s="2">
        <f t="shared" si="359"/>
        <v>104</v>
      </c>
      <c r="Q2448" s="51">
        <f>INT(VLOOKUP(M2448,Entourage!A:AF,28+IF(N2448=1,2,IF(N2448=3,3,1)),FALSE)*0.6*POWER(B2448,1.1))</f>
        <v>2086</v>
      </c>
      <c r="R2448" s="55">
        <f>I2448/(SUM(H$2:H2448)*10)</f>
        <v>2.9766664243657775E-3</v>
      </c>
      <c r="S2448" s="95">
        <f t="shared" si="365"/>
        <v>2.6</v>
      </c>
      <c r="T2448" s="96">
        <f>SUMIFS(H$2:H2448,A$2:A2448,A2448)*10*S2448*(1.1+INDEX(Entourage!BD:BD,MATCH(J2448,Entourage!A:A,0))/20)</f>
        <v>2457</v>
      </c>
      <c r="U2448" s="96">
        <f t="shared" si="360"/>
        <v>418.49999999999977</v>
      </c>
      <c r="V2448" s="96">
        <f>T2448/VLOOKUP(C2448,[4]CharPropertyConfig!$A:$G,7,FALSE)</f>
        <v>2457</v>
      </c>
      <c r="W2448" s="96">
        <f t="shared" si="361"/>
        <v>14.039999999999736</v>
      </c>
      <c r="X2448" s="54" t="str">
        <f>VLOOKUP(J2448,Entourage!A:B,2,FALSE)</f>
        <v>c_b_0061</v>
      </c>
      <c r="Y2448" s="51" t="str">
        <f>VLOOKUP(M2448,Entourage!A:B,2,FALSE)</f>
        <v>c_b_0061</v>
      </c>
    </row>
    <row r="2449" spans="1:25" x14ac:dyDescent="0.15">
      <c r="A2449" s="51">
        <f t="shared" si="364"/>
        <v>123</v>
      </c>
      <c r="B2449" s="2">
        <f>COUNTIF(A$1:A2449,A2449)</f>
        <v>8</v>
      </c>
      <c r="C2449" s="2">
        <f t="shared" si="355"/>
        <v>104</v>
      </c>
      <c r="D2449" s="100">
        <f t="shared" si="356"/>
        <v>2893</v>
      </c>
      <c r="E2449" s="51">
        <v>1</v>
      </c>
      <c r="F2449" s="43">
        <f t="shared" si="362"/>
        <v>3</v>
      </c>
      <c r="G2449" s="82">
        <v>13009</v>
      </c>
      <c r="H2449" s="101">
        <f t="shared" si="363"/>
        <v>24</v>
      </c>
      <c r="I2449" s="43">
        <f>VLOOKUP(C2449,[4]CharPropertyConfig!$A:$G,7,FALSE)*D2449</f>
        <v>2893</v>
      </c>
      <c r="J2449" s="51">
        <f>VLOOKUP(A2449,filiation!A:C,3,FALSE)</f>
        <v>23</v>
      </c>
      <c r="K2449" s="51">
        <f>VLOOKUP(J2449,Entourage!A:N,14,FALSE)</f>
        <v>3</v>
      </c>
      <c r="L2449" s="2" t="str">
        <f t="shared" si="357"/>
        <v>辅助</v>
      </c>
      <c r="M2449" s="51">
        <f>VLOOKUP(A2449,filiation!A:D,IF(AND(A2449&gt;=105,A2449&lt;=125),3,4),FALSE)</f>
        <v>23</v>
      </c>
      <c r="N2449" s="51">
        <f>VLOOKUP(M2449,Entourage!A:N,14,FALSE)</f>
        <v>3</v>
      </c>
      <c r="O2449" s="2" t="str">
        <f t="shared" si="358"/>
        <v>辅助</v>
      </c>
      <c r="P2449" s="2">
        <f t="shared" si="359"/>
        <v>104</v>
      </c>
      <c r="Q2449" s="51">
        <f>INT(VLOOKUP(M2449,Entourage!A:AF,28+IF(N2449=1,2,IF(N2449=3,3,1)),FALSE)*0.6*POWER(B2449,1.1))</f>
        <v>2416</v>
      </c>
      <c r="R2449" s="55">
        <f>I2449/(SUM(H$2:H2449)*10)</f>
        <v>3.5038635758060216E-3</v>
      </c>
      <c r="S2449" s="95">
        <f t="shared" si="365"/>
        <v>2.2799999999999998</v>
      </c>
      <c r="T2449" s="96">
        <f>SUMIFS(H$2:H2449,A$2:A2449,A2449)*10*S2449*(1.1+INDEX(Entourage!BD:BD,MATCH(J2449,Entourage!A:A,0))/20)</f>
        <v>2893.32</v>
      </c>
      <c r="U2449" s="96">
        <f t="shared" si="360"/>
        <v>436.32000000000016</v>
      </c>
      <c r="V2449" s="96">
        <f>T2449/VLOOKUP(C2449,[4]CharPropertyConfig!$A:$G,7,FALSE)</f>
        <v>2893.32</v>
      </c>
      <c r="W2449" s="96">
        <f t="shared" si="361"/>
        <v>17.820000000000391</v>
      </c>
      <c r="X2449" s="54" t="str">
        <f>VLOOKUP(J2449,Entourage!A:B,2,FALSE)</f>
        <v>c_b_0061</v>
      </c>
      <c r="Y2449" s="51" t="str">
        <f>VLOOKUP(M2449,Entourage!A:B,2,FALSE)</f>
        <v>c_b_0061</v>
      </c>
    </row>
    <row r="2450" spans="1:25" x14ac:dyDescent="0.15">
      <c r="A2450" s="51">
        <f t="shared" si="364"/>
        <v>123</v>
      </c>
      <c r="B2450" s="2">
        <f>COUNTIF(A$1:A2450,A2450)</f>
        <v>9</v>
      </c>
      <c r="C2450" s="2">
        <f t="shared" si="355"/>
        <v>104</v>
      </c>
      <c r="D2450" s="100">
        <f t="shared" si="356"/>
        <v>3353</v>
      </c>
      <c r="E2450" s="51">
        <v>1</v>
      </c>
      <c r="F2450" s="43">
        <f t="shared" si="362"/>
        <v>3</v>
      </c>
      <c r="G2450" s="82">
        <v>13009</v>
      </c>
      <c r="H2450" s="101">
        <f t="shared" si="363"/>
        <v>26</v>
      </c>
      <c r="I2450" s="43">
        <f>VLOOKUP(C2450,[4]CharPropertyConfig!$A:$G,7,FALSE)*D2450</f>
        <v>3353</v>
      </c>
      <c r="J2450" s="51">
        <f>VLOOKUP(A2450,filiation!A:C,3,FALSE)</f>
        <v>23</v>
      </c>
      <c r="K2450" s="51">
        <f>VLOOKUP(J2450,Entourage!A:N,14,FALSE)</f>
        <v>3</v>
      </c>
      <c r="L2450" s="2" t="str">
        <f t="shared" si="357"/>
        <v>辅助</v>
      </c>
      <c r="M2450" s="51">
        <f>VLOOKUP(A2450,filiation!A:D,IF(AND(A2450&gt;=105,A2450&lt;=125),3,4),FALSE)</f>
        <v>23</v>
      </c>
      <c r="N2450" s="51">
        <f>VLOOKUP(M2450,Entourage!A:N,14,FALSE)</f>
        <v>3</v>
      </c>
      <c r="O2450" s="2" t="str">
        <f t="shared" si="358"/>
        <v>辅助</v>
      </c>
      <c r="P2450" s="2">
        <f t="shared" si="359"/>
        <v>104</v>
      </c>
      <c r="Q2450" s="51">
        <f>INT(VLOOKUP(M2450,Entourage!A:AF,28+IF(N2450=1,2,IF(N2450=3,3,1)),FALSE)*0.6*POWER(B2450,1.1))</f>
        <v>2751</v>
      </c>
      <c r="R2450" s="55">
        <f>I2450/(SUM(H$2:H2450)*10)</f>
        <v>4.0597152266563345E-3</v>
      </c>
      <c r="S2450" s="95">
        <f t="shared" si="365"/>
        <v>2.0699999999999998</v>
      </c>
      <c r="T2450" s="96">
        <f>SUMIFS(H$2:H2450,A$2:A2450,A2450)*10*S2450*(1.1+INDEX(Entourage!BD:BD,MATCH(J2450,Entourage!A:A,0))/20)</f>
        <v>3353.4</v>
      </c>
      <c r="U2450" s="96">
        <f t="shared" si="360"/>
        <v>460.07999999999993</v>
      </c>
      <c r="V2450" s="96">
        <f>T2450/VLOOKUP(C2450,[4]CharPropertyConfig!$A:$G,7,FALSE)</f>
        <v>3353.4</v>
      </c>
      <c r="W2450" s="96">
        <f t="shared" si="361"/>
        <v>23.759999999999764</v>
      </c>
      <c r="X2450" s="54" t="str">
        <f>VLOOKUP(J2450,Entourage!A:B,2,FALSE)</f>
        <v>c_b_0061</v>
      </c>
      <c r="Y2450" s="51" t="str">
        <f>VLOOKUP(M2450,Entourage!A:B,2,FALSE)</f>
        <v>c_b_0061</v>
      </c>
    </row>
    <row r="2451" spans="1:25" x14ac:dyDescent="0.15">
      <c r="A2451" s="51">
        <f t="shared" si="364"/>
        <v>123</v>
      </c>
      <c r="B2451" s="2">
        <f>COUNTIF(A$1:A2451,A2451)</f>
        <v>10</v>
      </c>
      <c r="C2451" s="2">
        <f t="shared" si="355"/>
        <v>104</v>
      </c>
      <c r="D2451" s="100">
        <f t="shared" si="356"/>
        <v>3827</v>
      </c>
      <c r="E2451" s="51">
        <v>1</v>
      </c>
      <c r="F2451" s="43">
        <f t="shared" si="362"/>
        <v>3</v>
      </c>
      <c r="G2451" s="82">
        <v>13009</v>
      </c>
      <c r="H2451" s="101">
        <f t="shared" si="363"/>
        <v>30</v>
      </c>
      <c r="I2451" s="43">
        <f>VLOOKUP(C2451,[4]CharPropertyConfig!$A:$G,7,FALSE)*D2451</f>
        <v>3827</v>
      </c>
      <c r="J2451" s="51">
        <f>VLOOKUP(A2451,filiation!A:C,3,FALSE)</f>
        <v>23</v>
      </c>
      <c r="K2451" s="51">
        <f>VLOOKUP(J2451,Entourage!A:N,14,FALSE)</f>
        <v>3</v>
      </c>
      <c r="L2451" s="2" t="str">
        <f t="shared" si="357"/>
        <v>辅助</v>
      </c>
      <c r="M2451" s="51">
        <f>VLOOKUP(A2451,filiation!A:D,IF(AND(A2451&gt;=105,A2451&lt;=125),3,4),FALSE)</f>
        <v>23</v>
      </c>
      <c r="N2451" s="51">
        <f>VLOOKUP(M2451,Entourage!A:N,14,FALSE)</f>
        <v>3</v>
      </c>
      <c r="O2451" s="2" t="str">
        <f t="shared" si="358"/>
        <v>辅助</v>
      </c>
      <c r="P2451" s="2">
        <f t="shared" si="359"/>
        <v>104</v>
      </c>
      <c r="Q2451" s="51">
        <f>INT(VLOOKUP(M2451,Entourage!A:AF,28+IF(N2451=1,2,IF(N2451=3,3,1)),FALSE)*0.6*POWER(B2451,1.1))</f>
        <v>3089</v>
      </c>
      <c r="R2451" s="55">
        <f>I2451/(SUM(H$2:H2451)*10)</f>
        <v>4.6319382246859187E-3</v>
      </c>
      <c r="S2451" s="95">
        <f t="shared" si="365"/>
        <v>1.89</v>
      </c>
      <c r="T2451" s="96">
        <f>SUMIFS(H$2:H2451,A$2:A2451,A2451)*10*S2451*(1.1+INDEX(Entourage!BD:BD,MATCH(J2451,Entourage!A:A,0))/20)</f>
        <v>3827.2500000000005</v>
      </c>
      <c r="U2451" s="96">
        <f t="shared" si="360"/>
        <v>473.85000000000036</v>
      </c>
      <c r="V2451" s="96">
        <f>T2451/VLOOKUP(C2451,[4]CharPropertyConfig!$A:$G,7,FALSE)</f>
        <v>3827.2500000000005</v>
      </c>
      <c r="W2451" s="96">
        <f t="shared" si="361"/>
        <v>13.770000000000437</v>
      </c>
      <c r="X2451" s="54" t="str">
        <f>VLOOKUP(J2451,Entourage!A:B,2,FALSE)</f>
        <v>c_b_0061</v>
      </c>
      <c r="Y2451" s="51" t="str">
        <f>VLOOKUP(M2451,Entourage!A:B,2,FALSE)</f>
        <v>c_b_0061</v>
      </c>
    </row>
    <row r="2452" spans="1:25" x14ac:dyDescent="0.15">
      <c r="A2452" s="51">
        <f t="shared" si="364"/>
        <v>123</v>
      </c>
      <c r="B2452" s="2">
        <f>COUNTIF(A$1:A2452,A2452)</f>
        <v>11</v>
      </c>
      <c r="C2452" s="2">
        <f t="shared" si="355"/>
        <v>104</v>
      </c>
      <c r="D2452" s="100">
        <f t="shared" si="356"/>
        <v>4322</v>
      </c>
      <c r="E2452" s="51">
        <v>1</v>
      </c>
      <c r="F2452" s="43">
        <f t="shared" si="362"/>
        <v>4</v>
      </c>
      <c r="G2452" s="82">
        <v>13009</v>
      </c>
      <c r="H2452" s="101">
        <f t="shared" si="363"/>
        <v>34</v>
      </c>
      <c r="I2452" s="43">
        <f>VLOOKUP(C2452,[4]CharPropertyConfig!$A:$G,7,FALSE)*D2452</f>
        <v>4322</v>
      </c>
      <c r="J2452" s="51">
        <f>VLOOKUP(A2452,filiation!A:C,3,FALSE)</f>
        <v>23</v>
      </c>
      <c r="K2452" s="51">
        <f>VLOOKUP(J2452,Entourage!A:N,14,FALSE)</f>
        <v>3</v>
      </c>
      <c r="L2452" s="2" t="str">
        <f t="shared" si="357"/>
        <v>辅助</v>
      </c>
      <c r="M2452" s="51">
        <f>VLOOKUP(A2452,filiation!A:D,IF(AND(A2452&gt;=105,A2452&lt;=125),3,4),FALSE)</f>
        <v>23</v>
      </c>
      <c r="N2452" s="51">
        <f>VLOOKUP(M2452,Entourage!A:N,14,FALSE)</f>
        <v>3</v>
      </c>
      <c r="O2452" s="2" t="str">
        <f t="shared" si="358"/>
        <v>辅助</v>
      </c>
      <c r="P2452" s="2">
        <f t="shared" si="359"/>
        <v>104</v>
      </c>
      <c r="Q2452" s="51">
        <f>INT(VLOOKUP(M2452,Entourage!A:AF,28+IF(N2452=1,2,IF(N2452=3,3,1)),FALSE)*0.6*POWER(B2452,1.1))</f>
        <v>3430</v>
      </c>
      <c r="R2452" s="55">
        <f>I2452/(SUM(H$2:H2452)*10)</f>
        <v>5.2289005032907475E-3</v>
      </c>
      <c r="S2452" s="95">
        <f t="shared" si="365"/>
        <v>1.74</v>
      </c>
      <c r="T2452" s="96">
        <f>SUMIFS(H$2:H2452,A$2:A2452,A2452)*10*S2452*(1.1+INDEX(Entourage!BD:BD,MATCH(J2452,Entourage!A:A,0))/20)</f>
        <v>4322.16</v>
      </c>
      <c r="U2452" s="96">
        <f t="shared" si="360"/>
        <v>494.9099999999994</v>
      </c>
      <c r="V2452" s="96">
        <f>T2452/VLOOKUP(C2452,[4]CharPropertyConfig!$A:$G,7,FALSE)</f>
        <v>4322.16</v>
      </c>
      <c r="W2452" s="96">
        <f t="shared" si="361"/>
        <v>21.059999999999036</v>
      </c>
      <c r="X2452" s="54" t="str">
        <f>VLOOKUP(J2452,Entourage!A:B,2,FALSE)</f>
        <v>c_b_0061</v>
      </c>
      <c r="Y2452" s="51" t="str">
        <f>VLOOKUP(M2452,Entourage!A:B,2,FALSE)</f>
        <v>c_b_0061</v>
      </c>
    </row>
    <row r="2453" spans="1:25" x14ac:dyDescent="0.15">
      <c r="A2453" s="51">
        <f t="shared" si="364"/>
        <v>123</v>
      </c>
      <c r="B2453" s="2">
        <f>COUNTIF(A$1:A2453,A2453)</f>
        <v>12</v>
      </c>
      <c r="C2453" s="2">
        <f t="shared" si="355"/>
        <v>104</v>
      </c>
      <c r="D2453" s="100">
        <f t="shared" si="356"/>
        <v>4840</v>
      </c>
      <c r="E2453" s="51">
        <v>1</v>
      </c>
      <c r="F2453" s="43">
        <f t="shared" si="362"/>
        <v>4</v>
      </c>
      <c r="G2453" s="82">
        <v>13009</v>
      </c>
      <c r="H2453" s="101">
        <f t="shared" si="363"/>
        <v>38</v>
      </c>
      <c r="I2453" s="43">
        <f>VLOOKUP(C2453,[4]CharPropertyConfig!$A:$G,7,FALSE)*D2453</f>
        <v>4840</v>
      </c>
      <c r="J2453" s="51">
        <f>VLOOKUP(A2453,filiation!A:C,3,FALSE)</f>
        <v>23</v>
      </c>
      <c r="K2453" s="51">
        <f>VLOOKUP(J2453,Entourage!A:N,14,FALSE)</f>
        <v>3</v>
      </c>
      <c r="L2453" s="2" t="str">
        <f t="shared" si="357"/>
        <v>辅助</v>
      </c>
      <c r="M2453" s="51">
        <f>VLOOKUP(A2453,filiation!A:D,IF(AND(A2453&gt;=105,A2453&lt;=125),3,4),FALSE)</f>
        <v>23</v>
      </c>
      <c r="N2453" s="51">
        <f>VLOOKUP(M2453,Entourage!A:N,14,FALSE)</f>
        <v>3</v>
      </c>
      <c r="O2453" s="2" t="str">
        <f t="shared" si="358"/>
        <v>辅助</v>
      </c>
      <c r="P2453" s="2">
        <f t="shared" si="359"/>
        <v>104</v>
      </c>
      <c r="Q2453" s="51">
        <f>INT(VLOOKUP(M2453,Entourage!A:AF,28+IF(N2453=1,2,IF(N2453=3,3,1)),FALSE)*0.6*POWER(B2453,1.1))</f>
        <v>3775</v>
      </c>
      <c r="R2453" s="55">
        <f>I2453/(SUM(H$2:H2453)*10)</f>
        <v>5.8529034754637582E-3</v>
      </c>
      <c r="S2453" s="95">
        <f t="shared" si="365"/>
        <v>1.615</v>
      </c>
      <c r="T2453" s="96">
        <f>SUMIFS(H$2:H2453,A$2:A2453,A2453)*10*S2453*(1.1+INDEX(Entourage!BD:BD,MATCH(J2453,Entourage!A:A,0))/20)</f>
        <v>4840.1550000000007</v>
      </c>
      <c r="U2453" s="96">
        <f t="shared" si="360"/>
        <v>517.9950000000008</v>
      </c>
      <c r="V2453" s="96">
        <f>T2453/VLOOKUP(C2453,[4]CharPropertyConfig!$A:$G,7,FALSE)</f>
        <v>4840.1550000000007</v>
      </c>
      <c r="W2453" s="96">
        <f t="shared" si="361"/>
        <v>23.085000000001401</v>
      </c>
      <c r="X2453" s="54" t="str">
        <f>VLOOKUP(J2453,Entourage!A:B,2,FALSE)</f>
        <v>c_b_0061</v>
      </c>
      <c r="Y2453" s="51" t="str">
        <f>VLOOKUP(M2453,Entourage!A:B,2,FALSE)</f>
        <v>c_b_0061</v>
      </c>
    </row>
    <row r="2454" spans="1:25" x14ac:dyDescent="0.15">
      <c r="A2454" s="51">
        <f t="shared" si="364"/>
        <v>123</v>
      </c>
      <c r="B2454" s="2">
        <f>COUNTIF(A$1:A2454,A2454)</f>
        <v>13</v>
      </c>
      <c r="C2454" s="2">
        <f t="shared" si="355"/>
        <v>104</v>
      </c>
      <c r="D2454" s="100">
        <f t="shared" si="356"/>
        <v>5381</v>
      </c>
      <c r="E2454" s="51">
        <v>1</v>
      </c>
      <c r="F2454" s="43">
        <f t="shared" si="362"/>
        <v>4</v>
      </c>
      <c r="G2454" s="82">
        <v>13009</v>
      </c>
      <c r="H2454" s="101">
        <f t="shared" si="363"/>
        <v>42</v>
      </c>
      <c r="I2454" s="43">
        <f>VLOOKUP(C2454,[4]CharPropertyConfig!$A:$G,7,FALSE)*D2454</f>
        <v>5381</v>
      </c>
      <c r="J2454" s="51">
        <f>VLOOKUP(A2454,filiation!A:C,3,FALSE)</f>
        <v>23</v>
      </c>
      <c r="K2454" s="51">
        <f>VLOOKUP(J2454,Entourage!A:N,14,FALSE)</f>
        <v>3</v>
      </c>
      <c r="L2454" s="2" t="str">
        <f t="shared" si="357"/>
        <v>辅助</v>
      </c>
      <c r="M2454" s="51">
        <f>VLOOKUP(A2454,filiation!A:D,IF(AND(A2454&gt;=105,A2454&lt;=125),3,4),FALSE)</f>
        <v>23</v>
      </c>
      <c r="N2454" s="51">
        <f>VLOOKUP(M2454,Entourage!A:N,14,FALSE)</f>
        <v>3</v>
      </c>
      <c r="O2454" s="2" t="str">
        <f t="shared" si="358"/>
        <v>辅助</v>
      </c>
      <c r="P2454" s="2">
        <f t="shared" si="359"/>
        <v>104</v>
      </c>
      <c r="Q2454" s="51">
        <f>INT(VLOOKUP(M2454,Entourage!A:AF,28+IF(N2454=1,2,IF(N2454=3,3,1)),FALSE)*0.6*POWER(B2454,1.1))</f>
        <v>4122</v>
      </c>
      <c r="R2454" s="55">
        <f>I2454/(SUM(H$2:H2454)*10)</f>
        <v>6.5038193772964607E-3</v>
      </c>
      <c r="S2454" s="95">
        <f t="shared" si="365"/>
        <v>1.51</v>
      </c>
      <c r="T2454" s="96">
        <f>SUMIFS(H$2:H2454,A$2:A2454,A2454)*10*S2454*(1.1+INDEX(Entourage!BD:BD,MATCH(J2454,Entourage!A:A,0))/20)</f>
        <v>5381.64</v>
      </c>
      <c r="U2454" s="96">
        <f t="shared" si="360"/>
        <v>541.48499999999967</v>
      </c>
      <c r="V2454" s="96">
        <f>T2454/VLOOKUP(C2454,[4]CharPropertyConfig!$A:$G,7,FALSE)</f>
        <v>5381.64</v>
      </c>
      <c r="W2454" s="96">
        <f t="shared" si="361"/>
        <v>23.489999999998872</v>
      </c>
      <c r="X2454" s="54" t="str">
        <f>VLOOKUP(J2454,Entourage!A:B,2,FALSE)</f>
        <v>c_b_0061</v>
      </c>
      <c r="Y2454" s="51" t="str">
        <f>VLOOKUP(M2454,Entourage!A:B,2,FALSE)</f>
        <v>c_b_0061</v>
      </c>
    </row>
    <row r="2455" spans="1:25" x14ac:dyDescent="0.15">
      <c r="A2455" s="51">
        <f t="shared" si="364"/>
        <v>123</v>
      </c>
      <c r="B2455" s="2">
        <f>COUNTIF(A$1:A2455,A2455)</f>
        <v>14</v>
      </c>
      <c r="C2455" s="2">
        <f t="shared" si="355"/>
        <v>104</v>
      </c>
      <c r="D2455" s="100">
        <f t="shared" si="356"/>
        <v>5942</v>
      </c>
      <c r="E2455" s="51">
        <v>1</v>
      </c>
      <c r="F2455" s="43">
        <f t="shared" si="362"/>
        <v>5</v>
      </c>
      <c r="G2455" s="82">
        <v>13009</v>
      </c>
      <c r="H2455" s="101">
        <f t="shared" si="363"/>
        <v>46</v>
      </c>
      <c r="I2455" s="43">
        <f>VLOOKUP(C2455,[4]CharPropertyConfig!$A:$G,7,FALSE)*D2455</f>
        <v>5942</v>
      </c>
      <c r="J2455" s="51">
        <f>VLOOKUP(A2455,filiation!A:C,3,FALSE)</f>
        <v>23</v>
      </c>
      <c r="K2455" s="51">
        <f>VLOOKUP(J2455,Entourage!A:N,14,FALSE)</f>
        <v>3</v>
      </c>
      <c r="L2455" s="2" t="str">
        <f t="shared" si="357"/>
        <v>辅助</v>
      </c>
      <c r="M2455" s="51">
        <f>VLOOKUP(A2455,filiation!A:D,IF(AND(A2455&gt;=105,A2455&lt;=125),3,4),FALSE)</f>
        <v>23</v>
      </c>
      <c r="N2455" s="51">
        <f>VLOOKUP(M2455,Entourage!A:N,14,FALSE)</f>
        <v>3</v>
      </c>
      <c r="O2455" s="2" t="str">
        <f t="shared" si="358"/>
        <v>辅助</v>
      </c>
      <c r="P2455" s="2">
        <f t="shared" si="359"/>
        <v>104</v>
      </c>
      <c r="Q2455" s="51">
        <f>INT(VLOOKUP(M2455,Entourage!A:AF,28+IF(N2455=1,2,IF(N2455=3,3,1)),FALSE)*0.6*POWER(B2455,1.1))</f>
        <v>4473</v>
      </c>
      <c r="R2455" s="55">
        <f>I2455/(SUM(H$2:H2455)*10)</f>
        <v>7.1778889130487307E-3</v>
      </c>
      <c r="S2455" s="95">
        <f t="shared" si="365"/>
        <v>1.42</v>
      </c>
      <c r="T2455" s="96">
        <f>SUMIFS(H$2:H2455,A$2:A2455,A2455)*10*S2455*(1.1+INDEX(Entourage!BD:BD,MATCH(J2455,Entourage!A:A,0))/20)</f>
        <v>5942.7000000000007</v>
      </c>
      <c r="U2455" s="96">
        <f t="shared" si="360"/>
        <v>561.0600000000004</v>
      </c>
      <c r="V2455" s="96">
        <f>T2455/VLOOKUP(C2455,[4]CharPropertyConfig!$A:$G,7,FALSE)</f>
        <v>5942.7000000000007</v>
      </c>
      <c r="W2455" s="96">
        <f t="shared" si="361"/>
        <v>19.575000000000728</v>
      </c>
      <c r="X2455" s="54" t="str">
        <f>VLOOKUP(J2455,Entourage!A:B,2,FALSE)</f>
        <v>c_b_0061</v>
      </c>
      <c r="Y2455" s="51" t="str">
        <f>VLOOKUP(M2455,Entourage!A:B,2,FALSE)</f>
        <v>c_b_0061</v>
      </c>
    </row>
    <row r="2456" spans="1:25" x14ac:dyDescent="0.15">
      <c r="A2456" s="51">
        <f t="shared" si="364"/>
        <v>123</v>
      </c>
      <c r="B2456" s="2">
        <f>COUNTIF(A$1:A2456,A2456)</f>
        <v>15</v>
      </c>
      <c r="C2456" s="2">
        <f t="shared" si="355"/>
        <v>104</v>
      </c>
      <c r="D2456" s="100">
        <f t="shared" si="356"/>
        <v>6521</v>
      </c>
      <c r="E2456" s="51">
        <v>1</v>
      </c>
      <c r="F2456" s="43">
        <f t="shared" si="362"/>
        <v>5</v>
      </c>
      <c r="G2456" s="82">
        <v>13009</v>
      </c>
      <c r="H2456" s="101">
        <f t="shared" si="363"/>
        <v>50</v>
      </c>
      <c r="I2456" s="43">
        <f>VLOOKUP(C2456,[4]CharPropertyConfig!$A:$G,7,FALSE)*D2456</f>
        <v>6521</v>
      </c>
      <c r="J2456" s="51">
        <f>VLOOKUP(A2456,filiation!A:C,3,FALSE)</f>
        <v>23</v>
      </c>
      <c r="K2456" s="51">
        <f>VLOOKUP(J2456,Entourage!A:N,14,FALSE)</f>
        <v>3</v>
      </c>
      <c r="L2456" s="2" t="str">
        <f t="shared" si="357"/>
        <v>辅助</v>
      </c>
      <c r="M2456" s="51">
        <f>VLOOKUP(A2456,filiation!A:D,IF(AND(A2456&gt;=105,A2456&lt;=125),3,4),FALSE)</f>
        <v>23</v>
      </c>
      <c r="N2456" s="51">
        <f>VLOOKUP(M2456,Entourage!A:N,14,FALSE)</f>
        <v>3</v>
      </c>
      <c r="O2456" s="2" t="str">
        <f t="shared" si="358"/>
        <v>辅助</v>
      </c>
      <c r="P2456" s="2">
        <f t="shared" si="359"/>
        <v>104</v>
      </c>
      <c r="Q2456" s="51">
        <f>INT(VLOOKUP(M2456,Entourage!A:AF,28+IF(N2456=1,2,IF(N2456=3,3,1)),FALSE)*0.6*POWER(B2456,1.1))</f>
        <v>4825</v>
      </c>
      <c r="R2456" s="55">
        <f>I2456/(SUM(H$2:H2456)*10)</f>
        <v>7.8725613289549936E-3</v>
      </c>
      <c r="S2456" s="95">
        <f t="shared" si="365"/>
        <v>1.3418999999999999</v>
      </c>
      <c r="T2456" s="96">
        <f>SUMIFS(H$2:H2456,A$2:A2456,A2456)*10*S2456*(1.1+INDEX(Entourage!BD:BD,MATCH(J2456,Entourage!A:A,0))/20)</f>
        <v>6521.6339999999991</v>
      </c>
      <c r="U2456" s="96">
        <f t="shared" si="360"/>
        <v>578.93399999999838</v>
      </c>
      <c r="V2456" s="96">
        <f>T2456/VLOOKUP(C2456,[4]CharPropertyConfig!$A:$G,7,FALSE)</f>
        <v>6521.6339999999991</v>
      </c>
      <c r="W2456" s="96">
        <f t="shared" si="361"/>
        <v>17.873999999997977</v>
      </c>
      <c r="X2456" s="54" t="str">
        <f>VLOOKUP(J2456,Entourage!A:B,2,FALSE)</f>
        <v>c_b_0061</v>
      </c>
      <c r="Y2456" s="51" t="str">
        <f>VLOOKUP(M2456,Entourage!A:B,2,FALSE)</f>
        <v>c_b_0061</v>
      </c>
    </row>
    <row r="2457" spans="1:25" x14ac:dyDescent="0.15">
      <c r="A2457" s="51">
        <f t="shared" si="364"/>
        <v>123</v>
      </c>
      <c r="B2457" s="2">
        <f>COUNTIF(A$1:A2457,A2457)</f>
        <v>16</v>
      </c>
      <c r="C2457" s="2">
        <f t="shared" si="355"/>
        <v>104</v>
      </c>
      <c r="D2457" s="100">
        <f t="shared" si="356"/>
        <v>7124</v>
      </c>
      <c r="E2457" s="51">
        <v>1</v>
      </c>
      <c r="F2457" s="43">
        <f t="shared" si="362"/>
        <v>5</v>
      </c>
      <c r="G2457" s="82">
        <v>13009</v>
      </c>
      <c r="H2457" s="101">
        <f t="shared" si="363"/>
        <v>54</v>
      </c>
      <c r="I2457" s="43">
        <f>VLOOKUP(C2457,[4]CharPropertyConfig!$A:$G,7,FALSE)*D2457</f>
        <v>7124</v>
      </c>
      <c r="J2457" s="51">
        <f>VLOOKUP(A2457,filiation!A:C,3,FALSE)</f>
        <v>23</v>
      </c>
      <c r="K2457" s="51">
        <f>VLOOKUP(J2457,Entourage!A:N,14,FALSE)</f>
        <v>3</v>
      </c>
      <c r="L2457" s="2" t="str">
        <f t="shared" si="357"/>
        <v>辅助</v>
      </c>
      <c r="M2457" s="51">
        <f>VLOOKUP(A2457,filiation!A:D,IF(AND(A2457&gt;=105,A2457&lt;=125),3,4),FALSE)</f>
        <v>23</v>
      </c>
      <c r="N2457" s="51">
        <f>VLOOKUP(M2457,Entourage!A:N,14,FALSE)</f>
        <v>3</v>
      </c>
      <c r="O2457" s="2" t="str">
        <f t="shared" si="358"/>
        <v>辅助</v>
      </c>
      <c r="P2457" s="2">
        <f t="shared" si="359"/>
        <v>104</v>
      </c>
      <c r="Q2457" s="51">
        <f>INT(VLOOKUP(M2457,Entourage!A:AF,28+IF(N2457=1,2,IF(N2457=3,3,1)),FALSE)*0.6*POWER(B2457,1.1))</f>
        <v>5180</v>
      </c>
      <c r="R2457" s="55">
        <f>I2457/(SUM(H$2:H2457)*10)</f>
        <v>8.5949376251719233E-3</v>
      </c>
      <c r="S2457" s="95">
        <f t="shared" si="365"/>
        <v>1.2748049999999997</v>
      </c>
      <c r="T2457" s="96">
        <f>SUMIFS(H$2:H2457,A$2:A2457,A2457)*10*S2457*(1.1+INDEX(Entourage!BD:BD,MATCH(J2457,Entourage!A:A,0))/20)</f>
        <v>7124.8851449999984</v>
      </c>
      <c r="U2457" s="96">
        <f t="shared" si="360"/>
        <v>603.25114499999927</v>
      </c>
      <c r="V2457" s="96">
        <f>T2457/VLOOKUP(C2457,[4]CharPropertyConfig!$A:$G,7,FALSE)</f>
        <v>7124.8851449999984</v>
      </c>
      <c r="W2457" s="96">
        <f t="shared" si="361"/>
        <v>24.317145000000892</v>
      </c>
      <c r="X2457" s="54" t="str">
        <f>VLOOKUP(J2457,Entourage!A:B,2,FALSE)</f>
        <v>c_b_0061</v>
      </c>
      <c r="Y2457" s="51" t="str">
        <f>VLOOKUP(M2457,Entourage!A:B,2,FALSE)</f>
        <v>c_b_0061</v>
      </c>
    </row>
    <row r="2458" spans="1:25" x14ac:dyDescent="0.15">
      <c r="A2458" s="51">
        <f t="shared" si="364"/>
        <v>123</v>
      </c>
      <c r="B2458" s="2">
        <f>COUNTIF(A$1:A2458,A2458)</f>
        <v>17</v>
      </c>
      <c r="C2458" s="2">
        <f t="shared" si="355"/>
        <v>104</v>
      </c>
      <c r="D2458" s="100">
        <f t="shared" si="356"/>
        <v>7757</v>
      </c>
      <c r="E2458" s="51">
        <v>1</v>
      </c>
      <c r="F2458" s="43">
        <f t="shared" si="362"/>
        <v>5</v>
      </c>
      <c r="G2458" s="82">
        <v>13009</v>
      </c>
      <c r="H2458" s="101">
        <f t="shared" si="363"/>
        <v>58</v>
      </c>
      <c r="I2458" s="43">
        <f>VLOOKUP(C2458,[4]CharPropertyConfig!$A:$G,7,FALSE)*D2458</f>
        <v>7757</v>
      </c>
      <c r="J2458" s="51">
        <f>VLOOKUP(A2458,filiation!A:C,3,FALSE)</f>
        <v>23</v>
      </c>
      <c r="K2458" s="51">
        <f>VLOOKUP(J2458,Entourage!A:N,14,FALSE)</f>
        <v>3</v>
      </c>
      <c r="L2458" s="2" t="str">
        <f t="shared" si="357"/>
        <v>辅助</v>
      </c>
      <c r="M2458" s="51">
        <f>VLOOKUP(A2458,filiation!A:D,IF(AND(A2458&gt;=105,A2458&lt;=125),3,4),FALSE)</f>
        <v>23</v>
      </c>
      <c r="N2458" s="51">
        <f>VLOOKUP(M2458,Entourage!A:N,14,FALSE)</f>
        <v>3</v>
      </c>
      <c r="O2458" s="2" t="str">
        <f t="shared" si="358"/>
        <v>辅助</v>
      </c>
      <c r="P2458" s="2">
        <f t="shared" si="359"/>
        <v>104</v>
      </c>
      <c r="Q2458" s="51">
        <f>INT(VLOOKUP(M2458,Entourage!A:AF,28+IF(N2458=1,2,IF(N2458=3,3,1)),FALSE)*0.6*POWER(B2458,1.1))</f>
        <v>5538</v>
      </c>
      <c r="R2458" s="55">
        <f>I2458/(SUM(H$2:H2458)*10)</f>
        <v>9.3520929783950622E-3</v>
      </c>
      <c r="S2458" s="95">
        <f t="shared" si="365"/>
        <v>1.2174387749999998</v>
      </c>
      <c r="T2458" s="96">
        <f>SUMIFS(H$2:H2458,A$2:A2458,A2458)*10*S2458*(1.1+INDEX(Entourage!BD:BD,MATCH(J2458,Entourage!A:A,0))/20)</f>
        <v>7757.5198742999983</v>
      </c>
      <c r="U2458" s="96">
        <f t="shared" si="360"/>
        <v>632.63472929999989</v>
      </c>
      <c r="V2458" s="96">
        <f>T2458/VLOOKUP(C2458,[4]CharPropertyConfig!$A:$G,7,FALSE)</f>
        <v>7757.5198742999983</v>
      </c>
      <c r="W2458" s="96">
        <f t="shared" si="361"/>
        <v>29.383584300000621</v>
      </c>
      <c r="X2458" s="54" t="str">
        <f>VLOOKUP(J2458,Entourage!A:B,2,FALSE)</f>
        <v>c_b_0061</v>
      </c>
      <c r="Y2458" s="51" t="str">
        <f>VLOOKUP(M2458,Entourage!A:B,2,FALSE)</f>
        <v>c_b_0061</v>
      </c>
    </row>
    <row r="2459" spans="1:25" x14ac:dyDescent="0.15">
      <c r="A2459" s="51">
        <f t="shared" si="364"/>
        <v>123</v>
      </c>
      <c r="B2459" s="2">
        <f>COUNTIF(A$1:A2459,A2459)</f>
        <v>18</v>
      </c>
      <c r="C2459" s="2">
        <f t="shared" si="355"/>
        <v>104</v>
      </c>
      <c r="D2459" s="100">
        <f t="shared" si="356"/>
        <v>8457</v>
      </c>
      <c r="E2459" s="51">
        <v>1</v>
      </c>
      <c r="F2459" s="43">
        <f t="shared" si="362"/>
        <v>6</v>
      </c>
      <c r="G2459" s="82">
        <v>13009</v>
      </c>
      <c r="H2459" s="101">
        <f t="shared" si="363"/>
        <v>64</v>
      </c>
      <c r="I2459" s="43">
        <f>VLOOKUP(C2459,[4]CharPropertyConfig!$A:$G,7,FALSE)*D2459</f>
        <v>8457</v>
      </c>
      <c r="J2459" s="51">
        <f>VLOOKUP(A2459,filiation!A:C,3,FALSE)</f>
        <v>23</v>
      </c>
      <c r="K2459" s="51">
        <f>VLOOKUP(J2459,Entourage!A:N,14,FALSE)</f>
        <v>3</v>
      </c>
      <c r="L2459" s="2" t="str">
        <f t="shared" si="357"/>
        <v>辅助</v>
      </c>
      <c r="M2459" s="51">
        <f>VLOOKUP(A2459,filiation!A:D,IF(AND(A2459&gt;=105,A2459&lt;=125),3,4),FALSE)</f>
        <v>23</v>
      </c>
      <c r="N2459" s="51">
        <f>VLOOKUP(M2459,Entourage!A:N,14,FALSE)</f>
        <v>3</v>
      </c>
      <c r="O2459" s="2" t="str">
        <f t="shared" si="358"/>
        <v>辅助</v>
      </c>
      <c r="P2459" s="2">
        <f t="shared" si="359"/>
        <v>104</v>
      </c>
      <c r="Q2459" s="51">
        <f>INT(VLOOKUP(M2459,Entourage!A:AF,28+IF(N2459=1,2,IF(N2459=3,3,1)),FALSE)*0.6*POWER(B2459,1.1))</f>
        <v>5897</v>
      </c>
      <c r="R2459" s="55">
        <f>I2459/(SUM(H$2:H2459)*10)</f>
        <v>1.0188174633770239E-2</v>
      </c>
      <c r="S2459" s="95">
        <f t="shared" si="365"/>
        <v>1.1687412239999997</v>
      </c>
      <c r="T2459" s="96">
        <f>SUMIFS(H$2:H2459,A$2:A2459,A2459)*10*S2459*(1.1+INDEX(Entourage!BD:BD,MATCH(J2459,Entourage!A:A,0))/20)</f>
        <v>8457.0114968639991</v>
      </c>
      <c r="U2459" s="96">
        <f t="shared" si="360"/>
        <v>699.49162256400086</v>
      </c>
      <c r="V2459" s="96">
        <f>T2459/VLOOKUP(C2459,[4]CharPropertyConfig!$A:$G,7,FALSE)</f>
        <v>8457.0114968639991</v>
      </c>
      <c r="W2459" s="96">
        <f t="shared" si="361"/>
        <v>66.856893264000973</v>
      </c>
      <c r="X2459" s="54" t="str">
        <f>VLOOKUP(J2459,Entourage!A:B,2,FALSE)</f>
        <v>c_b_0061</v>
      </c>
      <c r="Y2459" s="51" t="str">
        <f>VLOOKUP(M2459,Entourage!A:B,2,FALSE)</f>
        <v>c_b_0061</v>
      </c>
    </row>
    <row r="2460" spans="1:25" x14ac:dyDescent="0.15">
      <c r="A2460" s="51">
        <f t="shared" si="364"/>
        <v>123</v>
      </c>
      <c r="B2460" s="2">
        <f>COUNTIF(A$1:A2460,A2460)</f>
        <v>19</v>
      </c>
      <c r="C2460" s="2">
        <f t="shared" si="355"/>
        <v>104</v>
      </c>
      <c r="D2460" s="100">
        <f t="shared" si="356"/>
        <v>9196</v>
      </c>
      <c r="E2460" s="51">
        <v>1</v>
      </c>
      <c r="F2460" s="43">
        <f t="shared" si="362"/>
        <v>6</v>
      </c>
      <c r="G2460" s="82">
        <v>13009</v>
      </c>
      <c r="H2460" s="101">
        <f t="shared" si="363"/>
        <v>68</v>
      </c>
      <c r="I2460" s="43">
        <f>VLOOKUP(C2460,[4]CharPropertyConfig!$A:$G,7,FALSE)*D2460</f>
        <v>9196</v>
      </c>
      <c r="J2460" s="51">
        <f>VLOOKUP(A2460,filiation!A:C,3,FALSE)</f>
        <v>23</v>
      </c>
      <c r="K2460" s="51">
        <f>VLOOKUP(J2460,Entourage!A:N,14,FALSE)</f>
        <v>3</v>
      </c>
      <c r="L2460" s="2" t="str">
        <f t="shared" si="357"/>
        <v>辅助</v>
      </c>
      <c r="M2460" s="51">
        <f>VLOOKUP(A2460,filiation!A:D,IF(AND(A2460&gt;=105,A2460&lt;=125),3,4),FALSE)</f>
        <v>23</v>
      </c>
      <c r="N2460" s="51">
        <f>VLOOKUP(M2460,Entourage!A:N,14,FALSE)</f>
        <v>3</v>
      </c>
      <c r="O2460" s="2" t="str">
        <f t="shared" si="358"/>
        <v>辅助</v>
      </c>
      <c r="P2460" s="2">
        <f t="shared" si="359"/>
        <v>104</v>
      </c>
      <c r="Q2460" s="51">
        <f>INT(VLOOKUP(M2460,Entourage!A:AF,28+IF(N2460=1,2,IF(N2460=3,3,1)),FALSE)*0.6*POWER(B2460,1.1))</f>
        <v>6258</v>
      </c>
      <c r="R2460" s="55">
        <f>I2460/(SUM(H$2:H2460)*10)</f>
        <v>1.1069382252395397E-2</v>
      </c>
      <c r="S2460" s="95">
        <f t="shared" si="365"/>
        <v>1.1278352811599996</v>
      </c>
      <c r="T2460" s="96">
        <f>SUMIFS(H$2:H2460,A$2:A2460,A2460)*10*S2460*(1.1+INDEX(Entourage!BD:BD,MATCH(J2460,Entourage!A:A,0))/20)</f>
        <v>9196.3688825786376</v>
      </c>
      <c r="U2460" s="96">
        <f t="shared" si="360"/>
        <v>739.35738571463844</v>
      </c>
      <c r="V2460" s="96">
        <f>T2460/VLOOKUP(C2460,[4]CharPropertyConfig!$A:$G,7,FALSE)</f>
        <v>9196.3688825786376</v>
      </c>
      <c r="W2460" s="96">
        <f t="shared" si="361"/>
        <v>39.865763150637576</v>
      </c>
      <c r="X2460" s="54" t="str">
        <f>VLOOKUP(J2460,Entourage!A:B,2,FALSE)</f>
        <v>c_b_0061</v>
      </c>
      <c r="Y2460" s="51" t="str">
        <f>VLOOKUP(M2460,Entourage!A:B,2,FALSE)</f>
        <v>c_b_0061</v>
      </c>
    </row>
    <row r="2461" spans="1:25" x14ac:dyDescent="0.15">
      <c r="A2461" s="51">
        <f t="shared" si="364"/>
        <v>123</v>
      </c>
      <c r="B2461" s="2">
        <f>COUNTIF(A$1:A2461,A2461)</f>
        <v>20</v>
      </c>
      <c r="C2461" s="2">
        <f t="shared" si="355"/>
        <v>104</v>
      </c>
      <c r="D2461" s="100">
        <f t="shared" si="356"/>
        <v>9983</v>
      </c>
      <c r="E2461" s="51">
        <v>1</v>
      </c>
      <c r="F2461" s="43">
        <f t="shared" si="362"/>
        <v>6</v>
      </c>
      <c r="G2461" s="82">
        <v>13009</v>
      </c>
      <c r="H2461" s="101">
        <f t="shared" si="363"/>
        <v>72</v>
      </c>
      <c r="I2461" s="43">
        <f>VLOOKUP(C2461,[4]CharPropertyConfig!$A:$G,7,FALSE)*D2461</f>
        <v>9983</v>
      </c>
      <c r="J2461" s="51">
        <f>VLOOKUP(A2461,filiation!A:C,3,FALSE)</f>
        <v>23</v>
      </c>
      <c r="K2461" s="51">
        <f>VLOOKUP(J2461,Entourage!A:N,14,FALSE)</f>
        <v>3</v>
      </c>
      <c r="L2461" s="2" t="str">
        <f t="shared" si="357"/>
        <v>辅助</v>
      </c>
      <c r="M2461" s="51">
        <f>VLOOKUP(A2461,filiation!A:D,IF(AND(A2461&gt;=105,A2461&lt;=125),3,4),FALSE)</f>
        <v>23</v>
      </c>
      <c r="N2461" s="51">
        <f>VLOOKUP(M2461,Entourage!A:N,14,FALSE)</f>
        <v>3</v>
      </c>
      <c r="O2461" s="2" t="str">
        <f t="shared" si="358"/>
        <v>辅助</v>
      </c>
      <c r="P2461" s="2">
        <f t="shared" si="359"/>
        <v>104</v>
      </c>
      <c r="Q2461" s="51">
        <f>INT(VLOOKUP(M2461,Entourage!A:AF,28+IF(N2461=1,2,IF(N2461=3,3,1)),FALSE)*0.6*POWER(B2461,1.1))</f>
        <v>6622</v>
      </c>
      <c r="R2461" s="55">
        <f>I2461/(SUM(H$2:H2461)*10)</f>
        <v>1.2006302015682879E-2</v>
      </c>
      <c r="S2461" s="95">
        <f t="shared" si="365"/>
        <v>1.0940002227251997</v>
      </c>
      <c r="T2461" s="96">
        <f>SUMIFS(H$2:H2461,A$2:A2461,A2461)*10*S2461*(1.1+INDEX(Entourage!BD:BD,MATCH(J2461,Entourage!A:A,0))/20)</f>
        <v>9983.8460325901724</v>
      </c>
      <c r="U2461" s="96">
        <f t="shared" si="360"/>
        <v>787.47715001153483</v>
      </c>
      <c r="V2461" s="96">
        <f>T2461/VLOOKUP(C2461,[4]CharPropertyConfig!$A:$G,7,FALSE)</f>
        <v>9983.8460325901724</v>
      </c>
      <c r="W2461" s="96">
        <f t="shared" si="361"/>
        <v>48.119764296896392</v>
      </c>
      <c r="X2461" s="54" t="str">
        <f>VLOOKUP(J2461,Entourage!A:B,2,FALSE)</f>
        <v>c_b_0061</v>
      </c>
      <c r="Y2461" s="51" t="str">
        <f>VLOOKUP(M2461,Entourage!A:B,2,FALSE)</f>
        <v>c_b_0061</v>
      </c>
    </row>
    <row r="2462" spans="1:25" x14ac:dyDescent="0.15">
      <c r="A2462" s="51">
        <f t="shared" si="364"/>
        <v>124</v>
      </c>
      <c r="B2462" s="2">
        <f>COUNTIF(A$1:A2462,A2462)</f>
        <v>1</v>
      </c>
      <c r="C2462" s="2">
        <f t="shared" si="355"/>
        <v>101</v>
      </c>
      <c r="D2462" s="100">
        <f t="shared" si="356"/>
        <v>11</v>
      </c>
      <c r="E2462" s="51">
        <v>1</v>
      </c>
      <c r="F2462" s="43">
        <f t="shared" si="362"/>
        <v>1</v>
      </c>
      <c r="G2462" s="82">
        <v>13009</v>
      </c>
      <c r="H2462" s="101">
        <f t="shared" si="363"/>
        <v>2</v>
      </c>
      <c r="I2462" s="43">
        <f>VLOOKUP(C2462,[4]CharPropertyConfig!$A:$G,7,FALSE)*D2462</f>
        <v>275</v>
      </c>
      <c r="J2462" s="51">
        <f>VLOOKUP(A2462,filiation!A:C,3,FALSE)</f>
        <v>24</v>
      </c>
      <c r="K2462" s="51">
        <f>VLOOKUP(J2462,Entourage!A:N,14,FALSE)</f>
        <v>2</v>
      </c>
      <c r="L2462" s="2" t="str">
        <f t="shared" si="357"/>
        <v>刺杀</v>
      </c>
      <c r="M2462" s="51">
        <f>VLOOKUP(A2462,filiation!A:D,IF(AND(A2462&gt;=105,A2462&lt;=125),3,4),FALSE)</f>
        <v>24</v>
      </c>
      <c r="N2462" s="51">
        <f>VLOOKUP(M2462,Entourage!A:N,14,FALSE)</f>
        <v>2</v>
      </c>
      <c r="O2462" s="2" t="str">
        <f t="shared" si="358"/>
        <v>刺杀</v>
      </c>
      <c r="P2462" s="2">
        <f t="shared" si="359"/>
        <v>101</v>
      </c>
      <c r="Q2462" s="51">
        <f>INT(VLOOKUP(M2462,Entourage!A:AF,28+IF(N2462=1,2,IF(N2462=3,3,1)),FALSE)*0.6*POWER(B2462,1.1))</f>
        <v>21</v>
      </c>
      <c r="R2462" s="55">
        <f>I2462/(SUM(H$2:H2462)*10)</f>
        <v>3.307276007215875E-4</v>
      </c>
      <c r="S2462" s="95">
        <f t="shared" si="365"/>
        <v>10</v>
      </c>
      <c r="T2462" s="96">
        <f>SUMIFS(H$2:H2462,A$2:A2462,A2462)*10*S2462*(1.1+INDEX(Entourage!BD:BD,MATCH(J2462,Entourage!A:A,0))/20)</f>
        <v>280</v>
      </c>
      <c r="U2462" s="96">
        <f t="shared" si="360"/>
        <v>-9703.8460325901724</v>
      </c>
      <c r="V2462" s="96">
        <f>T2462/VLOOKUP(C2462,[4]CharPropertyConfig!$A:$G,7,FALSE)</f>
        <v>11.2</v>
      </c>
      <c r="W2462" s="96">
        <f t="shared" si="361"/>
        <v>-10491.323182601707</v>
      </c>
      <c r="X2462" s="54" t="str">
        <f>VLOOKUP(J2462,Entourage!A:B,2,FALSE)</f>
        <v>c_b_0062</v>
      </c>
      <c r="Y2462" s="51" t="str">
        <f>VLOOKUP(M2462,Entourage!A:B,2,FALSE)</f>
        <v>c_b_0062</v>
      </c>
    </row>
    <row r="2463" spans="1:25" x14ac:dyDescent="0.15">
      <c r="A2463" s="51">
        <f t="shared" si="364"/>
        <v>124</v>
      </c>
      <c r="B2463" s="2">
        <f>COUNTIF(A$1:A2463,A2463)</f>
        <v>2</v>
      </c>
      <c r="C2463" s="2">
        <f t="shared" si="355"/>
        <v>101</v>
      </c>
      <c r="D2463" s="100">
        <f t="shared" si="356"/>
        <v>23</v>
      </c>
      <c r="E2463" s="51">
        <v>1</v>
      </c>
      <c r="F2463" s="43">
        <f t="shared" si="362"/>
        <v>1</v>
      </c>
      <c r="G2463" s="82">
        <v>13009</v>
      </c>
      <c r="H2463" s="101">
        <f t="shared" si="363"/>
        <v>4</v>
      </c>
      <c r="I2463" s="43">
        <f>VLOOKUP(C2463,[4]CharPropertyConfig!$A:$G,7,FALSE)*D2463</f>
        <v>575</v>
      </c>
      <c r="J2463" s="51">
        <f>VLOOKUP(A2463,filiation!A:C,3,FALSE)</f>
        <v>24</v>
      </c>
      <c r="K2463" s="51">
        <f>VLOOKUP(J2463,Entourage!A:N,14,FALSE)</f>
        <v>2</v>
      </c>
      <c r="L2463" s="2" t="str">
        <f t="shared" si="357"/>
        <v>刺杀</v>
      </c>
      <c r="M2463" s="51">
        <f>VLOOKUP(A2463,filiation!A:D,IF(AND(A2463&gt;=105,A2463&lt;=125),3,4),FALSE)</f>
        <v>24</v>
      </c>
      <c r="N2463" s="51">
        <f>VLOOKUP(M2463,Entourage!A:N,14,FALSE)</f>
        <v>2</v>
      </c>
      <c r="O2463" s="2" t="str">
        <f t="shared" si="358"/>
        <v>刺杀</v>
      </c>
      <c r="P2463" s="2">
        <f t="shared" si="359"/>
        <v>101</v>
      </c>
      <c r="Q2463" s="51">
        <f>INT(VLOOKUP(M2463,Entourage!A:AF,28+IF(N2463=1,2,IF(N2463=3,3,1)),FALSE)*0.6*POWER(B2463,1.1))</f>
        <v>46</v>
      </c>
      <c r="R2463" s="55">
        <f>I2463/(SUM(H$2:H2463)*10)</f>
        <v>6.9148808235322415E-4</v>
      </c>
      <c r="S2463" s="95">
        <f t="shared" si="365"/>
        <v>7</v>
      </c>
      <c r="T2463" s="96">
        <f>SUMIFS(H$2:H2463,A$2:A2463,A2463)*10*S2463*(1.1+INDEX(Entourage!BD:BD,MATCH(J2463,Entourage!A:A,0))/20)</f>
        <v>588</v>
      </c>
      <c r="U2463" s="96">
        <f t="shared" si="360"/>
        <v>308</v>
      </c>
      <c r="V2463" s="96">
        <f>T2463/VLOOKUP(C2463,[4]CharPropertyConfig!$A:$G,7,FALSE)</f>
        <v>23.52</v>
      </c>
      <c r="W2463" s="96">
        <f t="shared" si="361"/>
        <v>10011.846032590172</v>
      </c>
      <c r="X2463" s="54" t="str">
        <f>VLOOKUP(J2463,Entourage!A:B,2,FALSE)</f>
        <v>c_b_0062</v>
      </c>
      <c r="Y2463" s="51" t="str">
        <f>VLOOKUP(M2463,Entourage!A:B,2,FALSE)</f>
        <v>c_b_0062</v>
      </c>
    </row>
    <row r="2464" spans="1:25" x14ac:dyDescent="0.15">
      <c r="A2464" s="51">
        <f t="shared" si="364"/>
        <v>124</v>
      </c>
      <c r="B2464" s="2">
        <f>COUNTIF(A$1:A2464,A2464)</f>
        <v>3</v>
      </c>
      <c r="C2464" s="2">
        <f t="shared" si="355"/>
        <v>101</v>
      </c>
      <c r="D2464" s="100">
        <f t="shared" si="356"/>
        <v>36</v>
      </c>
      <c r="E2464" s="51">
        <v>1</v>
      </c>
      <c r="F2464" s="43">
        <f t="shared" si="362"/>
        <v>1</v>
      </c>
      <c r="G2464" s="82">
        <v>13009</v>
      </c>
      <c r="H2464" s="101">
        <f t="shared" si="363"/>
        <v>6</v>
      </c>
      <c r="I2464" s="43">
        <f>VLOOKUP(C2464,[4]CharPropertyConfig!$A:$G,7,FALSE)*D2464</f>
        <v>900</v>
      </c>
      <c r="J2464" s="51">
        <f>VLOOKUP(A2464,filiation!A:C,3,FALSE)</f>
        <v>24</v>
      </c>
      <c r="K2464" s="51">
        <f>VLOOKUP(J2464,Entourage!A:N,14,FALSE)</f>
        <v>2</v>
      </c>
      <c r="L2464" s="2" t="str">
        <f t="shared" si="357"/>
        <v>刺杀</v>
      </c>
      <c r="M2464" s="51">
        <f>VLOOKUP(A2464,filiation!A:D,IF(AND(A2464&gt;=105,A2464&lt;=125),3,4),FALSE)</f>
        <v>24</v>
      </c>
      <c r="N2464" s="51">
        <f>VLOOKUP(M2464,Entourage!A:N,14,FALSE)</f>
        <v>2</v>
      </c>
      <c r="O2464" s="2" t="str">
        <f t="shared" si="358"/>
        <v>刺杀</v>
      </c>
      <c r="P2464" s="2">
        <f t="shared" si="359"/>
        <v>101</v>
      </c>
      <c r="Q2464" s="51">
        <f>INT(VLOOKUP(M2464,Entourage!A:AF,28+IF(N2464=1,2,IF(N2464=3,3,1)),FALSE)*0.6*POWER(B2464,1.1))</f>
        <v>72</v>
      </c>
      <c r="R2464" s="55">
        <f>I2464/(SUM(H$2:H2464)*10)</f>
        <v>1.0822510822510823E-3</v>
      </c>
      <c r="S2464" s="95">
        <f t="shared" si="365"/>
        <v>5.5</v>
      </c>
      <c r="T2464" s="96">
        <f>SUMIFS(H$2:H2464,A$2:A2464,A2464)*10*S2464*(1.1+INDEX(Entourage!BD:BD,MATCH(J2464,Entourage!A:A,0))/20)</f>
        <v>924.00000000000011</v>
      </c>
      <c r="U2464" s="96">
        <f t="shared" si="360"/>
        <v>336.00000000000011</v>
      </c>
      <c r="V2464" s="96">
        <f>T2464/VLOOKUP(C2464,[4]CharPropertyConfig!$A:$G,7,FALSE)</f>
        <v>36.960000000000008</v>
      </c>
      <c r="W2464" s="96">
        <f t="shared" si="361"/>
        <v>28.000000000000114</v>
      </c>
      <c r="X2464" s="54" t="str">
        <f>VLOOKUP(J2464,Entourage!A:B,2,FALSE)</f>
        <v>c_b_0062</v>
      </c>
      <c r="Y2464" s="51" t="str">
        <f>VLOOKUP(M2464,Entourage!A:B,2,FALSE)</f>
        <v>c_b_0062</v>
      </c>
    </row>
    <row r="2465" spans="1:25" x14ac:dyDescent="0.15">
      <c r="A2465" s="51">
        <f t="shared" si="364"/>
        <v>124</v>
      </c>
      <c r="B2465" s="2">
        <f>COUNTIF(A$1:A2465,A2465)</f>
        <v>4</v>
      </c>
      <c r="C2465" s="2">
        <f t="shared" si="355"/>
        <v>101</v>
      </c>
      <c r="D2465" s="100">
        <f t="shared" si="356"/>
        <v>51</v>
      </c>
      <c r="E2465" s="51">
        <v>1</v>
      </c>
      <c r="F2465" s="43">
        <f t="shared" si="362"/>
        <v>2</v>
      </c>
      <c r="G2465" s="82">
        <v>13009</v>
      </c>
      <c r="H2465" s="101">
        <f t="shared" si="363"/>
        <v>10</v>
      </c>
      <c r="I2465" s="43">
        <f>VLOOKUP(C2465,[4]CharPropertyConfig!$A:$G,7,FALSE)*D2465</f>
        <v>1275</v>
      </c>
      <c r="J2465" s="51">
        <f>VLOOKUP(A2465,filiation!A:C,3,FALSE)</f>
        <v>24</v>
      </c>
      <c r="K2465" s="51">
        <f>VLOOKUP(J2465,Entourage!A:N,14,FALSE)</f>
        <v>2</v>
      </c>
      <c r="L2465" s="2" t="str">
        <f t="shared" si="357"/>
        <v>刺杀</v>
      </c>
      <c r="M2465" s="51">
        <f>VLOOKUP(A2465,filiation!A:D,IF(AND(A2465&gt;=105,A2465&lt;=125),3,4),FALSE)</f>
        <v>24</v>
      </c>
      <c r="N2465" s="51">
        <f>VLOOKUP(M2465,Entourage!A:N,14,FALSE)</f>
        <v>2</v>
      </c>
      <c r="O2465" s="2" t="str">
        <f t="shared" si="358"/>
        <v>刺杀</v>
      </c>
      <c r="P2465" s="2">
        <f t="shared" si="359"/>
        <v>101</v>
      </c>
      <c r="Q2465" s="51">
        <f>INT(VLOOKUP(M2465,Entourage!A:AF,28+IF(N2465=1,2,IF(N2465=3,3,1)),FALSE)*0.6*POWER(B2465,1.1))</f>
        <v>99</v>
      </c>
      <c r="R2465" s="55">
        <f>I2465/(SUM(H$2:H2465)*10)</f>
        <v>1.5330046891908139E-3</v>
      </c>
      <c r="S2465" s="95">
        <f t="shared" si="365"/>
        <v>4.2</v>
      </c>
      <c r="T2465" s="96">
        <f>SUMIFS(H$2:H2465,A$2:A2465,A2465)*10*S2465*(1.1+INDEX(Entourage!BD:BD,MATCH(J2465,Entourage!A:A,0))/20)</f>
        <v>1293.6000000000001</v>
      </c>
      <c r="U2465" s="96">
        <f t="shared" si="360"/>
        <v>369.6</v>
      </c>
      <c r="V2465" s="96">
        <f>T2465/VLOOKUP(C2465,[4]CharPropertyConfig!$A:$G,7,FALSE)</f>
        <v>51.744000000000007</v>
      </c>
      <c r="W2465" s="96">
        <f t="shared" si="361"/>
        <v>33.599999999999909</v>
      </c>
      <c r="X2465" s="54" t="str">
        <f>VLOOKUP(J2465,Entourage!A:B,2,FALSE)</f>
        <v>c_b_0062</v>
      </c>
      <c r="Y2465" s="51" t="str">
        <f>VLOOKUP(M2465,Entourage!A:B,2,FALSE)</f>
        <v>c_b_0062</v>
      </c>
    </row>
    <row r="2466" spans="1:25" x14ac:dyDescent="0.15">
      <c r="A2466" s="51">
        <f t="shared" si="364"/>
        <v>124</v>
      </c>
      <c r="B2466" s="2">
        <f>COUNTIF(A$1:A2466,A2466)</f>
        <v>5</v>
      </c>
      <c r="C2466" s="2">
        <f t="shared" ref="C2466:C2501" si="366">P2466</f>
        <v>101</v>
      </c>
      <c r="D2466" s="100">
        <f t="shared" ref="D2466:D2501" si="367">INT(V2466)</f>
        <v>67</v>
      </c>
      <c r="E2466" s="51">
        <v>1</v>
      </c>
      <c r="F2466" s="43">
        <f t="shared" si="362"/>
        <v>2</v>
      </c>
      <c r="G2466" s="82">
        <v>13009</v>
      </c>
      <c r="H2466" s="101">
        <f t="shared" si="363"/>
        <v>12</v>
      </c>
      <c r="I2466" s="43">
        <f>VLOOKUP(C2466,[4]CharPropertyConfig!$A:$G,7,FALSE)*D2466</f>
        <v>1675</v>
      </c>
      <c r="J2466" s="51">
        <f>VLOOKUP(A2466,filiation!A:C,3,FALSE)</f>
        <v>24</v>
      </c>
      <c r="K2466" s="51">
        <f>VLOOKUP(J2466,Entourage!A:N,14,FALSE)</f>
        <v>2</v>
      </c>
      <c r="L2466" s="2" t="str">
        <f t="shared" ref="L2466:L2501" si="368">VLOOKUP(K2466,$AC$2:$AD$4,2,FALSE)</f>
        <v>刺杀</v>
      </c>
      <c r="M2466" s="51">
        <f>VLOOKUP(A2466,filiation!A:D,IF(AND(A2466&gt;=105,A2466&lt;=125),3,4),FALSE)</f>
        <v>24</v>
      </c>
      <c r="N2466" s="51">
        <f>VLOOKUP(M2466,Entourage!A:N,14,FALSE)</f>
        <v>2</v>
      </c>
      <c r="O2466" s="2" t="str">
        <f t="shared" ref="O2466:O2501" si="369">VLOOKUP(N2466,$AC$2:$AD$4,2,FALSE)</f>
        <v>刺杀</v>
      </c>
      <c r="P2466" s="2">
        <f t="shared" ref="P2466:P2501" si="370">VLOOKUP(N2466,$AC$2:$AE$4,3,FALSE)</f>
        <v>101</v>
      </c>
      <c r="Q2466" s="51">
        <f>INT(VLOOKUP(M2466,Entourage!A:AF,28+IF(N2466=1,2,IF(N2466=3,3,1)),FALSE)*0.6*POWER(B2466,1.1))</f>
        <v>126</v>
      </c>
      <c r="R2466" s="55">
        <f>I2466/(SUM(H$2:H2466)*10)</f>
        <v>2.0136568007501623E-3</v>
      </c>
      <c r="S2466" s="95">
        <f t="shared" si="365"/>
        <v>3.56</v>
      </c>
      <c r="T2466" s="96">
        <f>SUMIFS(H$2:H2466,A$2:A2466,A2466)*10*S2466*(1.1+INDEX(Entourage!BD:BD,MATCH(J2466,Entourage!A:A,0))/20)</f>
        <v>1694.5600000000004</v>
      </c>
      <c r="U2466" s="96">
        <f t="shared" ref="U2466:U2501" si="371">IFERROR(T2466-T2465,0)</f>
        <v>400.96000000000026</v>
      </c>
      <c r="V2466" s="96">
        <f>T2466/VLOOKUP(C2466,[4]CharPropertyConfig!$A:$G,7,FALSE)</f>
        <v>67.78240000000001</v>
      </c>
      <c r="W2466" s="96">
        <f t="shared" ref="W2466:W2501" si="372">U2466-U2465</f>
        <v>31.360000000000241</v>
      </c>
      <c r="X2466" s="54" t="str">
        <f>VLOOKUP(J2466,Entourage!A:B,2,FALSE)</f>
        <v>c_b_0062</v>
      </c>
      <c r="Y2466" s="51" t="str">
        <f>VLOOKUP(M2466,Entourage!A:B,2,FALSE)</f>
        <v>c_b_0062</v>
      </c>
    </row>
    <row r="2467" spans="1:25" x14ac:dyDescent="0.15">
      <c r="A2467" s="51">
        <f t="shared" si="364"/>
        <v>124</v>
      </c>
      <c r="B2467" s="2">
        <f>COUNTIF(A$1:A2467,A2467)</f>
        <v>6</v>
      </c>
      <c r="C2467" s="2">
        <f t="shared" si="366"/>
        <v>101</v>
      </c>
      <c r="D2467" s="100">
        <f t="shared" si="367"/>
        <v>84</v>
      </c>
      <c r="E2467" s="51">
        <v>1</v>
      </c>
      <c r="F2467" s="43">
        <f t="shared" ref="F2467:F2530" si="373">F2447</f>
        <v>2</v>
      </c>
      <c r="G2467" s="82">
        <v>13009</v>
      </c>
      <c r="H2467" s="101">
        <f t="shared" ref="H2467:H2530" si="374">H2447</f>
        <v>16</v>
      </c>
      <c r="I2467" s="43">
        <f>VLOOKUP(C2467,[4]CharPropertyConfig!$A:$G,7,FALSE)*D2467</f>
        <v>2100</v>
      </c>
      <c r="J2467" s="51">
        <f>VLOOKUP(A2467,filiation!A:C,3,FALSE)</f>
        <v>24</v>
      </c>
      <c r="K2467" s="51">
        <f>VLOOKUP(J2467,Entourage!A:N,14,FALSE)</f>
        <v>2</v>
      </c>
      <c r="L2467" s="2" t="str">
        <f t="shared" si="368"/>
        <v>刺杀</v>
      </c>
      <c r="M2467" s="51">
        <f>VLOOKUP(A2467,filiation!A:D,IF(AND(A2467&gt;=105,A2467&lt;=125),3,4),FALSE)</f>
        <v>24</v>
      </c>
      <c r="N2467" s="51">
        <f>VLOOKUP(M2467,Entourage!A:N,14,FALSE)</f>
        <v>2</v>
      </c>
      <c r="O2467" s="2" t="str">
        <f t="shared" si="369"/>
        <v>刺杀</v>
      </c>
      <c r="P2467" s="2">
        <f t="shared" si="370"/>
        <v>101</v>
      </c>
      <c r="Q2467" s="51">
        <f>INT(VLOOKUP(M2467,Entourage!A:AF,28+IF(N2467=1,2,IF(N2467=3,3,1)),FALSE)*0.6*POWER(B2467,1.1))</f>
        <v>155</v>
      </c>
      <c r="R2467" s="55">
        <f>I2467/(SUM(H$2:H2467)*10)</f>
        <v>2.5240991369984856E-3</v>
      </c>
      <c r="S2467" s="95">
        <f t="shared" si="365"/>
        <v>3.02</v>
      </c>
      <c r="T2467" s="96">
        <f>SUMIFS(H$2:H2467,A$2:A2467,A2467)*10*S2467*(1.1+INDEX(Entourage!BD:BD,MATCH(J2467,Entourage!A:A,0))/20)</f>
        <v>2114</v>
      </c>
      <c r="U2467" s="96">
        <f t="shared" si="371"/>
        <v>419.4399999999996</v>
      </c>
      <c r="V2467" s="96">
        <f>T2467/VLOOKUP(C2467,[4]CharPropertyConfig!$A:$G,7,FALSE)</f>
        <v>84.56</v>
      </c>
      <c r="W2467" s="96">
        <f t="shared" si="372"/>
        <v>18.479999999999336</v>
      </c>
      <c r="X2467" s="54" t="str">
        <f>VLOOKUP(J2467,Entourage!A:B,2,FALSE)</f>
        <v>c_b_0062</v>
      </c>
      <c r="Y2467" s="51" t="str">
        <f>VLOOKUP(M2467,Entourage!A:B,2,FALSE)</f>
        <v>c_b_0062</v>
      </c>
    </row>
    <row r="2468" spans="1:25" x14ac:dyDescent="0.15">
      <c r="A2468" s="51">
        <f t="shared" si="364"/>
        <v>124</v>
      </c>
      <c r="B2468" s="2">
        <f>COUNTIF(A$1:A2468,A2468)</f>
        <v>7</v>
      </c>
      <c r="C2468" s="2">
        <f t="shared" si="366"/>
        <v>101</v>
      </c>
      <c r="D2468" s="100">
        <f t="shared" si="367"/>
        <v>101</v>
      </c>
      <c r="E2468" s="51">
        <v>1</v>
      </c>
      <c r="F2468" s="43">
        <f t="shared" si="373"/>
        <v>3</v>
      </c>
      <c r="G2468" s="82">
        <v>13009</v>
      </c>
      <c r="H2468" s="101">
        <f t="shared" si="374"/>
        <v>20</v>
      </c>
      <c r="I2468" s="43">
        <f>VLOOKUP(C2468,[4]CharPropertyConfig!$A:$G,7,FALSE)*D2468</f>
        <v>2525</v>
      </c>
      <c r="J2468" s="51">
        <f>VLOOKUP(A2468,filiation!A:C,3,FALSE)</f>
        <v>24</v>
      </c>
      <c r="K2468" s="51">
        <f>VLOOKUP(J2468,Entourage!A:N,14,FALSE)</f>
        <v>2</v>
      </c>
      <c r="L2468" s="2" t="str">
        <f t="shared" si="368"/>
        <v>刺杀</v>
      </c>
      <c r="M2468" s="51">
        <f>VLOOKUP(A2468,filiation!A:D,IF(AND(A2468&gt;=105,A2468&lt;=125),3,4),FALSE)</f>
        <v>24</v>
      </c>
      <c r="N2468" s="51">
        <f>VLOOKUP(M2468,Entourage!A:N,14,FALSE)</f>
        <v>2</v>
      </c>
      <c r="O2468" s="2" t="str">
        <f t="shared" si="369"/>
        <v>刺杀</v>
      </c>
      <c r="P2468" s="2">
        <f t="shared" si="370"/>
        <v>101</v>
      </c>
      <c r="Q2468" s="51">
        <f>INT(VLOOKUP(M2468,Entourage!A:AF,28+IF(N2468=1,2,IF(N2468=3,3,1)),FALSE)*0.6*POWER(B2468,1.1))</f>
        <v>183</v>
      </c>
      <c r="R2468" s="55">
        <f>I2468/(SUM(H$2:H2468)*10)</f>
        <v>3.0341993318753154E-3</v>
      </c>
      <c r="S2468" s="95">
        <f t="shared" si="365"/>
        <v>2.6</v>
      </c>
      <c r="T2468" s="96">
        <f>SUMIFS(H$2:H2468,A$2:A2468,A2468)*10*S2468*(1.1+INDEX(Entourage!BD:BD,MATCH(J2468,Entourage!A:A,0))/20)</f>
        <v>2548.0000000000005</v>
      </c>
      <c r="U2468" s="96">
        <f t="shared" si="371"/>
        <v>434.00000000000045</v>
      </c>
      <c r="V2468" s="96">
        <f>T2468/VLOOKUP(C2468,[4]CharPropertyConfig!$A:$G,7,FALSE)</f>
        <v>101.92000000000002</v>
      </c>
      <c r="W2468" s="96">
        <f t="shared" si="372"/>
        <v>14.560000000000855</v>
      </c>
      <c r="X2468" s="54" t="str">
        <f>VLOOKUP(J2468,Entourage!A:B,2,FALSE)</f>
        <v>c_b_0062</v>
      </c>
      <c r="Y2468" s="51" t="str">
        <f>VLOOKUP(M2468,Entourage!A:B,2,FALSE)</f>
        <v>c_b_0062</v>
      </c>
    </row>
    <row r="2469" spans="1:25" x14ac:dyDescent="0.15">
      <c r="A2469" s="51">
        <f t="shared" si="364"/>
        <v>124</v>
      </c>
      <c r="B2469" s="2">
        <f>COUNTIF(A$1:A2469,A2469)</f>
        <v>8</v>
      </c>
      <c r="C2469" s="2">
        <f t="shared" si="366"/>
        <v>101</v>
      </c>
      <c r="D2469" s="100">
        <f t="shared" si="367"/>
        <v>120</v>
      </c>
      <c r="E2469" s="51">
        <v>1</v>
      </c>
      <c r="F2469" s="43">
        <f t="shared" si="373"/>
        <v>3</v>
      </c>
      <c r="G2469" s="82">
        <v>13009</v>
      </c>
      <c r="H2469" s="101">
        <f t="shared" si="374"/>
        <v>24</v>
      </c>
      <c r="I2469" s="43">
        <f>VLOOKUP(C2469,[4]CharPropertyConfig!$A:$G,7,FALSE)*D2469</f>
        <v>3000</v>
      </c>
      <c r="J2469" s="51">
        <f>VLOOKUP(A2469,filiation!A:C,3,FALSE)</f>
        <v>24</v>
      </c>
      <c r="K2469" s="51">
        <f>VLOOKUP(J2469,Entourage!A:N,14,FALSE)</f>
        <v>2</v>
      </c>
      <c r="L2469" s="2" t="str">
        <f t="shared" si="368"/>
        <v>刺杀</v>
      </c>
      <c r="M2469" s="51">
        <f>VLOOKUP(A2469,filiation!A:D,IF(AND(A2469&gt;=105,A2469&lt;=125),3,4),FALSE)</f>
        <v>24</v>
      </c>
      <c r="N2469" s="51">
        <f>VLOOKUP(M2469,Entourage!A:N,14,FALSE)</f>
        <v>2</v>
      </c>
      <c r="O2469" s="2" t="str">
        <f t="shared" si="369"/>
        <v>刺杀</v>
      </c>
      <c r="P2469" s="2">
        <f t="shared" si="370"/>
        <v>101</v>
      </c>
      <c r="Q2469" s="51">
        <f>INT(VLOOKUP(M2469,Entourage!A:AF,28+IF(N2469=1,2,IF(N2469=3,3,1)),FALSE)*0.6*POWER(B2469,1.1))</f>
        <v>212</v>
      </c>
      <c r="R2469" s="55">
        <f>I2469/(SUM(H$2:H2469)*10)</f>
        <v>3.6039499291223181E-3</v>
      </c>
      <c r="S2469" s="95">
        <f t="shared" si="365"/>
        <v>2.2799999999999998</v>
      </c>
      <c r="T2469" s="96">
        <f>SUMIFS(H$2:H2469,A$2:A2469,A2469)*10*S2469*(1.1+INDEX(Entourage!BD:BD,MATCH(J2469,Entourage!A:A,0))/20)</f>
        <v>3000.48</v>
      </c>
      <c r="U2469" s="96">
        <f t="shared" si="371"/>
        <v>452.47999999999956</v>
      </c>
      <c r="V2469" s="96">
        <f>T2469/VLOOKUP(C2469,[4]CharPropertyConfig!$A:$G,7,FALSE)</f>
        <v>120.0192</v>
      </c>
      <c r="W2469" s="96">
        <f t="shared" si="372"/>
        <v>18.479999999999109</v>
      </c>
      <c r="X2469" s="54" t="str">
        <f>VLOOKUP(J2469,Entourage!A:B,2,FALSE)</f>
        <v>c_b_0062</v>
      </c>
      <c r="Y2469" s="51" t="str">
        <f>VLOOKUP(M2469,Entourage!A:B,2,FALSE)</f>
        <v>c_b_0062</v>
      </c>
    </row>
    <row r="2470" spans="1:25" x14ac:dyDescent="0.15">
      <c r="A2470" s="51">
        <f t="shared" si="364"/>
        <v>124</v>
      </c>
      <c r="B2470" s="2">
        <f>COUNTIF(A$1:A2470,A2470)</f>
        <v>9</v>
      </c>
      <c r="C2470" s="2">
        <f t="shared" si="366"/>
        <v>101</v>
      </c>
      <c r="D2470" s="100">
        <f t="shared" si="367"/>
        <v>139</v>
      </c>
      <c r="E2470" s="51">
        <v>1</v>
      </c>
      <c r="F2470" s="43">
        <f t="shared" si="373"/>
        <v>3</v>
      </c>
      <c r="G2470" s="82">
        <v>13009</v>
      </c>
      <c r="H2470" s="101">
        <f t="shared" si="374"/>
        <v>26</v>
      </c>
      <c r="I2470" s="43">
        <f>VLOOKUP(C2470,[4]CharPropertyConfig!$A:$G,7,FALSE)*D2470</f>
        <v>3475</v>
      </c>
      <c r="J2470" s="51">
        <f>VLOOKUP(A2470,filiation!A:C,3,FALSE)</f>
        <v>24</v>
      </c>
      <c r="K2470" s="51">
        <f>VLOOKUP(J2470,Entourage!A:N,14,FALSE)</f>
        <v>2</v>
      </c>
      <c r="L2470" s="2" t="str">
        <f t="shared" si="368"/>
        <v>刺杀</v>
      </c>
      <c r="M2470" s="51">
        <f>VLOOKUP(A2470,filiation!A:D,IF(AND(A2470&gt;=105,A2470&lt;=125),3,4),FALSE)</f>
        <v>24</v>
      </c>
      <c r="N2470" s="51">
        <f>VLOOKUP(M2470,Entourage!A:N,14,FALSE)</f>
        <v>2</v>
      </c>
      <c r="O2470" s="2" t="str">
        <f t="shared" si="369"/>
        <v>刺杀</v>
      </c>
      <c r="P2470" s="2">
        <f t="shared" si="370"/>
        <v>101</v>
      </c>
      <c r="Q2470" s="51">
        <f>INT(VLOOKUP(M2470,Entourage!A:AF,28+IF(N2470=1,2,IF(N2470=3,3,1)),FALSE)*0.6*POWER(B2470,1.1))</f>
        <v>242</v>
      </c>
      <c r="R2470" s="55">
        <f>I2470/(SUM(H$2:H2470)*10)</f>
        <v>4.1732718451265791E-3</v>
      </c>
      <c r="S2470" s="95">
        <f t="shared" si="365"/>
        <v>2.0699999999999998</v>
      </c>
      <c r="T2470" s="96">
        <f>SUMIFS(H$2:H2470,A$2:A2470,A2470)*10*S2470*(1.1+INDEX(Entourage!BD:BD,MATCH(J2470,Entourage!A:A,0))/20)</f>
        <v>3477.6000000000004</v>
      </c>
      <c r="U2470" s="96">
        <f t="shared" si="371"/>
        <v>477.12000000000035</v>
      </c>
      <c r="V2470" s="96">
        <f>T2470/VLOOKUP(C2470,[4]CharPropertyConfig!$A:$G,7,FALSE)</f>
        <v>139.10400000000001</v>
      </c>
      <c r="W2470" s="96">
        <f t="shared" si="372"/>
        <v>24.640000000000782</v>
      </c>
      <c r="X2470" s="54" t="str">
        <f>VLOOKUP(J2470,Entourage!A:B,2,FALSE)</f>
        <v>c_b_0062</v>
      </c>
      <c r="Y2470" s="51" t="str">
        <f>VLOOKUP(M2470,Entourage!A:B,2,FALSE)</f>
        <v>c_b_0062</v>
      </c>
    </row>
    <row r="2471" spans="1:25" x14ac:dyDescent="0.15">
      <c r="A2471" s="51">
        <f t="shared" si="364"/>
        <v>124</v>
      </c>
      <c r="B2471" s="2">
        <f>COUNTIF(A$1:A2471,A2471)</f>
        <v>10</v>
      </c>
      <c r="C2471" s="2">
        <f t="shared" si="366"/>
        <v>101</v>
      </c>
      <c r="D2471" s="100">
        <f t="shared" si="367"/>
        <v>158</v>
      </c>
      <c r="E2471" s="51">
        <v>1</v>
      </c>
      <c r="F2471" s="43">
        <f t="shared" si="373"/>
        <v>3</v>
      </c>
      <c r="G2471" s="82">
        <v>13009</v>
      </c>
      <c r="H2471" s="101">
        <f t="shared" si="374"/>
        <v>30</v>
      </c>
      <c r="I2471" s="43">
        <f>VLOOKUP(C2471,[4]CharPropertyConfig!$A:$G,7,FALSE)*D2471</f>
        <v>3950</v>
      </c>
      <c r="J2471" s="51">
        <f>VLOOKUP(A2471,filiation!A:C,3,FALSE)</f>
        <v>24</v>
      </c>
      <c r="K2471" s="51">
        <f>VLOOKUP(J2471,Entourage!A:N,14,FALSE)</f>
        <v>2</v>
      </c>
      <c r="L2471" s="2" t="str">
        <f t="shared" si="368"/>
        <v>刺杀</v>
      </c>
      <c r="M2471" s="51">
        <f>VLOOKUP(A2471,filiation!A:D,IF(AND(A2471&gt;=105,A2471&lt;=125),3,4),FALSE)</f>
        <v>24</v>
      </c>
      <c r="N2471" s="51">
        <f>VLOOKUP(M2471,Entourage!A:N,14,FALSE)</f>
        <v>2</v>
      </c>
      <c r="O2471" s="2" t="str">
        <f t="shared" si="369"/>
        <v>刺杀</v>
      </c>
      <c r="P2471" s="2">
        <f t="shared" si="370"/>
        <v>101</v>
      </c>
      <c r="Q2471" s="51">
        <f>INT(VLOOKUP(M2471,Entourage!A:AF,28+IF(N2471=1,2,IF(N2471=3,3,1)),FALSE)*0.6*POWER(B2471,1.1))</f>
        <v>271</v>
      </c>
      <c r="R2471" s="55">
        <f>I2471/(SUM(H$2:H2471)*10)</f>
        <v>4.7420106124996999E-3</v>
      </c>
      <c r="S2471" s="95">
        <f t="shared" si="365"/>
        <v>1.89</v>
      </c>
      <c r="T2471" s="96">
        <f>SUMIFS(H$2:H2471,A$2:A2471,A2471)*10*S2471*(1.1+INDEX(Entourage!BD:BD,MATCH(J2471,Entourage!A:A,0))/20)</f>
        <v>3969.0000000000005</v>
      </c>
      <c r="U2471" s="96">
        <f t="shared" si="371"/>
        <v>491.40000000000009</v>
      </c>
      <c r="V2471" s="96">
        <f>T2471/VLOOKUP(C2471,[4]CharPropertyConfig!$A:$G,7,FALSE)</f>
        <v>158.76000000000002</v>
      </c>
      <c r="W2471" s="96">
        <f t="shared" si="372"/>
        <v>14.279999999999745</v>
      </c>
      <c r="X2471" s="54" t="str">
        <f>VLOOKUP(J2471,Entourage!A:B,2,FALSE)</f>
        <v>c_b_0062</v>
      </c>
      <c r="Y2471" s="51" t="str">
        <f>VLOOKUP(M2471,Entourage!A:B,2,FALSE)</f>
        <v>c_b_0062</v>
      </c>
    </row>
    <row r="2472" spans="1:25" x14ac:dyDescent="0.15">
      <c r="A2472" s="51">
        <f t="shared" si="364"/>
        <v>124</v>
      </c>
      <c r="B2472" s="2">
        <f>COUNTIF(A$1:A2472,A2472)</f>
        <v>11</v>
      </c>
      <c r="C2472" s="2">
        <f t="shared" si="366"/>
        <v>101</v>
      </c>
      <c r="D2472" s="100">
        <f t="shared" si="367"/>
        <v>179</v>
      </c>
      <c r="E2472" s="51">
        <v>1</v>
      </c>
      <c r="F2472" s="43">
        <f t="shared" si="373"/>
        <v>4</v>
      </c>
      <c r="G2472" s="82">
        <v>13009</v>
      </c>
      <c r="H2472" s="101">
        <f t="shared" si="374"/>
        <v>34</v>
      </c>
      <c r="I2472" s="43">
        <f>VLOOKUP(C2472,[4]CharPropertyConfig!$A:$G,7,FALSE)*D2472</f>
        <v>4475</v>
      </c>
      <c r="J2472" s="51">
        <f>VLOOKUP(A2472,filiation!A:C,3,FALSE)</f>
        <v>24</v>
      </c>
      <c r="K2472" s="51">
        <f>VLOOKUP(J2472,Entourage!A:N,14,FALSE)</f>
        <v>2</v>
      </c>
      <c r="L2472" s="2" t="str">
        <f t="shared" si="368"/>
        <v>刺杀</v>
      </c>
      <c r="M2472" s="51">
        <f>VLOOKUP(A2472,filiation!A:D,IF(AND(A2472&gt;=105,A2472&lt;=125),3,4),FALSE)</f>
        <v>24</v>
      </c>
      <c r="N2472" s="51">
        <f>VLOOKUP(M2472,Entourage!A:N,14,FALSE)</f>
        <v>2</v>
      </c>
      <c r="O2472" s="2" t="str">
        <f t="shared" si="369"/>
        <v>刺杀</v>
      </c>
      <c r="P2472" s="2">
        <f t="shared" si="370"/>
        <v>101</v>
      </c>
      <c r="Q2472" s="51">
        <f>INT(VLOOKUP(M2472,Entourage!A:AF,28+IF(N2472=1,2,IF(N2472=3,3,1)),FALSE)*0.6*POWER(B2472,1.1))</f>
        <v>301</v>
      </c>
      <c r="R2472" s="55">
        <f>I2472/(SUM(H$2:H2472)*10)</f>
        <v>5.3700859213747423E-3</v>
      </c>
      <c r="S2472" s="95">
        <f t="shared" si="365"/>
        <v>1.74</v>
      </c>
      <c r="T2472" s="96">
        <f>SUMIFS(H$2:H2472,A$2:A2472,A2472)*10*S2472*(1.1+INDEX(Entourage!BD:BD,MATCH(J2472,Entourage!A:A,0))/20)</f>
        <v>4482.2400000000007</v>
      </c>
      <c r="U2472" s="96">
        <f t="shared" si="371"/>
        <v>513.24000000000024</v>
      </c>
      <c r="V2472" s="96">
        <f>T2472/VLOOKUP(C2472,[4]CharPropertyConfig!$A:$G,7,FALSE)</f>
        <v>179.28960000000004</v>
      </c>
      <c r="W2472" s="96">
        <f t="shared" si="372"/>
        <v>21.840000000000146</v>
      </c>
      <c r="X2472" s="54" t="str">
        <f>VLOOKUP(J2472,Entourage!A:B,2,FALSE)</f>
        <v>c_b_0062</v>
      </c>
      <c r="Y2472" s="51" t="str">
        <f>VLOOKUP(M2472,Entourage!A:B,2,FALSE)</f>
        <v>c_b_0062</v>
      </c>
    </row>
    <row r="2473" spans="1:25" x14ac:dyDescent="0.15">
      <c r="A2473" s="51">
        <f t="shared" si="364"/>
        <v>124</v>
      </c>
      <c r="B2473" s="2">
        <f>COUNTIF(A$1:A2473,A2473)</f>
        <v>12</v>
      </c>
      <c r="C2473" s="2">
        <f t="shared" si="366"/>
        <v>101</v>
      </c>
      <c r="D2473" s="100">
        <f t="shared" si="367"/>
        <v>200</v>
      </c>
      <c r="E2473" s="51">
        <v>1</v>
      </c>
      <c r="F2473" s="43">
        <f t="shared" si="373"/>
        <v>4</v>
      </c>
      <c r="G2473" s="82">
        <v>13009</v>
      </c>
      <c r="H2473" s="101">
        <f t="shared" si="374"/>
        <v>38</v>
      </c>
      <c r="I2473" s="43">
        <f>VLOOKUP(C2473,[4]CharPropertyConfig!$A:$G,7,FALSE)*D2473</f>
        <v>5000</v>
      </c>
      <c r="J2473" s="51">
        <f>VLOOKUP(A2473,filiation!A:C,3,FALSE)</f>
        <v>24</v>
      </c>
      <c r="K2473" s="51">
        <f>VLOOKUP(J2473,Entourage!A:N,14,FALSE)</f>
        <v>2</v>
      </c>
      <c r="L2473" s="2" t="str">
        <f t="shared" si="368"/>
        <v>刺杀</v>
      </c>
      <c r="M2473" s="51">
        <f>VLOOKUP(A2473,filiation!A:D,IF(AND(A2473&gt;=105,A2473&lt;=125),3,4),FALSE)</f>
        <v>24</v>
      </c>
      <c r="N2473" s="51">
        <f>VLOOKUP(M2473,Entourage!A:N,14,FALSE)</f>
        <v>2</v>
      </c>
      <c r="O2473" s="2" t="str">
        <f t="shared" si="369"/>
        <v>刺杀</v>
      </c>
      <c r="P2473" s="2">
        <f t="shared" si="370"/>
        <v>101</v>
      </c>
      <c r="Q2473" s="51">
        <f>INT(VLOOKUP(M2473,Entourage!A:AF,28+IF(N2473=1,2,IF(N2473=3,3,1)),FALSE)*0.6*POWER(B2473,1.1))</f>
        <v>332</v>
      </c>
      <c r="R2473" s="55">
        <f>I2473/(SUM(H$2:H2473)*10)</f>
        <v>5.9973611610891209E-3</v>
      </c>
      <c r="S2473" s="95">
        <f t="shared" si="365"/>
        <v>1.615</v>
      </c>
      <c r="T2473" s="96">
        <f>SUMIFS(H$2:H2473,A$2:A2473,A2473)*10*S2473*(1.1+INDEX(Entourage!BD:BD,MATCH(J2473,Entourage!A:A,0))/20)</f>
        <v>5019.420000000001</v>
      </c>
      <c r="U2473" s="96">
        <f t="shared" si="371"/>
        <v>537.18000000000029</v>
      </c>
      <c r="V2473" s="96">
        <f>T2473/VLOOKUP(C2473,[4]CharPropertyConfig!$A:$G,7,FALSE)</f>
        <v>200.77680000000004</v>
      </c>
      <c r="W2473" s="96">
        <f t="shared" si="372"/>
        <v>23.940000000000055</v>
      </c>
      <c r="X2473" s="54" t="str">
        <f>VLOOKUP(J2473,Entourage!A:B,2,FALSE)</f>
        <v>c_b_0062</v>
      </c>
      <c r="Y2473" s="51" t="str">
        <f>VLOOKUP(M2473,Entourage!A:B,2,FALSE)</f>
        <v>c_b_0062</v>
      </c>
    </row>
    <row r="2474" spans="1:25" x14ac:dyDescent="0.15">
      <c r="A2474" s="51">
        <f t="shared" si="364"/>
        <v>124</v>
      </c>
      <c r="B2474" s="2">
        <f>COUNTIF(A$1:A2474,A2474)</f>
        <v>13</v>
      </c>
      <c r="C2474" s="2">
        <f t="shared" si="366"/>
        <v>101</v>
      </c>
      <c r="D2474" s="100">
        <f t="shared" si="367"/>
        <v>223</v>
      </c>
      <c r="E2474" s="51">
        <v>1</v>
      </c>
      <c r="F2474" s="43">
        <f t="shared" si="373"/>
        <v>4</v>
      </c>
      <c r="G2474" s="82">
        <v>13009</v>
      </c>
      <c r="H2474" s="101">
        <f t="shared" si="374"/>
        <v>42</v>
      </c>
      <c r="I2474" s="43">
        <f>VLOOKUP(C2474,[4]CharPropertyConfig!$A:$G,7,FALSE)*D2474</f>
        <v>5575</v>
      </c>
      <c r="J2474" s="51">
        <f>VLOOKUP(A2474,filiation!A:C,3,FALSE)</f>
        <v>24</v>
      </c>
      <c r="K2474" s="51">
        <f>VLOOKUP(J2474,Entourage!A:N,14,FALSE)</f>
        <v>2</v>
      </c>
      <c r="L2474" s="2" t="str">
        <f t="shared" si="368"/>
        <v>刺杀</v>
      </c>
      <c r="M2474" s="51">
        <f>VLOOKUP(A2474,filiation!A:D,IF(AND(A2474&gt;=105,A2474&lt;=125),3,4),FALSE)</f>
        <v>24</v>
      </c>
      <c r="N2474" s="51">
        <f>VLOOKUP(M2474,Entourage!A:N,14,FALSE)</f>
        <v>2</v>
      </c>
      <c r="O2474" s="2" t="str">
        <f t="shared" si="369"/>
        <v>刺杀</v>
      </c>
      <c r="P2474" s="2">
        <f t="shared" si="370"/>
        <v>101</v>
      </c>
      <c r="Q2474" s="51">
        <f>INT(VLOOKUP(M2474,Entourage!A:AF,28+IF(N2474=1,2,IF(N2474=3,3,1)),FALSE)*0.6*POWER(B2474,1.1))</f>
        <v>362</v>
      </c>
      <c r="R2474" s="55">
        <f>I2474/(SUM(H$2:H2474)*10)</f>
        <v>6.6836905960773029E-3</v>
      </c>
      <c r="S2474" s="95">
        <f t="shared" si="365"/>
        <v>1.51</v>
      </c>
      <c r="T2474" s="96">
        <f>SUMIFS(H$2:H2474,A$2:A2474,A2474)*10*S2474*(1.1+INDEX(Entourage!BD:BD,MATCH(J2474,Entourage!A:A,0))/20)</f>
        <v>5580.9600000000009</v>
      </c>
      <c r="U2474" s="96">
        <f t="shared" si="371"/>
        <v>561.54</v>
      </c>
      <c r="V2474" s="96">
        <f>T2474/VLOOKUP(C2474,[4]CharPropertyConfig!$A:$G,7,FALSE)</f>
        <v>223.23840000000004</v>
      </c>
      <c r="W2474" s="96">
        <f t="shared" si="372"/>
        <v>24.359999999999673</v>
      </c>
      <c r="X2474" s="54" t="str">
        <f>VLOOKUP(J2474,Entourage!A:B,2,FALSE)</f>
        <v>c_b_0062</v>
      </c>
      <c r="Y2474" s="51" t="str">
        <f>VLOOKUP(M2474,Entourage!A:B,2,FALSE)</f>
        <v>c_b_0062</v>
      </c>
    </row>
    <row r="2475" spans="1:25" x14ac:dyDescent="0.15">
      <c r="A2475" s="51">
        <f t="shared" si="364"/>
        <v>124</v>
      </c>
      <c r="B2475" s="2">
        <f>COUNTIF(A$1:A2475,A2475)</f>
        <v>14</v>
      </c>
      <c r="C2475" s="2">
        <f t="shared" si="366"/>
        <v>101</v>
      </c>
      <c r="D2475" s="100">
        <f t="shared" si="367"/>
        <v>246</v>
      </c>
      <c r="E2475" s="51">
        <v>1</v>
      </c>
      <c r="F2475" s="43">
        <f t="shared" si="373"/>
        <v>5</v>
      </c>
      <c r="G2475" s="82">
        <v>13009</v>
      </c>
      <c r="H2475" s="101">
        <f t="shared" si="374"/>
        <v>46</v>
      </c>
      <c r="I2475" s="43">
        <f>VLOOKUP(C2475,[4]CharPropertyConfig!$A:$G,7,FALSE)*D2475</f>
        <v>6150</v>
      </c>
      <c r="J2475" s="51">
        <f>VLOOKUP(A2475,filiation!A:C,3,FALSE)</f>
        <v>24</v>
      </c>
      <c r="K2475" s="51">
        <f>VLOOKUP(J2475,Entourage!A:N,14,FALSE)</f>
        <v>2</v>
      </c>
      <c r="L2475" s="2" t="str">
        <f t="shared" si="368"/>
        <v>刺杀</v>
      </c>
      <c r="M2475" s="51">
        <f>VLOOKUP(A2475,filiation!A:D,IF(AND(A2475&gt;=105,A2475&lt;=125),3,4),FALSE)</f>
        <v>24</v>
      </c>
      <c r="N2475" s="51">
        <f>VLOOKUP(M2475,Entourage!A:N,14,FALSE)</f>
        <v>2</v>
      </c>
      <c r="O2475" s="2" t="str">
        <f t="shared" si="369"/>
        <v>刺杀</v>
      </c>
      <c r="P2475" s="2">
        <f t="shared" si="370"/>
        <v>101</v>
      </c>
      <c r="Q2475" s="51">
        <f>INT(VLOOKUP(M2475,Entourage!A:AF,28+IF(N2475=1,2,IF(N2475=3,3,1)),FALSE)*0.6*POWER(B2475,1.1))</f>
        <v>393</v>
      </c>
      <c r="R2475" s="55">
        <f>I2475/(SUM(H$2:H2475)*10)</f>
        <v>7.3689760118862179E-3</v>
      </c>
      <c r="S2475" s="95">
        <f t="shared" si="365"/>
        <v>1.42</v>
      </c>
      <c r="T2475" s="96">
        <f>SUMIFS(H$2:H2475,A$2:A2475,A2475)*10*S2475*(1.1+INDEX(Entourage!BD:BD,MATCH(J2475,Entourage!A:A,0))/20)</f>
        <v>6162.8</v>
      </c>
      <c r="U2475" s="96">
        <f t="shared" si="371"/>
        <v>581.83999999999924</v>
      </c>
      <c r="V2475" s="96">
        <f>T2475/VLOOKUP(C2475,[4]CharPropertyConfig!$A:$G,7,FALSE)</f>
        <v>246.512</v>
      </c>
      <c r="W2475" s="96">
        <f t="shared" si="372"/>
        <v>20.299999999999272</v>
      </c>
      <c r="X2475" s="54" t="str">
        <f>VLOOKUP(J2475,Entourage!A:B,2,FALSE)</f>
        <v>c_b_0062</v>
      </c>
      <c r="Y2475" s="51" t="str">
        <f>VLOOKUP(M2475,Entourage!A:B,2,FALSE)</f>
        <v>c_b_0062</v>
      </c>
    </row>
    <row r="2476" spans="1:25" x14ac:dyDescent="0.15">
      <c r="A2476" s="51">
        <f t="shared" si="364"/>
        <v>124</v>
      </c>
      <c r="B2476" s="2">
        <f>COUNTIF(A$1:A2476,A2476)</f>
        <v>15</v>
      </c>
      <c r="C2476" s="2">
        <f t="shared" si="366"/>
        <v>101</v>
      </c>
      <c r="D2476" s="100">
        <f t="shared" si="367"/>
        <v>270</v>
      </c>
      <c r="E2476" s="51">
        <v>1</v>
      </c>
      <c r="F2476" s="43">
        <f t="shared" si="373"/>
        <v>5</v>
      </c>
      <c r="G2476" s="82">
        <v>13009</v>
      </c>
      <c r="H2476" s="101">
        <f t="shared" si="374"/>
        <v>50</v>
      </c>
      <c r="I2476" s="43">
        <f>VLOOKUP(C2476,[4]CharPropertyConfig!$A:$G,7,FALSE)*D2476</f>
        <v>6750</v>
      </c>
      <c r="J2476" s="51">
        <f>VLOOKUP(A2476,filiation!A:C,3,FALSE)</f>
        <v>24</v>
      </c>
      <c r="K2476" s="51">
        <f>VLOOKUP(J2476,Entourage!A:N,14,FALSE)</f>
        <v>2</v>
      </c>
      <c r="L2476" s="2" t="str">
        <f t="shared" si="368"/>
        <v>刺杀</v>
      </c>
      <c r="M2476" s="51">
        <f>VLOOKUP(A2476,filiation!A:D,IF(AND(A2476&gt;=105,A2476&lt;=125),3,4),FALSE)</f>
        <v>24</v>
      </c>
      <c r="N2476" s="51">
        <f>VLOOKUP(M2476,Entourage!A:N,14,FALSE)</f>
        <v>2</v>
      </c>
      <c r="O2476" s="2" t="str">
        <f t="shared" si="369"/>
        <v>刺杀</v>
      </c>
      <c r="P2476" s="2">
        <f t="shared" si="370"/>
        <v>101</v>
      </c>
      <c r="Q2476" s="51">
        <f>INT(VLOOKUP(M2476,Entourage!A:AF,28+IF(N2476=1,2,IF(N2476=3,3,1)),FALSE)*0.6*POWER(B2476,1.1))</f>
        <v>424</v>
      </c>
      <c r="R2476" s="55">
        <f>I2476/(SUM(H$2:H2476)*10)</f>
        <v>8.0830579106193415E-3</v>
      </c>
      <c r="S2476" s="95">
        <f t="shared" si="365"/>
        <v>1.3418999999999999</v>
      </c>
      <c r="T2476" s="96">
        <f>SUMIFS(H$2:H2476,A$2:A2476,A2476)*10*S2476*(1.1+INDEX(Entourage!BD:BD,MATCH(J2476,Entourage!A:A,0))/20)</f>
        <v>6763.1759999999995</v>
      </c>
      <c r="U2476" s="96">
        <f t="shared" si="371"/>
        <v>600.37599999999929</v>
      </c>
      <c r="V2476" s="96">
        <f>T2476/VLOOKUP(C2476,[4]CharPropertyConfig!$A:$G,7,FALSE)</f>
        <v>270.52704</v>
      </c>
      <c r="W2476" s="96">
        <f t="shared" si="372"/>
        <v>18.536000000000058</v>
      </c>
      <c r="X2476" s="54" t="str">
        <f>VLOOKUP(J2476,Entourage!A:B,2,FALSE)</f>
        <v>c_b_0062</v>
      </c>
      <c r="Y2476" s="51" t="str">
        <f>VLOOKUP(M2476,Entourage!A:B,2,FALSE)</f>
        <v>c_b_0062</v>
      </c>
    </row>
    <row r="2477" spans="1:25" x14ac:dyDescent="0.15">
      <c r="A2477" s="51">
        <f t="shared" si="364"/>
        <v>124</v>
      </c>
      <c r="B2477" s="2">
        <f>COUNTIF(A$1:A2477,A2477)</f>
        <v>16</v>
      </c>
      <c r="C2477" s="2">
        <f t="shared" si="366"/>
        <v>101</v>
      </c>
      <c r="D2477" s="100">
        <f t="shared" si="367"/>
        <v>295</v>
      </c>
      <c r="E2477" s="51">
        <v>1</v>
      </c>
      <c r="F2477" s="43">
        <f t="shared" si="373"/>
        <v>5</v>
      </c>
      <c r="G2477" s="82">
        <v>13009</v>
      </c>
      <c r="H2477" s="101">
        <f t="shared" si="374"/>
        <v>54</v>
      </c>
      <c r="I2477" s="43">
        <f>VLOOKUP(C2477,[4]CharPropertyConfig!$A:$G,7,FALSE)*D2477</f>
        <v>7375</v>
      </c>
      <c r="J2477" s="51">
        <f>VLOOKUP(A2477,filiation!A:C,3,FALSE)</f>
        <v>24</v>
      </c>
      <c r="K2477" s="51">
        <f>VLOOKUP(J2477,Entourage!A:N,14,FALSE)</f>
        <v>2</v>
      </c>
      <c r="L2477" s="2" t="str">
        <f t="shared" si="368"/>
        <v>刺杀</v>
      </c>
      <c r="M2477" s="51">
        <f>VLOOKUP(A2477,filiation!A:D,IF(AND(A2477&gt;=105,A2477&lt;=125),3,4),FALSE)</f>
        <v>24</v>
      </c>
      <c r="N2477" s="51">
        <f>VLOOKUP(M2477,Entourage!A:N,14,FALSE)</f>
        <v>2</v>
      </c>
      <c r="O2477" s="2" t="str">
        <f t="shared" si="369"/>
        <v>刺杀</v>
      </c>
      <c r="P2477" s="2">
        <f t="shared" si="370"/>
        <v>101</v>
      </c>
      <c r="Q2477" s="51">
        <f>INT(VLOOKUP(M2477,Entourage!A:AF,28+IF(N2477=1,2,IF(N2477=3,3,1)),FALSE)*0.6*POWER(B2477,1.1))</f>
        <v>456</v>
      </c>
      <c r="R2477" s="55">
        <f>I2477/(SUM(H$2:H2477)*10)</f>
        <v>8.8257820540437043E-3</v>
      </c>
      <c r="S2477" s="95">
        <f t="shared" si="365"/>
        <v>1.2748049999999997</v>
      </c>
      <c r="T2477" s="96">
        <f>SUMIFS(H$2:H2477,A$2:A2477,A2477)*10*S2477*(1.1+INDEX(Entourage!BD:BD,MATCH(J2477,Entourage!A:A,0))/20)</f>
        <v>7388.7697799999987</v>
      </c>
      <c r="U2477" s="96">
        <f t="shared" si="371"/>
        <v>625.59377999999924</v>
      </c>
      <c r="V2477" s="96">
        <f>T2477/VLOOKUP(C2477,[4]CharPropertyConfig!$A:$G,7,FALSE)</f>
        <v>295.55079119999994</v>
      </c>
      <c r="W2477" s="96">
        <f t="shared" si="372"/>
        <v>25.217779999999948</v>
      </c>
      <c r="X2477" s="54" t="str">
        <f>VLOOKUP(J2477,Entourage!A:B,2,FALSE)</f>
        <v>c_b_0062</v>
      </c>
      <c r="Y2477" s="51" t="str">
        <f>VLOOKUP(M2477,Entourage!A:B,2,FALSE)</f>
        <v>c_b_0062</v>
      </c>
    </row>
    <row r="2478" spans="1:25" x14ac:dyDescent="0.15">
      <c r="A2478" s="51">
        <f t="shared" si="364"/>
        <v>124</v>
      </c>
      <c r="B2478" s="2">
        <f>COUNTIF(A$1:A2478,A2478)</f>
        <v>17</v>
      </c>
      <c r="C2478" s="2">
        <f t="shared" si="366"/>
        <v>101</v>
      </c>
      <c r="D2478" s="100">
        <f t="shared" si="367"/>
        <v>321</v>
      </c>
      <c r="E2478" s="51">
        <v>1</v>
      </c>
      <c r="F2478" s="43">
        <f t="shared" si="373"/>
        <v>5</v>
      </c>
      <c r="G2478" s="82">
        <v>13009</v>
      </c>
      <c r="H2478" s="101">
        <f t="shared" si="374"/>
        <v>58</v>
      </c>
      <c r="I2478" s="43">
        <f>VLOOKUP(C2478,[4]CharPropertyConfig!$A:$G,7,FALSE)*D2478</f>
        <v>8025</v>
      </c>
      <c r="J2478" s="51">
        <f>VLOOKUP(A2478,filiation!A:C,3,FALSE)</f>
        <v>24</v>
      </c>
      <c r="K2478" s="51">
        <f>VLOOKUP(J2478,Entourage!A:N,14,FALSE)</f>
        <v>2</v>
      </c>
      <c r="L2478" s="2" t="str">
        <f t="shared" si="368"/>
        <v>刺杀</v>
      </c>
      <c r="M2478" s="51">
        <f>VLOOKUP(A2478,filiation!A:D,IF(AND(A2478&gt;=105,A2478&lt;=125),3,4),FALSE)</f>
        <v>24</v>
      </c>
      <c r="N2478" s="51">
        <f>VLOOKUP(M2478,Entourage!A:N,14,FALSE)</f>
        <v>2</v>
      </c>
      <c r="O2478" s="2" t="str">
        <f t="shared" si="369"/>
        <v>刺杀</v>
      </c>
      <c r="P2478" s="2">
        <f t="shared" si="370"/>
        <v>101</v>
      </c>
      <c r="Q2478" s="51">
        <f>INT(VLOOKUP(M2478,Entourage!A:AF,28+IF(N2478=1,2,IF(N2478=3,3,1)),FALSE)*0.6*POWER(B2478,1.1))</f>
        <v>487</v>
      </c>
      <c r="R2478" s="55">
        <f>I2478/(SUM(H$2:H2478)*10)</f>
        <v>9.5969863668978715E-3</v>
      </c>
      <c r="S2478" s="95">
        <f t="shared" si="365"/>
        <v>1.2174387749999998</v>
      </c>
      <c r="T2478" s="96">
        <f>SUMIFS(H$2:H2478,A$2:A2478,A2478)*10*S2478*(1.1+INDEX(Entourage!BD:BD,MATCH(J2478,Entourage!A:A,0))/20)</f>
        <v>8044.835425199999</v>
      </c>
      <c r="U2478" s="96">
        <f t="shared" si="371"/>
        <v>656.06564520000029</v>
      </c>
      <c r="V2478" s="96">
        <f>T2478/VLOOKUP(C2478,[4]CharPropertyConfig!$A:$G,7,FALSE)</f>
        <v>321.79341700799995</v>
      </c>
      <c r="W2478" s="96">
        <f t="shared" si="372"/>
        <v>30.471865200001048</v>
      </c>
      <c r="X2478" s="54" t="str">
        <f>VLOOKUP(J2478,Entourage!A:B,2,FALSE)</f>
        <v>c_b_0062</v>
      </c>
      <c r="Y2478" s="51" t="str">
        <f>VLOOKUP(M2478,Entourage!A:B,2,FALSE)</f>
        <v>c_b_0062</v>
      </c>
    </row>
    <row r="2479" spans="1:25" x14ac:dyDescent="0.15">
      <c r="A2479" s="51">
        <f t="shared" si="364"/>
        <v>124</v>
      </c>
      <c r="B2479" s="2">
        <f>COUNTIF(A$1:A2479,A2479)</f>
        <v>18</v>
      </c>
      <c r="C2479" s="2">
        <f t="shared" si="366"/>
        <v>101</v>
      </c>
      <c r="D2479" s="100">
        <f t="shared" si="367"/>
        <v>350</v>
      </c>
      <c r="E2479" s="51">
        <v>1</v>
      </c>
      <c r="F2479" s="43">
        <f t="shared" si="373"/>
        <v>6</v>
      </c>
      <c r="G2479" s="82">
        <v>13009</v>
      </c>
      <c r="H2479" s="101">
        <f t="shared" si="374"/>
        <v>64</v>
      </c>
      <c r="I2479" s="43">
        <f>VLOOKUP(C2479,[4]CharPropertyConfig!$A:$G,7,FALSE)*D2479</f>
        <v>8750</v>
      </c>
      <c r="J2479" s="51">
        <f>VLOOKUP(A2479,filiation!A:C,3,FALSE)</f>
        <v>24</v>
      </c>
      <c r="K2479" s="51">
        <f>VLOOKUP(J2479,Entourage!A:N,14,FALSE)</f>
        <v>2</v>
      </c>
      <c r="L2479" s="2" t="str">
        <f t="shared" si="368"/>
        <v>刺杀</v>
      </c>
      <c r="M2479" s="51">
        <f>VLOOKUP(A2479,filiation!A:D,IF(AND(A2479&gt;=105,A2479&lt;=125),3,4),FALSE)</f>
        <v>24</v>
      </c>
      <c r="N2479" s="51">
        <f>VLOOKUP(M2479,Entourage!A:N,14,FALSE)</f>
        <v>2</v>
      </c>
      <c r="O2479" s="2" t="str">
        <f t="shared" si="369"/>
        <v>刺杀</v>
      </c>
      <c r="P2479" s="2">
        <f t="shared" si="370"/>
        <v>101</v>
      </c>
      <c r="Q2479" s="51">
        <f>INT(VLOOKUP(M2479,Entourage!A:AF,28+IF(N2479=1,2,IF(N2479=3,3,1)),FALSE)*0.6*POWER(B2479,1.1))</f>
        <v>519</v>
      </c>
      <c r="R2479" s="55">
        <f>I2479/(SUM(H$2:H2479)*10)</f>
        <v>1.0456001147172697E-2</v>
      </c>
      <c r="S2479" s="95">
        <f t="shared" si="365"/>
        <v>1.1687412239999997</v>
      </c>
      <c r="T2479" s="96">
        <f>SUMIFS(H$2:H2479,A$2:A2479,A2479)*10*S2479*(1.1+INDEX(Entourage!BD:BD,MATCH(J2479,Entourage!A:A,0))/20)</f>
        <v>8770.2341448959978</v>
      </c>
      <c r="U2479" s="96">
        <f t="shared" si="371"/>
        <v>725.39871969599881</v>
      </c>
      <c r="V2479" s="96">
        <f>T2479/VLOOKUP(C2479,[4]CharPropertyConfig!$A:$G,7,FALSE)</f>
        <v>350.80936579583994</v>
      </c>
      <c r="W2479" s="96">
        <f t="shared" si="372"/>
        <v>69.333074495998517</v>
      </c>
      <c r="X2479" s="54" t="str">
        <f>VLOOKUP(J2479,Entourage!A:B,2,FALSE)</f>
        <v>c_b_0062</v>
      </c>
      <c r="Y2479" s="51" t="str">
        <f>VLOOKUP(M2479,Entourage!A:B,2,FALSE)</f>
        <v>c_b_0062</v>
      </c>
    </row>
    <row r="2480" spans="1:25" x14ac:dyDescent="0.15">
      <c r="A2480" s="51">
        <f t="shared" si="364"/>
        <v>124</v>
      </c>
      <c r="B2480" s="2">
        <f>COUNTIF(A$1:A2480,A2480)</f>
        <v>19</v>
      </c>
      <c r="C2480" s="2">
        <f t="shared" si="366"/>
        <v>101</v>
      </c>
      <c r="D2480" s="100">
        <f t="shared" si="367"/>
        <v>381</v>
      </c>
      <c r="E2480" s="51">
        <v>1</v>
      </c>
      <c r="F2480" s="43">
        <f t="shared" si="373"/>
        <v>6</v>
      </c>
      <c r="G2480" s="82">
        <v>13009</v>
      </c>
      <c r="H2480" s="101">
        <f t="shared" si="374"/>
        <v>68</v>
      </c>
      <c r="I2480" s="43">
        <f>VLOOKUP(C2480,[4]CharPropertyConfig!$A:$G,7,FALSE)*D2480</f>
        <v>9525</v>
      </c>
      <c r="J2480" s="51">
        <f>VLOOKUP(A2480,filiation!A:C,3,FALSE)</f>
        <v>24</v>
      </c>
      <c r="K2480" s="51">
        <f>VLOOKUP(J2480,Entourage!A:N,14,FALSE)</f>
        <v>2</v>
      </c>
      <c r="L2480" s="2" t="str">
        <f t="shared" si="368"/>
        <v>刺杀</v>
      </c>
      <c r="M2480" s="51">
        <f>VLOOKUP(A2480,filiation!A:D,IF(AND(A2480&gt;=105,A2480&lt;=125),3,4),FALSE)</f>
        <v>24</v>
      </c>
      <c r="N2480" s="51">
        <f>VLOOKUP(M2480,Entourage!A:N,14,FALSE)</f>
        <v>2</v>
      </c>
      <c r="O2480" s="2" t="str">
        <f t="shared" si="369"/>
        <v>刺杀</v>
      </c>
      <c r="P2480" s="2">
        <f t="shared" si="370"/>
        <v>101</v>
      </c>
      <c r="Q2480" s="51">
        <f>INT(VLOOKUP(M2480,Entourage!A:AF,28+IF(N2480=1,2,IF(N2480=3,3,1)),FALSE)*0.6*POWER(B2480,1.1))</f>
        <v>550</v>
      </c>
      <c r="R2480" s="55">
        <f>I2480/(SUM(H$2:H2480)*10)</f>
        <v>1.1372862737606267E-2</v>
      </c>
      <c r="S2480" s="95">
        <f t="shared" si="365"/>
        <v>1.1278352811599996</v>
      </c>
      <c r="T2480" s="96">
        <f>SUMIFS(H$2:H2480,A$2:A2480,A2480)*10*S2480*(1.1+INDEX(Entourage!BD:BD,MATCH(J2480,Entourage!A:A,0))/20)</f>
        <v>9536.9751374889565</v>
      </c>
      <c r="U2480" s="96">
        <f t="shared" si="371"/>
        <v>766.74099259295872</v>
      </c>
      <c r="V2480" s="96">
        <f>T2480/VLOOKUP(C2480,[4]CharPropertyConfig!$A:$G,7,FALSE)</f>
        <v>381.47900549955824</v>
      </c>
      <c r="W2480" s="96">
        <f t="shared" si="372"/>
        <v>41.342272896959912</v>
      </c>
      <c r="X2480" s="54" t="str">
        <f>VLOOKUP(J2480,Entourage!A:B,2,FALSE)</f>
        <v>c_b_0062</v>
      </c>
      <c r="Y2480" s="51" t="str">
        <f>VLOOKUP(M2480,Entourage!A:B,2,FALSE)</f>
        <v>c_b_0062</v>
      </c>
    </row>
    <row r="2481" spans="1:25" x14ac:dyDescent="0.15">
      <c r="A2481" s="51">
        <f t="shared" si="364"/>
        <v>124</v>
      </c>
      <c r="B2481" s="2">
        <f>COUNTIF(A$1:A2481,A2481)</f>
        <v>20</v>
      </c>
      <c r="C2481" s="2">
        <f t="shared" si="366"/>
        <v>101</v>
      </c>
      <c r="D2481" s="100">
        <f t="shared" si="367"/>
        <v>414</v>
      </c>
      <c r="E2481" s="51">
        <v>1</v>
      </c>
      <c r="F2481" s="43">
        <f t="shared" si="373"/>
        <v>6</v>
      </c>
      <c r="G2481" s="82">
        <v>13009</v>
      </c>
      <c r="H2481" s="101">
        <f t="shared" si="374"/>
        <v>72</v>
      </c>
      <c r="I2481" s="43">
        <f>VLOOKUP(C2481,[4]CharPropertyConfig!$A:$G,7,FALSE)*D2481</f>
        <v>10350</v>
      </c>
      <c r="J2481" s="51">
        <f>VLOOKUP(A2481,filiation!A:C,3,FALSE)</f>
        <v>24</v>
      </c>
      <c r="K2481" s="51">
        <f>VLOOKUP(J2481,Entourage!A:N,14,FALSE)</f>
        <v>2</v>
      </c>
      <c r="L2481" s="2" t="str">
        <f t="shared" si="368"/>
        <v>刺杀</v>
      </c>
      <c r="M2481" s="51">
        <f>VLOOKUP(A2481,filiation!A:D,IF(AND(A2481&gt;=105,A2481&lt;=125),3,4),FALSE)</f>
        <v>24</v>
      </c>
      <c r="N2481" s="51">
        <f>VLOOKUP(M2481,Entourage!A:N,14,FALSE)</f>
        <v>2</v>
      </c>
      <c r="O2481" s="2" t="str">
        <f t="shared" si="369"/>
        <v>刺杀</v>
      </c>
      <c r="P2481" s="2">
        <f t="shared" si="370"/>
        <v>101</v>
      </c>
      <c r="Q2481" s="51">
        <f>INT(VLOOKUP(M2481,Entourage!A:AF,28+IF(N2481=1,2,IF(N2481=3,3,1)),FALSE)*0.6*POWER(B2481,1.1))</f>
        <v>582</v>
      </c>
      <c r="R2481" s="55">
        <f>I2481/(SUM(H$2:H2481)*10)</f>
        <v>1.234729910288223E-2</v>
      </c>
      <c r="S2481" s="95">
        <f t="shared" si="365"/>
        <v>1.0940002227251997</v>
      </c>
      <c r="T2481" s="96">
        <f>SUMIFS(H$2:H2481,A$2:A2481,A2481)*10*S2481*(1.1+INDEX(Entourage!BD:BD,MATCH(J2481,Entourage!A:A,0))/20)</f>
        <v>10353.618107871291</v>
      </c>
      <c r="U2481" s="96">
        <f t="shared" si="371"/>
        <v>816.64297038233417</v>
      </c>
      <c r="V2481" s="96">
        <f>T2481/VLOOKUP(C2481,[4]CharPropertyConfig!$A:$G,7,FALSE)</f>
        <v>414.1447243148516</v>
      </c>
      <c r="W2481" s="96">
        <f t="shared" si="372"/>
        <v>49.901977789375451</v>
      </c>
      <c r="X2481" s="54" t="str">
        <f>VLOOKUP(J2481,Entourage!A:B,2,FALSE)</f>
        <v>c_b_0062</v>
      </c>
      <c r="Y2481" s="51" t="str">
        <f>VLOOKUP(M2481,Entourage!A:B,2,FALSE)</f>
        <v>c_b_0062</v>
      </c>
    </row>
    <row r="2482" spans="1:25" x14ac:dyDescent="0.15">
      <c r="A2482" s="51">
        <f t="shared" si="364"/>
        <v>125</v>
      </c>
      <c r="B2482" s="2">
        <f>COUNTIF(A$1:A2482,A2482)</f>
        <v>1</v>
      </c>
      <c r="C2482" s="2">
        <f t="shared" si="366"/>
        <v>102</v>
      </c>
      <c r="D2482" s="100">
        <f t="shared" si="367"/>
        <v>10</v>
      </c>
      <c r="E2482" s="51">
        <v>1</v>
      </c>
      <c r="F2482" s="43">
        <f t="shared" si="373"/>
        <v>1</v>
      </c>
      <c r="G2482" s="82">
        <v>13009</v>
      </c>
      <c r="H2482" s="101">
        <f t="shared" si="374"/>
        <v>2</v>
      </c>
      <c r="I2482" s="43">
        <f>VLOOKUP(C2482,[4]CharPropertyConfig!$A:$G,7,FALSE)*D2482</f>
        <v>250</v>
      </c>
      <c r="J2482" s="51">
        <f>VLOOKUP(A2482,filiation!A:C,3,FALSE)</f>
        <v>25</v>
      </c>
      <c r="K2482" s="51">
        <f>VLOOKUP(J2482,Entourage!A:N,14,FALSE)</f>
        <v>1</v>
      </c>
      <c r="L2482" s="2" t="str">
        <f t="shared" si="368"/>
        <v>战斗</v>
      </c>
      <c r="M2482" s="51">
        <f>VLOOKUP(A2482,filiation!A:D,IF(AND(A2482&gt;=105,A2482&lt;=125),3,4),FALSE)</f>
        <v>25</v>
      </c>
      <c r="N2482" s="51">
        <f>VLOOKUP(M2482,Entourage!A:N,14,FALSE)</f>
        <v>1</v>
      </c>
      <c r="O2482" s="2" t="str">
        <f t="shared" si="369"/>
        <v>战斗</v>
      </c>
      <c r="P2482" s="2">
        <f t="shared" si="370"/>
        <v>102</v>
      </c>
      <c r="Q2482" s="51">
        <f>INT(VLOOKUP(M2482,Entourage!A:AF,28+IF(N2482=1,2,IF(N2482=3,3,1)),FALSE)*0.6*POWER(B2482,1.1))</f>
        <v>7</v>
      </c>
      <c r="R2482" s="55">
        <f>I2482/(SUM(H$2:H2482)*10)</f>
        <v>2.9823682389712024E-4</v>
      </c>
      <c r="S2482" s="95">
        <f t="shared" si="365"/>
        <v>10</v>
      </c>
      <c r="T2482" s="96">
        <f>SUMIFS(H$2:H2482,A$2:A2482,A2482)*10*S2482*(1.1+INDEX(Entourage!BD:BD,MATCH(J2482,Entourage!A:A,0))/20)</f>
        <v>260</v>
      </c>
      <c r="U2482" s="96">
        <f t="shared" si="371"/>
        <v>-10093.618107871291</v>
      </c>
      <c r="V2482" s="96">
        <f>T2482/VLOOKUP(C2482,[4]CharPropertyConfig!$A:$G,7,FALSE)</f>
        <v>10.4</v>
      </c>
      <c r="W2482" s="96">
        <f t="shared" si="372"/>
        <v>-10910.261078253625</v>
      </c>
      <c r="X2482" s="54" t="str">
        <f>VLOOKUP(J2482,Entourage!A:B,2,FALSE)</f>
        <v>c_b_0065</v>
      </c>
      <c r="Y2482" s="51" t="str">
        <f>VLOOKUP(M2482,Entourage!A:B,2,FALSE)</f>
        <v>c_b_0065</v>
      </c>
    </row>
    <row r="2483" spans="1:25" x14ac:dyDescent="0.15">
      <c r="A2483" s="51">
        <f t="shared" si="364"/>
        <v>125</v>
      </c>
      <c r="B2483" s="2">
        <f>COUNTIF(A$1:A2483,A2483)</f>
        <v>2</v>
      </c>
      <c r="C2483" s="2">
        <f t="shared" si="366"/>
        <v>102</v>
      </c>
      <c r="D2483" s="100">
        <f t="shared" si="367"/>
        <v>21</v>
      </c>
      <c r="E2483" s="51">
        <v>1</v>
      </c>
      <c r="F2483" s="43">
        <f t="shared" si="373"/>
        <v>1</v>
      </c>
      <c r="G2483" s="82">
        <v>13009</v>
      </c>
      <c r="H2483" s="101">
        <f t="shared" si="374"/>
        <v>4</v>
      </c>
      <c r="I2483" s="43">
        <f>VLOOKUP(C2483,[4]CharPropertyConfig!$A:$G,7,FALSE)*D2483</f>
        <v>525</v>
      </c>
      <c r="J2483" s="51">
        <f>VLOOKUP(A2483,filiation!A:C,3,FALSE)</f>
        <v>25</v>
      </c>
      <c r="K2483" s="51">
        <f>VLOOKUP(J2483,Entourage!A:N,14,FALSE)</f>
        <v>1</v>
      </c>
      <c r="L2483" s="2" t="str">
        <f t="shared" si="368"/>
        <v>战斗</v>
      </c>
      <c r="M2483" s="51">
        <f>VLOOKUP(A2483,filiation!A:D,IF(AND(A2483&gt;=105,A2483&lt;=125),3,4),FALSE)</f>
        <v>25</v>
      </c>
      <c r="N2483" s="51">
        <f>VLOOKUP(M2483,Entourage!A:N,14,FALSE)</f>
        <v>1</v>
      </c>
      <c r="O2483" s="2" t="str">
        <f t="shared" si="369"/>
        <v>战斗</v>
      </c>
      <c r="P2483" s="2">
        <f t="shared" si="370"/>
        <v>102</v>
      </c>
      <c r="Q2483" s="51">
        <f>INT(VLOOKUP(M2483,Entourage!A:AF,28+IF(N2483=1,2,IF(N2483=3,3,1)),FALSE)*0.6*POWER(B2483,1.1))</f>
        <v>15</v>
      </c>
      <c r="R2483" s="55">
        <f>I2483/(SUM(H$2:H2483)*10)</f>
        <v>6.2626744602171057E-4</v>
      </c>
      <c r="S2483" s="95">
        <f t="shared" si="365"/>
        <v>7</v>
      </c>
      <c r="T2483" s="96">
        <f>SUMIFS(H$2:H2483,A$2:A2483,A2483)*10*S2483*(1.1+INDEX(Entourage!BD:BD,MATCH(J2483,Entourage!A:A,0))/20)</f>
        <v>546</v>
      </c>
      <c r="U2483" s="96">
        <f t="shared" si="371"/>
        <v>286</v>
      </c>
      <c r="V2483" s="96">
        <f>T2483/VLOOKUP(C2483,[4]CharPropertyConfig!$A:$G,7,FALSE)</f>
        <v>21.84</v>
      </c>
      <c r="W2483" s="96">
        <f t="shared" si="372"/>
        <v>10379.618107871291</v>
      </c>
      <c r="X2483" s="54" t="str">
        <f>VLOOKUP(J2483,Entourage!A:B,2,FALSE)</f>
        <v>c_b_0065</v>
      </c>
      <c r="Y2483" s="51" t="str">
        <f>VLOOKUP(M2483,Entourage!A:B,2,FALSE)</f>
        <v>c_b_0065</v>
      </c>
    </row>
    <row r="2484" spans="1:25" x14ac:dyDescent="0.15">
      <c r="A2484" s="51">
        <f t="shared" si="364"/>
        <v>125</v>
      </c>
      <c r="B2484" s="2">
        <f>COUNTIF(A$1:A2484,A2484)</f>
        <v>3</v>
      </c>
      <c r="C2484" s="2">
        <f t="shared" si="366"/>
        <v>102</v>
      </c>
      <c r="D2484" s="100">
        <f t="shared" si="367"/>
        <v>34</v>
      </c>
      <c r="E2484" s="51">
        <v>1</v>
      </c>
      <c r="F2484" s="43">
        <f t="shared" si="373"/>
        <v>1</v>
      </c>
      <c r="G2484" s="82">
        <v>13009</v>
      </c>
      <c r="H2484" s="101">
        <f t="shared" si="374"/>
        <v>6</v>
      </c>
      <c r="I2484" s="43">
        <f>VLOOKUP(C2484,[4]CharPropertyConfig!$A:$G,7,FALSE)*D2484</f>
        <v>850</v>
      </c>
      <c r="J2484" s="51">
        <f>VLOOKUP(A2484,filiation!A:C,3,FALSE)</f>
        <v>25</v>
      </c>
      <c r="K2484" s="51">
        <f>VLOOKUP(J2484,Entourage!A:N,14,FALSE)</f>
        <v>1</v>
      </c>
      <c r="L2484" s="2" t="str">
        <f t="shared" si="368"/>
        <v>战斗</v>
      </c>
      <c r="M2484" s="51">
        <f>VLOOKUP(A2484,filiation!A:D,IF(AND(A2484&gt;=105,A2484&lt;=125),3,4),FALSE)</f>
        <v>25</v>
      </c>
      <c r="N2484" s="51">
        <f>VLOOKUP(M2484,Entourage!A:N,14,FALSE)</f>
        <v>1</v>
      </c>
      <c r="O2484" s="2" t="str">
        <f t="shared" si="369"/>
        <v>战斗</v>
      </c>
      <c r="P2484" s="2">
        <f t="shared" si="370"/>
        <v>102</v>
      </c>
      <c r="Q2484" s="51">
        <f>INT(VLOOKUP(M2484,Entourage!A:AF,28+IF(N2484=1,2,IF(N2484=3,3,1)),FALSE)*0.6*POWER(B2484,1.1))</f>
        <v>24</v>
      </c>
      <c r="R2484" s="55">
        <f>I2484/(SUM(H$2:H2484)*10)</f>
        <v>1.013884250202777E-3</v>
      </c>
      <c r="S2484" s="95">
        <f t="shared" si="365"/>
        <v>5.5</v>
      </c>
      <c r="T2484" s="96">
        <f>SUMIFS(H$2:H2484,A$2:A2484,A2484)*10*S2484*(1.1+INDEX(Entourage!BD:BD,MATCH(J2484,Entourage!A:A,0))/20)</f>
        <v>858</v>
      </c>
      <c r="U2484" s="96">
        <f t="shared" si="371"/>
        <v>312</v>
      </c>
      <c r="V2484" s="96">
        <f>T2484/VLOOKUP(C2484,[4]CharPropertyConfig!$A:$G,7,FALSE)</f>
        <v>34.32</v>
      </c>
      <c r="W2484" s="96">
        <f t="shared" si="372"/>
        <v>26</v>
      </c>
      <c r="X2484" s="54" t="str">
        <f>VLOOKUP(J2484,Entourage!A:B,2,FALSE)</f>
        <v>c_b_0065</v>
      </c>
      <c r="Y2484" s="51" t="str">
        <f>VLOOKUP(M2484,Entourage!A:B,2,FALSE)</f>
        <v>c_b_0065</v>
      </c>
    </row>
    <row r="2485" spans="1:25" x14ac:dyDescent="0.15">
      <c r="A2485" s="51">
        <f t="shared" si="364"/>
        <v>125</v>
      </c>
      <c r="B2485" s="2">
        <f>COUNTIF(A$1:A2485,A2485)</f>
        <v>4</v>
      </c>
      <c r="C2485" s="2">
        <f t="shared" si="366"/>
        <v>102</v>
      </c>
      <c r="D2485" s="100">
        <f t="shared" si="367"/>
        <v>48</v>
      </c>
      <c r="E2485" s="51">
        <v>1</v>
      </c>
      <c r="F2485" s="43">
        <f t="shared" si="373"/>
        <v>2</v>
      </c>
      <c r="G2485" s="82">
        <v>13009</v>
      </c>
      <c r="H2485" s="101">
        <f t="shared" si="374"/>
        <v>10</v>
      </c>
      <c r="I2485" s="43">
        <f>VLOOKUP(C2485,[4]CharPropertyConfig!$A:$G,7,FALSE)*D2485</f>
        <v>1200</v>
      </c>
      <c r="J2485" s="51">
        <f>VLOOKUP(A2485,filiation!A:C,3,FALSE)</f>
        <v>25</v>
      </c>
      <c r="K2485" s="51">
        <f>VLOOKUP(J2485,Entourage!A:N,14,FALSE)</f>
        <v>1</v>
      </c>
      <c r="L2485" s="2" t="str">
        <f t="shared" si="368"/>
        <v>战斗</v>
      </c>
      <c r="M2485" s="51">
        <f>VLOOKUP(A2485,filiation!A:D,IF(AND(A2485&gt;=105,A2485&lt;=125),3,4),FALSE)</f>
        <v>25</v>
      </c>
      <c r="N2485" s="51">
        <f>VLOOKUP(M2485,Entourage!A:N,14,FALSE)</f>
        <v>1</v>
      </c>
      <c r="O2485" s="2" t="str">
        <f t="shared" si="369"/>
        <v>战斗</v>
      </c>
      <c r="P2485" s="2">
        <f t="shared" si="370"/>
        <v>102</v>
      </c>
      <c r="Q2485" s="51">
        <f>INT(VLOOKUP(M2485,Entourage!A:AF,28+IF(N2485=1,2,IF(N2485=3,3,1)),FALSE)*0.6*POWER(B2485,1.1))</f>
        <v>33</v>
      </c>
      <c r="R2485" s="55">
        <f>I2485/(SUM(H$2:H2485)*10)</f>
        <v>1.4311952865968562E-3</v>
      </c>
      <c r="S2485" s="95">
        <f t="shared" si="365"/>
        <v>4.2</v>
      </c>
      <c r="T2485" s="96">
        <f>SUMIFS(H$2:H2485,A$2:A2485,A2485)*10*S2485*(1.1+INDEX(Entourage!BD:BD,MATCH(J2485,Entourage!A:A,0))/20)</f>
        <v>1201.2</v>
      </c>
      <c r="U2485" s="96">
        <f t="shared" si="371"/>
        <v>343.20000000000005</v>
      </c>
      <c r="V2485" s="96">
        <f>T2485/VLOOKUP(C2485,[4]CharPropertyConfig!$A:$G,7,FALSE)</f>
        <v>48.048000000000002</v>
      </c>
      <c r="W2485" s="96">
        <f t="shared" si="372"/>
        <v>31.200000000000045</v>
      </c>
      <c r="X2485" s="54" t="str">
        <f>VLOOKUP(J2485,Entourage!A:B,2,FALSE)</f>
        <v>c_b_0065</v>
      </c>
      <c r="Y2485" s="51" t="str">
        <f>VLOOKUP(M2485,Entourage!A:B,2,FALSE)</f>
        <v>c_b_0065</v>
      </c>
    </row>
    <row r="2486" spans="1:25" x14ac:dyDescent="0.15">
      <c r="A2486" s="51">
        <f t="shared" si="364"/>
        <v>125</v>
      </c>
      <c r="B2486" s="2">
        <f>COUNTIF(A$1:A2486,A2486)</f>
        <v>5</v>
      </c>
      <c r="C2486" s="2">
        <f t="shared" si="366"/>
        <v>102</v>
      </c>
      <c r="D2486" s="100">
        <f t="shared" si="367"/>
        <v>62</v>
      </c>
      <c r="E2486" s="51">
        <v>1</v>
      </c>
      <c r="F2486" s="43">
        <f t="shared" si="373"/>
        <v>2</v>
      </c>
      <c r="G2486" s="82">
        <v>13009</v>
      </c>
      <c r="H2486" s="101">
        <f t="shared" si="374"/>
        <v>12</v>
      </c>
      <c r="I2486" s="43">
        <f>VLOOKUP(C2486,[4]CharPropertyConfig!$A:$G,7,FALSE)*D2486</f>
        <v>1550</v>
      </c>
      <c r="J2486" s="51">
        <f>VLOOKUP(A2486,filiation!A:C,3,FALSE)</f>
        <v>25</v>
      </c>
      <c r="K2486" s="51">
        <f>VLOOKUP(J2486,Entourage!A:N,14,FALSE)</f>
        <v>1</v>
      </c>
      <c r="L2486" s="2" t="str">
        <f t="shared" si="368"/>
        <v>战斗</v>
      </c>
      <c r="M2486" s="51">
        <f>VLOOKUP(A2486,filiation!A:D,IF(AND(A2486&gt;=105,A2486&lt;=125),3,4),FALSE)</f>
        <v>25</v>
      </c>
      <c r="N2486" s="51">
        <f>VLOOKUP(M2486,Entourage!A:N,14,FALSE)</f>
        <v>1</v>
      </c>
      <c r="O2486" s="2" t="str">
        <f t="shared" si="369"/>
        <v>战斗</v>
      </c>
      <c r="P2486" s="2">
        <f t="shared" si="370"/>
        <v>102</v>
      </c>
      <c r="Q2486" s="51">
        <f>INT(VLOOKUP(M2486,Entourage!A:AF,28+IF(N2486=1,2,IF(N2486=3,3,1)),FALSE)*0.6*POWER(B2486,1.1))</f>
        <v>42</v>
      </c>
      <c r="R2486" s="55">
        <f>I2486/(SUM(H$2:H2486)*10)</f>
        <v>1.8483627083879892E-3</v>
      </c>
      <c r="S2486" s="95">
        <f t="shared" si="365"/>
        <v>3.56</v>
      </c>
      <c r="T2486" s="96">
        <f>SUMIFS(H$2:H2486,A$2:A2486,A2486)*10*S2486*(1.1+INDEX(Entourage!BD:BD,MATCH(J2486,Entourage!A:A,0))/20)</f>
        <v>1573.5200000000002</v>
      </c>
      <c r="U2486" s="96">
        <f t="shared" si="371"/>
        <v>372.32000000000016</v>
      </c>
      <c r="V2486" s="96">
        <f>T2486/VLOOKUP(C2486,[4]CharPropertyConfig!$A:$G,7,FALSE)</f>
        <v>62.94080000000001</v>
      </c>
      <c r="W2486" s="96">
        <f t="shared" si="372"/>
        <v>29.120000000000118</v>
      </c>
      <c r="X2486" s="54" t="str">
        <f>VLOOKUP(J2486,Entourage!A:B,2,FALSE)</f>
        <v>c_b_0065</v>
      </c>
      <c r="Y2486" s="51" t="str">
        <f>VLOOKUP(M2486,Entourage!A:B,2,FALSE)</f>
        <v>c_b_0065</v>
      </c>
    </row>
    <row r="2487" spans="1:25" x14ac:dyDescent="0.15">
      <c r="A2487" s="51">
        <f t="shared" si="364"/>
        <v>125</v>
      </c>
      <c r="B2487" s="2">
        <f>COUNTIF(A$1:A2487,A2487)</f>
        <v>6</v>
      </c>
      <c r="C2487" s="2">
        <f t="shared" si="366"/>
        <v>102</v>
      </c>
      <c r="D2487" s="100">
        <f t="shared" si="367"/>
        <v>78</v>
      </c>
      <c r="E2487" s="51">
        <v>1</v>
      </c>
      <c r="F2487" s="43">
        <f t="shared" si="373"/>
        <v>2</v>
      </c>
      <c r="G2487" s="82">
        <v>13009</v>
      </c>
      <c r="H2487" s="101">
        <f t="shared" si="374"/>
        <v>16</v>
      </c>
      <c r="I2487" s="43">
        <f>VLOOKUP(C2487,[4]CharPropertyConfig!$A:$G,7,FALSE)*D2487</f>
        <v>1950</v>
      </c>
      <c r="J2487" s="51">
        <f>VLOOKUP(A2487,filiation!A:C,3,FALSE)</f>
        <v>25</v>
      </c>
      <c r="K2487" s="51">
        <f>VLOOKUP(J2487,Entourage!A:N,14,FALSE)</f>
        <v>1</v>
      </c>
      <c r="L2487" s="2" t="str">
        <f t="shared" si="368"/>
        <v>战斗</v>
      </c>
      <c r="M2487" s="51">
        <f>VLOOKUP(A2487,filiation!A:D,IF(AND(A2487&gt;=105,A2487&lt;=125),3,4),FALSE)</f>
        <v>25</v>
      </c>
      <c r="N2487" s="51">
        <f>VLOOKUP(M2487,Entourage!A:N,14,FALSE)</f>
        <v>1</v>
      </c>
      <c r="O2487" s="2" t="str">
        <f t="shared" si="369"/>
        <v>战斗</v>
      </c>
      <c r="P2487" s="2">
        <f t="shared" si="370"/>
        <v>102</v>
      </c>
      <c r="Q2487" s="51">
        <f>INT(VLOOKUP(M2487,Entourage!A:AF,28+IF(N2487=1,2,IF(N2487=3,3,1)),FALSE)*0.6*POWER(B2487,1.1))</f>
        <v>51</v>
      </c>
      <c r="R2487" s="55">
        <f>I2487/(SUM(H$2:H2487)*10)</f>
        <v>2.3249159453465913E-3</v>
      </c>
      <c r="S2487" s="95">
        <f t="shared" si="365"/>
        <v>3.02</v>
      </c>
      <c r="T2487" s="96">
        <f>SUMIFS(H$2:H2487,A$2:A2487,A2487)*10*S2487*(1.1+INDEX(Entourage!BD:BD,MATCH(J2487,Entourage!A:A,0))/20)</f>
        <v>1963</v>
      </c>
      <c r="U2487" s="96">
        <f t="shared" si="371"/>
        <v>389.47999999999979</v>
      </c>
      <c r="V2487" s="96">
        <f>T2487/VLOOKUP(C2487,[4]CharPropertyConfig!$A:$G,7,FALSE)</f>
        <v>78.52</v>
      </c>
      <c r="W2487" s="96">
        <f t="shared" si="372"/>
        <v>17.159999999999627</v>
      </c>
      <c r="X2487" s="54" t="str">
        <f>VLOOKUP(J2487,Entourage!A:B,2,FALSE)</f>
        <v>c_b_0065</v>
      </c>
      <c r="Y2487" s="51" t="str">
        <f>VLOOKUP(M2487,Entourage!A:B,2,FALSE)</f>
        <v>c_b_0065</v>
      </c>
    </row>
    <row r="2488" spans="1:25" x14ac:dyDescent="0.15">
      <c r="A2488" s="51">
        <f t="shared" si="364"/>
        <v>125</v>
      </c>
      <c r="B2488" s="2">
        <f>COUNTIF(A$1:A2488,A2488)</f>
        <v>7</v>
      </c>
      <c r="C2488" s="2">
        <f t="shared" si="366"/>
        <v>102</v>
      </c>
      <c r="D2488" s="100">
        <f t="shared" si="367"/>
        <v>94</v>
      </c>
      <c r="E2488" s="51">
        <v>1</v>
      </c>
      <c r="F2488" s="43">
        <f t="shared" si="373"/>
        <v>3</v>
      </c>
      <c r="G2488" s="82">
        <v>13009</v>
      </c>
      <c r="H2488" s="101">
        <f t="shared" si="374"/>
        <v>20</v>
      </c>
      <c r="I2488" s="43">
        <f>VLOOKUP(C2488,[4]CharPropertyConfig!$A:$G,7,FALSE)*D2488</f>
        <v>2350</v>
      </c>
      <c r="J2488" s="51">
        <f>VLOOKUP(A2488,filiation!A:C,3,FALSE)</f>
        <v>25</v>
      </c>
      <c r="K2488" s="51">
        <f>VLOOKUP(J2488,Entourage!A:N,14,FALSE)</f>
        <v>1</v>
      </c>
      <c r="L2488" s="2" t="str">
        <f t="shared" si="368"/>
        <v>战斗</v>
      </c>
      <c r="M2488" s="51">
        <f>VLOOKUP(A2488,filiation!A:D,IF(AND(A2488&gt;=105,A2488&lt;=125),3,4),FALSE)</f>
        <v>25</v>
      </c>
      <c r="N2488" s="51">
        <f>VLOOKUP(M2488,Entourage!A:N,14,FALSE)</f>
        <v>1</v>
      </c>
      <c r="O2488" s="2" t="str">
        <f t="shared" si="369"/>
        <v>战斗</v>
      </c>
      <c r="P2488" s="2">
        <f t="shared" si="370"/>
        <v>102</v>
      </c>
      <c r="Q2488" s="51">
        <f>INT(VLOOKUP(M2488,Entourage!A:AF,28+IF(N2488=1,2,IF(N2488=3,3,1)),FALSE)*0.6*POWER(B2488,1.1))</f>
        <v>61</v>
      </c>
      <c r="R2488" s="55">
        <f>I2488/(SUM(H$2:H2488)*10)</f>
        <v>2.8011538369847665E-3</v>
      </c>
      <c r="S2488" s="95">
        <f t="shared" si="365"/>
        <v>2.6</v>
      </c>
      <c r="T2488" s="96">
        <f>SUMIFS(H$2:H2488,A$2:A2488,A2488)*10*S2488*(1.1+INDEX(Entourage!BD:BD,MATCH(J2488,Entourage!A:A,0))/20)</f>
        <v>2366</v>
      </c>
      <c r="U2488" s="96">
        <f t="shared" si="371"/>
        <v>403</v>
      </c>
      <c r="V2488" s="96">
        <f>T2488/VLOOKUP(C2488,[4]CharPropertyConfig!$A:$G,7,FALSE)</f>
        <v>94.64</v>
      </c>
      <c r="W2488" s="96">
        <f t="shared" si="372"/>
        <v>13.520000000000209</v>
      </c>
      <c r="X2488" s="54" t="str">
        <f>VLOOKUP(J2488,Entourage!A:B,2,FALSE)</f>
        <v>c_b_0065</v>
      </c>
      <c r="Y2488" s="51" t="str">
        <f>VLOOKUP(M2488,Entourage!A:B,2,FALSE)</f>
        <v>c_b_0065</v>
      </c>
    </row>
    <row r="2489" spans="1:25" x14ac:dyDescent="0.15">
      <c r="A2489" s="51">
        <f t="shared" si="364"/>
        <v>125</v>
      </c>
      <c r="B2489" s="2">
        <f>COUNTIF(A$1:A2489,A2489)</f>
        <v>8</v>
      </c>
      <c r="C2489" s="2">
        <f t="shared" si="366"/>
        <v>102</v>
      </c>
      <c r="D2489" s="100">
        <f t="shared" si="367"/>
        <v>111</v>
      </c>
      <c r="E2489" s="51">
        <v>1</v>
      </c>
      <c r="F2489" s="43">
        <f t="shared" si="373"/>
        <v>3</v>
      </c>
      <c r="G2489" s="82">
        <v>13009</v>
      </c>
      <c r="H2489" s="101">
        <f t="shared" si="374"/>
        <v>24</v>
      </c>
      <c r="I2489" s="43">
        <f>VLOOKUP(C2489,[4]CharPropertyConfig!$A:$G,7,FALSE)*D2489</f>
        <v>2775</v>
      </c>
      <c r="J2489" s="51">
        <f>VLOOKUP(A2489,filiation!A:C,3,FALSE)</f>
        <v>25</v>
      </c>
      <c r="K2489" s="51">
        <f>VLOOKUP(J2489,Entourage!A:N,14,FALSE)</f>
        <v>1</v>
      </c>
      <c r="L2489" s="2" t="str">
        <f t="shared" si="368"/>
        <v>战斗</v>
      </c>
      <c r="M2489" s="51">
        <f>VLOOKUP(A2489,filiation!A:D,IF(AND(A2489&gt;=105,A2489&lt;=125),3,4),FALSE)</f>
        <v>25</v>
      </c>
      <c r="N2489" s="51">
        <f>VLOOKUP(M2489,Entourage!A:N,14,FALSE)</f>
        <v>1</v>
      </c>
      <c r="O2489" s="2" t="str">
        <f t="shared" si="369"/>
        <v>战斗</v>
      </c>
      <c r="P2489" s="2">
        <f t="shared" si="370"/>
        <v>102</v>
      </c>
      <c r="Q2489" s="51">
        <f>INT(VLOOKUP(M2489,Entourage!A:AF,28+IF(N2489=1,2,IF(N2489=3,3,1)),FALSE)*0.6*POWER(B2489,1.1))</f>
        <v>70</v>
      </c>
      <c r="R2489" s="55">
        <f>I2489/(SUM(H$2:H2489)*10)</f>
        <v>3.3067994947448701E-3</v>
      </c>
      <c r="S2489" s="95">
        <f t="shared" si="365"/>
        <v>2.2799999999999998</v>
      </c>
      <c r="T2489" s="96">
        <f>SUMIFS(H$2:H2489,A$2:A2489,A2489)*10*S2489*(1.1+INDEX(Entourage!BD:BD,MATCH(J2489,Entourage!A:A,0))/20)</f>
        <v>2786.16</v>
      </c>
      <c r="U2489" s="96">
        <f t="shared" si="371"/>
        <v>420.15999999999985</v>
      </c>
      <c r="V2489" s="96">
        <f>T2489/VLOOKUP(C2489,[4]CharPropertyConfig!$A:$G,7,FALSE)</f>
        <v>111.4464</v>
      </c>
      <c r="W2489" s="96">
        <f t="shared" si="372"/>
        <v>17.159999999999854</v>
      </c>
      <c r="X2489" s="54" t="str">
        <f>VLOOKUP(J2489,Entourage!A:B,2,FALSE)</f>
        <v>c_b_0065</v>
      </c>
      <c r="Y2489" s="51" t="str">
        <f>VLOOKUP(M2489,Entourage!A:B,2,FALSE)</f>
        <v>c_b_0065</v>
      </c>
    </row>
    <row r="2490" spans="1:25" x14ac:dyDescent="0.15">
      <c r="A2490" s="51">
        <f t="shared" si="364"/>
        <v>125</v>
      </c>
      <c r="B2490" s="2">
        <f>COUNTIF(A$1:A2490,A2490)</f>
        <v>9</v>
      </c>
      <c r="C2490" s="2">
        <f t="shared" si="366"/>
        <v>102</v>
      </c>
      <c r="D2490" s="100">
        <f t="shared" si="367"/>
        <v>129</v>
      </c>
      <c r="E2490" s="51">
        <v>1</v>
      </c>
      <c r="F2490" s="43">
        <f t="shared" si="373"/>
        <v>3</v>
      </c>
      <c r="G2490" s="82">
        <v>13009</v>
      </c>
      <c r="H2490" s="101">
        <f t="shared" si="374"/>
        <v>26</v>
      </c>
      <c r="I2490" s="43">
        <f>VLOOKUP(C2490,[4]CharPropertyConfig!$A:$G,7,FALSE)*D2490</f>
        <v>3225</v>
      </c>
      <c r="J2490" s="51">
        <f>VLOOKUP(A2490,filiation!A:C,3,FALSE)</f>
        <v>25</v>
      </c>
      <c r="K2490" s="51">
        <f>VLOOKUP(J2490,Entourage!A:N,14,FALSE)</f>
        <v>1</v>
      </c>
      <c r="L2490" s="2" t="str">
        <f t="shared" si="368"/>
        <v>战斗</v>
      </c>
      <c r="M2490" s="51">
        <f>VLOOKUP(A2490,filiation!A:D,IF(AND(A2490&gt;=105,A2490&lt;=125),3,4),FALSE)</f>
        <v>25</v>
      </c>
      <c r="N2490" s="51">
        <f>VLOOKUP(M2490,Entourage!A:N,14,FALSE)</f>
        <v>1</v>
      </c>
      <c r="O2490" s="2" t="str">
        <f t="shared" si="369"/>
        <v>战斗</v>
      </c>
      <c r="P2490" s="2">
        <f t="shared" si="370"/>
        <v>102</v>
      </c>
      <c r="Q2490" s="51">
        <f>INT(VLOOKUP(M2490,Entourage!A:AF,28+IF(N2490=1,2,IF(N2490=3,3,1)),FALSE)*0.6*POWER(B2490,1.1))</f>
        <v>80</v>
      </c>
      <c r="R2490" s="55">
        <f>I2490/(SUM(H$2:H2490)*10)</f>
        <v>3.8418469455827695E-3</v>
      </c>
      <c r="S2490" s="95">
        <f t="shared" si="365"/>
        <v>2.0699999999999998</v>
      </c>
      <c r="T2490" s="96">
        <f>SUMIFS(H$2:H2490,A$2:A2490,A2490)*10*S2490*(1.1+INDEX(Entourage!BD:BD,MATCH(J2490,Entourage!A:A,0))/20)</f>
        <v>3229.2000000000003</v>
      </c>
      <c r="U2490" s="96">
        <f t="shared" si="371"/>
        <v>443.04000000000042</v>
      </c>
      <c r="V2490" s="96">
        <f>T2490/VLOOKUP(C2490,[4]CharPropertyConfig!$A:$G,7,FALSE)</f>
        <v>129.16800000000001</v>
      </c>
      <c r="W2490" s="96">
        <f t="shared" si="372"/>
        <v>22.880000000000564</v>
      </c>
      <c r="X2490" s="54" t="str">
        <f>VLOOKUP(J2490,Entourage!A:B,2,FALSE)</f>
        <v>c_b_0065</v>
      </c>
      <c r="Y2490" s="51" t="str">
        <f>VLOOKUP(M2490,Entourage!A:B,2,FALSE)</f>
        <v>c_b_0065</v>
      </c>
    </row>
    <row r="2491" spans="1:25" x14ac:dyDescent="0.15">
      <c r="A2491" s="51">
        <f t="shared" si="364"/>
        <v>125</v>
      </c>
      <c r="B2491" s="2">
        <f>COUNTIF(A$1:A2491,A2491)</f>
        <v>10</v>
      </c>
      <c r="C2491" s="2">
        <f t="shared" si="366"/>
        <v>102</v>
      </c>
      <c r="D2491" s="100">
        <f t="shared" si="367"/>
        <v>147</v>
      </c>
      <c r="E2491" s="51">
        <v>1</v>
      </c>
      <c r="F2491" s="43">
        <f t="shared" si="373"/>
        <v>3</v>
      </c>
      <c r="G2491" s="82">
        <v>13009</v>
      </c>
      <c r="H2491" s="101">
        <f t="shared" si="374"/>
        <v>30</v>
      </c>
      <c r="I2491" s="43">
        <f>VLOOKUP(C2491,[4]CharPropertyConfig!$A:$G,7,FALSE)*D2491</f>
        <v>3675</v>
      </c>
      <c r="J2491" s="51">
        <f>VLOOKUP(A2491,filiation!A:C,3,FALSE)</f>
        <v>25</v>
      </c>
      <c r="K2491" s="51">
        <f>VLOOKUP(J2491,Entourage!A:N,14,FALSE)</f>
        <v>1</v>
      </c>
      <c r="L2491" s="2" t="str">
        <f t="shared" si="368"/>
        <v>战斗</v>
      </c>
      <c r="M2491" s="51">
        <f>VLOOKUP(A2491,filiation!A:D,IF(AND(A2491&gt;=105,A2491&lt;=125),3,4),FALSE)</f>
        <v>25</v>
      </c>
      <c r="N2491" s="51">
        <f>VLOOKUP(M2491,Entourage!A:N,14,FALSE)</f>
        <v>1</v>
      </c>
      <c r="O2491" s="2" t="str">
        <f t="shared" si="369"/>
        <v>战斗</v>
      </c>
      <c r="P2491" s="2">
        <f t="shared" si="370"/>
        <v>102</v>
      </c>
      <c r="Q2491" s="51">
        <f>INT(VLOOKUP(M2491,Entourage!A:AF,28+IF(N2491=1,2,IF(N2491=3,3,1)),FALSE)*0.6*POWER(B2491,1.1))</f>
        <v>90</v>
      </c>
      <c r="R2491" s="55">
        <f>I2491/(SUM(H$2:H2491)*10)</f>
        <v>4.3763545859432686E-3</v>
      </c>
      <c r="S2491" s="95">
        <f t="shared" si="365"/>
        <v>1.89</v>
      </c>
      <c r="T2491" s="96">
        <f>SUMIFS(H$2:H2491,A$2:A2491,A2491)*10*S2491*(1.1+INDEX(Entourage!BD:BD,MATCH(J2491,Entourage!A:A,0))/20)</f>
        <v>3685.5</v>
      </c>
      <c r="U2491" s="96">
        <f t="shared" si="371"/>
        <v>456.29999999999973</v>
      </c>
      <c r="V2491" s="96">
        <f>T2491/VLOOKUP(C2491,[4]CharPropertyConfig!$A:$G,7,FALSE)</f>
        <v>147.41999999999999</v>
      </c>
      <c r="W2491" s="96">
        <f t="shared" si="372"/>
        <v>13.259999999999309</v>
      </c>
      <c r="X2491" s="54" t="str">
        <f>VLOOKUP(J2491,Entourage!A:B,2,FALSE)</f>
        <v>c_b_0065</v>
      </c>
      <c r="Y2491" s="51" t="str">
        <f>VLOOKUP(M2491,Entourage!A:B,2,FALSE)</f>
        <v>c_b_0065</v>
      </c>
    </row>
    <row r="2492" spans="1:25" x14ac:dyDescent="0.15">
      <c r="A2492" s="51">
        <f t="shared" si="364"/>
        <v>125</v>
      </c>
      <c r="B2492" s="2">
        <f>COUNTIF(A$1:A2492,A2492)</f>
        <v>11</v>
      </c>
      <c r="C2492" s="2">
        <f t="shared" si="366"/>
        <v>102</v>
      </c>
      <c r="D2492" s="100">
        <f t="shared" si="367"/>
        <v>166</v>
      </c>
      <c r="E2492" s="51">
        <v>1</v>
      </c>
      <c r="F2492" s="43">
        <f t="shared" si="373"/>
        <v>4</v>
      </c>
      <c r="G2492" s="82">
        <v>13009</v>
      </c>
      <c r="H2492" s="101">
        <f t="shared" si="374"/>
        <v>34</v>
      </c>
      <c r="I2492" s="43">
        <f>VLOOKUP(C2492,[4]CharPropertyConfig!$A:$G,7,FALSE)*D2492</f>
        <v>4150</v>
      </c>
      <c r="J2492" s="51">
        <f>VLOOKUP(A2492,filiation!A:C,3,FALSE)</f>
        <v>25</v>
      </c>
      <c r="K2492" s="51">
        <f>VLOOKUP(J2492,Entourage!A:N,14,FALSE)</f>
        <v>1</v>
      </c>
      <c r="L2492" s="2" t="str">
        <f t="shared" si="368"/>
        <v>战斗</v>
      </c>
      <c r="M2492" s="51">
        <f>VLOOKUP(A2492,filiation!A:D,IF(AND(A2492&gt;=105,A2492&lt;=125),3,4),FALSE)</f>
        <v>25</v>
      </c>
      <c r="N2492" s="51">
        <f>VLOOKUP(M2492,Entourage!A:N,14,FALSE)</f>
        <v>1</v>
      </c>
      <c r="O2492" s="2" t="str">
        <f t="shared" si="369"/>
        <v>战斗</v>
      </c>
      <c r="P2492" s="2">
        <f t="shared" si="370"/>
        <v>102</v>
      </c>
      <c r="Q2492" s="51">
        <f>INT(VLOOKUP(M2492,Entourage!A:AF,28+IF(N2492=1,2,IF(N2492=3,3,1)),FALSE)*0.6*POWER(B2492,1.1))</f>
        <v>100</v>
      </c>
      <c r="R2492" s="55">
        <f>I2492/(SUM(H$2:H2492)*10)</f>
        <v>4.9400057137415484E-3</v>
      </c>
      <c r="S2492" s="95">
        <f t="shared" si="365"/>
        <v>1.74</v>
      </c>
      <c r="T2492" s="96">
        <f>SUMIFS(H$2:H2492,A$2:A2492,A2492)*10*S2492*(1.1+INDEX(Entourage!BD:BD,MATCH(J2492,Entourage!A:A,0))/20)</f>
        <v>4162.08</v>
      </c>
      <c r="U2492" s="96">
        <f t="shared" si="371"/>
        <v>476.57999999999993</v>
      </c>
      <c r="V2492" s="96">
        <f>T2492/VLOOKUP(C2492,[4]CharPropertyConfig!$A:$G,7,FALSE)</f>
        <v>166.48320000000001</v>
      </c>
      <c r="W2492" s="96">
        <f t="shared" si="372"/>
        <v>20.2800000000002</v>
      </c>
      <c r="X2492" s="54" t="str">
        <f>VLOOKUP(J2492,Entourage!A:B,2,FALSE)</f>
        <v>c_b_0065</v>
      </c>
      <c r="Y2492" s="51" t="str">
        <f>VLOOKUP(M2492,Entourage!A:B,2,FALSE)</f>
        <v>c_b_0065</v>
      </c>
    </row>
    <row r="2493" spans="1:25" x14ac:dyDescent="0.15">
      <c r="A2493" s="51">
        <f t="shared" si="364"/>
        <v>125</v>
      </c>
      <c r="B2493" s="2">
        <f>COUNTIF(A$1:A2493,A2493)</f>
        <v>12</v>
      </c>
      <c r="C2493" s="2">
        <f t="shared" si="366"/>
        <v>102</v>
      </c>
      <c r="D2493" s="100">
        <f t="shared" si="367"/>
        <v>186</v>
      </c>
      <c r="E2493" s="51">
        <v>1</v>
      </c>
      <c r="F2493" s="43">
        <f t="shared" si="373"/>
        <v>4</v>
      </c>
      <c r="G2493" s="82">
        <v>13009</v>
      </c>
      <c r="H2493" s="101">
        <f t="shared" si="374"/>
        <v>38</v>
      </c>
      <c r="I2493" s="43">
        <f>VLOOKUP(C2493,[4]CharPropertyConfig!$A:$G,7,FALSE)*D2493</f>
        <v>4650</v>
      </c>
      <c r="J2493" s="51">
        <f>VLOOKUP(A2493,filiation!A:C,3,FALSE)</f>
        <v>25</v>
      </c>
      <c r="K2493" s="51">
        <f>VLOOKUP(J2493,Entourage!A:N,14,FALSE)</f>
        <v>1</v>
      </c>
      <c r="L2493" s="2" t="str">
        <f t="shared" si="368"/>
        <v>战斗</v>
      </c>
      <c r="M2493" s="51">
        <f>VLOOKUP(A2493,filiation!A:D,IF(AND(A2493&gt;=105,A2493&lt;=125),3,4),FALSE)</f>
        <v>25</v>
      </c>
      <c r="N2493" s="51">
        <f>VLOOKUP(M2493,Entourage!A:N,14,FALSE)</f>
        <v>1</v>
      </c>
      <c r="O2493" s="2" t="str">
        <f t="shared" si="369"/>
        <v>战斗</v>
      </c>
      <c r="P2493" s="2">
        <f t="shared" si="370"/>
        <v>102</v>
      </c>
      <c r="Q2493" s="51">
        <f>INT(VLOOKUP(M2493,Entourage!A:AF,28+IF(N2493=1,2,IF(N2493=3,3,1)),FALSE)*0.6*POWER(B2493,1.1))</f>
        <v>110</v>
      </c>
      <c r="R2493" s="55">
        <f>I2493/(SUM(H$2:H2493)*10)</f>
        <v>5.5326844823073082E-3</v>
      </c>
      <c r="S2493" s="95">
        <f t="shared" si="365"/>
        <v>1.615</v>
      </c>
      <c r="T2493" s="96">
        <f>SUMIFS(H$2:H2493,A$2:A2493,A2493)*10*S2493*(1.1+INDEX(Entourage!BD:BD,MATCH(J2493,Entourage!A:A,0))/20)</f>
        <v>4660.8900000000003</v>
      </c>
      <c r="U2493" s="96">
        <f t="shared" si="371"/>
        <v>498.8100000000004</v>
      </c>
      <c r="V2493" s="96">
        <f>T2493/VLOOKUP(C2493,[4]CharPropertyConfig!$A:$G,7,FALSE)</f>
        <v>186.43560000000002</v>
      </c>
      <c r="W2493" s="96">
        <f t="shared" si="372"/>
        <v>22.230000000000473</v>
      </c>
      <c r="X2493" s="54" t="str">
        <f>VLOOKUP(J2493,Entourage!A:B,2,FALSE)</f>
        <v>c_b_0065</v>
      </c>
      <c r="Y2493" s="51" t="str">
        <f>VLOOKUP(M2493,Entourage!A:B,2,FALSE)</f>
        <v>c_b_0065</v>
      </c>
    </row>
    <row r="2494" spans="1:25" x14ac:dyDescent="0.15">
      <c r="A2494" s="51">
        <f t="shared" si="364"/>
        <v>125</v>
      </c>
      <c r="B2494" s="2">
        <f>COUNTIF(A$1:A2494,A2494)</f>
        <v>13</v>
      </c>
      <c r="C2494" s="2">
        <f t="shared" si="366"/>
        <v>102</v>
      </c>
      <c r="D2494" s="100">
        <f t="shared" si="367"/>
        <v>207</v>
      </c>
      <c r="E2494" s="51">
        <v>1</v>
      </c>
      <c r="F2494" s="43">
        <f t="shared" si="373"/>
        <v>4</v>
      </c>
      <c r="G2494" s="82">
        <v>13009</v>
      </c>
      <c r="H2494" s="101">
        <f t="shared" si="374"/>
        <v>42</v>
      </c>
      <c r="I2494" s="43">
        <f>VLOOKUP(C2494,[4]CharPropertyConfig!$A:$G,7,FALSE)*D2494</f>
        <v>5175</v>
      </c>
      <c r="J2494" s="51">
        <f>VLOOKUP(A2494,filiation!A:C,3,FALSE)</f>
        <v>25</v>
      </c>
      <c r="K2494" s="51">
        <f>VLOOKUP(J2494,Entourage!A:N,14,FALSE)</f>
        <v>1</v>
      </c>
      <c r="L2494" s="2" t="str">
        <f t="shared" si="368"/>
        <v>战斗</v>
      </c>
      <c r="M2494" s="51">
        <f>VLOOKUP(A2494,filiation!A:D,IF(AND(A2494&gt;=105,A2494&lt;=125),3,4),FALSE)</f>
        <v>25</v>
      </c>
      <c r="N2494" s="51">
        <f>VLOOKUP(M2494,Entourage!A:N,14,FALSE)</f>
        <v>1</v>
      </c>
      <c r="O2494" s="2" t="str">
        <f t="shared" si="369"/>
        <v>战斗</v>
      </c>
      <c r="P2494" s="2">
        <f t="shared" si="370"/>
        <v>102</v>
      </c>
      <c r="Q2494" s="51">
        <f>INT(VLOOKUP(M2494,Entourage!A:AF,28+IF(N2494=1,2,IF(N2494=3,3,1)),FALSE)*0.6*POWER(B2494,1.1))</f>
        <v>120</v>
      </c>
      <c r="R2494" s="55">
        <f>I2494/(SUM(H$2:H2494)*10)</f>
        <v>6.1542669584245075E-3</v>
      </c>
      <c r="S2494" s="95">
        <f t="shared" si="365"/>
        <v>1.51</v>
      </c>
      <c r="T2494" s="96">
        <f>SUMIFS(H$2:H2494,A$2:A2494,A2494)*10*S2494*(1.1+INDEX(Entourage!BD:BD,MATCH(J2494,Entourage!A:A,0))/20)</f>
        <v>5182.3200000000006</v>
      </c>
      <c r="U2494" s="96">
        <f t="shared" si="371"/>
        <v>521.43000000000029</v>
      </c>
      <c r="V2494" s="96">
        <f>T2494/VLOOKUP(C2494,[4]CharPropertyConfig!$A:$G,7,FALSE)</f>
        <v>207.29280000000003</v>
      </c>
      <c r="W2494" s="96">
        <f t="shared" si="372"/>
        <v>22.619999999999891</v>
      </c>
      <c r="X2494" s="54" t="str">
        <f>VLOOKUP(J2494,Entourage!A:B,2,FALSE)</f>
        <v>c_b_0065</v>
      </c>
      <c r="Y2494" s="51" t="str">
        <f>VLOOKUP(M2494,Entourage!A:B,2,FALSE)</f>
        <v>c_b_0065</v>
      </c>
    </row>
    <row r="2495" spans="1:25" x14ac:dyDescent="0.15">
      <c r="A2495" s="51">
        <f t="shared" si="364"/>
        <v>125</v>
      </c>
      <c r="B2495" s="2">
        <f>COUNTIF(A$1:A2495,A2495)</f>
        <v>14</v>
      </c>
      <c r="C2495" s="2">
        <f t="shared" si="366"/>
        <v>102</v>
      </c>
      <c r="D2495" s="100">
        <f t="shared" si="367"/>
        <v>228</v>
      </c>
      <c r="E2495" s="51">
        <v>1</v>
      </c>
      <c r="F2495" s="43">
        <f t="shared" si="373"/>
        <v>5</v>
      </c>
      <c r="G2495" s="82">
        <v>13009</v>
      </c>
      <c r="H2495" s="101">
        <f t="shared" si="374"/>
        <v>46</v>
      </c>
      <c r="I2495" s="43">
        <f>VLOOKUP(C2495,[4]CharPropertyConfig!$A:$G,7,FALSE)*D2495</f>
        <v>5700</v>
      </c>
      <c r="J2495" s="51">
        <f>VLOOKUP(A2495,filiation!A:C,3,FALSE)</f>
        <v>25</v>
      </c>
      <c r="K2495" s="51">
        <f>VLOOKUP(J2495,Entourage!A:N,14,FALSE)</f>
        <v>1</v>
      </c>
      <c r="L2495" s="2" t="str">
        <f t="shared" si="368"/>
        <v>战斗</v>
      </c>
      <c r="M2495" s="51">
        <f>VLOOKUP(A2495,filiation!A:D,IF(AND(A2495&gt;=105,A2495&lt;=125),3,4),FALSE)</f>
        <v>25</v>
      </c>
      <c r="N2495" s="51">
        <f>VLOOKUP(M2495,Entourage!A:N,14,FALSE)</f>
        <v>1</v>
      </c>
      <c r="O2495" s="2" t="str">
        <f t="shared" si="369"/>
        <v>战斗</v>
      </c>
      <c r="P2495" s="2">
        <f t="shared" si="370"/>
        <v>102</v>
      </c>
      <c r="Q2495" s="51">
        <f>INT(VLOOKUP(M2495,Entourage!A:AF,28+IF(N2495=1,2,IF(N2495=3,3,1)),FALSE)*0.6*POWER(B2495,1.1))</f>
        <v>131</v>
      </c>
      <c r="R2495" s="55">
        <f>I2495/(SUM(H$2:H2495)*10)</f>
        <v>6.7749066964604083E-3</v>
      </c>
      <c r="S2495" s="95">
        <f t="shared" si="365"/>
        <v>1.42</v>
      </c>
      <c r="T2495" s="96">
        <f>SUMIFS(H$2:H2495,A$2:A2495,A2495)*10*S2495*(1.1+INDEX(Entourage!BD:BD,MATCH(J2495,Entourage!A:A,0))/20)</f>
        <v>5722.6</v>
      </c>
      <c r="U2495" s="96">
        <f t="shared" si="371"/>
        <v>540.27999999999975</v>
      </c>
      <c r="V2495" s="96">
        <f>T2495/VLOOKUP(C2495,[4]CharPropertyConfig!$A:$G,7,FALSE)</f>
        <v>228.90400000000002</v>
      </c>
      <c r="W2495" s="96">
        <f t="shared" si="372"/>
        <v>18.849999999999454</v>
      </c>
      <c r="X2495" s="54" t="str">
        <f>VLOOKUP(J2495,Entourage!A:B,2,FALSE)</f>
        <v>c_b_0065</v>
      </c>
      <c r="Y2495" s="51" t="str">
        <f>VLOOKUP(M2495,Entourage!A:B,2,FALSE)</f>
        <v>c_b_0065</v>
      </c>
    </row>
    <row r="2496" spans="1:25" x14ac:dyDescent="0.15">
      <c r="A2496" s="51">
        <f t="shared" si="364"/>
        <v>125</v>
      </c>
      <c r="B2496" s="2">
        <f>COUNTIF(A$1:A2496,A2496)</f>
        <v>15</v>
      </c>
      <c r="C2496" s="2">
        <f t="shared" si="366"/>
        <v>102</v>
      </c>
      <c r="D2496" s="100">
        <f t="shared" si="367"/>
        <v>251</v>
      </c>
      <c r="E2496" s="51">
        <v>1</v>
      </c>
      <c r="F2496" s="43">
        <f t="shared" si="373"/>
        <v>5</v>
      </c>
      <c r="G2496" s="82">
        <v>13009</v>
      </c>
      <c r="H2496" s="101">
        <f t="shared" si="374"/>
        <v>50</v>
      </c>
      <c r="I2496" s="43">
        <f>VLOOKUP(C2496,[4]CharPropertyConfig!$A:$G,7,FALSE)*D2496</f>
        <v>6275</v>
      </c>
      <c r="J2496" s="51">
        <f>VLOOKUP(A2496,filiation!A:C,3,FALSE)</f>
        <v>25</v>
      </c>
      <c r="K2496" s="51">
        <f>VLOOKUP(J2496,Entourage!A:N,14,FALSE)</f>
        <v>1</v>
      </c>
      <c r="L2496" s="2" t="str">
        <f t="shared" si="368"/>
        <v>战斗</v>
      </c>
      <c r="M2496" s="51">
        <f>VLOOKUP(A2496,filiation!A:D,IF(AND(A2496&gt;=105,A2496&lt;=125),3,4),FALSE)</f>
        <v>25</v>
      </c>
      <c r="N2496" s="51">
        <f>VLOOKUP(M2496,Entourage!A:N,14,FALSE)</f>
        <v>1</v>
      </c>
      <c r="O2496" s="2" t="str">
        <f t="shared" si="369"/>
        <v>战斗</v>
      </c>
      <c r="P2496" s="2">
        <f t="shared" si="370"/>
        <v>102</v>
      </c>
      <c r="Q2496" s="51">
        <f>INT(VLOOKUP(M2496,Entourage!A:AF,28+IF(N2496=1,2,IF(N2496=3,3,1)),FALSE)*0.6*POWER(B2496,1.1))</f>
        <v>141</v>
      </c>
      <c r="R2496" s="55">
        <f>I2496/(SUM(H$2:H2496)*10)</f>
        <v>7.453910481801768E-3</v>
      </c>
      <c r="S2496" s="95">
        <f t="shared" si="365"/>
        <v>1.3418999999999999</v>
      </c>
      <c r="T2496" s="96">
        <f>SUMIFS(H$2:H2496,A$2:A2496,A2496)*10*S2496*(1.1+INDEX(Entourage!BD:BD,MATCH(J2496,Entourage!A:A,0))/20)</f>
        <v>6280.0919999999996</v>
      </c>
      <c r="U2496" s="96">
        <f t="shared" si="371"/>
        <v>557.49199999999928</v>
      </c>
      <c r="V2496" s="96">
        <f>T2496/VLOOKUP(C2496,[4]CharPropertyConfig!$A:$G,7,FALSE)</f>
        <v>251.20367999999999</v>
      </c>
      <c r="W2496" s="96">
        <f t="shared" si="372"/>
        <v>17.211999999999534</v>
      </c>
      <c r="X2496" s="54" t="str">
        <f>VLOOKUP(J2496,Entourage!A:B,2,FALSE)</f>
        <v>c_b_0065</v>
      </c>
      <c r="Y2496" s="51" t="str">
        <f>VLOOKUP(M2496,Entourage!A:B,2,FALSE)</f>
        <v>c_b_0065</v>
      </c>
    </row>
    <row r="2497" spans="1:25" x14ac:dyDescent="0.15">
      <c r="A2497" s="51">
        <f t="shared" si="364"/>
        <v>125</v>
      </c>
      <c r="B2497" s="2">
        <f>COUNTIF(A$1:A2497,A2497)</f>
        <v>16</v>
      </c>
      <c r="C2497" s="2">
        <f t="shared" si="366"/>
        <v>102</v>
      </c>
      <c r="D2497" s="100">
        <f t="shared" si="367"/>
        <v>274</v>
      </c>
      <c r="E2497" s="51">
        <v>1</v>
      </c>
      <c r="F2497" s="43">
        <f t="shared" si="373"/>
        <v>5</v>
      </c>
      <c r="G2497" s="82">
        <v>13009</v>
      </c>
      <c r="H2497" s="101">
        <f t="shared" si="374"/>
        <v>54</v>
      </c>
      <c r="I2497" s="43">
        <f>VLOOKUP(C2497,[4]CharPropertyConfig!$A:$G,7,FALSE)*D2497</f>
        <v>6850</v>
      </c>
      <c r="J2497" s="51">
        <f>VLOOKUP(A2497,filiation!A:C,3,FALSE)</f>
        <v>25</v>
      </c>
      <c r="K2497" s="51">
        <f>VLOOKUP(J2497,Entourage!A:N,14,FALSE)</f>
        <v>1</v>
      </c>
      <c r="L2497" s="2" t="str">
        <f t="shared" si="368"/>
        <v>战斗</v>
      </c>
      <c r="M2497" s="51">
        <f>VLOOKUP(A2497,filiation!A:D,IF(AND(A2497&gt;=105,A2497&lt;=125),3,4),FALSE)</f>
        <v>25</v>
      </c>
      <c r="N2497" s="51">
        <f>VLOOKUP(M2497,Entourage!A:N,14,FALSE)</f>
        <v>1</v>
      </c>
      <c r="O2497" s="2" t="str">
        <f t="shared" si="369"/>
        <v>战斗</v>
      </c>
      <c r="P2497" s="2">
        <f t="shared" si="370"/>
        <v>102</v>
      </c>
      <c r="Q2497" s="51">
        <f>INT(VLOOKUP(M2497,Entourage!A:AF,28+IF(N2497=1,2,IF(N2497=3,3,1)),FALSE)*0.6*POWER(B2497,1.1))</f>
        <v>152</v>
      </c>
      <c r="R2497" s="55">
        <f>I2497/(SUM(H$2:H2497)*10)</f>
        <v>8.1317220256891184E-3</v>
      </c>
      <c r="S2497" s="95">
        <f t="shared" si="365"/>
        <v>1.2748049999999997</v>
      </c>
      <c r="T2497" s="96">
        <f>SUMIFS(H$2:H2497,A$2:A2497,A2497)*10*S2497*(1.1+INDEX(Entourage!BD:BD,MATCH(J2497,Entourage!A:A,0))/20)</f>
        <v>6861.0005099999989</v>
      </c>
      <c r="U2497" s="96">
        <f t="shared" si="371"/>
        <v>580.9085099999993</v>
      </c>
      <c r="V2497" s="96">
        <f>T2497/VLOOKUP(C2497,[4]CharPropertyConfig!$A:$G,7,FALSE)</f>
        <v>274.44002039999998</v>
      </c>
      <c r="W2497" s="96">
        <f t="shared" si="372"/>
        <v>23.416510000000017</v>
      </c>
      <c r="X2497" s="54" t="str">
        <f>VLOOKUP(J2497,Entourage!A:B,2,FALSE)</f>
        <v>c_b_0065</v>
      </c>
      <c r="Y2497" s="51" t="str">
        <f>VLOOKUP(M2497,Entourage!A:B,2,FALSE)</f>
        <v>c_b_0065</v>
      </c>
    </row>
    <row r="2498" spans="1:25" x14ac:dyDescent="0.15">
      <c r="A2498" s="51">
        <f t="shared" si="364"/>
        <v>125</v>
      </c>
      <c r="B2498" s="2">
        <f>COUNTIF(A$1:A2498,A2498)</f>
        <v>17</v>
      </c>
      <c r="C2498" s="2">
        <f t="shared" si="366"/>
        <v>102</v>
      </c>
      <c r="D2498" s="100">
        <f t="shared" si="367"/>
        <v>298</v>
      </c>
      <c r="E2498" s="51">
        <v>1</v>
      </c>
      <c r="F2498" s="43">
        <f t="shared" si="373"/>
        <v>5</v>
      </c>
      <c r="G2498" s="82">
        <v>13009</v>
      </c>
      <c r="H2498" s="101">
        <f t="shared" si="374"/>
        <v>58</v>
      </c>
      <c r="I2498" s="43">
        <f>VLOOKUP(C2498,[4]CharPropertyConfig!$A:$G,7,FALSE)*D2498</f>
        <v>7450</v>
      </c>
      <c r="J2498" s="51">
        <f>VLOOKUP(A2498,filiation!A:C,3,FALSE)</f>
        <v>25</v>
      </c>
      <c r="K2498" s="51">
        <f>VLOOKUP(J2498,Entourage!A:N,14,FALSE)</f>
        <v>1</v>
      </c>
      <c r="L2498" s="2" t="str">
        <f t="shared" si="368"/>
        <v>战斗</v>
      </c>
      <c r="M2498" s="51">
        <f>VLOOKUP(A2498,filiation!A:D,IF(AND(A2498&gt;=105,A2498&lt;=125),3,4),FALSE)</f>
        <v>25</v>
      </c>
      <c r="N2498" s="51">
        <f>VLOOKUP(M2498,Entourage!A:N,14,FALSE)</f>
        <v>1</v>
      </c>
      <c r="O2498" s="2" t="str">
        <f t="shared" si="369"/>
        <v>战斗</v>
      </c>
      <c r="P2498" s="2">
        <f t="shared" si="370"/>
        <v>102</v>
      </c>
      <c r="Q2498" s="51">
        <f>INT(VLOOKUP(M2498,Entourage!A:AF,28+IF(N2498=1,2,IF(N2498=3,3,1)),FALSE)*0.6*POWER(B2498,1.1))</f>
        <v>162</v>
      </c>
      <c r="R2498" s="55">
        <f>I2498/(SUM(H$2:H2498)*10)</f>
        <v>8.8379045269051919E-3</v>
      </c>
      <c r="S2498" s="95">
        <f t="shared" si="365"/>
        <v>1.2174387749999998</v>
      </c>
      <c r="T2498" s="96">
        <f>SUMIFS(H$2:H2498,A$2:A2498,A2498)*10*S2498*(1.1+INDEX(Entourage!BD:BD,MATCH(J2498,Entourage!A:A,0))/20)</f>
        <v>7470.2043233999984</v>
      </c>
      <c r="U2498" s="96">
        <f t="shared" si="371"/>
        <v>609.20381339999949</v>
      </c>
      <c r="V2498" s="96">
        <f>T2498/VLOOKUP(C2498,[4]CharPropertyConfig!$A:$G,7,FALSE)</f>
        <v>298.80817293599995</v>
      </c>
      <c r="W2498" s="96">
        <f t="shared" si="372"/>
        <v>28.295303400000194</v>
      </c>
      <c r="X2498" s="54" t="str">
        <f>VLOOKUP(J2498,Entourage!A:B,2,FALSE)</f>
        <v>c_b_0065</v>
      </c>
      <c r="Y2498" s="51" t="str">
        <f>VLOOKUP(M2498,Entourage!A:B,2,FALSE)</f>
        <v>c_b_0065</v>
      </c>
    </row>
    <row r="2499" spans="1:25" x14ac:dyDescent="0.15">
      <c r="A2499" s="51">
        <f t="shared" ref="A2499:A2562" si="375">INT((ROW(A2499)+18)/20)</f>
        <v>125</v>
      </c>
      <c r="B2499" s="2">
        <f>COUNTIF(A$1:A2499,A2499)</f>
        <v>18</v>
      </c>
      <c r="C2499" s="2">
        <f t="shared" si="366"/>
        <v>102</v>
      </c>
      <c r="D2499" s="100">
        <f t="shared" si="367"/>
        <v>325</v>
      </c>
      <c r="E2499" s="51">
        <v>1</v>
      </c>
      <c r="F2499" s="43">
        <f t="shared" si="373"/>
        <v>6</v>
      </c>
      <c r="G2499" s="82">
        <v>13009</v>
      </c>
      <c r="H2499" s="101">
        <f t="shared" si="374"/>
        <v>64</v>
      </c>
      <c r="I2499" s="43">
        <f>VLOOKUP(C2499,[4]CharPropertyConfig!$A:$G,7,FALSE)*D2499</f>
        <v>8125</v>
      </c>
      <c r="J2499" s="51">
        <f>VLOOKUP(A2499,filiation!A:C,3,FALSE)</f>
        <v>25</v>
      </c>
      <c r="K2499" s="51">
        <f>VLOOKUP(J2499,Entourage!A:N,14,FALSE)</f>
        <v>1</v>
      </c>
      <c r="L2499" s="2" t="str">
        <f t="shared" si="368"/>
        <v>战斗</v>
      </c>
      <c r="M2499" s="51">
        <f>VLOOKUP(A2499,filiation!A:D,IF(AND(A2499&gt;=105,A2499&lt;=125),3,4),FALSE)</f>
        <v>25</v>
      </c>
      <c r="N2499" s="51">
        <f>VLOOKUP(M2499,Entourage!A:N,14,FALSE)</f>
        <v>1</v>
      </c>
      <c r="O2499" s="2" t="str">
        <f t="shared" si="369"/>
        <v>战斗</v>
      </c>
      <c r="P2499" s="2">
        <f t="shared" si="370"/>
        <v>102</v>
      </c>
      <c r="Q2499" s="51">
        <f>INT(VLOOKUP(M2499,Entourage!A:AF,28+IF(N2499=1,2,IF(N2499=3,3,1)),FALSE)*0.6*POWER(B2499,1.1))</f>
        <v>173</v>
      </c>
      <c r="R2499" s="55">
        <f>I2499/(SUM(H$2:H2499)*10)</f>
        <v>9.6313418681839742E-3</v>
      </c>
      <c r="S2499" s="95">
        <f t="shared" ref="S2499:S2501" si="376">VLOOKUP(B2499,AG$2:AH$22,2,FALSE)</f>
        <v>1.1687412239999997</v>
      </c>
      <c r="T2499" s="96">
        <f>SUMIFS(H$2:H2499,A$2:A2499,A2499)*10*S2499*(1.1+INDEX(Entourage!BD:BD,MATCH(J2499,Entourage!A:A,0))/20)</f>
        <v>8143.7888488319977</v>
      </c>
      <c r="U2499" s="96">
        <f t="shared" si="371"/>
        <v>673.58452543199928</v>
      </c>
      <c r="V2499" s="96">
        <f>T2499/VLOOKUP(C2499,[4]CharPropertyConfig!$A:$G,7,FALSE)</f>
        <v>325.75155395327988</v>
      </c>
      <c r="W2499" s="96">
        <f t="shared" si="372"/>
        <v>64.380712031999792</v>
      </c>
      <c r="X2499" s="54" t="str">
        <f>VLOOKUP(J2499,Entourage!A:B,2,FALSE)</f>
        <v>c_b_0065</v>
      </c>
      <c r="Y2499" s="51" t="str">
        <f>VLOOKUP(M2499,Entourage!A:B,2,FALSE)</f>
        <v>c_b_0065</v>
      </c>
    </row>
    <row r="2500" spans="1:25" x14ac:dyDescent="0.15">
      <c r="A2500" s="51">
        <f t="shared" si="375"/>
        <v>125</v>
      </c>
      <c r="B2500" s="2">
        <f>COUNTIF(A$1:A2500,A2500)</f>
        <v>19</v>
      </c>
      <c r="C2500" s="2">
        <f t="shared" si="366"/>
        <v>102</v>
      </c>
      <c r="D2500" s="100">
        <f t="shared" si="367"/>
        <v>354</v>
      </c>
      <c r="E2500" s="51">
        <v>1</v>
      </c>
      <c r="F2500" s="43">
        <f t="shared" si="373"/>
        <v>6</v>
      </c>
      <c r="G2500" s="82">
        <v>13009</v>
      </c>
      <c r="H2500" s="101">
        <f t="shared" si="374"/>
        <v>68</v>
      </c>
      <c r="I2500" s="43">
        <f>VLOOKUP(C2500,[4]CharPropertyConfig!$A:$G,7,FALSE)*D2500</f>
        <v>8850</v>
      </c>
      <c r="J2500" s="51">
        <f>VLOOKUP(A2500,filiation!A:C,3,FALSE)</f>
        <v>25</v>
      </c>
      <c r="K2500" s="51">
        <f>VLOOKUP(J2500,Entourage!A:N,14,FALSE)</f>
        <v>1</v>
      </c>
      <c r="L2500" s="2" t="str">
        <f t="shared" si="368"/>
        <v>战斗</v>
      </c>
      <c r="M2500" s="51">
        <f>VLOOKUP(A2500,filiation!A:D,IF(AND(A2500&gt;=105,A2500&lt;=125),3,4),FALSE)</f>
        <v>25</v>
      </c>
      <c r="N2500" s="51">
        <f>VLOOKUP(M2500,Entourage!A:N,14,FALSE)</f>
        <v>1</v>
      </c>
      <c r="O2500" s="2" t="str">
        <f t="shared" si="369"/>
        <v>战斗</v>
      </c>
      <c r="P2500" s="2">
        <f t="shared" si="370"/>
        <v>102</v>
      </c>
      <c r="Q2500" s="51">
        <f>INT(VLOOKUP(M2500,Entourage!A:AF,28+IF(N2500=1,2,IF(N2500=3,3,1)),FALSE)*0.6*POWER(B2500,1.1))</f>
        <v>183</v>
      </c>
      <c r="R2500" s="55">
        <f>I2500/(SUM(H$2:H2500)*10)</f>
        <v>1.0482304448761075E-2</v>
      </c>
      <c r="S2500" s="95">
        <f t="shared" si="376"/>
        <v>1.1278352811599996</v>
      </c>
      <c r="T2500" s="96">
        <f>SUMIFS(H$2:H2500,A$2:A2500,A2500)*10*S2500*(1.1+INDEX(Entourage!BD:BD,MATCH(J2500,Entourage!A:A,0))/20)</f>
        <v>8855.7626276683168</v>
      </c>
      <c r="U2500" s="96">
        <f t="shared" si="371"/>
        <v>711.97377883631907</v>
      </c>
      <c r="V2500" s="96">
        <f>T2500/VLOOKUP(C2500,[4]CharPropertyConfig!$A:$G,7,FALSE)</f>
        <v>354.23050510673266</v>
      </c>
      <c r="W2500" s="96">
        <f t="shared" si="372"/>
        <v>38.389253404319788</v>
      </c>
      <c r="X2500" s="54" t="str">
        <f>VLOOKUP(J2500,Entourage!A:B,2,FALSE)</f>
        <v>c_b_0065</v>
      </c>
      <c r="Y2500" s="51" t="str">
        <f>VLOOKUP(M2500,Entourage!A:B,2,FALSE)</f>
        <v>c_b_0065</v>
      </c>
    </row>
    <row r="2501" spans="1:25" x14ac:dyDescent="0.15">
      <c r="A2501" s="51">
        <f t="shared" si="375"/>
        <v>125</v>
      </c>
      <c r="B2501" s="2">
        <f>COUNTIF(A$1:A2501,A2501)</f>
        <v>20</v>
      </c>
      <c r="C2501" s="2">
        <f t="shared" si="366"/>
        <v>102</v>
      </c>
      <c r="D2501" s="100">
        <f t="shared" si="367"/>
        <v>384</v>
      </c>
      <c r="E2501" s="51">
        <v>1</v>
      </c>
      <c r="F2501" s="43">
        <f t="shared" si="373"/>
        <v>6</v>
      </c>
      <c r="G2501" s="82">
        <v>13009</v>
      </c>
      <c r="H2501" s="101">
        <f t="shared" si="374"/>
        <v>72</v>
      </c>
      <c r="I2501" s="43">
        <f>VLOOKUP(C2501,[4]CharPropertyConfig!$A:$G,7,FALSE)*D2501</f>
        <v>9600</v>
      </c>
      <c r="J2501" s="51">
        <f>VLOOKUP(A2501,filiation!A:C,3,FALSE)</f>
        <v>25</v>
      </c>
      <c r="K2501" s="51">
        <f>VLOOKUP(J2501,Entourage!A:N,14,FALSE)</f>
        <v>1</v>
      </c>
      <c r="L2501" s="2" t="str">
        <f t="shared" si="368"/>
        <v>战斗</v>
      </c>
      <c r="M2501" s="51">
        <f>VLOOKUP(A2501,filiation!A:D,IF(AND(A2501&gt;=105,A2501&lt;=125),3,4),FALSE)</f>
        <v>25</v>
      </c>
      <c r="N2501" s="51">
        <f>VLOOKUP(M2501,Entourage!A:N,14,FALSE)</f>
        <v>1</v>
      </c>
      <c r="O2501" s="2" t="str">
        <f t="shared" si="369"/>
        <v>战斗</v>
      </c>
      <c r="P2501" s="2">
        <f t="shared" si="370"/>
        <v>102</v>
      </c>
      <c r="Q2501" s="51">
        <f>INT(VLOOKUP(M2501,Entourage!A:AF,28+IF(N2501=1,2,IF(N2501=3,3,1)),FALSE)*0.6*POWER(B2501,1.1))</f>
        <v>194</v>
      </c>
      <c r="R2501" s="55">
        <f>I2501/(SUM(H$2:H2501)*10)</f>
        <v>1.136094674556213E-2</v>
      </c>
      <c r="S2501" s="95">
        <f t="shared" si="376"/>
        <v>1.0940002227251997</v>
      </c>
      <c r="T2501" s="96">
        <f>SUMIFS(H$2:H2501,A$2:A2501,A2501)*10*S2501*(1.1+INDEX(Entourage!BD:BD,MATCH(J2501,Entourage!A:A,0))/20)</f>
        <v>9614.0739573090541</v>
      </c>
      <c r="U2501" s="96">
        <f t="shared" si="371"/>
        <v>758.31132964073731</v>
      </c>
      <c r="V2501" s="96">
        <f>T2501/VLOOKUP(C2501,[4]CharPropertyConfig!$A:$G,7,FALSE)</f>
        <v>384.56295829236217</v>
      </c>
      <c r="W2501" s="96">
        <f t="shared" si="372"/>
        <v>46.337550804418242</v>
      </c>
      <c r="X2501" s="54" t="str">
        <f>VLOOKUP(J2501,Entourage!A:B,2,FALSE)</f>
        <v>c_b_0065</v>
      </c>
      <c r="Y2501" s="51" t="str">
        <f>VLOOKUP(M2501,Entourage!A:B,2,FALSE)</f>
        <v>c_b_0065</v>
      </c>
    </row>
    <row r="2502" spans="1:25" x14ac:dyDescent="0.15">
      <c r="A2502" s="51">
        <f t="shared" si="375"/>
        <v>126</v>
      </c>
      <c r="B2502" s="2">
        <f>COUNTIF(A$1:A2502,A2502)</f>
        <v>1</v>
      </c>
      <c r="C2502" s="2">
        <f t="shared" ref="C2502:C2565" si="377">P2502</f>
        <v>104</v>
      </c>
      <c r="D2502" s="100">
        <f t="shared" ref="D2502:D2565" si="378">INT(V2502)</f>
        <v>280</v>
      </c>
      <c r="E2502" s="51">
        <v>1</v>
      </c>
      <c r="F2502" s="43">
        <f t="shared" si="373"/>
        <v>1</v>
      </c>
      <c r="G2502" s="82">
        <v>13009</v>
      </c>
      <c r="H2502" s="101">
        <f t="shared" si="374"/>
        <v>2</v>
      </c>
      <c r="I2502" s="43">
        <f>VLOOKUP(C2502,[4]CharPropertyConfig!$A:$G,7,FALSE)*D2502</f>
        <v>280</v>
      </c>
      <c r="J2502" s="51">
        <f>VLOOKUP(A2502,filiation!A:C,3,FALSE)</f>
        <v>32</v>
      </c>
      <c r="K2502" s="51">
        <f>VLOOKUP(J2502,Entourage!A:N,14,FALSE)</f>
        <v>3</v>
      </c>
      <c r="L2502" s="2" t="str">
        <f t="shared" ref="L2502:L2565" si="379">VLOOKUP(K2502,$AC$2:$AD$4,2,FALSE)</f>
        <v>辅助</v>
      </c>
      <c r="M2502" s="51">
        <f>VLOOKUP(A2502,filiation!A:D,IF(AND(A2502&gt;=105,A2502&lt;=125),3,4),FALSE)</f>
        <v>13</v>
      </c>
      <c r="N2502" s="51">
        <f>VLOOKUP(M2502,Entourage!A:N,14,FALSE)</f>
        <v>3</v>
      </c>
      <c r="O2502" s="2" t="str">
        <f t="shared" ref="O2502:O2565" si="380">VLOOKUP(N2502,$AC$2:$AD$4,2,FALSE)</f>
        <v>辅助</v>
      </c>
      <c r="P2502" s="2">
        <f t="shared" ref="P2502:P2565" si="381">VLOOKUP(N2502,$AC$2:$AE$4,3,FALSE)</f>
        <v>104</v>
      </c>
      <c r="Q2502" s="51">
        <f>INT(VLOOKUP(M2502,Entourage!A:AF,28+IF(N2502=1,2,IF(N2502=3,3,1)),FALSE)*0.6*POWER(B2502,1.1))</f>
        <v>157</v>
      </c>
      <c r="R2502" s="55">
        <f>I2502/(SUM(H$2:H2502)*10)</f>
        <v>3.3135310406854273E-4</v>
      </c>
      <c r="S2502" s="95">
        <f t="shared" ref="S2502:S2565" si="382">VLOOKUP(B2502,AG$2:AH$22,2,FALSE)</f>
        <v>10</v>
      </c>
      <c r="T2502" s="96">
        <f>SUMIFS(H$2:H2502,A$2:A2502,A2502)*10*S2502*(1.1+INDEX(Entourage!BD:BD,MATCH(J2502,Entourage!A:A,0))/20)</f>
        <v>280</v>
      </c>
      <c r="U2502" s="96">
        <f t="shared" ref="U2502:U2565" si="383">IFERROR(T2502-T2501,0)</f>
        <v>-9334.0739573090541</v>
      </c>
      <c r="V2502" s="96">
        <f>T2502/VLOOKUP(C2502,[4]CharPropertyConfig!$A:$G,7,FALSE)</f>
        <v>280</v>
      </c>
      <c r="W2502" s="96">
        <f t="shared" ref="W2502:W2565" si="384">U2502-U2501</f>
        <v>-10092.385286949791</v>
      </c>
      <c r="X2502" s="54" t="str">
        <f>VLOOKUP(J2502,Entourage!A:B,2,FALSE)</f>
        <v>c_b_0013</v>
      </c>
      <c r="Y2502" s="51" t="str">
        <f>VLOOKUP(M2502,Entourage!A:B,2,FALSE)</f>
        <v>c_b_0072</v>
      </c>
    </row>
    <row r="2503" spans="1:25" x14ac:dyDescent="0.15">
      <c r="A2503" s="51">
        <f t="shared" si="375"/>
        <v>126</v>
      </c>
      <c r="B2503" s="2">
        <f>COUNTIF(A$1:A2503,A2503)</f>
        <v>2</v>
      </c>
      <c r="C2503" s="2">
        <f t="shared" si="377"/>
        <v>104</v>
      </c>
      <c r="D2503" s="100">
        <f t="shared" si="378"/>
        <v>588</v>
      </c>
      <c r="E2503" s="51">
        <v>1</v>
      </c>
      <c r="F2503" s="43">
        <f t="shared" si="373"/>
        <v>1</v>
      </c>
      <c r="G2503" s="82">
        <v>13009</v>
      </c>
      <c r="H2503" s="101">
        <f t="shared" si="374"/>
        <v>4</v>
      </c>
      <c r="I2503" s="43">
        <f>VLOOKUP(C2503,[4]CharPropertyConfig!$A:$G,7,FALSE)*D2503</f>
        <v>588</v>
      </c>
      <c r="J2503" s="51">
        <f>VLOOKUP(A2503,filiation!A:C,3,FALSE)</f>
        <v>32</v>
      </c>
      <c r="K2503" s="51">
        <f>VLOOKUP(J2503,Entourage!A:N,14,FALSE)</f>
        <v>3</v>
      </c>
      <c r="L2503" s="2" t="str">
        <f t="shared" si="379"/>
        <v>辅助</v>
      </c>
      <c r="M2503" s="51">
        <f>VLOOKUP(A2503,filiation!A:D,IF(AND(A2503&gt;=105,A2503&lt;=125),3,4),FALSE)</f>
        <v>13</v>
      </c>
      <c r="N2503" s="51">
        <f>VLOOKUP(M2503,Entourage!A:N,14,FALSE)</f>
        <v>3</v>
      </c>
      <c r="O2503" s="2" t="str">
        <f t="shared" si="380"/>
        <v>辅助</v>
      </c>
      <c r="P2503" s="2">
        <f t="shared" si="381"/>
        <v>104</v>
      </c>
      <c r="Q2503" s="51">
        <f>INT(VLOOKUP(M2503,Entourage!A:AF,28+IF(N2503=1,2,IF(N2503=3,3,1)),FALSE)*0.6*POWER(B2503,1.1))</f>
        <v>336</v>
      </c>
      <c r="R2503" s="55">
        <f>I2503/(SUM(H$2:H2503)*10)</f>
        <v>6.9580858163917358E-4</v>
      </c>
      <c r="S2503" s="95">
        <f t="shared" si="382"/>
        <v>7</v>
      </c>
      <c r="T2503" s="96">
        <f>SUMIFS(H$2:H2503,A$2:A2503,A2503)*10*S2503*(1.1+INDEX(Entourage!BD:BD,MATCH(J2503,Entourage!A:A,0))/20)</f>
        <v>588</v>
      </c>
      <c r="U2503" s="96">
        <f t="shared" si="383"/>
        <v>308</v>
      </c>
      <c r="V2503" s="96">
        <f>T2503/VLOOKUP(C2503,[4]CharPropertyConfig!$A:$G,7,FALSE)</f>
        <v>588</v>
      </c>
      <c r="W2503" s="96">
        <f t="shared" si="384"/>
        <v>9642.0739573090541</v>
      </c>
      <c r="X2503" s="54" t="str">
        <f>VLOOKUP(J2503,Entourage!A:B,2,FALSE)</f>
        <v>c_b_0013</v>
      </c>
      <c r="Y2503" s="51" t="str">
        <f>VLOOKUP(M2503,Entourage!A:B,2,FALSE)</f>
        <v>c_b_0072</v>
      </c>
    </row>
    <row r="2504" spans="1:25" x14ac:dyDescent="0.15">
      <c r="A2504" s="51">
        <f t="shared" si="375"/>
        <v>126</v>
      </c>
      <c r="B2504" s="2">
        <f>COUNTIF(A$1:A2504,A2504)</f>
        <v>3</v>
      </c>
      <c r="C2504" s="2">
        <f t="shared" si="377"/>
        <v>104</v>
      </c>
      <c r="D2504" s="100">
        <f t="shared" si="378"/>
        <v>924</v>
      </c>
      <c r="E2504" s="51">
        <v>1</v>
      </c>
      <c r="F2504" s="43">
        <f t="shared" si="373"/>
        <v>1</v>
      </c>
      <c r="G2504" s="82">
        <v>13009</v>
      </c>
      <c r="H2504" s="101">
        <f t="shared" si="374"/>
        <v>6</v>
      </c>
      <c r="I2504" s="43">
        <f>VLOOKUP(C2504,[4]CharPropertyConfig!$A:$G,7,FALSE)*D2504</f>
        <v>924</v>
      </c>
      <c r="J2504" s="51">
        <f>VLOOKUP(A2504,filiation!A:C,3,FALSE)</f>
        <v>32</v>
      </c>
      <c r="K2504" s="51">
        <f>VLOOKUP(J2504,Entourage!A:N,14,FALSE)</f>
        <v>3</v>
      </c>
      <c r="L2504" s="2" t="str">
        <f t="shared" si="379"/>
        <v>辅助</v>
      </c>
      <c r="M2504" s="51">
        <f>VLOOKUP(A2504,filiation!A:D,IF(AND(A2504&gt;=105,A2504&lt;=125),3,4),FALSE)</f>
        <v>13</v>
      </c>
      <c r="N2504" s="51">
        <f>VLOOKUP(M2504,Entourage!A:N,14,FALSE)</f>
        <v>3</v>
      </c>
      <c r="O2504" s="2" t="str">
        <f t="shared" si="380"/>
        <v>辅助</v>
      </c>
      <c r="P2504" s="2">
        <f t="shared" si="381"/>
        <v>104</v>
      </c>
      <c r="Q2504" s="51">
        <f>INT(VLOOKUP(M2504,Entourage!A:AF,28+IF(N2504=1,2,IF(N2504=3,3,1)),FALSE)*0.6*POWER(B2504,1.1))</f>
        <v>526</v>
      </c>
      <c r="R2504" s="55">
        <f>I2504/(SUM(H$2:H2504)*10)</f>
        <v>1.0933358576296858E-3</v>
      </c>
      <c r="S2504" s="95">
        <f t="shared" si="382"/>
        <v>5.5</v>
      </c>
      <c r="T2504" s="96">
        <f>SUMIFS(H$2:H2504,A$2:A2504,A2504)*10*S2504*(1.1+INDEX(Entourage!BD:BD,MATCH(J2504,Entourage!A:A,0))/20)</f>
        <v>924.00000000000011</v>
      </c>
      <c r="U2504" s="96">
        <f t="shared" si="383"/>
        <v>336.00000000000011</v>
      </c>
      <c r="V2504" s="96">
        <f>T2504/VLOOKUP(C2504,[4]CharPropertyConfig!$A:$G,7,FALSE)</f>
        <v>924.00000000000011</v>
      </c>
      <c r="W2504" s="96">
        <f t="shared" si="384"/>
        <v>28.000000000000114</v>
      </c>
      <c r="X2504" s="54" t="str">
        <f>VLOOKUP(J2504,Entourage!A:B,2,FALSE)</f>
        <v>c_b_0013</v>
      </c>
      <c r="Y2504" s="51" t="str">
        <f>VLOOKUP(M2504,Entourage!A:B,2,FALSE)</f>
        <v>c_b_0072</v>
      </c>
    </row>
    <row r="2505" spans="1:25" x14ac:dyDescent="0.15">
      <c r="A2505" s="51">
        <f t="shared" si="375"/>
        <v>126</v>
      </c>
      <c r="B2505" s="2">
        <f>COUNTIF(A$1:A2505,A2505)</f>
        <v>4</v>
      </c>
      <c r="C2505" s="2">
        <f t="shared" si="377"/>
        <v>104</v>
      </c>
      <c r="D2505" s="100">
        <f t="shared" si="378"/>
        <v>1293</v>
      </c>
      <c r="E2505" s="51">
        <v>1</v>
      </c>
      <c r="F2505" s="43">
        <f t="shared" si="373"/>
        <v>2</v>
      </c>
      <c r="G2505" s="82">
        <v>13009</v>
      </c>
      <c r="H2505" s="101">
        <f t="shared" si="374"/>
        <v>10</v>
      </c>
      <c r="I2505" s="43">
        <f>VLOOKUP(C2505,[4]CharPropertyConfig!$A:$G,7,FALSE)*D2505</f>
        <v>1293</v>
      </c>
      <c r="J2505" s="51">
        <f>VLOOKUP(A2505,filiation!A:C,3,FALSE)</f>
        <v>32</v>
      </c>
      <c r="K2505" s="51">
        <f>VLOOKUP(J2505,Entourage!A:N,14,FALSE)</f>
        <v>3</v>
      </c>
      <c r="L2505" s="2" t="str">
        <f t="shared" si="379"/>
        <v>辅助</v>
      </c>
      <c r="M2505" s="51">
        <f>VLOOKUP(A2505,filiation!A:D,IF(AND(A2505&gt;=105,A2505&lt;=125),3,4),FALSE)</f>
        <v>13</v>
      </c>
      <c r="N2505" s="51">
        <f>VLOOKUP(M2505,Entourage!A:N,14,FALSE)</f>
        <v>3</v>
      </c>
      <c r="O2505" s="2" t="str">
        <f t="shared" si="380"/>
        <v>辅助</v>
      </c>
      <c r="P2505" s="2">
        <f t="shared" si="381"/>
        <v>104</v>
      </c>
      <c r="Q2505" s="51">
        <f>INT(VLOOKUP(M2505,Entourage!A:AF,28+IF(N2505=1,2,IF(N2505=3,3,1)),FALSE)*0.6*POWER(B2505,1.1))</f>
        <v>722</v>
      </c>
      <c r="R2505" s="55">
        <f>I2505/(SUM(H$2:H2505)*10)</f>
        <v>1.5297792290764535E-3</v>
      </c>
      <c r="S2505" s="95">
        <f t="shared" si="382"/>
        <v>4.2</v>
      </c>
      <c r="T2505" s="96">
        <f>SUMIFS(H$2:H2505,A$2:A2505,A2505)*10*S2505*(1.1+INDEX(Entourage!BD:BD,MATCH(J2505,Entourage!A:A,0))/20)</f>
        <v>1293.6000000000001</v>
      </c>
      <c r="U2505" s="96">
        <f t="shared" si="383"/>
        <v>369.6</v>
      </c>
      <c r="V2505" s="96">
        <f>T2505/VLOOKUP(C2505,[4]CharPropertyConfig!$A:$G,7,FALSE)</f>
        <v>1293.6000000000001</v>
      </c>
      <c r="W2505" s="96">
        <f t="shared" si="384"/>
        <v>33.599999999999909</v>
      </c>
      <c r="X2505" s="54" t="str">
        <f>VLOOKUP(J2505,Entourage!A:B,2,FALSE)</f>
        <v>c_b_0013</v>
      </c>
      <c r="Y2505" s="51" t="str">
        <f>VLOOKUP(M2505,Entourage!A:B,2,FALSE)</f>
        <v>c_b_0072</v>
      </c>
    </row>
    <row r="2506" spans="1:25" x14ac:dyDescent="0.15">
      <c r="A2506" s="51">
        <f t="shared" si="375"/>
        <v>126</v>
      </c>
      <c r="B2506" s="2">
        <f>COUNTIF(A$1:A2506,A2506)</f>
        <v>5</v>
      </c>
      <c r="C2506" s="2">
        <f t="shared" si="377"/>
        <v>104</v>
      </c>
      <c r="D2506" s="100">
        <f t="shared" si="378"/>
        <v>1694</v>
      </c>
      <c r="E2506" s="51">
        <v>1</v>
      </c>
      <c r="F2506" s="43">
        <f t="shared" si="373"/>
        <v>2</v>
      </c>
      <c r="G2506" s="82">
        <v>13009</v>
      </c>
      <c r="H2506" s="101">
        <f t="shared" si="374"/>
        <v>12</v>
      </c>
      <c r="I2506" s="43">
        <f>VLOOKUP(C2506,[4]CharPropertyConfig!$A:$G,7,FALSE)*D2506</f>
        <v>1694</v>
      </c>
      <c r="J2506" s="51">
        <f>VLOOKUP(A2506,filiation!A:C,3,FALSE)</f>
        <v>32</v>
      </c>
      <c r="K2506" s="51">
        <f>VLOOKUP(J2506,Entourage!A:N,14,FALSE)</f>
        <v>3</v>
      </c>
      <c r="L2506" s="2" t="str">
        <f t="shared" si="379"/>
        <v>辅助</v>
      </c>
      <c r="M2506" s="51">
        <f>VLOOKUP(A2506,filiation!A:D,IF(AND(A2506&gt;=105,A2506&lt;=125),3,4),FALSE)</f>
        <v>13</v>
      </c>
      <c r="N2506" s="51">
        <f>VLOOKUP(M2506,Entourage!A:N,14,FALSE)</f>
        <v>3</v>
      </c>
      <c r="O2506" s="2" t="str">
        <f t="shared" si="380"/>
        <v>辅助</v>
      </c>
      <c r="P2506" s="2">
        <f t="shared" si="381"/>
        <v>104</v>
      </c>
      <c r="Q2506" s="51">
        <f>INT(VLOOKUP(M2506,Entourage!A:AF,28+IF(N2506=1,2,IF(N2506=3,3,1)),FALSE)*0.6*POWER(B2506,1.1))</f>
        <v>923</v>
      </c>
      <c r="R2506" s="55">
        <f>I2506/(SUM(H$2:H2506)*10)</f>
        <v>2.0039274138216575E-3</v>
      </c>
      <c r="S2506" s="95">
        <f t="shared" si="382"/>
        <v>3.56</v>
      </c>
      <c r="T2506" s="96">
        <f>SUMIFS(H$2:H2506,A$2:A2506,A2506)*10*S2506*(1.1+INDEX(Entourage!BD:BD,MATCH(J2506,Entourage!A:A,0))/20)</f>
        <v>1694.5600000000004</v>
      </c>
      <c r="U2506" s="96">
        <f t="shared" si="383"/>
        <v>400.96000000000026</v>
      </c>
      <c r="V2506" s="96">
        <f>T2506/VLOOKUP(C2506,[4]CharPropertyConfig!$A:$G,7,FALSE)</f>
        <v>1694.5600000000004</v>
      </c>
      <c r="W2506" s="96">
        <f t="shared" si="384"/>
        <v>31.360000000000241</v>
      </c>
      <c r="X2506" s="54" t="str">
        <f>VLOOKUP(J2506,Entourage!A:B,2,FALSE)</f>
        <v>c_b_0013</v>
      </c>
      <c r="Y2506" s="51" t="str">
        <f>VLOOKUP(M2506,Entourage!A:B,2,FALSE)</f>
        <v>c_b_0072</v>
      </c>
    </row>
    <row r="2507" spans="1:25" x14ac:dyDescent="0.15">
      <c r="A2507" s="51">
        <f t="shared" si="375"/>
        <v>126</v>
      </c>
      <c r="B2507" s="2">
        <f>COUNTIF(A$1:A2507,A2507)</f>
        <v>6</v>
      </c>
      <c r="C2507" s="2">
        <f t="shared" si="377"/>
        <v>104</v>
      </c>
      <c r="D2507" s="100">
        <f t="shared" si="378"/>
        <v>2114</v>
      </c>
      <c r="E2507" s="51">
        <v>1</v>
      </c>
      <c r="F2507" s="43">
        <f t="shared" si="373"/>
        <v>2</v>
      </c>
      <c r="G2507" s="82">
        <v>13009</v>
      </c>
      <c r="H2507" s="101">
        <f t="shared" si="374"/>
        <v>16</v>
      </c>
      <c r="I2507" s="43">
        <f>VLOOKUP(C2507,[4]CharPropertyConfig!$A:$G,7,FALSE)*D2507</f>
        <v>2114</v>
      </c>
      <c r="J2507" s="51">
        <f>VLOOKUP(A2507,filiation!A:C,3,FALSE)</f>
        <v>32</v>
      </c>
      <c r="K2507" s="51">
        <f>VLOOKUP(J2507,Entourage!A:N,14,FALSE)</f>
        <v>3</v>
      </c>
      <c r="L2507" s="2" t="str">
        <f t="shared" si="379"/>
        <v>辅助</v>
      </c>
      <c r="M2507" s="51">
        <f>VLOOKUP(A2507,filiation!A:D,IF(AND(A2507&gt;=105,A2507&lt;=125),3,4),FALSE)</f>
        <v>13</v>
      </c>
      <c r="N2507" s="51">
        <f>VLOOKUP(M2507,Entourage!A:N,14,FALSE)</f>
        <v>3</v>
      </c>
      <c r="O2507" s="2" t="str">
        <f t="shared" si="380"/>
        <v>辅助</v>
      </c>
      <c r="P2507" s="2">
        <f t="shared" si="381"/>
        <v>104</v>
      </c>
      <c r="Q2507" s="51">
        <f>INT(VLOOKUP(M2507,Entourage!A:AF,28+IF(N2507=1,2,IF(N2507=3,3,1)),FALSE)*0.6*POWER(B2507,1.1))</f>
        <v>1128</v>
      </c>
      <c r="R2507" s="55">
        <f>I2507/(SUM(H$2:H2507)*10)</f>
        <v>2.5002956830277941E-3</v>
      </c>
      <c r="S2507" s="95">
        <f t="shared" si="382"/>
        <v>3.02</v>
      </c>
      <c r="T2507" s="96">
        <f>SUMIFS(H$2:H2507,A$2:A2507,A2507)*10*S2507*(1.1+INDEX(Entourage!BD:BD,MATCH(J2507,Entourage!A:A,0))/20)</f>
        <v>2114</v>
      </c>
      <c r="U2507" s="96">
        <f t="shared" si="383"/>
        <v>419.4399999999996</v>
      </c>
      <c r="V2507" s="96">
        <f>T2507/VLOOKUP(C2507,[4]CharPropertyConfig!$A:$G,7,FALSE)</f>
        <v>2114</v>
      </c>
      <c r="W2507" s="96">
        <f t="shared" si="384"/>
        <v>18.479999999999336</v>
      </c>
      <c r="X2507" s="54" t="str">
        <f>VLOOKUP(J2507,Entourage!A:B,2,FALSE)</f>
        <v>c_b_0013</v>
      </c>
      <c r="Y2507" s="51" t="str">
        <f>VLOOKUP(M2507,Entourage!A:B,2,FALSE)</f>
        <v>c_b_0072</v>
      </c>
    </row>
    <row r="2508" spans="1:25" x14ac:dyDescent="0.15">
      <c r="A2508" s="51">
        <f t="shared" si="375"/>
        <v>126</v>
      </c>
      <c r="B2508" s="2">
        <f>COUNTIF(A$1:A2508,A2508)</f>
        <v>7</v>
      </c>
      <c r="C2508" s="2">
        <f t="shared" si="377"/>
        <v>104</v>
      </c>
      <c r="D2508" s="100">
        <f t="shared" si="378"/>
        <v>2548</v>
      </c>
      <c r="E2508" s="51">
        <v>1</v>
      </c>
      <c r="F2508" s="43">
        <f t="shared" si="373"/>
        <v>3</v>
      </c>
      <c r="G2508" s="82">
        <v>13009</v>
      </c>
      <c r="H2508" s="101">
        <f t="shared" si="374"/>
        <v>20</v>
      </c>
      <c r="I2508" s="43">
        <f>VLOOKUP(C2508,[4]CharPropertyConfig!$A:$G,7,FALSE)*D2508</f>
        <v>2548</v>
      </c>
      <c r="J2508" s="51">
        <f>VLOOKUP(A2508,filiation!A:C,3,FALSE)</f>
        <v>32</v>
      </c>
      <c r="K2508" s="51">
        <f>VLOOKUP(J2508,Entourage!A:N,14,FALSE)</f>
        <v>3</v>
      </c>
      <c r="L2508" s="2" t="str">
        <f t="shared" si="379"/>
        <v>辅助</v>
      </c>
      <c r="M2508" s="51">
        <f>VLOOKUP(A2508,filiation!A:D,IF(AND(A2508&gt;=105,A2508&lt;=125),3,4),FALSE)</f>
        <v>13</v>
      </c>
      <c r="N2508" s="51">
        <f>VLOOKUP(M2508,Entourage!A:N,14,FALSE)</f>
        <v>3</v>
      </c>
      <c r="O2508" s="2" t="str">
        <f t="shared" si="380"/>
        <v>辅助</v>
      </c>
      <c r="P2508" s="2">
        <f t="shared" si="381"/>
        <v>104</v>
      </c>
      <c r="Q2508" s="51">
        <f>INT(VLOOKUP(M2508,Entourage!A:AF,28+IF(N2508=1,2,IF(N2508=3,3,1)),FALSE)*0.6*POWER(B2508,1.1))</f>
        <v>1336</v>
      </c>
      <c r="R2508" s="55">
        <f>I2508/(SUM(H$2:H2508)*10)</f>
        <v>3.0128887312285682E-3</v>
      </c>
      <c r="S2508" s="95">
        <f t="shared" si="382"/>
        <v>2.6</v>
      </c>
      <c r="T2508" s="96">
        <f>SUMIFS(H$2:H2508,A$2:A2508,A2508)*10*S2508*(1.1+INDEX(Entourage!BD:BD,MATCH(J2508,Entourage!A:A,0))/20)</f>
        <v>2548.0000000000005</v>
      </c>
      <c r="U2508" s="96">
        <f t="shared" si="383"/>
        <v>434.00000000000045</v>
      </c>
      <c r="V2508" s="96">
        <f>T2508/VLOOKUP(C2508,[4]CharPropertyConfig!$A:$G,7,FALSE)</f>
        <v>2548.0000000000005</v>
      </c>
      <c r="W2508" s="96">
        <f t="shared" si="384"/>
        <v>14.560000000000855</v>
      </c>
      <c r="X2508" s="54" t="str">
        <f>VLOOKUP(J2508,Entourage!A:B,2,FALSE)</f>
        <v>c_b_0013</v>
      </c>
      <c r="Y2508" s="51" t="str">
        <f>VLOOKUP(M2508,Entourage!A:B,2,FALSE)</f>
        <v>c_b_0072</v>
      </c>
    </row>
    <row r="2509" spans="1:25" x14ac:dyDescent="0.15">
      <c r="A2509" s="51">
        <f t="shared" si="375"/>
        <v>126</v>
      </c>
      <c r="B2509" s="2">
        <f>COUNTIF(A$1:A2509,A2509)</f>
        <v>8</v>
      </c>
      <c r="C2509" s="2">
        <f t="shared" si="377"/>
        <v>104</v>
      </c>
      <c r="D2509" s="100">
        <f t="shared" si="378"/>
        <v>3000</v>
      </c>
      <c r="E2509" s="51">
        <v>1</v>
      </c>
      <c r="F2509" s="43">
        <f t="shared" si="373"/>
        <v>3</v>
      </c>
      <c r="G2509" s="82">
        <v>13009</v>
      </c>
      <c r="H2509" s="101">
        <f t="shared" si="374"/>
        <v>24</v>
      </c>
      <c r="I2509" s="43">
        <f>VLOOKUP(C2509,[4]CharPropertyConfig!$A:$G,7,FALSE)*D2509</f>
        <v>3000</v>
      </c>
      <c r="J2509" s="51">
        <f>VLOOKUP(A2509,filiation!A:C,3,FALSE)</f>
        <v>32</v>
      </c>
      <c r="K2509" s="51">
        <f>VLOOKUP(J2509,Entourage!A:N,14,FALSE)</f>
        <v>3</v>
      </c>
      <c r="L2509" s="2" t="str">
        <f t="shared" si="379"/>
        <v>辅助</v>
      </c>
      <c r="M2509" s="51">
        <f>VLOOKUP(A2509,filiation!A:D,IF(AND(A2509&gt;=105,A2509&lt;=125),3,4),FALSE)</f>
        <v>13</v>
      </c>
      <c r="N2509" s="51">
        <f>VLOOKUP(M2509,Entourage!A:N,14,FALSE)</f>
        <v>3</v>
      </c>
      <c r="O2509" s="2" t="str">
        <f t="shared" si="380"/>
        <v>辅助</v>
      </c>
      <c r="P2509" s="2">
        <f t="shared" si="381"/>
        <v>104</v>
      </c>
      <c r="Q2509" s="51">
        <f>INT(VLOOKUP(M2509,Entourage!A:AF,28+IF(N2509=1,2,IF(N2509=3,3,1)),FALSE)*0.6*POWER(B2509,1.1))</f>
        <v>1548</v>
      </c>
      <c r="R2509" s="55">
        <f>I2509/(SUM(H$2:H2509)*10)</f>
        <v>3.5463508050216329E-3</v>
      </c>
      <c r="S2509" s="95">
        <f t="shared" si="382"/>
        <v>2.2799999999999998</v>
      </c>
      <c r="T2509" s="96">
        <f>SUMIFS(H$2:H2509,A$2:A2509,A2509)*10*S2509*(1.1+INDEX(Entourage!BD:BD,MATCH(J2509,Entourage!A:A,0))/20)</f>
        <v>3000.48</v>
      </c>
      <c r="U2509" s="96">
        <f t="shared" si="383"/>
        <v>452.47999999999956</v>
      </c>
      <c r="V2509" s="96">
        <f>T2509/VLOOKUP(C2509,[4]CharPropertyConfig!$A:$G,7,FALSE)</f>
        <v>3000.48</v>
      </c>
      <c r="W2509" s="96">
        <f t="shared" si="384"/>
        <v>18.479999999999109</v>
      </c>
      <c r="X2509" s="54" t="str">
        <f>VLOOKUP(J2509,Entourage!A:B,2,FALSE)</f>
        <v>c_b_0013</v>
      </c>
      <c r="Y2509" s="51" t="str">
        <f>VLOOKUP(M2509,Entourage!A:B,2,FALSE)</f>
        <v>c_b_0072</v>
      </c>
    </row>
    <row r="2510" spans="1:25" x14ac:dyDescent="0.15">
      <c r="A2510" s="51">
        <f t="shared" si="375"/>
        <v>126</v>
      </c>
      <c r="B2510" s="2">
        <f>COUNTIF(A$1:A2510,A2510)</f>
        <v>9</v>
      </c>
      <c r="C2510" s="2">
        <f t="shared" si="377"/>
        <v>104</v>
      </c>
      <c r="D2510" s="100">
        <f t="shared" si="378"/>
        <v>3477</v>
      </c>
      <c r="E2510" s="51">
        <v>1</v>
      </c>
      <c r="F2510" s="43">
        <f t="shared" si="373"/>
        <v>3</v>
      </c>
      <c r="G2510" s="82">
        <v>13009</v>
      </c>
      <c r="H2510" s="101">
        <f t="shared" si="374"/>
        <v>26</v>
      </c>
      <c r="I2510" s="43">
        <f>VLOOKUP(C2510,[4]CharPropertyConfig!$A:$G,7,FALSE)*D2510</f>
        <v>3477</v>
      </c>
      <c r="J2510" s="51">
        <f>VLOOKUP(A2510,filiation!A:C,3,FALSE)</f>
        <v>32</v>
      </c>
      <c r="K2510" s="51">
        <f>VLOOKUP(J2510,Entourage!A:N,14,FALSE)</f>
        <v>3</v>
      </c>
      <c r="L2510" s="2" t="str">
        <f t="shared" si="379"/>
        <v>辅助</v>
      </c>
      <c r="M2510" s="51">
        <f>VLOOKUP(A2510,filiation!A:D,IF(AND(A2510&gt;=105,A2510&lt;=125),3,4),FALSE)</f>
        <v>13</v>
      </c>
      <c r="N2510" s="51">
        <f>VLOOKUP(M2510,Entourage!A:N,14,FALSE)</f>
        <v>3</v>
      </c>
      <c r="O2510" s="2" t="str">
        <f t="shared" si="380"/>
        <v>辅助</v>
      </c>
      <c r="P2510" s="2">
        <f t="shared" si="381"/>
        <v>104</v>
      </c>
      <c r="Q2510" s="51">
        <f>INT(VLOOKUP(M2510,Entourage!A:AF,28+IF(N2510=1,2,IF(N2510=3,3,1)),FALSE)*0.6*POWER(B2510,1.1))</f>
        <v>1762</v>
      </c>
      <c r="R2510" s="55">
        <f>I2510/(SUM(H$2:H2510)*10)</f>
        <v>4.1089576932167339E-3</v>
      </c>
      <c r="S2510" s="95">
        <f t="shared" si="382"/>
        <v>2.0699999999999998</v>
      </c>
      <c r="T2510" s="96">
        <f>SUMIFS(H$2:H2510,A$2:A2510,A2510)*10*S2510*(1.1+INDEX(Entourage!BD:BD,MATCH(J2510,Entourage!A:A,0))/20)</f>
        <v>3477.6000000000004</v>
      </c>
      <c r="U2510" s="96">
        <f t="shared" si="383"/>
        <v>477.12000000000035</v>
      </c>
      <c r="V2510" s="96">
        <f>T2510/VLOOKUP(C2510,[4]CharPropertyConfig!$A:$G,7,FALSE)</f>
        <v>3477.6000000000004</v>
      </c>
      <c r="W2510" s="96">
        <f t="shared" si="384"/>
        <v>24.640000000000782</v>
      </c>
      <c r="X2510" s="54" t="str">
        <f>VLOOKUP(J2510,Entourage!A:B,2,FALSE)</f>
        <v>c_b_0013</v>
      </c>
      <c r="Y2510" s="51" t="str">
        <f>VLOOKUP(M2510,Entourage!A:B,2,FALSE)</f>
        <v>c_b_0072</v>
      </c>
    </row>
    <row r="2511" spans="1:25" x14ac:dyDescent="0.15">
      <c r="A2511" s="51">
        <f t="shared" si="375"/>
        <v>126</v>
      </c>
      <c r="B2511" s="2">
        <f>COUNTIF(A$1:A2511,A2511)</f>
        <v>10</v>
      </c>
      <c r="C2511" s="2">
        <f t="shared" si="377"/>
        <v>104</v>
      </c>
      <c r="D2511" s="100">
        <f t="shared" si="378"/>
        <v>3969</v>
      </c>
      <c r="E2511" s="51">
        <v>1</v>
      </c>
      <c r="F2511" s="43">
        <f t="shared" si="373"/>
        <v>3</v>
      </c>
      <c r="G2511" s="82">
        <v>13009</v>
      </c>
      <c r="H2511" s="101">
        <f t="shared" si="374"/>
        <v>30</v>
      </c>
      <c r="I2511" s="43">
        <f>VLOOKUP(C2511,[4]CharPropertyConfig!$A:$G,7,FALSE)*D2511</f>
        <v>3969</v>
      </c>
      <c r="J2511" s="51">
        <f>VLOOKUP(A2511,filiation!A:C,3,FALSE)</f>
        <v>32</v>
      </c>
      <c r="K2511" s="51">
        <f>VLOOKUP(J2511,Entourage!A:N,14,FALSE)</f>
        <v>3</v>
      </c>
      <c r="L2511" s="2" t="str">
        <f t="shared" si="379"/>
        <v>辅助</v>
      </c>
      <c r="M2511" s="51">
        <f>VLOOKUP(A2511,filiation!A:D,IF(AND(A2511&gt;=105,A2511&lt;=125),3,4),FALSE)</f>
        <v>13</v>
      </c>
      <c r="N2511" s="51">
        <f>VLOOKUP(M2511,Entourage!A:N,14,FALSE)</f>
        <v>3</v>
      </c>
      <c r="O2511" s="2" t="str">
        <f t="shared" si="380"/>
        <v>辅助</v>
      </c>
      <c r="P2511" s="2">
        <f t="shared" si="381"/>
        <v>104</v>
      </c>
      <c r="Q2511" s="51">
        <f>INT(VLOOKUP(M2511,Entourage!A:AF,28+IF(N2511=1,2,IF(N2511=3,3,1)),FALSE)*0.6*POWER(B2511,1.1))</f>
        <v>1979</v>
      </c>
      <c r="R2511" s="55">
        <f>I2511/(SUM(H$2:H2511)*10)</f>
        <v>4.6887182516243357E-3</v>
      </c>
      <c r="S2511" s="95">
        <f t="shared" si="382"/>
        <v>1.89</v>
      </c>
      <c r="T2511" s="96">
        <f>SUMIFS(H$2:H2511,A$2:A2511,A2511)*10*S2511*(1.1+INDEX(Entourage!BD:BD,MATCH(J2511,Entourage!A:A,0))/20)</f>
        <v>3969.0000000000005</v>
      </c>
      <c r="U2511" s="96">
        <f t="shared" si="383"/>
        <v>491.40000000000009</v>
      </c>
      <c r="V2511" s="96">
        <f>T2511/VLOOKUP(C2511,[4]CharPropertyConfig!$A:$G,7,FALSE)</f>
        <v>3969.0000000000005</v>
      </c>
      <c r="W2511" s="96">
        <f t="shared" si="384"/>
        <v>14.279999999999745</v>
      </c>
      <c r="X2511" s="54" t="str">
        <f>VLOOKUP(J2511,Entourage!A:B,2,FALSE)</f>
        <v>c_b_0013</v>
      </c>
      <c r="Y2511" s="51" t="str">
        <f>VLOOKUP(M2511,Entourage!A:B,2,FALSE)</f>
        <v>c_b_0072</v>
      </c>
    </row>
    <row r="2512" spans="1:25" x14ac:dyDescent="0.15">
      <c r="A2512" s="51">
        <f t="shared" si="375"/>
        <v>126</v>
      </c>
      <c r="B2512" s="2">
        <f>COUNTIF(A$1:A2512,A2512)</f>
        <v>11</v>
      </c>
      <c r="C2512" s="2">
        <f t="shared" si="377"/>
        <v>104</v>
      </c>
      <c r="D2512" s="100">
        <f t="shared" si="378"/>
        <v>4482</v>
      </c>
      <c r="E2512" s="51">
        <v>1</v>
      </c>
      <c r="F2512" s="43">
        <f t="shared" si="373"/>
        <v>4</v>
      </c>
      <c r="G2512" s="82">
        <v>13009</v>
      </c>
      <c r="H2512" s="101">
        <f t="shared" si="374"/>
        <v>34</v>
      </c>
      <c r="I2512" s="43">
        <f>VLOOKUP(C2512,[4]CharPropertyConfig!$A:$G,7,FALSE)*D2512</f>
        <v>4482</v>
      </c>
      <c r="J2512" s="51">
        <f>VLOOKUP(A2512,filiation!A:C,3,FALSE)</f>
        <v>32</v>
      </c>
      <c r="K2512" s="51">
        <f>VLOOKUP(J2512,Entourage!A:N,14,FALSE)</f>
        <v>3</v>
      </c>
      <c r="L2512" s="2" t="str">
        <f t="shared" si="379"/>
        <v>辅助</v>
      </c>
      <c r="M2512" s="51">
        <f>VLOOKUP(A2512,filiation!A:D,IF(AND(A2512&gt;=105,A2512&lt;=125),3,4),FALSE)</f>
        <v>13</v>
      </c>
      <c r="N2512" s="51">
        <f>VLOOKUP(M2512,Entourage!A:N,14,FALSE)</f>
        <v>3</v>
      </c>
      <c r="O2512" s="2" t="str">
        <f t="shared" si="380"/>
        <v>辅助</v>
      </c>
      <c r="P2512" s="2">
        <f t="shared" si="381"/>
        <v>104</v>
      </c>
      <c r="Q2512" s="51">
        <f>INT(VLOOKUP(M2512,Entourage!A:AF,28+IF(N2512=1,2,IF(N2512=3,3,1)),FALSE)*0.6*POWER(B2512,1.1))</f>
        <v>2197</v>
      </c>
      <c r="R2512" s="55">
        <f>I2512/(SUM(H$2:H2512)*10)</f>
        <v>5.2926172594586936E-3</v>
      </c>
      <c r="S2512" s="95">
        <f t="shared" si="382"/>
        <v>1.74</v>
      </c>
      <c r="T2512" s="96">
        <f>SUMIFS(H$2:H2512,A$2:A2512,A2512)*10*S2512*(1.1+INDEX(Entourage!BD:BD,MATCH(J2512,Entourage!A:A,0))/20)</f>
        <v>4482.2400000000007</v>
      </c>
      <c r="U2512" s="96">
        <f t="shared" si="383"/>
        <v>513.24000000000024</v>
      </c>
      <c r="V2512" s="96">
        <f>T2512/VLOOKUP(C2512,[4]CharPropertyConfig!$A:$G,7,FALSE)</f>
        <v>4482.2400000000007</v>
      </c>
      <c r="W2512" s="96">
        <f t="shared" si="384"/>
        <v>21.840000000000146</v>
      </c>
      <c r="X2512" s="54" t="str">
        <f>VLOOKUP(J2512,Entourage!A:B,2,FALSE)</f>
        <v>c_b_0013</v>
      </c>
      <c r="Y2512" s="51" t="str">
        <f>VLOOKUP(M2512,Entourage!A:B,2,FALSE)</f>
        <v>c_b_0072</v>
      </c>
    </row>
    <row r="2513" spans="1:25" x14ac:dyDescent="0.15">
      <c r="A2513" s="51">
        <f t="shared" si="375"/>
        <v>126</v>
      </c>
      <c r="B2513" s="2">
        <f>COUNTIF(A$1:A2513,A2513)</f>
        <v>12</v>
      </c>
      <c r="C2513" s="2">
        <f t="shared" si="377"/>
        <v>104</v>
      </c>
      <c r="D2513" s="100">
        <f t="shared" si="378"/>
        <v>5019</v>
      </c>
      <c r="E2513" s="51">
        <v>1</v>
      </c>
      <c r="F2513" s="43">
        <f t="shared" si="373"/>
        <v>4</v>
      </c>
      <c r="G2513" s="82">
        <v>13009</v>
      </c>
      <c r="H2513" s="101">
        <f t="shared" si="374"/>
        <v>38</v>
      </c>
      <c r="I2513" s="43">
        <f>VLOOKUP(C2513,[4]CharPropertyConfig!$A:$G,7,FALSE)*D2513</f>
        <v>5019</v>
      </c>
      <c r="J2513" s="51">
        <f>VLOOKUP(A2513,filiation!A:C,3,FALSE)</f>
        <v>32</v>
      </c>
      <c r="K2513" s="51">
        <f>VLOOKUP(J2513,Entourage!A:N,14,FALSE)</f>
        <v>3</v>
      </c>
      <c r="L2513" s="2" t="str">
        <f t="shared" si="379"/>
        <v>辅助</v>
      </c>
      <c r="M2513" s="51">
        <f>VLOOKUP(A2513,filiation!A:D,IF(AND(A2513&gt;=105,A2513&lt;=125),3,4),FALSE)</f>
        <v>13</v>
      </c>
      <c r="N2513" s="51">
        <f>VLOOKUP(M2513,Entourage!A:N,14,FALSE)</f>
        <v>3</v>
      </c>
      <c r="O2513" s="2" t="str">
        <f t="shared" si="380"/>
        <v>辅助</v>
      </c>
      <c r="P2513" s="2">
        <f t="shared" si="381"/>
        <v>104</v>
      </c>
      <c r="Q2513" s="51">
        <f>INT(VLOOKUP(M2513,Entourage!A:AF,28+IF(N2513=1,2,IF(N2513=3,3,1)),FALSE)*0.6*POWER(B2513,1.1))</f>
        <v>2418</v>
      </c>
      <c r="R2513" s="55">
        <f>I2513/(SUM(H$2:H2513)*10)</f>
        <v>5.924081112343901E-3</v>
      </c>
      <c r="S2513" s="95">
        <f t="shared" si="382"/>
        <v>1.615</v>
      </c>
      <c r="T2513" s="96">
        <f>SUMIFS(H$2:H2513,A$2:A2513,A2513)*10*S2513*(1.1+INDEX(Entourage!BD:BD,MATCH(J2513,Entourage!A:A,0))/20)</f>
        <v>5019.420000000001</v>
      </c>
      <c r="U2513" s="96">
        <f t="shared" si="383"/>
        <v>537.18000000000029</v>
      </c>
      <c r="V2513" s="96">
        <f>T2513/VLOOKUP(C2513,[4]CharPropertyConfig!$A:$G,7,FALSE)</f>
        <v>5019.420000000001</v>
      </c>
      <c r="W2513" s="96">
        <f t="shared" si="384"/>
        <v>23.940000000000055</v>
      </c>
      <c r="X2513" s="54" t="str">
        <f>VLOOKUP(J2513,Entourage!A:B,2,FALSE)</f>
        <v>c_b_0013</v>
      </c>
      <c r="Y2513" s="51" t="str">
        <f>VLOOKUP(M2513,Entourage!A:B,2,FALSE)</f>
        <v>c_b_0072</v>
      </c>
    </row>
    <row r="2514" spans="1:25" x14ac:dyDescent="0.15">
      <c r="A2514" s="51">
        <f t="shared" si="375"/>
        <v>126</v>
      </c>
      <c r="B2514" s="2">
        <f>COUNTIF(A$1:A2514,A2514)</f>
        <v>13</v>
      </c>
      <c r="C2514" s="2">
        <f t="shared" si="377"/>
        <v>104</v>
      </c>
      <c r="D2514" s="100">
        <f t="shared" si="378"/>
        <v>5580</v>
      </c>
      <c r="E2514" s="51">
        <v>1</v>
      </c>
      <c r="F2514" s="43">
        <f t="shared" si="373"/>
        <v>4</v>
      </c>
      <c r="G2514" s="82">
        <v>13009</v>
      </c>
      <c r="H2514" s="101">
        <f t="shared" si="374"/>
        <v>42</v>
      </c>
      <c r="I2514" s="43">
        <f>VLOOKUP(C2514,[4]CharPropertyConfig!$A:$G,7,FALSE)*D2514</f>
        <v>5580</v>
      </c>
      <c r="J2514" s="51">
        <f>VLOOKUP(A2514,filiation!A:C,3,FALSE)</f>
        <v>32</v>
      </c>
      <c r="K2514" s="51">
        <f>VLOOKUP(J2514,Entourage!A:N,14,FALSE)</f>
        <v>3</v>
      </c>
      <c r="L2514" s="2" t="str">
        <f t="shared" si="379"/>
        <v>辅助</v>
      </c>
      <c r="M2514" s="51">
        <f>VLOOKUP(A2514,filiation!A:D,IF(AND(A2514&gt;=105,A2514&lt;=125),3,4),FALSE)</f>
        <v>13</v>
      </c>
      <c r="N2514" s="51">
        <f>VLOOKUP(M2514,Entourage!A:N,14,FALSE)</f>
        <v>3</v>
      </c>
      <c r="O2514" s="2" t="str">
        <f t="shared" si="380"/>
        <v>辅助</v>
      </c>
      <c r="P2514" s="2">
        <f t="shared" si="381"/>
        <v>104</v>
      </c>
      <c r="Q2514" s="51">
        <f>INT(VLOOKUP(M2514,Entourage!A:AF,28+IF(N2514=1,2,IF(N2514=3,3,1)),FALSE)*0.6*POWER(B2514,1.1))</f>
        <v>2641</v>
      </c>
      <c r="R2514" s="55">
        <f>I2514/(SUM(H$2:H2514)*10)</f>
        <v>6.5829833419848048E-3</v>
      </c>
      <c r="S2514" s="95">
        <f t="shared" si="382"/>
        <v>1.51</v>
      </c>
      <c r="T2514" s="96">
        <f>SUMIFS(H$2:H2514,A$2:A2514,A2514)*10*S2514*(1.1+INDEX(Entourage!BD:BD,MATCH(J2514,Entourage!A:A,0))/20)</f>
        <v>5580.9600000000009</v>
      </c>
      <c r="U2514" s="96">
        <f t="shared" si="383"/>
        <v>561.54</v>
      </c>
      <c r="V2514" s="96">
        <f>T2514/VLOOKUP(C2514,[4]CharPropertyConfig!$A:$G,7,FALSE)</f>
        <v>5580.9600000000009</v>
      </c>
      <c r="W2514" s="96">
        <f t="shared" si="384"/>
        <v>24.359999999999673</v>
      </c>
      <c r="X2514" s="54" t="str">
        <f>VLOOKUP(J2514,Entourage!A:B,2,FALSE)</f>
        <v>c_b_0013</v>
      </c>
      <c r="Y2514" s="51" t="str">
        <f>VLOOKUP(M2514,Entourage!A:B,2,FALSE)</f>
        <v>c_b_0072</v>
      </c>
    </row>
    <row r="2515" spans="1:25" x14ac:dyDescent="0.15">
      <c r="A2515" s="51">
        <f t="shared" si="375"/>
        <v>126</v>
      </c>
      <c r="B2515" s="2">
        <f>COUNTIF(A$1:A2515,A2515)</f>
        <v>14</v>
      </c>
      <c r="C2515" s="2">
        <f t="shared" si="377"/>
        <v>104</v>
      </c>
      <c r="D2515" s="100">
        <f t="shared" si="378"/>
        <v>6162</v>
      </c>
      <c r="E2515" s="51">
        <v>1</v>
      </c>
      <c r="F2515" s="43">
        <f t="shared" si="373"/>
        <v>5</v>
      </c>
      <c r="G2515" s="82">
        <v>13009</v>
      </c>
      <c r="H2515" s="101">
        <f t="shared" si="374"/>
        <v>46</v>
      </c>
      <c r="I2515" s="43">
        <f>VLOOKUP(C2515,[4]CharPropertyConfig!$A:$G,7,FALSE)*D2515</f>
        <v>6162</v>
      </c>
      <c r="J2515" s="51">
        <f>VLOOKUP(A2515,filiation!A:C,3,FALSE)</f>
        <v>32</v>
      </c>
      <c r="K2515" s="51">
        <f>VLOOKUP(J2515,Entourage!A:N,14,FALSE)</f>
        <v>3</v>
      </c>
      <c r="L2515" s="2" t="str">
        <f t="shared" si="379"/>
        <v>辅助</v>
      </c>
      <c r="M2515" s="51">
        <f>VLOOKUP(A2515,filiation!A:D,IF(AND(A2515&gt;=105,A2515&lt;=125),3,4),FALSE)</f>
        <v>13</v>
      </c>
      <c r="N2515" s="51">
        <f>VLOOKUP(M2515,Entourage!A:N,14,FALSE)</f>
        <v>3</v>
      </c>
      <c r="O2515" s="2" t="str">
        <f t="shared" si="380"/>
        <v>辅助</v>
      </c>
      <c r="P2515" s="2">
        <f t="shared" si="381"/>
        <v>104</v>
      </c>
      <c r="Q2515" s="51">
        <f>INT(VLOOKUP(M2515,Entourage!A:AF,28+IF(N2515=1,2,IF(N2515=3,3,1)),FALSE)*0.6*POWER(B2515,1.1))</f>
        <v>2865</v>
      </c>
      <c r="R2515" s="55">
        <f>I2515/(SUM(H$2:H2515)*10)</f>
        <v>7.2656526353024409E-3</v>
      </c>
      <c r="S2515" s="95">
        <f t="shared" si="382"/>
        <v>1.42</v>
      </c>
      <c r="T2515" s="96">
        <f>SUMIFS(H$2:H2515,A$2:A2515,A2515)*10*S2515*(1.1+INDEX(Entourage!BD:BD,MATCH(J2515,Entourage!A:A,0))/20)</f>
        <v>6162.8</v>
      </c>
      <c r="U2515" s="96">
        <f t="shared" si="383"/>
        <v>581.83999999999924</v>
      </c>
      <c r="V2515" s="96">
        <f>T2515/VLOOKUP(C2515,[4]CharPropertyConfig!$A:$G,7,FALSE)</f>
        <v>6162.8</v>
      </c>
      <c r="W2515" s="96">
        <f t="shared" si="384"/>
        <v>20.299999999999272</v>
      </c>
      <c r="X2515" s="54" t="str">
        <f>VLOOKUP(J2515,Entourage!A:B,2,FALSE)</f>
        <v>c_b_0013</v>
      </c>
      <c r="Y2515" s="51" t="str">
        <f>VLOOKUP(M2515,Entourage!A:B,2,FALSE)</f>
        <v>c_b_0072</v>
      </c>
    </row>
    <row r="2516" spans="1:25" x14ac:dyDescent="0.15">
      <c r="A2516" s="51">
        <f t="shared" si="375"/>
        <v>126</v>
      </c>
      <c r="B2516" s="2">
        <f>COUNTIF(A$1:A2516,A2516)</f>
        <v>15</v>
      </c>
      <c r="C2516" s="2">
        <f t="shared" si="377"/>
        <v>104</v>
      </c>
      <c r="D2516" s="100">
        <f t="shared" si="378"/>
        <v>6763</v>
      </c>
      <c r="E2516" s="51">
        <v>1</v>
      </c>
      <c r="F2516" s="43">
        <f t="shared" si="373"/>
        <v>5</v>
      </c>
      <c r="G2516" s="82">
        <v>13009</v>
      </c>
      <c r="H2516" s="101">
        <f t="shared" si="374"/>
        <v>50</v>
      </c>
      <c r="I2516" s="43">
        <f>VLOOKUP(C2516,[4]CharPropertyConfig!$A:$G,7,FALSE)*D2516</f>
        <v>6763</v>
      </c>
      <c r="J2516" s="51">
        <f>VLOOKUP(A2516,filiation!A:C,3,FALSE)</f>
        <v>32</v>
      </c>
      <c r="K2516" s="51">
        <f>VLOOKUP(J2516,Entourage!A:N,14,FALSE)</f>
        <v>3</v>
      </c>
      <c r="L2516" s="2" t="str">
        <f t="shared" si="379"/>
        <v>辅助</v>
      </c>
      <c r="M2516" s="51">
        <f>VLOOKUP(A2516,filiation!A:D,IF(AND(A2516&gt;=105,A2516&lt;=125),3,4),FALSE)</f>
        <v>13</v>
      </c>
      <c r="N2516" s="51">
        <f>VLOOKUP(M2516,Entourage!A:N,14,FALSE)</f>
        <v>3</v>
      </c>
      <c r="O2516" s="2" t="str">
        <f t="shared" si="380"/>
        <v>辅助</v>
      </c>
      <c r="P2516" s="2">
        <f t="shared" si="381"/>
        <v>104</v>
      </c>
      <c r="Q2516" s="51">
        <f>INT(VLOOKUP(M2516,Entourage!A:AF,28+IF(N2516=1,2,IF(N2516=3,3,1)),FALSE)*0.6*POWER(B2516,1.1))</f>
        <v>3091</v>
      </c>
      <c r="R2516" s="55">
        <f>I2516/(SUM(H$2:H2516)*10)</f>
        <v>7.9695969832665574E-3</v>
      </c>
      <c r="S2516" s="95">
        <f t="shared" si="382"/>
        <v>1.3418999999999999</v>
      </c>
      <c r="T2516" s="96">
        <f>SUMIFS(H$2:H2516,A$2:A2516,A2516)*10*S2516*(1.1+INDEX(Entourage!BD:BD,MATCH(J2516,Entourage!A:A,0))/20)</f>
        <v>6763.1759999999995</v>
      </c>
      <c r="U2516" s="96">
        <f t="shared" si="383"/>
        <v>600.37599999999929</v>
      </c>
      <c r="V2516" s="96">
        <f>T2516/VLOOKUP(C2516,[4]CharPropertyConfig!$A:$G,7,FALSE)</f>
        <v>6763.1759999999995</v>
      </c>
      <c r="W2516" s="96">
        <f t="shared" si="384"/>
        <v>18.536000000000058</v>
      </c>
      <c r="X2516" s="54" t="str">
        <f>VLOOKUP(J2516,Entourage!A:B,2,FALSE)</f>
        <v>c_b_0013</v>
      </c>
      <c r="Y2516" s="51" t="str">
        <f>VLOOKUP(M2516,Entourage!A:B,2,FALSE)</f>
        <v>c_b_0072</v>
      </c>
    </row>
    <row r="2517" spans="1:25" x14ac:dyDescent="0.15">
      <c r="A2517" s="51">
        <f t="shared" si="375"/>
        <v>126</v>
      </c>
      <c r="B2517" s="2">
        <f>COUNTIF(A$1:A2517,A2517)</f>
        <v>16</v>
      </c>
      <c r="C2517" s="2">
        <f t="shared" si="377"/>
        <v>104</v>
      </c>
      <c r="D2517" s="100">
        <f t="shared" si="378"/>
        <v>7388</v>
      </c>
      <c r="E2517" s="51">
        <v>1</v>
      </c>
      <c r="F2517" s="43">
        <f t="shared" si="373"/>
        <v>5</v>
      </c>
      <c r="G2517" s="82">
        <v>13009</v>
      </c>
      <c r="H2517" s="101">
        <f t="shared" si="374"/>
        <v>54</v>
      </c>
      <c r="I2517" s="43">
        <f>VLOOKUP(C2517,[4]CharPropertyConfig!$A:$G,7,FALSE)*D2517</f>
        <v>7388</v>
      </c>
      <c r="J2517" s="51">
        <f>VLOOKUP(A2517,filiation!A:C,3,FALSE)</f>
        <v>32</v>
      </c>
      <c r="K2517" s="51">
        <f>VLOOKUP(J2517,Entourage!A:N,14,FALSE)</f>
        <v>3</v>
      </c>
      <c r="L2517" s="2" t="str">
        <f t="shared" si="379"/>
        <v>辅助</v>
      </c>
      <c r="M2517" s="51">
        <f>VLOOKUP(A2517,filiation!A:D,IF(AND(A2517&gt;=105,A2517&lt;=125),3,4),FALSE)</f>
        <v>13</v>
      </c>
      <c r="N2517" s="51">
        <f>VLOOKUP(M2517,Entourage!A:N,14,FALSE)</f>
        <v>3</v>
      </c>
      <c r="O2517" s="2" t="str">
        <f t="shared" si="380"/>
        <v>辅助</v>
      </c>
      <c r="P2517" s="2">
        <f t="shared" si="381"/>
        <v>104</v>
      </c>
      <c r="Q2517" s="51">
        <f>INT(VLOOKUP(M2517,Entourage!A:AF,28+IF(N2517=1,2,IF(N2517=3,3,1)),FALSE)*0.6*POWER(B2517,1.1))</f>
        <v>3318</v>
      </c>
      <c r="R2517" s="55">
        <f>I2517/(SUM(H$2:H2517)*10)</f>
        <v>8.7005676331347002E-3</v>
      </c>
      <c r="S2517" s="95">
        <f t="shared" si="382"/>
        <v>1.2748049999999997</v>
      </c>
      <c r="T2517" s="96">
        <f>SUMIFS(H$2:H2517,A$2:A2517,A2517)*10*S2517*(1.1+INDEX(Entourage!BD:BD,MATCH(J2517,Entourage!A:A,0))/20)</f>
        <v>7388.7697799999987</v>
      </c>
      <c r="U2517" s="96">
        <f t="shared" si="383"/>
        <v>625.59377999999924</v>
      </c>
      <c r="V2517" s="96">
        <f>T2517/VLOOKUP(C2517,[4]CharPropertyConfig!$A:$G,7,FALSE)</f>
        <v>7388.7697799999987</v>
      </c>
      <c r="W2517" s="96">
        <f t="shared" si="384"/>
        <v>25.217779999999948</v>
      </c>
      <c r="X2517" s="54" t="str">
        <f>VLOOKUP(J2517,Entourage!A:B,2,FALSE)</f>
        <v>c_b_0013</v>
      </c>
      <c r="Y2517" s="51" t="str">
        <f>VLOOKUP(M2517,Entourage!A:B,2,FALSE)</f>
        <v>c_b_0072</v>
      </c>
    </row>
    <row r="2518" spans="1:25" x14ac:dyDescent="0.15">
      <c r="A2518" s="51">
        <f t="shared" si="375"/>
        <v>126</v>
      </c>
      <c r="B2518" s="2">
        <f>COUNTIF(A$1:A2518,A2518)</f>
        <v>17</v>
      </c>
      <c r="C2518" s="2">
        <f t="shared" si="377"/>
        <v>104</v>
      </c>
      <c r="D2518" s="100">
        <f t="shared" si="378"/>
        <v>8044</v>
      </c>
      <c r="E2518" s="51">
        <v>1</v>
      </c>
      <c r="F2518" s="43">
        <f t="shared" si="373"/>
        <v>5</v>
      </c>
      <c r="G2518" s="82">
        <v>13009</v>
      </c>
      <c r="H2518" s="101">
        <f t="shared" si="374"/>
        <v>58</v>
      </c>
      <c r="I2518" s="43">
        <f>VLOOKUP(C2518,[4]CharPropertyConfig!$A:$G,7,FALSE)*D2518</f>
        <v>8044</v>
      </c>
      <c r="J2518" s="51">
        <f>VLOOKUP(A2518,filiation!A:C,3,FALSE)</f>
        <v>32</v>
      </c>
      <c r="K2518" s="51">
        <f>VLOOKUP(J2518,Entourage!A:N,14,FALSE)</f>
        <v>3</v>
      </c>
      <c r="L2518" s="2" t="str">
        <f t="shared" si="379"/>
        <v>辅助</v>
      </c>
      <c r="M2518" s="51">
        <f>VLOOKUP(A2518,filiation!A:D,IF(AND(A2518&gt;=105,A2518&lt;=125),3,4),FALSE)</f>
        <v>13</v>
      </c>
      <c r="N2518" s="51">
        <f>VLOOKUP(M2518,Entourage!A:N,14,FALSE)</f>
        <v>3</v>
      </c>
      <c r="O2518" s="2" t="str">
        <f t="shared" si="380"/>
        <v>辅助</v>
      </c>
      <c r="P2518" s="2">
        <f t="shared" si="381"/>
        <v>104</v>
      </c>
      <c r="Q2518" s="51">
        <f>INT(VLOOKUP(M2518,Entourage!A:AF,28+IF(N2518=1,2,IF(N2518=3,3,1)),FALSE)*0.6*POWER(B2518,1.1))</f>
        <v>3547</v>
      </c>
      <c r="R2518" s="55">
        <f>I2518/(SUM(H$2:H2518)*10)</f>
        <v>9.4666478369345199E-3</v>
      </c>
      <c r="S2518" s="95">
        <f t="shared" si="382"/>
        <v>1.2174387749999998</v>
      </c>
      <c r="T2518" s="96">
        <f>SUMIFS(H$2:H2518,A$2:A2518,A2518)*10*S2518*(1.1+INDEX(Entourage!BD:BD,MATCH(J2518,Entourage!A:A,0))/20)</f>
        <v>8044.835425199999</v>
      </c>
      <c r="U2518" s="96">
        <f t="shared" si="383"/>
        <v>656.06564520000029</v>
      </c>
      <c r="V2518" s="96">
        <f>T2518/VLOOKUP(C2518,[4]CharPropertyConfig!$A:$G,7,FALSE)</f>
        <v>8044.835425199999</v>
      </c>
      <c r="W2518" s="96">
        <f t="shared" si="384"/>
        <v>30.471865200001048</v>
      </c>
      <c r="X2518" s="54" t="str">
        <f>VLOOKUP(J2518,Entourage!A:B,2,FALSE)</f>
        <v>c_b_0013</v>
      </c>
      <c r="Y2518" s="51" t="str">
        <f>VLOOKUP(M2518,Entourage!A:B,2,FALSE)</f>
        <v>c_b_0072</v>
      </c>
    </row>
    <row r="2519" spans="1:25" x14ac:dyDescent="0.15">
      <c r="A2519" s="51">
        <f t="shared" si="375"/>
        <v>126</v>
      </c>
      <c r="B2519" s="2">
        <f>COUNTIF(A$1:A2519,A2519)</f>
        <v>18</v>
      </c>
      <c r="C2519" s="2">
        <f t="shared" si="377"/>
        <v>104</v>
      </c>
      <c r="D2519" s="100">
        <f t="shared" si="378"/>
        <v>8770</v>
      </c>
      <c r="E2519" s="51">
        <v>1</v>
      </c>
      <c r="F2519" s="43">
        <f t="shared" si="373"/>
        <v>6</v>
      </c>
      <c r="G2519" s="82">
        <v>13009</v>
      </c>
      <c r="H2519" s="101">
        <f t="shared" si="374"/>
        <v>64</v>
      </c>
      <c r="I2519" s="43">
        <f>VLOOKUP(C2519,[4]CharPropertyConfig!$A:$G,7,FALSE)*D2519</f>
        <v>8770</v>
      </c>
      <c r="J2519" s="51">
        <f>VLOOKUP(A2519,filiation!A:C,3,FALSE)</f>
        <v>32</v>
      </c>
      <c r="K2519" s="51">
        <f>VLOOKUP(J2519,Entourage!A:N,14,FALSE)</f>
        <v>3</v>
      </c>
      <c r="L2519" s="2" t="str">
        <f t="shared" si="379"/>
        <v>辅助</v>
      </c>
      <c r="M2519" s="51">
        <f>VLOOKUP(A2519,filiation!A:D,IF(AND(A2519&gt;=105,A2519&lt;=125),3,4),FALSE)</f>
        <v>13</v>
      </c>
      <c r="N2519" s="51">
        <f>VLOOKUP(M2519,Entourage!A:N,14,FALSE)</f>
        <v>3</v>
      </c>
      <c r="O2519" s="2" t="str">
        <f t="shared" si="380"/>
        <v>辅助</v>
      </c>
      <c r="P2519" s="2">
        <f t="shared" si="381"/>
        <v>104</v>
      </c>
      <c r="Q2519" s="51">
        <f>INT(VLOOKUP(M2519,Entourage!A:AF,28+IF(N2519=1,2,IF(N2519=3,3,1)),FALSE)*0.6*POWER(B2519,1.1))</f>
        <v>3777</v>
      </c>
      <c r="R2519" s="55">
        <f>I2519/(SUM(H$2:H2519)*10)</f>
        <v>1.0313279081800649E-2</v>
      </c>
      <c r="S2519" s="95">
        <f t="shared" si="382"/>
        <v>1.1687412239999997</v>
      </c>
      <c r="T2519" s="96">
        <f>SUMIFS(H$2:H2519,A$2:A2519,A2519)*10*S2519*(1.1+INDEX(Entourage!BD:BD,MATCH(J2519,Entourage!A:A,0))/20)</f>
        <v>8770.2341448959978</v>
      </c>
      <c r="U2519" s="96">
        <f t="shared" si="383"/>
        <v>725.39871969599881</v>
      </c>
      <c r="V2519" s="96">
        <f>T2519/VLOOKUP(C2519,[4]CharPropertyConfig!$A:$G,7,FALSE)</f>
        <v>8770.2341448959978</v>
      </c>
      <c r="W2519" s="96">
        <f t="shared" si="384"/>
        <v>69.333074495998517</v>
      </c>
      <c r="X2519" s="54" t="str">
        <f>VLOOKUP(J2519,Entourage!A:B,2,FALSE)</f>
        <v>c_b_0013</v>
      </c>
      <c r="Y2519" s="51" t="str">
        <f>VLOOKUP(M2519,Entourage!A:B,2,FALSE)</f>
        <v>c_b_0072</v>
      </c>
    </row>
    <row r="2520" spans="1:25" x14ac:dyDescent="0.15">
      <c r="A2520" s="51">
        <f t="shared" si="375"/>
        <v>126</v>
      </c>
      <c r="B2520" s="2">
        <f>COUNTIF(A$1:A2520,A2520)</f>
        <v>19</v>
      </c>
      <c r="C2520" s="2">
        <f t="shared" si="377"/>
        <v>104</v>
      </c>
      <c r="D2520" s="100">
        <f t="shared" si="378"/>
        <v>9536</v>
      </c>
      <c r="E2520" s="51">
        <v>1</v>
      </c>
      <c r="F2520" s="43">
        <f t="shared" si="373"/>
        <v>6</v>
      </c>
      <c r="G2520" s="82">
        <v>13009</v>
      </c>
      <c r="H2520" s="101">
        <f t="shared" si="374"/>
        <v>68</v>
      </c>
      <c r="I2520" s="43">
        <f>VLOOKUP(C2520,[4]CharPropertyConfig!$A:$G,7,FALSE)*D2520</f>
        <v>9536</v>
      </c>
      <c r="J2520" s="51">
        <f>VLOOKUP(A2520,filiation!A:C,3,FALSE)</f>
        <v>32</v>
      </c>
      <c r="K2520" s="51">
        <f>VLOOKUP(J2520,Entourage!A:N,14,FALSE)</f>
        <v>3</v>
      </c>
      <c r="L2520" s="2" t="str">
        <f t="shared" si="379"/>
        <v>辅助</v>
      </c>
      <c r="M2520" s="51">
        <f>VLOOKUP(A2520,filiation!A:D,IF(AND(A2520&gt;=105,A2520&lt;=125),3,4),FALSE)</f>
        <v>13</v>
      </c>
      <c r="N2520" s="51">
        <f>VLOOKUP(M2520,Entourage!A:N,14,FALSE)</f>
        <v>3</v>
      </c>
      <c r="O2520" s="2" t="str">
        <f t="shared" si="380"/>
        <v>辅助</v>
      </c>
      <c r="P2520" s="2">
        <f t="shared" si="381"/>
        <v>104</v>
      </c>
      <c r="Q2520" s="51">
        <f>INT(VLOOKUP(M2520,Entourage!A:AF,28+IF(N2520=1,2,IF(N2520=3,3,1)),FALSE)*0.6*POWER(B2520,1.1))</f>
        <v>4009</v>
      </c>
      <c r="R2520" s="55">
        <f>I2520/(SUM(H$2:H2520)*10)</f>
        <v>1.120511374318481E-2</v>
      </c>
      <c r="S2520" s="95">
        <f t="shared" si="382"/>
        <v>1.1278352811599996</v>
      </c>
      <c r="T2520" s="96">
        <f>SUMIFS(H$2:H2520,A$2:A2520,A2520)*10*S2520*(1.1+INDEX(Entourage!BD:BD,MATCH(J2520,Entourage!A:A,0))/20)</f>
        <v>9536.9751374889565</v>
      </c>
      <c r="U2520" s="96">
        <f t="shared" si="383"/>
        <v>766.74099259295872</v>
      </c>
      <c r="V2520" s="96">
        <f>T2520/VLOOKUP(C2520,[4]CharPropertyConfig!$A:$G,7,FALSE)</f>
        <v>9536.9751374889565</v>
      </c>
      <c r="W2520" s="96">
        <f t="shared" si="384"/>
        <v>41.342272896959912</v>
      </c>
      <c r="X2520" s="54" t="str">
        <f>VLOOKUP(J2520,Entourage!A:B,2,FALSE)</f>
        <v>c_b_0013</v>
      </c>
      <c r="Y2520" s="51" t="str">
        <f>VLOOKUP(M2520,Entourage!A:B,2,FALSE)</f>
        <v>c_b_0072</v>
      </c>
    </row>
    <row r="2521" spans="1:25" x14ac:dyDescent="0.15">
      <c r="A2521" s="51">
        <f t="shared" si="375"/>
        <v>126</v>
      </c>
      <c r="B2521" s="2">
        <f>COUNTIF(A$1:A2521,A2521)</f>
        <v>20</v>
      </c>
      <c r="C2521" s="2">
        <f t="shared" si="377"/>
        <v>104</v>
      </c>
      <c r="D2521" s="100">
        <f t="shared" si="378"/>
        <v>10353</v>
      </c>
      <c r="E2521" s="51">
        <v>1</v>
      </c>
      <c r="F2521" s="43">
        <f t="shared" si="373"/>
        <v>6</v>
      </c>
      <c r="G2521" s="82">
        <v>13009</v>
      </c>
      <c r="H2521" s="101">
        <f t="shared" si="374"/>
        <v>72</v>
      </c>
      <c r="I2521" s="43">
        <f>VLOOKUP(C2521,[4]CharPropertyConfig!$A:$G,7,FALSE)*D2521</f>
        <v>10353</v>
      </c>
      <c r="J2521" s="51">
        <f>VLOOKUP(A2521,filiation!A:C,3,FALSE)</f>
        <v>32</v>
      </c>
      <c r="K2521" s="51">
        <f>VLOOKUP(J2521,Entourage!A:N,14,FALSE)</f>
        <v>3</v>
      </c>
      <c r="L2521" s="2" t="str">
        <f t="shared" si="379"/>
        <v>辅助</v>
      </c>
      <c r="M2521" s="51">
        <f>VLOOKUP(A2521,filiation!A:D,IF(AND(A2521&gt;=105,A2521&lt;=125),3,4),FALSE)</f>
        <v>13</v>
      </c>
      <c r="N2521" s="51">
        <f>VLOOKUP(M2521,Entourage!A:N,14,FALSE)</f>
        <v>3</v>
      </c>
      <c r="O2521" s="2" t="str">
        <f t="shared" si="380"/>
        <v>辅助</v>
      </c>
      <c r="P2521" s="2">
        <f t="shared" si="381"/>
        <v>104</v>
      </c>
      <c r="Q2521" s="51">
        <f>INT(VLOOKUP(M2521,Entourage!A:AF,28+IF(N2521=1,2,IF(N2521=3,3,1)),FALSE)*0.6*POWER(B2521,1.1))</f>
        <v>4242</v>
      </c>
      <c r="R2521" s="55">
        <f>I2521/(SUM(H$2:H2521)*10)</f>
        <v>1.215483234714004E-2</v>
      </c>
      <c r="S2521" s="95">
        <f t="shared" si="382"/>
        <v>1.0940002227251997</v>
      </c>
      <c r="T2521" s="96">
        <f>SUMIFS(H$2:H2521,A$2:A2521,A2521)*10*S2521*(1.1+INDEX(Entourage!BD:BD,MATCH(J2521,Entourage!A:A,0))/20)</f>
        <v>10353.618107871291</v>
      </c>
      <c r="U2521" s="96">
        <f t="shared" si="383"/>
        <v>816.64297038233417</v>
      </c>
      <c r="V2521" s="96">
        <f>T2521/VLOOKUP(C2521,[4]CharPropertyConfig!$A:$G,7,FALSE)</f>
        <v>10353.618107871291</v>
      </c>
      <c r="W2521" s="96">
        <f t="shared" si="384"/>
        <v>49.901977789375451</v>
      </c>
      <c r="X2521" s="54" t="str">
        <f>VLOOKUP(J2521,Entourage!A:B,2,FALSE)</f>
        <v>c_b_0013</v>
      </c>
      <c r="Y2521" s="51" t="str">
        <f>VLOOKUP(M2521,Entourage!A:B,2,FALSE)</f>
        <v>c_b_0072</v>
      </c>
    </row>
    <row r="2522" spans="1:25" x14ac:dyDescent="0.15">
      <c r="A2522" s="51">
        <f t="shared" si="375"/>
        <v>127</v>
      </c>
      <c r="B2522" s="2">
        <f>COUNTIF(A$1:A2522,A2522)</f>
        <v>1</v>
      </c>
      <c r="C2522" s="2">
        <f t="shared" si="377"/>
        <v>101</v>
      </c>
      <c r="D2522" s="100">
        <f t="shared" si="378"/>
        <v>11</v>
      </c>
      <c r="E2522" s="51">
        <v>1</v>
      </c>
      <c r="F2522" s="43">
        <f t="shared" si="373"/>
        <v>1</v>
      </c>
      <c r="G2522" s="82">
        <v>13009</v>
      </c>
      <c r="H2522" s="101">
        <f t="shared" si="374"/>
        <v>2</v>
      </c>
      <c r="I2522" s="43">
        <f>VLOOKUP(C2522,[4]CharPropertyConfig!$A:$G,7,FALSE)*D2522</f>
        <v>275</v>
      </c>
      <c r="J2522" s="51">
        <f>VLOOKUP(A2522,filiation!A:C,3,FALSE)</f>
        <v>32</v>
      </c>
      <c r="K2522" s="51">
        <f>VLOOKUP(J2522,Entourage!A:N,14,FALSE)</f>
        <v>3</v>
      </c>
      <c r="L2522" s="2" t="str">
        <f t="shared" si="379"/>
        <v>辅助</v>
      </c>
      <c r="M2522" s="51">
        <f>VLOOKUP(A2522,filiation!A:D,IF(AND(A2522&gt;=105,A2522&lt;=125),3,4),FALSE)</f>
        <v>18</v>
      </c>
      <c r="N2522" s="51">
        <f>VLOOKUP(M2522,Entourage!A:N,14,FALSE)</f>
        <v>2</v>
      </c>
      <c r="O2522" s="2" t="str">
        <f t="shared" si="380"/>
        <v>刺杀</v>
      </c>
      <c r="P2522" s="2">
        <f t="shared" si="381"/>
        <v>101</v>
      </c>
      <c r="Q2522" s="51">
        <f>INT(VLOOKUP(M2522,Entourage!A:AF,28+IF(N2522=1,2,IF(N2522=3,3,1)),FALSE)*0.6*POWER(B2522,1.1))</f>
        <v>22</v>
      </c>
      <c r="R2522" s="55">
        <f>I2522/(SUM(H$2:H2522)*10)</f>
        <v>3.2285331893211862E-4</v>
      </c>
      <c r="S2522" s="95">
        <f t="shared" si="382"/>
        <v>10</v>
      </c>
      <c r="T2522" s="96">
        <f>SUMIFS(H$2:H2522,A$2:A2522,A2522)*10*S2522*(1.1+INDEX(Entourage!BD:BD,MATCH(J2522,Entourage!A:A,0))/20)</f>
        <v>280</v>
      </c>
      <c r="U2522" s="96">
        <f t="shared" si="383"/>
        <v>-10073.618107871291</v>
      </c>
      <c r="V2522" s="96">
        <f>T2522/VLOOKUP(C2522,[4]CharPropertyConfig!$A:$G,7,FALSE)</f>
        <v>11.2</v>
      </c>
      <c r="W2522" s="96">
        <f t="shared" si="384"/>
        <v>-10890.261078253625</v>
      </c>
      <c r="X2522" s="54" t="str">
        <f>VLOOKUP(J2522,Entourage!A:B,2,FALSE)</f>
        <v>c_b_0013</v>
      </c>
      <c r="Y2522" s="51" t="str">
        <f>VLOOKUP(M2522,Entourage!A:B,2,FALSE)</f>
        <v>c_b_0076</v>
      </c>
    </row>
    <row r="2523" spans="1:25" x14ac:dyDescent="0.15">
      <c r="A2523" s="51">
        <f t="shared" si="375"/>
        <v>127</v>
      </c>
      <c r="B2523" s="2">
        <f>COUNTIF(A$1:A2523,A2523)</f>
        <v>2</v>
      </c>
      <c r="C2523" s="2">
        <f t="shared" si="377"/>
        <v>101</v>
      </c>
      <c r="D2523" s="100">
        <f t="shared" si="378"/>
        <v>23</v>
      </c>
      <c r="E2523" s="51">
        <v>1</v>
      </c>
      <c r="F2523" s="43">
        <f t="shared" si="373"/>
        <v>1</v>
      </c>
      <c r="G2523" s="82">
        <v>13009</v>
      </c>
      <c r="H2523" s="101">
        <f t="shared" si="374"/>
        <v>4</v>
      </c>
      <c r="I2523" s="43">
        <f>VLOOKUP(C2523,[4]CharPropertyConfig!$A:$G,7,FALSE)*D2523</f>
        <v>575</v>
      </c>
      <c r="J2523" s="51">
        <f>VLOOKUP(A2523,filiation!A:C,3,FALSE)</f>
        <v>32</v>
      </c>
      <c r="K2523" s="51">
        <f>VLOOKUP(J2523,Entourage!A:N,14,FALSE)</f>
        <v>3</v>
      </c>
      <c r="L2523" s="2" t="str">
        <f t="shared" si="379"/>
        <v>辅助</v>
      </c>
      <c r="M2523" s="51">
        <f>VLOOKUP(A2523,filiation!A:D,IF(AND(A2523&gt;=105,A2523&lt;=125),3,4),FALSE)</f>
        <v>18</v>
      </c>
      <c r="N2523" s="51">
        <f>VLOOKUP(M2523,Entourage!A:N,14,FALSE)</f>
        <v>2</v>
      </c>
      <c r="O2523" s="2" t="str">
        <f t="shared" si="380"/>
        <v>刺杀</v>
      </c>
      <c r="P2523" s="2">
        <f t="shared" si="381"/>
        <v>101</v>
      </c>
      <c r="Q2523" s="51">
        <f>INT(VLOOKUP(M2523,Entourage!A:AF,28+IF(N2523=1,2,IF(N2523=3,3,1)),FALSE)*0.6*POWER(B2523,1.1))</f>
        <v>47</v>
      </c>
      <c r="R2523" s="55">
        <f>I2523/(SUM(H$2:H2523)*10)</f>
        <v>6.7502524007419403E-4</v>
      </c>
      <c r="S2523" s="95">
        <f t="shared" si="382"/>
        <v>7</v>
      </c>
      <c r="T2523" s="96">
        <f>SUMIFS(H$2:H2523,A$2:A2523,A2523)*10*S2523*(1.1+INDEX(Entourage!BD:BD,MATCH(J2523,Entourage!A:A,0))/20)</f>
        <v>588</v>
      </c>
      <c r="U2523" s="96">
        <f t="shared" si="383"/>
        <v>308</v>
      </c>
      <c r="V2523" s="96">
        <f>T2523/VLOOKUP(C2523,[4]CharPropertyConfig!$A:$G,7,FALSE)</f>
        <v>23.52</v>
      </c>
      <c r="W2523" s="96">
        <f t="shared" si="384"/>
        <v>10381.618107871291</v>
      </c>
      <c r="X2523" s="54" t="str">
        <f>VLOOKUP(J2523,Entourage!A:B,2,FALSE)</f>
        <v>c_b_0013</v>
      </c>
      <c r="Y2523" s="51" t="str">
        <f>VLOOKUP(M2523,Entourage!A:B,2,FALSE)</f>
        <v>c_b_0076</v>
      </c>
    </row>
    <row r="2524" spans="1:25" x14ac:dyDescent="0.15">
      <c r="A2524" s="51">
        <f t="shared" si="375"/>
        <v>127</v>
      </c>
      <c r="B2524" s="2">
        <f>COUNTIF(A$1:A2524,A2524)</f>
        <v>3</v>
      </c>
      <c r="C2524" s="2">
        <f t="shared" si="377"/>
        <v>101</v>
      </c>
      <c r="D2524" s="100">
        <f t="shared" si="378"/>
        <v>36</v>
      </c>
      <c r="E2524" s="51">
        <v>1</v>
      </c>
      <c r="F2524" s="43">
        <f t="shared" si="373"/>
        <v>1</v>
      </c>
      <c r="G2524" s="82">
        <v>13009</v>
      </c>
      <c r="H2524" s="101">
        <f t="shared" si="374"/>
        <v>6</v>
      </c>
      <c r="I2524" s="43">
        <f>VLOOKUP(C2524,[4]CharPropertyConfig!$A:$G,7,FALSE)*D2524</f>
        <v>900</v>
      </c>
      <c r="J2524" s="51">
        <f>VLOOKUP(A2524,filiation!A:C,3,FALSE)</f>
        <v>32</v>
      </c>
      <c r="K2524" s="51">
        <f>VLOOKUP(J2524,Entourage!A:N,14,FALSE)</f>
        <v>3</v>
      </c>
      <c r="L2524" s="2" t="str">
        <f t="shared" si="379"/>
        <v>辅助</v>
      </c>
      <c r="M2524" s="51">
        <f>VLOOKUP(A2524,filiation!A:D,IF(AND(A2524&gt;=105,A2524&lt;=125),3,4),FALSE)</f>
        <v>18</v>
      </c>
      <c r="N2524" s="51">
        <f>VLOOKUP(M2524,Entourage!A:N,14,FALSE)</f>
        <v>2</v>
      </c>
      <c r="O2524" s="2" t="str">
        <f t="shared" si="380"/>
        <v>刺杀</v>
      </c>
      <c r="P2524" s="2">
        <f t="shared" si="381"/>
        <v>101</v>
      </c>
      <c r="Q2524" s="51">
        <f>INT(VLOOKUP(M2524,Entourage!A:AF,28+IF(N2524=1,2,IF(N2524=3,3,1)),FALSE)*0.6*POWER(B2524,1.1))</f>
        <v>74</v>
      </c>
      <c r="R2524" s="55">
        <f>I2524/(SUM(H$2:H2524)*10)</f>
        <v>1.0564868291308635E-3</v>
      </c>
      <c r="S2524" s="95">
        <f t="shared" si="382"/>
        <v>5.5</v>
      </c>
      <c r="T2524" s="96">
        <f>SUMIFS(H$2:H2524,A$2:A2524,A2524)*10*S2524*(1.1+INDEX(Entourage!BD:BD,MATCH(J2524,Entourage!A:A,0))/20)</f>
        <v>924.00000000000011</v>
      </c>
      <c r="U2524" s="96">
        <f t="shared" si="383"/>
        <v>336.00000000000011</v>
      </c>
      <c r="V2524" s="96">
        <f>T2524/VLOOKUP(C2524,[4]CharPropertyConfig!$A:$G,7,FALSE)</f>
        <v>36.960000000000008</v>
      </c>
      <c r="W2524" s="96">
        <f t="shared" si="384"/>
        <v>28.000000000000114</v>
      </c>
      <c r="X2524" s="54" t="str">
        <f>VLOOKUP(J2524,Entourage!A:B,2,FALSE)</f>
        <v>c_b_0013</v>
      </c>
      <c r="Y2524" s="51" t="str">
        <f>VLOOKUP(M2524,Entourage!A:B,2,FALSE)</f>
        <v>c_b_0076</v>
      </c>
    </row>
    <row r="2525" spans="1:25" x14ac:dyDescent="0.15">
      <c r="A2525" s="51">
        <f t="shared" si="375"/>
        <v>127</v>
      </c>
      <c r="B2525" s="2">
        <f>COUNTIF(A$1:A2525,A2525)</f>
        <v>4</v>
      </c>
      <c r="C2525" s="2">
        <f t="shared" si="377"/>
        <v>101</v>
      </c>
      <c r="D2525" s="100">
        <f t="shared" si="378"/>
        <v>51</v>
      </c>
      <c r="E2525" s="51">
        <v>1</v>
      </c>
      <c r="F2525" s="43">
        <f t="shared" si="373"/>
        <v>2</v>
      </c>
      <c r="G2525" s="82">
        <v>13009</v>
      </c>
      <c r="H2525" s="101">
        <f t="shared" si="374"/>
        <v>10</v>
      </c>
      <c r="I2525" s="43">
        <f>VLOOKUP(C2525,[4]CharPropertyConfig!$A:$G,7,FALSE)*D2525</f>
        <v>1275</v>
      </c>
      <c r="J2525" s="51">
        <f>VLOOKUP(A2525,filiation!A:C,3,FALSE)</f>
        <v>32</v>
      </c>
      <c r="K2525" s="51">
        <f>VLOOKUP(J2525,Entourage!A:N,14,FALSE)</f>
        <v>3</v>
      </c>
      <c r="L2525" s="2" t="str">
        <f t="shared" si="379"/>
        <v>辅助</v>
      </c>
      <c r="M2525" s="51">
        <f>VLOOKUP(A2525,filiation!A:D,IF(AND(A2525&gt;=105,A2525&lt;=125),3,4),FALSE)</f>
        <v>18</v>
      </c>
      <c r="N2525" s="51">
        <f>VLOOKUP(M2525,Entourage!A:N,14,FALSE)</f>
        <v>2</v>
      </c>
      <c r="O2525" s="2" t="str">
        <f t="shared" si="380"/>
        <v>刺杀</v>
      </c>
      <c r="P2525" s="2">
        <f t="shared" si="381"/>
        <v>101</v>
      </c>
      <c r="Q2525" s="51">
        <f>INT(VLOOKUP(M2525,Entourage!A:AF,28+IF(N2525=1,2,IF(N2525=3,3,1)),FALSE)*0.6*POWER(B2525,1.1))</f>
        <v>102</v>
      </c>
      <c r="R2525" s="55">
        <f>I2525/(SUM(H$2:H2525)*10)</f>
        <v>1.4965140026761191E-3</v>
      </c>
      <c r="S2525" s="95">
        <f t="shared" si="382"/>
        <v>4.2</v>
      </c>
      <c r="T2525" s="96">
        <f>SUMIFS(H$2:H2525,A$2:A2525,A2525)*10*S2525*(1.1+INDEX(Entourage!BD:BD,MATCH(J2525,Entourage!A:A,0))/20)</f>
        <v>1293.6000000000001</v>
      </c>
      <c r="U2525" s="96">
        <f t="shared" si="383"/>
        <v>369.6</v>
      </c>
      <c r="V2525" s="96">
        <f>T2525/VLOOKUP(C2525,[4]CharPropertyConfig!$A:$G,7,FALSE)</f>
        <v>51.744000000000007</v>
      </c>
      <c r="W2525" s="96">
        <f t="shared" si="384"/>
        <v>33.599999999999909</v>
      </c>
      <c r="X2525" s="54" t="str">
        <f>VLOOKUP(J2525,Entourage!A:B,2,FALSE)</f>
        <v>c_b_0013</v>
      </c>
      <c r="Y2525" s="51" t="str">
        <f>VLOOKUP(M2525,Entourage!A:B,2,FALSE)</f>
        <v>c_b_0076</v>
      </c>
    </row>
    <row r="2526" spans="1:25" x14ac:dyDescent="0.15">
      <c r="A2526" s="51">
        <f t="shared" si="375"/>
        <v>127</v>
      </c>
      <c r="B2526" s="2">
        <f>COUNTIF(A$1:A2526,A2526)</f>
        <v>5</v>
      </c>
      <c r="C2526" s="2">
        <f t="shared" si="377"/>
        <v>101</v>
      </c>
      <c r="D2526" s="100">
        <f t="shared" si="378"/>
        <v>67</v>
      </c>
      <c r="E2526" s="51">
        <v>1</v>
      </c>
      <c r="F2526" s="43">
        <f t="shared" si="373"/>
        <v>2</v>
      </c>
      <c r="G2526" s="82">
        <v>13009</v>
      </c>
      <c r="H2526" s="101">
        <f t="shared" si="374"/>
        <v>12</v>
      </c>
      <c r="I2526" s="43">
        <f>VLOOKUP(C2526,[4]CharPropertyConfig!$A:$G,7,FALSE)*D2526</f>
        <v>1675</v>
      </c>
      <c r="J2526" s="51">
        <f>VLOOKUP(A2526,filiation!A:C,3,FALSE)</f>
        <v>32</v>
      </c>
      <c r="K2526" s="51">
        <f>VLOOKUP(J2526,Entourage!A:N,14,FALSE)</f>
        <v>3</v>
      </c>
      <c r="L2526" s="2" t="str">
        <f t="shared" si="379"/>
        <v>辅助</v>
      </c>
      <c r="M2526" s="51">
        <f>VLOOKUP(A2526,filiation!A:D,IF(AND(A2526&gt;=105,A2526&lt;=125),3,4),FALSE)</f>
        <v>18</v>
      </c>
      <c r="N2526" s="51">
        <f>VLOOKUP(M2526,Entourage!A:N,14,FALSE)</f>
        <v>2</v>
      </c>
      <c r="O2526" s="2" t="str">
        <f t="shared" si="380"/>
        <v>刺杀</v>
      </c>
      <c r="P2526" s="2">
        <f t="shared" si="381"/>
        <v>101</v>
      </c>
      <c r="Q2526" s="51">
        <f>INT(VLOOKUP(M2526,Entourage!A:AF,28+IF(N2526=1,2,IF(N2526=3,3,1)),FALSE)*0.6*POWER(B2526,1.1))</f>
        <v>130</v>
      </c>
      <c r="R2526" s="55">
        <f>I2526/(SUM(H$2:H2526)*10)</f>
        <v>1.9657317216289169E-3</v>
      </c>
      <c r="S2526" s="95">
        <f t="shared" si="382"/>
        <v>3.56</v>
      </c>
      <c r="T2526" s="96">
        <f>SUMIFS(H$2:H2526,A$2:A2526,A2526)*10*S2526*(1.1+INDEX(Entourage!BD:BD,MATCH(J2526,Entourage!A:A,0))/20)</f>
        <v>1694.5600000000004</v>
      </c>
      <c r="U2526" s="96">
        <f t="shared" si="383"/>
        <v>400.96000000000026</v>
      </c>
      <c r="V2526" s="96">
        <f>T2526/VLOOKUP(C2526,[4]CharPropertyConfig!$A:$G,7,FALSE)</f>
        <v>67.78240000000001</v>
      </c>
      <c r="W2526" s="96">
        <f t="shared" si="384"/>
        <v>31.360000000000241</v>
      </c>
      <c r="X2526" s="54" t="str">
        <f>VLOOKUP(J2526,Entourage!A:B,2,FALSE)</f>
        <v>c_b_0013</v>
      </c>
      <c r="Y2526" s="51" t="str">
        <f>VLOOKUP(M2526,Entourage!A:B,2,FALSE)</f>
        <v>c_b_0076</v>
      </c>
    </row>
    <row r="2527" spans="1:25" x14ac:dyDescent="0.15">
      <c r="A2527" s="51">
        <f t="shared" si="375"/>
        <v>127</v>
      </c>
      <c r="B2527" s="2">
        <f>COUNTIF(A$1:A2527,A2527)</f>
        <v>6</v>
      </c>
      <c r="C2527" s="2">
        <f t="shared" si="377"/>
        <v>101</v>
      </c>
      <c r="D2527" s="100">
        <f t="shared" si="378"/>
        <v>84</v>
      </c>
      <c r="E2527" s="51">
        <v>1</v>
      </c>
      <c r="F2527" s="43">
        <f t="shared" si="373"/>
        <v>2</v>
      </c>
      <c r="G2527" s="82">
        <v>13009</v>
      </c>
      <c r="H2527" s="101">
        <f t="shared" si="374"/>
        <v>16</v>
      </c>
      <c r="I2527" s="43">
        <f>VLOOKUP(C2527,[4]CharPropertyConfig!$A:$G,7,FALSE)*D2527</f>
        <v>2100</v>
      </c>
      <c r="J2527" s="51">
        <f>VLOOKUP(A2527,filiation!A:C,3,FALSE)</f>
        <v>32</v>
      </c>
      <c r="K2527" s="51">
        <f>VLOOKUP(J2527,Entourage!A:N,14,FALSE)</f>
        <v>3</v>
      </c>
      <c r="L2527" s="2" t="str">
        <f t="shared" si="379"/>
        <v>辅助</v>
      </c>
      <c r="M2527" s="51">
        <f>VLOOKUP(A2527,filiation!A:D,IF(AND(A2527&gt;=105,A2527&lt;=125),3,4),FALSE)</f>
        <v>18</v>
      </c>
      <c r="N2527" s="51">
        <f>VLOOKUP(M2527,Entourage!A:N,14,FALSE)</f>
        <v>2</v>
      </c>
      <c r="O2527" s="2" t="str">
        <f t="shared" si="380"/>
        <v>刺杀</v>
      </c>
      <c r="P2527" s="2">
        <f t="shared" si="381"/>
        <v>101</v>
      </c>
      <c r="Q2527" s="51">
        <f>INT(VLOOKUP(M2527,Entourage!A:AF,28+IF(N2527=1,2,IF(N2527=3,3,1)),FALSE)*0.6*POWER(B2527,1.1))</f>
        <v>159</v>
      </c>
      <c r="R2527" s="55">
        <f>I2527/(SUM(H$2:H2527)*10)</f>
        <v>2.4640367962828246E-3</v>
      </c>
      <c r="S2527" s="95">
        <f t="shared" si="382"/>
        <v>3.02</v>
      </c>
      <c r="T2527" s="96">
        <f>SUMIFS(H$2:H2527,A$2:A2527,A2527)*10*S2527*(1.1+INDEX(Entourage!BD:BD,MATCH(J2527,Entourage!A:A,0))/20)</f>
        <v>2114</v>
      </c>
      <c r="U2527" s="96">
        <f t="shared" si="383"/>
        <v>419.4399999999996</v>
      </c>
      <c r="V2527" s="96">
        <f>T2527/VLOOKUP(C2527,[4]CharPropertyConfig!$A:$G,7,FALSE)</f>
        <v>84.56</v>
      </c>
      <c r="W2527" s="96">
        <f t="shared" si="384"/>
        <v>18.479999999999336</v>
      </c>
      <c r="X2527" s="54" t="str">
        <f>VLOOKUP(J2527,Entourage!A:B,2,FALSE)</f>
        <v>c_b_0013</v>
      </c>
      <c r="Y2527" s="51" t="str">
        <f>VLOOKUP(M2527,Entourage!A:B,2,FALSE)</f>
        <v>c_b_0076</v>
      </c>
    </row>
    <row r="2528" spans="1:25" x14ac:dyDescent="0.15">
      <c r="A2528" s="51">
        <f t="shared" si="375"/>
        <v>127</v>
      </c>
      <c r="B2528" s="2">
        <f>COUNTIF(A$1:A2528,A2528)</f>
        <v>7</v>
      </c>
      <c r="C2528" s="2">
        <f t="shared" si="377"/>
        <v>101</v>
      </c>
      <c r="D2528" s="100">
        <f t="shared" si="378"/>
        <v>101</v>
      </c>
      <c r="E2528" s="51">
        <v>1</v>
      </c>
      <c r="F2528" s="43">
        <f t="shared" si="373"/>
        <v>3</v>
      </c>
      <c r="G2528" s="82">
        <v>13009</v>
      </c>
      <c r="H2528" s="101">
        <f t="shared" si="374"/>
        <v>20</v>
      </c>
      <c r="I2528" s="43">
        <f>VLOOKUP(C2528,[4]CharPropertyConfig!$A:$G,7,FALSE)*D2528</f>
        <v>2525</v>
      </c>
      <c r="J2528" s="51">
        <f>VLOOKUP(A2528,filiation!A:C,3,FALSE)</f>
        <v>32</v>
      </c>
      <c r="K2528" s="51">
        <f>VLOOKUP(J2528,Entourage!A:N,14,FALSE)</f>
        <v>3</v>
      </c>
      <c r="L2528" s="2" t="str">
        <f t="shared" si="379"/>
        <v>辅助</v>
      </c>
      <c r="M2528" s="51">
        <f>VLOOKUP(A2528,filiation!A:D,IF(AND(A2528&gt;=105,A2528&lt;=125),3,4),FALSE)</f>
        <v>18</v>
      </c>
      <c r="N2528" s="51">
        <f>VLOOKUP(M2528,Entourage!A:N,14,FALSE)</f>
        <v>2</v>
      </c>
      <c r="O2528" s="2" t="str">
        <f t="shared" si="380"/>
        <v>刺杀</v>
      </c>
      <c r="P2528" s="2">
        <f t="shared" si="381"/>
        <v>101</v>
      </c>
      <c r="Q2528" s="51">
        <f>INT(VLOOKUP(M2528,Entourage!A:AF,28+IF(N2528=1,2,IF(N2528=3,3,1)),FALSE)*0.6*POWER(B2528,1.1))</f>
        <v>188</v>
      </c>
      <c r="R2528" s="55">
        <f>I2528/(SUM(H$2:H2528)*10)</f>
        <v>2.9620158130586774E-3</v>
      </c>
      <c r="S2528" s="95">
        <f t="shared" si="382"/>
        <v>2.6</v>
      </c>
      <c r="T2528" s="96">
        <f>SUMIFS(H$2:H2528,A$2:A2528,A2528)*10*S2528*(1.1+INDEX(Entourage!BD:BD,MATCH(J2528,Entourage!A:A,0))/20)</f>
        <v>2548.0000000000005</v>
      </c>
      <c r="U2528" s="96">
        <f t="shared" si="383"/>
        <v>434.00000000000045</v>
      </c>
      <c r="V2528" s="96">
        <f>T2528/VLOOKUP(C2528,[4]CharPropertyConfig!$A:$G,7,FALSE)</f>
        <v>101.92000000000002</v>
      </c>
      <c r="W2528" s="96">
        <f t="shared" si="384"/>
        <v>14.560000000000855</v>
      </c>
      <c r="X2528" s="54" t="str">
        <f>VLOOKUP(J2528,Entourage!A:B,2,FALSE)</f>
        <v>c_b_0013</v>
      </c>
      <c r="Y2528" s="51" t="str">
        <f>VLOOKUP(M2528,Entourage!A:B,2,FALSE)</f>
        <v>c_b_0076</v>
      </c>
    </row>
    <row r="2529" spans="1:25" x14ac:dyDescent="0.15">
      <c r="A2529" s="51">
        <f t="shared" si="375"/>
        <v>127</v>
      </c>
      <c r="B2529" s="2">
        <f>COUNTIF(A$1:A2529,A2529)</f>
        <v>8</v>
      </c>
      <c r="C2529" s="2">
        <f t="shared" si="377"/>
        <v>101</v>
      </c>
      <c r="D2529" s="100">
        <f t="shared" si="378"/>
        <v>120</v>
      </c>
      <c r="E2529" s="51">
        <v>1</v>
      </c>
      <c r="F2529" s="43">
        <f t="shared" si="373"/>
        <v>3</v>
      </c>
      <c r="G2529" s="82">
        <v>13009</v>
      </c>
      <c r="H2529" s="101">
        <f t="shared" si="374"/>
        <v>24</v>
      </c>
      <c r="I2529" s="43">
        <f>VLOOKUP(C2529,[4]CharPropertyConfig!$A:$G,7,FALSE)*D2529</f>
        <v>3000</v>
      </c>
      <c r="J2529" s="51">
        <f>VLOOKUP(A2529,filiation!A:C,3,FALSE)</f>
        <v>32</v>
      </c>
      <c r="K2529" s="51">
        <f>VLOOKUP(J2529,Entourage!A:N,14,FALSE)</f>
        <v>3</v>
      </c>
      <c r="L2529" s="2" t="str">
        <f t="shared" si="379"/>
        <v>辅助</v>
      </c>
      <c r="M2529" s="51">
        <f>VLOOKUP(A2529,filiation!A:D,IF(AND(A2529&gt;=105,A2529&lt;=125),3,4),FALSE)</f>
        <v>18</v>
      </c>
      <c r="N2529" s="51">
        <f>VLOOKUP(M2529,Entourage!A:N,14,FALSE)</f>
        <v>2</v>
      </c>
      <c r="O2529" s="2" t="str">
        <f t="shared" si="380"/>
        <v>刺杀</v>
      </c>
      <c r="P2529" s="2">
        <f t="shared" si="381"/>
        <v>101</v>
      </c>
      <c r="Q2529" s="51">
        <f>INT(VLOOKUP(M2529,Entourage!A:AF,28+IF(N2529=1,2,IF(N2529=3,3,1)),FALSE)*0.6*POWER(B2529,1.1))</f>
        <v>218</v>
      </c>
      <c r="R2529" s="55">
        <f>I2529/(SUM(H$2:H2529)*10)</f>
        <v>3.5182361909229507E-3</v>
      </c>
      <c r="S2529" s="95">
        <f t="shared" si="382"/>
        <v>2.2799999999999998</v>
      </c>
      <c r="T2529" s="96">
        <f>SUMIFS(H$2:H2529,A$2:A2529,A2529)*10*S2529*(1.1+INDEX(Entourage!BD:BD,MATCH(J2529,Entourage!A:A,0))/20)</f>
        <v>3000.48</v>
      </c>
      <c r="U2529" s="96">
        <f t="shared" si="383"/>
        <v>452.47999999999956</v>
      </c>
      <c r="V2529" s="96">
        <f>T2529/VLOOKUP(C2529,[4]CharPropertyConfig!$A:$G,7,FALSE)</f>
        <v>120.0192</v>
      </c>
      <c r="W2529" s="96">
        <f t="shared" si="384"/>
        <v>18.479999999999109</v>
      </c>
      <c r="X2529" s="54" t="str">
        <f>VLOOKUP(J2529,Entourage!A:B,2,FALSE)</f>
        <v>c_b_0013</v>
      </c>
      <c r="Y2529" s="51" t="str">
        <f>VLOOKUP(M2529,Entourage!A:B,2,FALSE)</f>
        <v>c_b_0076</v>
      </c>
    </row>
    <row r="2530" spans="1:25" x14ac:dyDescent="0.15">
      <c r="A2530" s="51">
        <f t="shared" si="375"/>
        <v>127</v>
      </c>
      <c r="B2530" s="2">
        <f>COUNTIF(A$1:A2530,A2530)</f>
        <v>9</v>
      </c>
      <c r="C2530" s="2">
        <f t="shared" si="377"/>
        <v>101</v>
      </c>
      <c r="D2530" s="100">
        <f t="shared" si="378"/>
        <v>139</v>
      </c>
      <c r="E2530" s="51">
        <v>1</v>
      </c>
      <c r="F2530" s="43">
        <f t="shared" si="373"/>
        <v>3</v>
      </c>
      <c r="G2530" s="82">
        <v>13009</v>
      </c>
      <c r="H2530" s="101">
        <f t="shared" si="374"/>
        <v>26</v>
      </c>
      <c r="I2530" s="43">
        <f>VLOOKUP(C2530,[4]CharPropertyConfig!$A:$G,7,FALSE)*D2530</f>
        <v>3475</v>
      </c>
      <c r="J2530" s="51">
        <f>VLOOKUP(A2530,filiation!A:C,3,FALSE)</f>
        <v>32</v>
      </c>
      <c r="K2530" s="51">
        <f>VLOOKUP(J2530,Entourage!A:N,14,FALSE)</f>
        <v>3</v>
      </c>
      <c r="L2530" s="2" t="str">
        <f t="shared" si="379"/>
        <v>辅助</v>
      </c>
      <c r="M2530" s="51">
        <f>VLOOKUP(A2530,filiation!A:D,IF(AND(A2530&gt;=105,A2530&lt;=125),3,4),FALSE)</f>
        <v>18</v>
      </c>
      <c r="N2530" s="51">
        <f>VLOOKUP(M2530,Entourage!A:N,14,FALSE)</f>
        <v>2</v>
      </c>
      <c r="O2530" s="2" t="str">
        <f t="shared" si="380"/>
        <v>刺杀</v>
      </c>
      <c r="P2530" s="2">
        <f t="shared" si="381"/>
        <v>101</v>
      </c>
      <c r="Q2530" s="51">
        <f>INT(VLOOKUP(M2530,Entourage!A:AF,28+IF(N2530=1,2,IF(N2530=3,3,1)),FALSE)*0.6*POWER(B2530,1.1))</f>
        <v>248</v>
      </c>
      <c r="R2530" s="55">
        <f>I2530/(SUM(H$2:H2530)*10)</f>
        <v>4.0740480210091912E-3</v>
      </c>
      <c r="S2530" s="95">
        <f t="shared" si="382"/>
        <v>2.0699999999999998</v>
      </c>
      <c r="T2530" s="96">
        <f>SUMIFS(H$2:H2530,A$2:A2530,A2530)*10*S2530*(1.1+INDEX(Entourage!BD:BD,MATCH(J2530,Entourage!A:A,0))/20)</f>
        <v>3477.6000000000004</v>
      </c>
      <c r="U2530" s="96">
        <f t="shared" si="383"/>
        <v>477.12000000000035</v>
      </c>
      <c r="V2530" s="96">
        <f>T2530/VLOOKUP(C2530,[4]CharPropertyConfig!$A:$G,7,FALSE)</f>
        <v>139.10400000000001</v>
      </c>
      <c r="W2530" s="96">
        <f t="shared" si="384"/>
        <v>24.640000000000782</v>
      </c>
      <c r="X2530" s="54" t="str">
        <f>VLOOKUP(J2530,Entourage!A:B,2,FALSE)</f>
        <v>c_b_0013</v>
      </c>
      <c r="Y2530" s="51" t="str">
        <f>VLOOKUP(M2530,Entourage!A:B,2,FALSE)</f>
        <v>c_b_0076</v>
      </c>
    </row>
    <row r="2531" spans="1:25" x14ac:dyDescent="0.15">
      <c r="A2531" s="51">
        <f t="shared" si="375"/>
        <v>127</v>
      </c>
      <c r="B2531" s="2">
        <f>COUNTIF(A$1:A2531,A2531)</f>
        <v>10</v>
      </c>
      <c r="C2531" s="2">
        <f t="shared" si="377"/>
        <v>101</v>
      </c>
      <c r="D2531" s="100">
        <f t="shared" si="378"/>
        <v>158</v>
      </c>
      <c r="E2531" s="51">
        <v>1</v>
      </c>
      <c r="F2531" s="43">
        <f t="shared" ref="F2531:F2594" si="385">F2511</f>
        <v>3</v>
      </c>
      <c r="G2531" s="82">
        <v>13009</v>
      </c>
      <c r="H2531" s="101">
        <f t="shared" ref="H2531:H2594" si="386">H2511</f>
        <v>30</v>
      </c>
      <c r="I2531" s="43">
        <f>VLOOKUP(C2531,[4]CharPropertyConfig!$A:$G,7,FALSE)*D2531</f>
        <v>3950</v>
      </c>
      <c r="J2531" s="51">
        <f>VLOOKUP(A2531,filiation!A:C,3,FALSE)</f>
        <v>32</v>
      </c>
      <c r="K2531" s="51">
        <f>VLOOKUP(J2531,Entourage!A:N,14,FALSE)</f>
        <v>3</v>
      </c>
      <c r="L2531" s="2" t="str">
        <f t="shared" si="379"/>
        <v>辅助</v>
      </c>
      <c r="M2531" s="51">
        <f>VLOOKUP(A2531,filiation!A:D,IF(AND(A2531&gt;=105,A2531&lt;=125),3,4),FALSE)</f>
        <v>18</v>
      </c>
      <c r="N2531" s="51">
        <f>VLOOKUP(M2531,Entourage!A:N,14,FALSE)</f>
        <v>2</v>
      </c>
      <c r="O2531" s="2" t="str">
        <f t="shared" si="380"/>
        <v>刺杀</v>
      </c>
      <c r="P2531" s="2">
        <f t="shared" si="381"/>
        <v>101</v>
      </c>
      <c r="Q2531" s="51">
        <f>INT(VLOOKUP(M2531,Entourage!A:AF,28+IF(N2531=1,2,IF(N2531=3,3,1)),FALSE)*0.6*POWER(B2531,1.1))</f>
        <v>279</v>
      </c>
      <c r="R2531" s="55">
        <f>I2531/(SUM(H$2:H2531)*10)</f>
        <v>4.6293040808194456E-3</v>
      </c>
      <c r="S2531" s="95">
        <f t="shared" si="382"/>
        <v>1.89</v>
      </c>
      <c r="T2531" s="96">
        <f>SUMIFS(H$2:H2531,A$2:A2531,A2531)*10*S2531*(1.1+INDEX(Entourage!BD:BD,MATCH(J2531,Entourage!A:A,0))/20)</f>
        <v>3969.0000000000005</v>
      </c>
      <c r="U2531" s="96">
        <f t="shared" si="383"/>
        <v>491.40000000000009</v>
      </c>
      <c r="V2531" s="96">
        <f>T2531/VLOOKUP(C2531,[4]CharPropertyConfig!$A:$G,7,FALSE)</f>
        <v>158.76000000000002</v>
      </c>
      <c r="W2531" s="96">
        <f t="shared" si="384"/>
        <v>14.279999999999745</v>
      </c>
      <c r="X2531" s="54" t="str">
        <f>VLOOKUP(J2531,Entourage!A:B,2,FALSE)</f>
        <v>c_b_0013</v>
      </c>
      <c r="Y2531" s="51" t="str">
        <f>VLOOKUP(M2531,Entourage!A:B,2,FALSE)</f>
        <v>c_b_0076</v>
      </c>
    </row>
    <row r="2532" spans="1:25" x14ac:dyDescent="0.15">
      <c r="A2532" s="51">
        <f t="shared" si="375"/>
        <v>127</v>
      </c>
      <c r="B2532" s="2">
        <f>COUNTIF(A$1:A2532,A2532)</f>
        <v>11</v>
      </c>
      <c r="C2532" s="2">
        <f t="shared" si="377"/>
        <v>101</v>
      </c>
      <c r="D2532" s="100">
        <f t="shared" si="378"/>
        <v>179</v>
      </c>
      <c r="E2532" s="51">
        <v>1</v>
      </c>
      <c r="F2532" s="43">
        <f t="shared" si="385"/>
        <v>4</v>
      </c>
      <c r="G2532" s="82">
        <v>13009</v>
      </c>
      <c r="H2532" s="101">
        <f t="shared" si="386"/>
        <v>34</v>
      </c>
      <c r="I2532" s="43">
        <f>VLOOKUP(C2532,[4]CharPropertyConfig!$A:$G,7,FALSE)*D2532</f>
        <v>4475</v>
      </c>
      <c r="J2532" s="51">
        <f>VLOOKUP(A2532,filiation!A:C,3,FALSE)</f>
        <v>32</v>
      </c>
      <c r="K2532" s="51">
        <f>VLOOKUP(J2532,Entourage!A:N,14,FALSE)</f>
        <v>3</v>
      </c>
      <c r="L2532" s="2" t="str">
        <f t="shared" si="379"/>
        <v>辅助</v>
      </c>
      <c r="M2532" s="51">
        <f>VLOOKUP(A2532,filiation!A:D,IF(AND(A2532&gt;=105,A2532&lt;=125),3,4),FALSE)</f>
        <v>18</v>
      </c>
      <c r="N2532" s="51">
        <f>VLOOKUP(M2532,Entourage!A:N,14,FALSE)</f>
        <v>2</v>
      </c>
      <c r="O2532" s="2" t="str">
        <f t="shared" si="380"/>
        <v>刺杀</v>
      </c>
      <c r="P2532" s="2">
        <f t="shared" si="381"/>
        <v>101</v>
      </c>
      <c r="Q2532" s="51">
        <f>INT(VLOOKUP(M2532,Entourage!A:AF,28+IF(N2532=1,2,IF(N2532=3,3,1)),FALSE)*0.6*POWER(B2532,1.1))</f>
        <v>310</v>
      </c>
      <c r="R2532" s="55">
        <f>I2532/(SUM(H$2:H2532)*10)</f>
        <v>5.2425023430178073E-3</v>
      </c>
      <c r="S2532" s="95">
        <f t="shared" si="382"/>
        <v>1.74</v>
      </c>
      <c r="T2532" s="96">
        <f>SUMIFS(H$2:H2532,A$2:A2532,A2532)*10*S2532*(1.1+INDEX(Entourage!BD:BD,MATCH(J2532,Entourage!A:A,0))/20)</f>
        <v>4482.2400000000007</v>
      </c>
      <c r="U2532" s="96">
        <f t="shared" si="383"/>
        <v>513.24000000000024</v>
      </c>
      <c r="V2532" s="96">
        <f>T2532/VLOOKUP(C2532,[4]CharPropertyConfig!$A:$G,7,FALSE)</f>
        <v>179.28960000000004</v>
      </c>
      <c r="W2532" s="96">
        <f t="shared" si="384"/>
        <v>21.840000000000146</v>
      </c>
      <c r="X2532" s="54" t="str">
        <f>VLOOKUP(J2532,Entourage!A:B,2,FALSE)</f>
        <v>c_b_0013</v>
      </c>
      <c r="Y2532" s="51" t="str">
        <f>VLOOKUP(M2532,Entourage!A:B,2,FALSE)</f>
        <v>c_b_0076</v>
      </c>
    </row>
    <row r="2533" spans="1:25" x14ac:dyDescent="0.15">
      <c r="A2533" s="51">
        <f t="shared" si="375"/>
        <v>127</v>
      </c>
      <c r="B2533" s="2">
        <f>COUNTIF(A$1:A2533,A2533)</f>
        <v>12</v>
      </c>
      <c r="C2533" s="2">
        <f t="shared" si="377"/>
        <v>101</v>
      </c>
      <c r="D2533" s="100">
        <f t="shared" si="378"/>
        <v>200</v>
      </c>
      <c r="E2533" s="51">
        <v>1</v>
      </c>
      <c r="F2533" s="43">
        <f t="shared" si="385"/>
        <v>4</v>
      </c>
      <c r="G2533" s="82">
        <v>13009</v>
      </c>
      <c r="H2533" s="101">
        <f t="shared" si="386"/>
        <v>38</v>
      </c>
      <c r="I2533" s="43">
        <f>VLOOKUP(C2533,[4]CharPropertyConfig!$A:$G,7,FALSE)*D2533</f>
        <v>5000</v>
      </c>
      <c r="J2533" s="51">
        <f>VLOOKUP(A2533,filiation!A:C,3,FALSE)</f>
        <v>32</v>
      </c>
      <c r="K2533" s="51">
        <f>VLOOKUP(J2533,Entourage!A:N,14,FALSE)</f>
        <v>3</v>
      </c>
      <c r="L2533" s="2" t="str">
        <f t="shared" si="379"/>
        <v>辅助</v>
      </c>
      <c r="M2533" s="51">
        <f>VLOOKUP(A2533,filiation!A:D,IF(AND(A2533&gt;=105,A2533&lt;=125),3,4),FALSE)</f>
        <v>18</v>
      </c>
      <c r="N2533" s="51">
        <f>VLOOKUP(M2533,Entourage!A:N,14,FALSE)</f>
        <v>2</v>
      </c>
      <c r="O2533" s="2" t="str">
        <f t="shared" si="380"/>
        <v>刺杀</v>
      </c>
      <c r="P2533" s="2">
        <f t="shared" si="381"/>
        <v>101</v>
      </c>
      <c r="Q2533" s="51">
        <f>INT(VLOOKUP(M2533,Entourage!A:AF,28+IF(N2533=1,2,IF(N2533=3,3,1)),FALSE)*0.6*POWER(B2533,1.1))</f>
        <v>341</v>
      </c>
      <c r="R2533" s="55">
        <f>I2533/(SUM(H$2:H2533)*10)</f>
        <v>5.8549380547553804E-3</v>
      </c>
      <c r="S2533" s="95">
        <f t="shared" si="382"/>
        <v>1.615</v>
      </c>
      <c r="T2533" s="96">
        <f>SUMIFS(H$2:H2533,A$2:A2533,A2533)*10*S2533*(1.1+INDEX(Entourage!BD:BD,MATCH(J2533,Entourage!A:A,0))/20)</f>
        <v>5019.420000000001</v>
      </c>
      <c r="U2533" s="96">
        <f t="shared" si="383"/>
        <v>537.18000000000029</v>
      </c>
      <c r="V2533" s="96">
        <f>T2533/VLOOKUP(C2533,[4]CharPropertyConfig!$A:$G,7,FALSE)</f>
        <v>200.77680000000004</v>
      </c>
      <c r="W2533" s="96">
        <f t="shared" si="384"/>
        <v>23.940000000000055</v>
      </c>
      <c r="X2533" s="54" t="str">
        <f>VLOOKUP(J2533,Entourage!A:B,2,FALSE)</f>
        <v>c_b_0013</v>
      </c>
      <c r="Y2533" s="51" t="str">
        <f>VLOOKUP(M2533,Entourage!A:B,2,FALSE)</f>
        <v>c_b_0076</v>
      </c>
    </row>
    <row r="2534" spans="1:25" x14ac:dyDescent="0.15">
      <c r="A2534" s="51">
        <f t="shared" si="375"/>
        <v>127</v>
      </c>
      <c r="B2534" s="2">
        <f>COUNTIF(A$1:A2534,A2534)</f>
        <v>13</v>
      </c>
      <c r="C2534" s="2">
        <f t="shared" si="377"/>
        <v>101</v>
      </c>
      <c r="D2534" s="100">
        <f t="shared" si="378"/>
        <v>223</v>
      </c>
      <c r="E2534" s="51">
        <v>1</v>
      </c>
      <c r="F2534" s="43">
        <f t="shared" si="385"/>
        <v>4</v>
      </c>
      <c r="G2534" s="82">
        <v>13009</v>
      </c>
      <c r="H2534" s="101">
        <f t="shared" si="386"/>
        <v>42</v>
      </c>
      <c r="I2534" s="43">
        <f>VLOOKUP(C2534,[4]CharPropertyConfig!$A:$G,7,FALSE)*D2534</f>
        <v>5575</v>
      </c>
      <c r="J2534" s="51">
        <f>VLOOKUP(A2534,filiation!A:C,3,FALSE)</f>
        <v>32</v>
      </c>
      <c r="K2534" s="51">
        <f>VLOOKUP(J2534,Entourage!A:N,14,FALSE)</f>
        <v>3</v>
      </c>
      <c r="L2534" s="2" t="str">
        <f t="shared" si="379"/>
        <v>辅助</v>
      </c>
      <c r="M2534" s="51">
        <f>VLOOKUP(A2534,filiation!A:D,IF(AND(A2534&gt;=105,A2534&lt;=125),3,4),FALSE)</f>
        <v>18</v>
      </c>
      <c r="N2534" s="51">
        <f>VLOOKUP(M2534,Entourage!A:N,14,FALSE)</f>
        <v>2</v>
      </c>
      <c r="O2534" s="2" t="str">
        <f t="shared" si="380"/>
        <v>刺杀</v>
      </c>
      <c r="P2534" s="2">
        <f t="shared" si="381"/>
        <v>101</v>
      </c>
      <c r="Q2534" s="51">
        <f>INT(VLOOKUP(M2534,Entourage!A:AF,28+IF(N2534=1,2,IF(N2534=3,3,1)),FALSE)*0.6*POWER(B2534,1.1))</f>
        <v>372</v>
      </c>
      <c r="R2534" s="55">
        <f>I2534/(SUM(H$2:H2534)*10)</f>
        <v>6.5250468164794011E-3</v>
      </c>
      <c r="S2534" s="95">
        <f t="shared" si="382"/>
        <v>1.51</v>
      </c>
      <c r="T2534" s="96">
        <f>SUMIFS(H$2:H2534,A$2:A2534,A2534)*10*S2534*(1.1+INDEX(Entourage!BD:BD,MATCH(J2534,Entourage!A:A,0))/20)</f>
        <v>5580.9600000000009</v>
      </c>
      <c r="U2534" s="96">
        <f t="shared" si="383"/>
        <v>561.54</v>
      </c>
      <c r="V2534" s="96">
        <f>T2534/VLOOKUP(C2534,[4]CharPropertyConfig!$A:$G,7,FALSE)</f>
        <v>223.23840000000004</v>
      </c>
      <c r="W2534" s="96">
        <f t="shared" si="384"/>
        <v>24.359999999999673</v>
      </c>
      <c r="X2534" s="54" t="str">
        <f>VLOOKUP(J2534,Entourage!A:B,2,FALSE)</f>
        <v>c_b_0013</v>
      </c>
      <c r="Y2534" s="51" t="str">
        <f>VLOOKUP(M2534,Entourage!A:B,2,FALSE)</f>
        <v>c_b_0076</v>
      </c>
    </row>
    <row r="2535" spans="1:25" x14ac:dyDescent="0.15">
      <c r="A2535" s="51">
        <f t="shared" si="375"/>
        <v>127</v>
      </c>
      <c r="B2535" s="2">
        <f>COUNTIF(A$1:A2535,A2535)</f>
        <v>14</v>
      </c>
      <c r="C2535" s="2">
        <f t="shared" si="377"/>
        <v>101</v>
      </c>
      <c r="D2535" s="100">
        <f t="shared" si="378"/>
        <v>246</v>
      </c>
      <c r="E2535" s="51">
        <v>1</v>
      </c>
      <c r="F2535" s="43">
        <f t="shared" si="385"/>
        <v>5</v>
      </c>
      <c r="G2535" s="82">
        <v>13009</v>
      </c>
      <c r="H2535" s="101">
        <f t="shared" si="386"/>
        <v>46</v>
      </c>
      <c r="I2535" s="43">
        <f>VLOOKUP(C2535,[4]CharPropertyConfig!$A:$G,7,FALSE)*D2535</f>
        <v>6150</v>
      </c>
      <c r="J2535" s="51">
        <f>VLOOKUP(A2535,filiation!A:C,3,FALSE)</f>
        <v>32</v>
      </c>
      <c r="K2535" s="51">
        <f>VLOOKUP(J2535,Entourage!A:N,14,FALSE)</f>
        <v>3</v>
      </c>
      <c r="L2535" s="2" t="str">
        <f t="shared" si="379"/>
        <v>辅助</v>
      </c>
      <c r="M2535" s="51">
        <f>VLOOKUP(A2535,filiation!A:D,IF(AND(A2535&gt;=105,A2535&lt;=125),3,4),FALSE)</f>
        <v>18</v>
      </c>
      <c r="N2535" s="51">
        <f>VLOOKUP(M2535,Entourage!A:N,14,FALSE)</f>
        <v>2</v>
      </c>
      <c r="O2535" s="2" t="str">
        <f t="shared" si="380"/>
        <v>刺杀</v>
      </c>
      <c r="P2535" s="2">
        <f t="shared" si="381"/>
        <v>101</v>
      </c>
      <c r="Q2535" s="51">
        <f>INT(VLOOKUP(M2535,Entourage!A:AF,28+IF(N2535=1,2,IF(N2535=3,3,1)),FALSE)*0.6*POWER(B2535,1.1))</f>
        <v>404</v>
      </c>
      <c r="R2535" s="55">
        <f>I2535/(SUM(H$2:H2535)*10)</f>
        <v>7.1941604473247083E-3</v>
      </c>
      <c r="S2535" s="95">
        <f t="shared" si="382"/>
        <v>1.42</v>
      </c>
      <c r="T2535" s="96">
        <f>SUMIFS(H$2:H2535,A$2:A2535,A2535)*10*S2535*(1.1+INDEX(Entourage!BD:BD,MATCH(J2535,Entourage!A:A,0))/20)</f>
        <v>6162.8</v>
      </c>
      <c r="U2535" s="96">
        <f t="shared" si="383"/>
        <v>581.83999999999924</v>
      </c>
      <c r="V2535" s="96">
        <f>T2535/VLOOKUP(C2535,[4]CharPropertyConfig!$A:$G,7,FALSE)</f>
        <v>246.512</v>
      </c>
      <c r="W2535" s="96">
        <f t="shared" si="384"/>
        <v>20.299999999999272</v>
      </c>
      <c r="X2535" s="54" t="str">
        <f>VLOOKUP(J2535,Entourage!A:B,2,FALSE)</f>
        <v>c_b_0013</v>
      </c>
      <c r="Y2535" s="51" t="str">
        <f>VLOOKUP(M2535,Entourage!A:B,2,FALSE)</f>
        <v>c_b_0076</v>
      </c>
    </row>
    <row r="2536" spans="1:25" x14ac:dyDescent="0.15">
      <c r="A2536" s="51">
        <f t="shared" si="375"/>
        <v>127</v>
      </c>
      <c r="B2536" s="2">
        <f>COUNTIF(A$1:A2536,A2536)</f>
        <v>15</v>
      </c>
      <c r="C2536" s="2">
        <f t="shared" si="377"/>
        <v>101</v>
      </c>
      <c r="D2536" s="100">
        <f t="shared" si="378"/>
        <v>270</v>
      </c>
      <c r="E2536" s="51">
        <v>1</v>
      </c>
      <c r="F2536" s="43">
        <f t="shared" si="385"/>
        <v>5</v>
      </c>
      <c r="G2536" s="82">
        <v>13009</v>
      </c>
      <c r="H2536" s="101">
        <f t="shared" si="386"/>
        <v>50</v>
      </c>
      <c r="I2536" s="43">
        <f>VLOOKUP(C2536,[4]CharPropertyConfig!$A:$G,7,FALSE)*D2536</f>
        <v>6750</v>
      </c>
      <c r="J2536" s="51">
        <f>VLOOKUP(A2536,filiation!A:C,3,FALSE)</f>
        <v>32</v>
      </c>
      <c r="K2536" s="51">
        <f>VLOOKUP(J2536,Entourage!A:N,14,FALSE)</f>
        <v>3</v>
      </c>
      <c r="L2536" s="2" t="str">
        <f t="shared" si="379"/>
        <v>辅助</v>
      </c>
      <c r="M2536" s="51">
        <f>VLOOKUP(A2536,filiation!A:D,IF(AND(A2536&gt;=105,A2536&lt;=125),3,4),FALSE)</f>
        <v>18</v>
      </c>
      <c r="N2536" s="51">
        <f>VLOOKUP(M2536,Entourage!A:N,14,FALSE)</f>
        <v>2</v>
      </c>
      <c r="O2536" s="2" t="str">
        <f t="shared" si="380"/>
        <v>刺杀</v>
      </c>
      <c r="P2536" s="2">
        <f t="shared" si="381"/>
        <v>101</v>
      </c>
      <c r="Q2536" s="51">
        <f>INT(VLOOKUP(M2536,Entourage!A:AF,28+IF(N2536=1,2,IF(N2536=3,3,1)),FALSE)*0.6*POWER(B2536,1.1))</f>
        <v>436</v>
      </c>
      <c r="R2536" s="55">
        <f>I2536/(SUM(H$2:H2536)*10)</f>
        <v>7.8914141414141419E-3</v>
      </c>
      <c r="S2536" s="95">
        <f t="shared" si="382"/>
        <v>1.3418999999999999</v>
      </c>
      <c r="T2536" s="96">
        <f>SUMIFS(H$2:H2536,A$2:A2536,A2536)*10*S2536*(1.1+INDEX(Entourage!BD:BD,MATCH(J2536,Entourage!A:A,0))/20)</f>
        <v>6763.1759999999995</v>
      </c>
      <c r="U2536" s="96">
        <f t="shared" si="383"/>
        <v>600.37599999999929</v>
      </c>
      <c r="V2536" s="96">
        <f>T2536/VLOOKUP(C2536,[4]CharPropertyConfig!$A:$G,7,FALSE)</f>
        <v>270.52704</v>
      </c>
      <c r="W2536" s="96">
        <f t="shared" si="384"/>
        <v>18.536000000000058</v>
      </c>
      <c r="X2536" s="54" t="str">
        <f>VLOOKUP(J2536,Entourage!A:B,2,FALSE)</f>
        <v>c_b_0013</v>
      </c>
      <c r="Y2536" s="51" t="str">
        <f>VLOOKUP(M2536,Entourage!A:B,2,FALSE)</f>
        <v>c_b_0076</v>
      </c>
    </row>
    <row r="2537" spans="1:25" x14ac:dyDescent="0.15">
      <c r="A2537" s="51">
        <f t="shared" si="375"/>
        <v>127</v>
      </c>
      <c r="B2537" s="2">
        <f>COUNTIF(A$1:A2537,A2537)</f>
        <v>16</v>
      </c>
      <c r="C2537" s="2">
        <f t="shared" si="377"/>
        <v>101</v>
      </c>
      <c r="D2537" s="100">
        <f t="shared" si="378"/>
        <v>295</v>
      </c>
      <c r="E2537" s="51">
        <v>1</v>
      </c>
      <c r="F2537" s="43">
        <f t="shared" si="385"/>
        <v>5</v>
      </c>
      <c r="G2537" s="82">
        <v>13009</v>
      </c>
      <c r="H2537" s="101">
        <f t="shared" si="386"/>
        <v>54</v>
      </c>
      <c r="I2537" s="43">
        <f>VLOOKUP(C2537,[4]CharPropertyConfig!$A:$G,7,FALSE)*D2537</f>
        <v>7375</v>
      </c>
      <c r="J2537" s="51">
        <f>VLOOKUP(A2537,filiation!A:C,3,FALSE)</f>
        <v>32</v>
      </c>
      <c r="K2537" s="51">
        <f>VLOOKUP(J2537,Entourage!A:N,14,FALSE)</f>
        <v>3</v>
      </c>
      <c r="L2537" s="2" t="str">
        <f t="shared" si="379"/>
        <v>辅助</v>
      </c>
      <c r="M2537" s="51">
        <f>VLOOKUP(A2537,filiation!A:D,IF(AND(A2537&gt;=105,A2537&lt;=125),3,4),FALSE)</f>
        <v>18</v>
      </c>
      <c r="N2537" s="51">
        <f>VLOOKUP(M2537,Entourage!A:N,14,FALSE)</f>
        <v>2</v>
      </c>
      <c r="O2537" s="2" t="str">
        <f t="shared" si="380"/>
        <v>刺杀</v>
      </c>
      <c r="P2537" s="2">
        <f t="shared" si="381"/>
        <v>101</v>
      </c>
      <c r="Q2537" s="51">
        <f>INT(VLOOKUP(M2537,Entourage!A:AF,28+IF(N2537=1,2,IF(N2537=3,3,1)),FALSE)*0.6*POWER(B2537,1.1))</f>
        <v>468</v>
      </c>
      <c r="R2537" s="55">
        <f>I2537/(SUM(H$2:H2537)*10)</f>
        <v>8.616660824862718E-3</v>
      </c>
      <c r="S2537" s="95">
        <f t="shared" si="382"/>
        <v>1.2748049999999997</v>
      </c>
      <c r="T2537" s="96">
        <f>SUMIFS(H$2:H2537,A$2:A2537,A2537)*10*S2537*(1.1+INDEX(Entourage!BD:BD,MATCH(J2537,Entourage!A:A,0))/20)</f>
        <v>7388.7697799999987</v>
      </c>
      <c r="U2537" s="96">
        <f t="shared" si="383"/>
        <v>625.59377999999924</v>
      </c>
      <c r="V2537" s="96">
        <f>T2537/VLOOKUP(C2537,[4]CharPropertyConfig!$A:$G,7,FALSE)</f>
        <v>295.55079119999994</v>
      </c>
      <c r="W2537" s="96">
        <f t="shared" si="384"/>
        <v>25.217779999999948</v>
      </c>
      <c r="X2537" s="54" t="str">
        <f>VLOOKUP(J2537,Entourage!A:B,2,FALSE)</f>
        <v>c_b_0013</v>
      </c>
      <c r="Y2537" s="51" t="str">
        <f>VLOOKUP(M2537,Entourage!A:B,2,FALSE)</f>
        <v>c_b_0076</v>
      </c>
    </row>
    <row r="2538" spans="1:25" x14ac:dyDescent="0.15">
      <c r="A2538" s="51">
        <f t="shared" si="375"/>
        <v>127</v>
      </c>
      <c r="B2538" s="2">
        <f>COUNTIF(A$1:A2538,A2538)</f>
        <v>17</v>
      </c>
      <c r="C2538" s="2">
        <f t="shared" si="377"/>
        <v>101</v>
      </c>
      <c r="D2538" s="100">
        <f t="shared" si="378"/>
        <v>321</v>
      </c>
      <c r="E2538" s="51">
        <v>1</v>
      </c>
      <c r="F2538" s="43">
        <f t="shared" si="385"/>
        <v>5</v>
      </c>
      <c r="G2538" s="82">
        <v>13009</v>
      </c>
      <c r="H2538" s="101">
        <f t="shared" si="386"/>
        <v>58</v>
      </c>
      <c r="I2538" s="43">
        <f>VLOOKUP(C2538,[4]CharPropertyConfig!$A:$G,7,FALSE)*D2538</f>
        <v>8025</v>
      </c>
      <c r="J2538" s="51">
        <f>VLOOKUP(A2538,filiation!A:C,3,FALSE)</f>
        <v>32</v>
      </c>
      <c r="K2538" s="51">
        <f>VLOOKUP(J2538,Entourage!A:N,14,FALSE)</f>
        <v>3</v>
      </c>
      <c r="L2538" s="2" t="str">
        <f t="shared" si="379"/>
        <v>辅助</v>
      </c>
      <c r="M2538" s="51">
        <f>VLOOKUP(A2538,filiation!A:D,IF(AND(A2538&gt;=105,A2538&lt;=125),3,4),FALSE)</f>
        <v>18</v>
      </c>
      <c r="N2538" s="51">
        <f>VLOOKUP(M2538,Entourage!A:N,14,FALSE)</f>
        <v>2</v>
      </c>
      <c r="O2538" s="2" t="str">
        <f t="shared" si="380"/>
        <v>刺杀</v>
      </c>
      <c r="P2538" s="2">
        <f t="shared" si="381"/>
        <v>101</v>
      </c>
      <c r="Q2538" s="51">
        <f>INT(VLOOKUP(M2538,Entourage!A:AF,28+IF(N2538=1,2,IF(N2538=3,3,1)),FALSE)*0.6*POWER(B2538,1.1))</f>
        <v>501</v>
      </c>
      <c r="R2538" s="55">
        <f>I2538/(SUM(H$2:H2538)*10)</f>
        <v>9.3697459368578366E-3</v>
      </c>
      <c r="S2538" s="95">
        <f t="shared" si="382"/>
        <v>1.2174387749999998</v>
      </c>
      <c r="T2538" s="96">
        <f>SUMIFS(H$2:H2538,A$2:A2538,A2538)*10*S2538*(1.1+INDEX(Entourage!BD:BD,MATCH(J2538,Entourage!A:A,0))/20)</f>
        <v>8044.835425199999</v>
      </c>
      <c r="U2538" s="96">
        <f t="shared" si="383"/>
        <v>656.06564520000029</v>
      </c>
      <c r="V2538" s="96">
        <f>T2538/VLOOKUP(C2538,[4]CharPropertyConfig!$A:$G,7,FALSE)</f>
        <v>321.79341700799995</v>
      </c>
      <c r="W2538" s="96">
        <f t="shared" si="384"/>
        <v>30.471865200001048</v>
      </c>
      <c r="X2538" s="54" t="str">
        <f>VLOOKUP(J2538,Entourage!A:B,2,FALSE)</f>
        <v>c_b_0013</v>
      </c>
      <c r="Y2538" s="51" t="str">
        <f>VLOOKUP(M2538,Entourage!A:B,2,FALSE)</f>
        <v>c_b_0076</v>
      </c>
    </row>
    <row r="2539" spans="1:25" x14ac:dyDescent="0.15">
      <c r="A2539" s="51">
        <f t="shared" si="375"/>
        <v>127</v>
      </c>
      <c r="B2539" s="2">
        <f>COUNTIF(A$1:A2539,A2539)</f>
        <v>18</v>
      </c>
      <c r="C2539" s="2">
        <f t="shared" si="377"/>
        <v>101</v>
      </c>
      <c r="D2539" s="100">
        <f t="shared" si="378"/>
        <v>350</v>
      </c>
      <c r="E2539" s="51">
        <v>1</v>
      </c>
      <c r="F2539" s="43">
        <f t="shared" si="385"/>
        <v>6</v>
      </c>
      <c r="G2539" s="82">
        <v>13009</v>
      </c>
      <c r="H2539" s="101">
        <f t="shared" si="386"/>
        <v>64</v>
      </c>
      <c r="I2539" s="43">
        <f>VLOOKUP(C2539,[4]CharPropertyConfig!$A:$G,7,FALSE)*D2539</f>
        <v>8750</v>
      </c>
      <c r="J2539" s="51">
        <f>VLOOKUP(A2539,filiation!A:C,3,FALSE)</f>
        <v>32</v>
      </c>
      <c r="K2539" s="51">
        <f>VLOOKUP(J2539,Entourage!A:N,14,FALSE)</f>
        <v>3</v>
      </c>
      <c r="L2539" s="2" t="str">
        <f t="shared" si="379"/>
        <v>辅助</v>
      </c>
      <c r="M2539" s="51">
        <f>VLOOKUP(A2539,filiation!A:D,IF(AND(A2539&gt;=105,A2539&lt;=125),3,4),FALSE)</f>
        <v>18</v>
      </c>
      <c r="N2539" s="51">
        <f>VLOOKUP(M2539,Entourage!A:N,14,FALSE)</f>
        <v>2</v>
      </c>
      <c r="O2539" s="2" t="str">
        <f t="shared" si="380"/>
        <v>刺杀</v>
      </c>
      <c r="P2539" s="2">
        <f t="shared" si="381"/>
        <v>101</v>
      </c>
      <c r="Q2539" s="51">
        <f>INT(VLOOKUP(M2539,Entourage!A:AF,28+IF(N2539=1,2,IF(N2539=3,3,1)),FALSE)*0.6*POWER(B2539,1.1))</f>
        <v>533</v>
      </c>
      <c r="R2539" s="55">
        <f>I2539/(SUM(H$2:H2539)*10)</f>
        <v>1.0208605562815009E-2</v>
      </c>
      <c r="S2539" s="95">
        <f t="shared" si="382"/>
        <v>1.1687412239999997</v>
      </c>
      <c r="T2539" s="96">
        <f>SUMIFS(H$2:H2539,A$2:A2539,A2539)*10*S2539*(1.1+INDEX(Entourage!BD:BD,MATCH(J2539,Entourage!A:A,0))/20)</f>
        <v>8770.2341448959978</v>
      </c>
      <c r="U2539" s="96">
        <f t="shared" si="383"/>
        <v>725.39871969599881</v>
      </c>
      <c r="V2539" s="96">
        <f>T2539/VLOOKUP(C2539,[4]CharPropertyConfig!$A:$G,7,FALSE)</f>
        <v>350.80936579583994</v>
      </c>
      <c r="W2539" s="96">
        <f t="shared" si="384"/>
        <v>69.333074495998517</v>
      </c>
      <c r="X2539" s="54" t="str">
        <f>VLOOKUP(J2539,Entourage!A:B,2,FALSE)</f>
        <v>c_b_0013</v>
      </c>
      <c r="Y2539" s="51" t="str">
        <f>VLOOKUP(M2539,Entourage!A:B,2,FALSE)</f>
        <v>c_b_0076</v>
      </c>
    </row>
    <row r="2540" spans="1:25" x14ac:dyDescent="0.15">
      <c r="A2540" s="51">
        <f t="shared" si="375"/>
        <v>127</v>
      </c>
      <c r="B2540" s="2">
        <f>COUNTIF(A$1:A2540,A2540)</f>
        <v>19</v>
      </c>
      <c r="C2540" s="2">
        <f t="shared" si="377"/>
        <v>101</v>
      </c>
      <c r="D2540" s="100">
        <f t="shared" si="378"/>
        <v>381</v>
      </c>
      <c r="E2540" s="51">
        <v>1</v>
      </c>
      <c r="F2540" s="43">
        <f t="shared" si="385"/>
        <v>6</v>
      </c>
      <c r="G2540" s="82">
        <v>13009</v>
      </c>
      <c r="H2540" s="101">
        <f t="shared" si="386"/>
        <v>68</v>
      </c>
      <c r="I2540" s="43">
        <f>VLOOKUP(C2540,[4]CharPropertyConfig!$A:$G,7,FALSE)*D2540</f>
        <v>9525</v>
      </c>
      <c r="J2540" s="51">
        <f>VLOOKUP(A2540,filiation!A:C,3,FALSE)</f>
        <v>32</v>
      </c>
      <c r="K2540" s="51">
        <f>VLOOKUP(J2540,Entourage!A:N,14,FALSE)</f>
        <v>3</v>
      </c>
      <c r="L2540" s="2" t="str">
        <f t="shared" si="379"/>
        <v>辅助</v>
      </c>
      <c r="M2540" s="51">
        <f>VLOOKUP(A2540,filiation!A:D,IF(AND(A2540&gt;=105,A2540&lt;=125),3,4),FALSE)</f>
        <v>18</v>
      </c>
      <c r="N2540" s="51">
        <f>VLOOKUP(M2540,Entourage!A:N,14,FALSE)</f>
        <v>2</v>
      </c>
      <c r="O2540" s="2" t="str">
        <f t="shared" si="380"/>
        <v>刺杀</v>
      </c>
      <c r="P2540" s="2">
        <f t="shared" si="381"/>
        <v>101</v>
      </c>
      <c r="Q2540" s="51">
        <f>INT(VLOOKUP(M2540,Entourage!A:AF,28+IF(N2540=1,2,IF(N2540=3,3,1)),FALSE)*0.6*POWER(B2540,1.1))</f>
        <v>566</v>
      </c>
      <c r="R2540" s="55">
        <f>I2540/(SUM(H$2:H2540)*10)</f>
        <v>1.1103986943343436E-2</v>
      </c>
      <c r="S2540" s="95">
        <f t="shared" si="382"/>
        <v>1.1278352811599996</v>
      </c>
      <c r="T2540" s="96">
        <f>SUMIFS(H$2:H2540,A$2:A2540,A2540)*10*S2540*(1.1+INDEX(Entourage!BD:BD,MATCH(J2540,Entourage!A:A,0))/20)</f>
        <v>9536.9751374889565</v>
      </c>
      <c r="U2540" s="96">
        <f t="shared" si="383"/>
        <v>766.74099259295872</v>
      </c>
      <c r="V2540" s="96">
        <f>T2540/VLOOKUP(C2540,[4]CharPropertyConfig!$A:$G,7,FALSE)</f>
        <v>381.47900549955824</v>
      </c>
      <c r="W2540" s="96">
        <f t="shared" si="384"/>
        <v>41.342272896959912</v>
      </c>
      <c r="X2540" s="54" t="str">
        <f>VLOOKUP(J2540,Entourage!A:B,2,FALSE)</f>
        <v>c_b_0013</v>
      </c>
      <c r="Y2540" s="51" t="str">
        <f>VLOOKUP(M2540,Entourage!A:B,2,FALSE)</f>
        <v>c_b_0076</v>
      </c>
    </row>
    <row r="2541" spans="1:25" x14ac:dyDescent="0.15">
      <c r="A2541" s="51">
        <f t="shared" si="375"/>
        <v>127</v>
      </c>
      <c r="B2541" s="2">
        <f>COUNTIF(A$1:A2541,A2541)</f>
        <v>20</v>
      </c>
      <c r="C2541" s="2">
        <f t="shared" si="377"/>
        <v>101</v>
      </c>
      <c r="D2541" s="100">
        <f t="shared" si="378"/>
        <v>414</v>
      </c>
      <c r="E2541" s="51">
        <v>1</v>
      </c>
      <c r="F2541" s="43">
        <f t="shared" si="385"/>
        <v>6</v>
      </c>
      <c r="G2541" s="82">
        <v>13009</v>
      </c>
      <c r="H2541" s="101">
        <f t="shared" si="386"/>
        <v>72</v>
      </c>
      <c r="I2541" s="43">
        <f>VLOOKUP(C2541,[4]CharPropertyConfig!$A:$G,7,FALSE)*D2541</f>
        <v>10350</v>
      </c>
      <c r="J2541" s="51">
        <f>VLOOKUP(A2541,filiation!A:C,3,FALSE)</f>
        <v>32</v>
      </c>
      <c r="K2541" s="51">
        <f>VLOOKUP(J2541,Entourage!A:N,14,FALSE)</f>
        <v>3</v>
      </c>
      <c r="L2541" s="2" t="str">
        <f t="shared" si="379"/>
        <v>辅助</v>
      </c>
      <c r="M2541" s="51">
        <f>VLOOKUP(A2541,filiation!A:D,IF(AND(A2541&gt;=105,A2541&lt;=125),3,4),FALSE)</f>
        <v>18</v>
      </c>
      <c r="N2541" s="51">
        <f>VLOOKUP(M2541,Entourage!A:N,14,FALSE)</f>
        <v>2</v>
      </c>
      <c r="O2541" s="2" t="str">
        <f t="shared" si="380"/>
        <v>刺杀</v>
      </c>
      <c r="P2541" s="2">
        <f t="shared" si="381"/>
        <v>101</v>
      </c>
      <c r="Q2541" s="51">
        <f>INT(VLOOKUP(M2541,Entourage!A:AF,28+IF(N2541=1,2,IF(N2541=3,3,1)),FALSE)*0.6*POWER(B2541,1.1))</f>
        <v>599</v>
      </c>
      <c r="R2541" s="55">
        <f>I2541/(SUM(H$2:H2541)*10)</f>
        <v>1.2055630620136979E-2</v>
      </c>
      <c r="S2541" s="95">
        <f t="shared" si="382"/>
        <v>1.0940002227251997</v>
      </c>
      <c r="T2541" s="96">
        <f>SUMIFS(H$2:H2541,A$2:A2541,A2541)*10*S2541*(1.1+INDEX(Entourage!BD:BD,MATCH(J2541,Entourage!A:A,0))/20)</f>
        <v>10353.618107871291</v>
      </c>
      <c r="U2541" s="96">
        <f t="shared" si="383"/>
        <v>816.64297038233417</v>
      </c>
      <c r="V2541" s="96">
        <f>T2541/VLOOKUP(C2541,[4]CharPropertyConfig!$A:$G,7,FALSE)</f>
        <v>414.1447243148516</v>
      </c>
      <c r="W2541" s="96">
        <f t="shared" si="384"/>
        <v>49.901977789375451</v>
      </c>
      <c r="X2541" s="54" t="str">
        <f>VLOOKUP(J2541,Entourage!A:B,2,FALSE)</f>
        <v>c_b_0013</v>
      </c>
      <c r="Y2541" s="51" t="str">
        <f>VLOOKUP(M2541,Entourage!A:B,2,FALSE)</f>
        <v>c_b_0076</v>
      </c>
    </row>
    <row r="2542" spans="1:25" x14ac:dyDescent="0.15">
      <c r="A2542" s="51">
        <f t="shared" si="375"/>
        <v>128</v>
      </c>
      <c r="B2542" s="2">
        <f>COUNTIF(A$1:A2542,A2542)</f>
        <v>1</v>
      </c>
      <c r="C2542" s="2">
        <f t="shared" si="377"/>
        <v>104</v>
      </c>
      <c r="D2542" s="100">
        <f t="shared" si="378"/>
        <v>280</v>
      </c>
      <c r="E2542" s="51">
        <v>1</v>
      </c>
      <c r="F2542" s="43">
        <f t="shared" si="385"/>
        <v>1</v>
      </c>
      <c r="G2542" s="82">
        <v>13009</v>
      </c>
      <c r="H2542" s="101">
        <f t="shared" si="386"/>
        <v>2</v>
      </c>
      <c r="I2542" s="43">
        <f>VLOOKUP(C2542,[4]CharPropertyConfig!$A:$G,7,FALSE)*D2542</f>
        <v>280</v>
      </c>
      <c r="J2542" s="51">
        <f>VLOOKUP(A2542,filiation!A:C,3,FALSE)</f>
        <v>32</v>
      </c>
      <c r="K2542" s="51">
        <f>VLOOKUP(J2542,Entourage!A:N,14,FALSE)</f>
        <v>3</v>
      </c>
      <c r="L2542" s="2" t="str">
        <f t="shared" si="379"/>
        <v>辅助</v>
      </c>
      <c r="M2542" s="51">
        <f>VLOOKUP(A2542,filiation!A:D,IF(AND(A2542&gt;=105,A2542&lt;=125),3,4),FALSE)</f>
        <v>21</v>
      </c>
      <c r="N2542" s="51">
        <f>VLOOKUP(M2542,Entourage!A:N,14,FALSE)</f>
        <v>3</v>
      </c>
      <c r="O2542" s="2" t="str">
        <f t="shared" si="380"/>
        <v>辅助</v>
      </c>
      <c r="P2542" s="2">
        <f t="shared" si="381"/>
        <v>104</v>
      </c>
      <c r="Q2542" s="51">
        <f>INT(VLOOKUP(M2542,Entourage!A:AF,28+IF(N2542=1,2,IF(N2542=3,3,1)),FALSE)*0.6*POWER(B2542,1.1))</f>
        <v>263</v>
      </c>
      <c r="R2542" s="55">
        <f>I2542/(SUM(H$2:H2542)*10)</f>
        <v>3.2613506650825823E-4</v>
      </c>
      <c r="S2542" s="95">
        <f t="shared" si="382"/>
        <v>10</v>
      </c>
      <c r="T2542" s="96">
        <f>SUMIFS(H$2:H2542,A$2:A2542,A2542)*10*S2542*(1.1+INDEX(Entourage!BD:BD,MATCH(J2542,Entourage!A:A,0))/20)</f>
        <v>280</v>
      </c>
      <c r="U2542" s="96">
        <f t="shared" si="383"/>
        <v>-10073.618107871291</v>
      </c>
      <c r="V2542" s="96">
        <f>T2542/VLOOKUP(C2542,[4]CharPropertyConfig!$A:$G,7,FALSE)</f>
        <v>280</v>
      </c>
      <c r="W2542" s="96">
        <f t="shared" si="384"/>
        <v>-10890.261078253625</v>
      </c>
      <c r="X2542" s="54" t="str">
        <f>VLOOKUP(J2542,Entourage!A:B,2,FALSE)</f>
        <v>c_b_0013</v>
      </c>
      <c r="Y2542" s="51" t="str">
        <f>VLOOKUP(M2542,Entourage!A:B,2,FALSE)</f>
        <v>c_b_0071</v>
      </c>
    </row>
    <row r="2543" spans="1:25" x14ac:dyDescent="0.15">
      <c r="A2543" s="51">
        <f t="shared" si="375"/>
        <v>128</v>
      </c>
      <c r="B2543" s="2">
        <f>COUNTIF(A$1:A2543,A2543)</f>
        <v>2</v>
      </c>
      <c r="C2543" s="2">
        <f t="shared" si="377"/>
        <v>104</v>
      </c>
      <c r="D2543" s="100">
        <f t="shared" si="378"/>
        <v>588</v>
      </c>
      <c r="E2543" s="51">
        <v>1</v>
      </c>
      <c r="F2543" s="43">
        <f t="shared" si="385"/>
        <v>1</v>
      </c>
      <c r="G2543" s="82">
        <v>13009</v>
      </c>
      <c r="H2543" s="101">
        <f t="shared" si="386"/>
        <v>4</v>
      </c>
      <c r="I2543" s="43">
        <f>VLOOKUP(C2543,[4]CharPropertyConfig!$A:$G,7,FALSE)*D2543</f>
        <v>588</v>
      </c>
      <c r="J2543" s="51">
        <f>VLOOKUP(A2543,filiation!A:C,3,FALSE)</f>
        <v>32</v>
      </c>
      <c r="K2543" s="51">
        <f>VLOOKUP(J2543,Entourage!A:N,14,FALSE)</f>
        <v>3</v>
      </c>
      <c r="L2543" s="2" t="str">
        <f t="shared" si="379"/>
        <v>辅助</v>
      </c>
      <c r="M2543" s="51">
        <f>VLOOKUP(A2543,filiation!A:D,IF(AND(A2543&gt;=105,A2543&lt;=125),3,4),FALSE)</f>
        <v>21</v>
      </c>
      <c r="N2543" s="51">
        <f>VLOOKUP(M2543,Entourage!A:N,14,FALSE)</f>
        <v>3</v>
      </c>
      <c r="O2543" s="2" t="str">
        <f t="shared" si="380"/>
        <v>辅助</v>
      </c>
      <c r="P2543" s="2">
        <f t="shared" si="381"/>
        <v>104</v>
      </c>
      <c r="Q2543" s="51">
        <f>INT(VLOOKUP(M2543,Entourage!A:AF,28+IF(N2543=1,2,IF(N2543=3,3,1)),FALSE)*0.6*POWER(B2543,1.1))</f>
        <v>564</v>
      </c>
      <c r="R2543" s="55">
        <f>I2543/(SUM(H$2:H2543)*10)</f>
        <v>6.8485173192946495E-4</v>
      </c>
      <c r="S2543" s="95">
        <f t="shared" si="382"/>
        <v>7</v>
      </c>
      <c r="T2543" s="96">
        <f>SUMIFS(H$2:H2543,A$2:A2543,A2543)*10*S2543*(1.1+INDEX(Entourage!BD:BD,MATCH(J2543,Entourage!A:A,0))/20)</f>
        <v>588</v>
      </c>
      <c r="U2543" s="96">
        <f t="shared" si="383"/>
        <v>308</v>
      </c>
      <c r="V2543" s="96">
        <f>T2543/VLOOKUP(C2543,[4]CharPropertyConfig!$A:$G,7,FALSE)</f>
        <v>588</v>
      </c>
      <c r="W2543" s="96">
        <f t="shared" si="384"/>
        <v>10381.618107871291</v>
      </c>
      <c r="X2543" s="54" t="str">
        <f>VLOOKUP(J2543,Entourage!A:B,2,FALSE)</f>
        <v>c_b_0013</v>
      </c>
      <c r="Y2543" s="51" t="str">
        <f>VLOOKUP(M2543,Entourage!A:B,2,FALSE)</f>
        <v>c_b_0071</v>
      </c>
    </row>
    <row r="2544" spans="1:25" x14ac:dyDescent="0.15">
      <c r="A2544" s="51">
        <f t="shared" si="375"/>
        <v>128</v>
      </c>
      <c r="B2544" s="2">
        <f>COUNTIF(A$1:A2544,A2544)</f>
        <v>3</v>
      </c>
      <c r="C2544" s="2">
        <f t="shared" si="377"/>
        <v>104</v>
      </c>
      <c r="D2544" s="100">
        <f t="shared" si="378"/>
        <v>924</v>
      </c>
      <c r="E2544" s="51">
        <v>1</v>
      </c>
      <c r="F2544" s="43">
        <f t="shared" si="385"/>
        <v>1</v>
      </c>
      <c r="G2544" s="82">
        <v>13009</v>
      </c>
      <c r="H2544" s="101">
        <f t="shared" si="386"/>
        <v>6</v>
      </c>
      <c r="I2544" s="43">
        <f>VLOOKUP(C2544,[4]CharPropertyConfig!$A:$G,7,FALSE)*D2544</f>
        <v>924</v>
      </c>
      <c r="J2544" s="51">
        <f>VLOOKUP(A2544,filiation!A:C,3,FALSE)</f>
        <v>32</v>
      </c>
      <c r="K2544" s="51">
        <f>VLOOKUP(J2544,Entourage!A:N,14,FALSE)</f>
        <v>3</v>
      </c>
      <c r="L2544" s="2" t="str">
        <f t="shared" si="379"/>
        <v>辅助</v>
      </c>
      <c r="M2544" s="51">
        <f>VLOOKUP(A2544,filiation!A:D,IF(AND(A2544&gt;=105,A2544&lt;=125),3,4),FALSE)</f>
        <v>21</v>
      </c>
      <c r="N2544" s="51">
        <f>VLOOKUP(M2544,Entourage!A:N,14,FALSE)</f>
        <v>3</v>
      </c>
      <c r="O2544" s="2" t="str">
        <f t="shared" si="380"/>
        <v>辅助</v>
      </c>
      <c r="P2544" s="2">
        <f t="shared" si="381"/>
        <v>104</v>
      </c>
      <c r="Q2544" s="51">
        <f>INT(VLOOKUP(M2544,Entourage!A:AF,28+IF(N2544=1,2,IF(N2544=3,3,1)),FALSE)*0.6*POWER(B2544,1.1))</f>
        <v>881</v>
      </c>
      <c r="R2544" s="55">
        <f>I2544/(SUM(H$2:H2544)*10)</f>
        <v>1.0761203764092053E-3</v>
      </c>
      <c r="S2544" s="95">
        <f t="shared" si="382"/>
        <v>5.5</v>
      </c>
      <c r="T2544" s="96">
        <f>SUMIFS(H$2:H2544,A$2:A2544,A2544)*10*S2544*(1.1+INDEX(Entourage!BD:BD,MATCH(J2544,Entourage!A:A,0))/20)</f>
        <v>924.00000000000011</v>
      </c>
      <c r="U2544" s="96">
        <f t="shared" si="383"/>
        <v>336.00000000000011</v>
      </c>
      <c r="V2544" s="96">
        <f>T2544/VLOOKUP(C2544,[4]CharPropertyConfig!$A:$G,7,FALSE)</f>
        <v>924.00000000000011</v>
      </c>
      <c r="W2544" s="96">
        <f t="shared" si="384"/>
        <v>28.000000000000114</v>
      </c>
      <c r="X2544" s="54" t="str">
        <f>VLOOKUP(J2544,Entourage!A:B,2,FALSE)</f>
        <v>c_b_0013</v>
      </c>
      <c r="Y2544" s="51" t="str">
        <f>VLOOKUP(M2544,Entourage!A:B,2,FALSE)</f>
        <v>c_b_0071</v>
      </c>
    </row>
    <row r="2545" spans="1:25" x14ac:dyDescent="0.15">
      <c r="A2545" s="51">
        <f t="shared" si="375"/>
        <v>128</v>
      </c>
      <c r="B2545" s="2">
        <f>COUNTIF(A$1:A2545,A2545)</f>
        <v>4</v>
      </c>
      <c r="C2545" s="2">
        <f t="shared" si="377"/>
        <v>104</v>
      </c>
      <c r="D2545" s="100">
        <f t="shared" si="378"/>
        <v>1293</v>
      </c>
      <c r="E2545" s="51">
        <v>1</v>
      </c>
      <c r="F2545" s="43">
        <f t="shared" si="385"/>
        <v>2</v>
      </c>
      <c r="G2545" s="82">
        <v>13009</v>
      </c>
      <c r="H2545" s="101">
        <f t="shared" si="386"/>
        <v>10</v>
      </c>
      <c r="I2545" s="43">
        <f>VLOOKUP(C2545,[4]CharPropertyConfig!$A:$G,7,FALSE)*D2545</f>
        <v>1293</v>
      </c>
      <c r="J2545" s="51">
        <f>VLOOKUP(A2545,filiation!A:C,3,FALSE)</f>
        <v>32</v>
      </c>
      <c r="K2545" s="51">
        <f>VLOOKUP(J2545,Entourage!A:N,14,FALSE)</f>
        <v>3</v>
      </c>
      <c r="L2545" s="2" t="str">
        <f t="shared" si="379"/>
        <v>辅助</v>
      </c>
      <c r="M2545" s="51">
        <f>VLOOKUP(A2545,filiation!A:D,IF(AND(A2545&gt;=105,A2545&lt;=125),3,4),FALSE)</f>
        <v>21</v>
      </c>
      <c r="N2545" s="51">
        <f>VLOOKUP(M2545,Entourage!A:N,14,FALSE)</f>
        <v>3</v>
      </c>
      <c r="O2545" s="2" t="str">
        <f t="shared" si="380"/>
        <v>辅助</v>
      </c>
      <c r="P2545" s="2">
        <f t="shared" si="381"/>
        <v>104</v>
      </c>
      <c r="Q2545" s="51">
        <f>INT(VLOOKUP(M2545,Entourage!A:AF,28+IF(N2545=1,2,IF(N2545=3,3,1)),FALSE)*0.6*POWER(B2545,1.1))</f>
        <v>1210</v>
      </c>
      <c r="R2545" s="55">
        <f>I2545/(SUM(H$2:H2545)*10)</f>
        <v>1.5056943894543168E-3</v>
      </c>
      <c r="S2545" s="95">
        <f t="shared" si="382"/>
        <v>4.2</v>
      </c>
      <c r="T2545" s="96">
        <f>SUMIFS(H$2:H2545,A$2:A2545,A2545)*10*S2545*(1.1+INDEX(Entourage!BD:BD,MATCH(J2545,Entourage!A:A,0))/20)</f>
        <v>1293.6000000000001</v>
      </c>
      <c r="U2545" s="96">
        <f t="shared" si="383"/>
        <v>369.6</v>
      </c>
      <c r="V2545" s="96">
        <f>T2545/VLOOKUP(C2545,[4]CharPropertyConfig!$A:$G,7,FALSE)</f>
        <v>1293.6000000000001</v>
      </c>
      <c r="W2545" s="96">
        <f t="shared" si="384"/>
        <v>33.599999999999909</v>
      </c>
      <c r="X2545" s="54" t="str">
        <f>VLOOKUP(J2545,Entourage!A:B,2,FALSE)</f>
        <v>c_b_0013</v>
      </c>
      <c r="Y2545" s="51" t="str">
        <f>VLOOKUP(M2545,Entourage!A:B,2,FALSE)</f>
        <v>c_b_0071</v>
      </c>
    </row>
    <row r="2546" spans="1:25" x14ac:dyDescent="0.15">
      <c r="A2546" s="51">
        <f t="shared" si="375"/>
        <v>128</v>
      </c>
      <c r="B2546" s="2">
        <f>COUNTIF(A$1:A2546,A2546)</f>
        <v>5</v>
      </c>
      <c r="C2546" s="2">
        <f t="shared" si="377"/>
        <v>104</v>
      </c>
      <c r="D2546" s="100">
        <f t="shared" si="378"/>
        <v>1694</v>
      </c>
      <c r="E2546" s="51">
        <v>1</v>
      </c>
      <c r="F2546" s="43">
        <f t="shared" si="385"/>
        <v>2</v>
      </c>
      <c r="G2546" s="82">
        <v>13009</v>
      </c>
      <c r="H2546" s="101">
        <f t="shared" si="386"/>
        <v>12</v>
      </c>
      <c r="I2546" s="43">
        <f>VLOOKUP(C2546,[4]CharPropertyConfig!$A:$G,7,FALSE)*D2546</f>
        <v>1694</v>
      </c>
      <c r="J2546" s="51">
        <f>VLOOKUP(A2546,filiation!A:C,3,FALSE)</f>
        <v>32</v>
      </c>
      <c r="K2546" s="51">
        <f>VLOOKUP(J2546,Entourage!A:N,14,FALSE)</f>
        <v>3</v>
      </c>
      <c r="L2546" s="2" t="str">
        <f t="shared" si="379"/>
        <v>辅助</v>
      </c>
      <c r="M2546" s="51">
        <f>VLOOKUP(A2546,filiation!A:D,IF(AND(A2546&gt;=105,A2546&lt;=125),3,4),FALSE)</f>
        <v>21</v>
      </c>
      <c r="N2546" s="51">
        <f>VLOOKUP(M2546,Entourage!A:N,14,FALSE)</f>
        <v>3</v>
      </c>
      <c r="O2546" s="2" t="str">
        <f t="shared" si="380"/>
        <v>辅助</v>
      </c>
      <c r="P2546" s="2">
        <f t="shared" si="381"/>
        <v>104</v>
      </c>
      <c r="Q2546" s="51">
        <f>INT(VLOOKUP(M2546,Entourage!A:AF,28+IF(N2546=1,2,IF(N2546=3,3,1)),FALSE)*0.6*POWER(B2546,1.1))</f>
        <v>1546</v>
      </c>
      <c r="R2546" s="55">
        <f>I2546/(SUM(H$2:H2546)*10)</f>
        <v>1.9723819947372098E-3</v>
      </c>
      <c r="S2546" s="95">
        <f t="shared" si="382"/>
        <v>3.56</v>
      </c>
      <c r="T2546" s="96">
        <f>SUMIFS(H$2:H2546,A$2:A2546,A2546)*10*S2546*(1.1+INDEX(Entourage!BD:BD,MATCH(J2546,Entourage!A:A,0))/20)</f>
        <v>1694.5600000000004</v>
      </c>
      <c r="U2546" s="96">
        <f t="shared" si="383"/>
        <v>400.96000000000026</v>
      </c>
      <c r="V2546" s="96">
        <f>T2546/VLOOKUP(C2546,[4]CharPropertyConfig!$A:$G,7,FALSE)</f>
        <v>1694.5600000000004</v>
      </c>
      <c r="W2546" s="96">
        <f t="shared" si="384"/>
        <v>31.360000000000241</v>
      </c>
      <c r="X2546" s="54" t="str">
        <f>VLOOKUP(J2546,Entourage!A:B,2,FALSE)</f>
        <v>c_b_0013</v>
      </c>
      <c r="Y2546" s="51" t="str">
        <f>VLOOKUP(M2546,Entourage!A:B,2,FALSE)</f>
        <v>c_b_0071</v>
      </c>
    </row>
    <row r="2547" spans="1:25" x14ac:dyDescent="0.15">
      <c r="A2547" s="51">
        <f t="shared" si="375"/>
        <v>128</v>
      </c>
      <c r="B2547" s="2">
        <f>COUNTIF(A$1:A2547,A2547)</f>
        <v>6</v>
      </c>
      <c r="C2547" s="2">
        <f t="shared" si="377"/>
        <v>104</v>
      </c>
      <c r="D2547" s="100">
        <f t="shared" si="378"/>
        <v>2114</v>
      </c>
      <c r="E2547" s="51">
        <v>1</v>
      </c>
      <c r="F2547" s="43">
        <f t="shared" si="385"/>
        <v>2</v>
      </c>
      <c r="G2547" s="82">
        <v>13009</v>
      </c>
      <c r="H2547" s="101">
        <f t="shared" si="386"/>
        <v>16</v>
      </c>
      <c r="I2547" s="43">
        <f>VLOOKUP(C2547,[4]CharPropertyConfig!$A:$G,7,FALSE)*D2547</f>
        <v>2114</v>
      </c>
      <c r="J2547" s="51">
        <f>VLOOKUP(A2547,filiation!A:C,3,FALSE)</f>
        <v>32</v>
      </c>
      <c r="K2547" s="51">
        <f>VLOOKUP(J2547,Entourage!A:N,14,FALSE)</f>
        <v>3</v>
      </c>
      <c r="L2547" s="2" t="str">
        <f t="shared" si="379"/>
        <v>辅助</v>
      </c>
      <c r="M2547" s="51">
        <f>VLOOKUP(A2547,filiation!A:D,IF(AND(A2547&gt;=105,A2547&lt;=125),3,4),FALSE)</f>
        <v>21</v>
      </c>
      <c r="N2547" s="51">
        <f>VLOOKUP(M2547,Entourage!A:N,14,FALSE)</f>
        <v>3</v>
      </c>
      <c r="O2547" s="2" t="str">
        <f t="shared" si="380"/>
        <v>辅助</v>
      </c>
      <c r="P2547" s="2">
        <f t="shared" si="381"/>
        <v>104</v>
      </c>
      <c r="Q2547" s="51">
        <f>INT(VLOOKUP(M2547,Entourage!A:AF,28+IF(N2547=1,2,IF(N2547=3,3,1)),FALSE)*0.6*POWER(B2547,1.1))</f>
        <v>1890</v>
      </c>
      <c r="R2547" s="55">
        <f>I2547/(SUM(H$2:H2547)*10)</f>
        <v>2.4609438662662104E-3</v>
      </c>
      <c r="S2547" s="95">
        <f t="shared" si="382"/>
        <v>3.02</v>
      </c>
      <c r="T2547" s="96">
        <f>SUMIFS(H$2:H2547,A$2:A2547,A2547)*10*S2547*(1.1+INDEX(Entourage!BD:BD,MATCH(J2547,Entourage!A:A,0))/20)</f>
        <v>2114</v>
      </c>
      <c r="U2547" s="96">
        <f t="shared" si="383"/>
        <v>419.4399999999996</v>
      </c>
      <c r="V2547" s="96">
        <f>T2547/VLOOKUP(C2547,[4]CharPropertyConfig!$A:$G,7,FALSE)</f>
        <v>2114</v>
      </c>
      <c r="W2547" s="96">
        <f t="shared" si="384"/>
        <v>18.479999999999336</v>
      </c>
      <c r="X2547" s="54" t="str">
        <f>VLOOKUP(J2547,Entourage!A:B,2,FALSE)</f>
        <v>c_b_0013</v>
      </c>
      <c r="Y2547" s="51" t="str">
        <f>VLOOKUP(M2547,Entourage!A:B,2,FALSE)</f>
        <v>c_b_0071</v>
      </c>
    </row>
    <row r="2548" spans="1:25" x14ac:dyDescent="0.15">
      <c r="A2548" s="51">
        <f t="shared" si="375"/>
        <v>128</v>
      </c>
      <c r="B2548" s="2">
        <f>COUNTIF(A$1:A2548,A2548)</f>
        <v>7</v>
      </c>
      <c r="C2548" s="2">
        <f t="shared" si="377"/>
        <v>104</v>
      </c>
      <c r="D2548" s="100">
        <f t="shared" si="378"/>
        <v>2548</v>
      </c>
      <c r="E2548" s="51">
        <v>1</v>
      </c>
      <c r="F2548" s="43">
        <f t="shared" si="385"/>
        <v>3</v>
      </c>
      <c r="G2548" s="82">
        <v>13009</v>
      </c>
      <c r="H2548" s="101">
        <f t="shared" si="386"/>
        <v>20</v>
      </c>
      <c r="I2548" s="43">
        <f>VLOOKUP(C2548,[4]CharPropertyConfig!$A:$G,7,FALSE)*D2548</f>
        <v>2548</v>
      </c>
      <c r="J2548" s="51">
        <f>VLOOKUP(A2548,filiation!A:C,3,FALSE)</f>
        <v>32</v>
      </c>
      <c r="K2548" s="51">
        <f>VLOOKUP(J2548,Entourage!A:N,14,FALSE)</f>
        <v>3</v>
      </c>
      <c r="L2548" s="2" t="str">
        <f t="shared" si="379"/>
        <v>辅助</v>
      </c>
      <c r="M2548" s="51">
        <f>VLOOKUP(A2548,filiation!A:D,IF(AND(A2548&gt;=105,A2548&lt;=125),3,4),FALSE)</f>
        <v>21</v>
      </c>
      <c r="N2548" s="51">
        <f>VLOOKUP(M2548,Entourage!A:N,14,FALSE)</f>
        <v>3</v>
      </c>
      <c r="O2548" s="2" t="str">
        <f t="shared" si="380"/>
        <v>辅助</v>
      </c>
      <c r="P2548" s="2">
        <f t="shared" si="381"/>
        <v>104</v>
      </c>
      <c r="Q2548" s="51">
        <f>INT(VLOOKUP(M2548,Entourage!A:AF,28+IF(N2548=1,2,IF(N2548=3,3,1)),FALSE)*0.6*POWER(B2548,1.1))</f>
        <v>2239</v>
      </c>
      <c r="R2548" s="55">
        <f>I2548/(SUM(H$2:H2548)*10)</f>
        <v>2.9654803193594191E-3</v>
      </c>
      <c r="S2548" s="95">
        <f t="shared" si="382"/>
        <v>2.6</v>
      </c>
      <c r="T2548" s="96">
        <f>SUMIFS(H$2:H2548,A$2:A2548,A2548)*10*S2548*(1.1+INDEX(Entourage!BD:BD,MATCH(J2548,Entourage!A:A,0))/20)</f>
        <v>2548.0000000000005</v>
      </c>
      <c r="U2548" s="96">
        <f t="shared" si="383"/>
        <v>434.00000000000045</v>
      </c>
      <c r="V2548" s="96">
        <f>T2548/VLOOKUP(C2548,[4]CharPropertyConfig!$A:$G,7,FALSE)</f>
        <v>2548.0000000000005</v>
      </c>
      <c r="W2548" s="96">
        <f t="shared" si="384"/>
        <v>14.560000000000855</v>
      </c>
      <c r="X2548" s="54" t="str">
        <f>VLOOKUP(J2548,Entourage!A:B,2,FALSE)</f>
        <v>c_b_0013</v>
      </c>
      <c r="Y2548" s="51" t="str">
        <f>VLOOKUP(M2548,Entourage!A:B,2,FALSE)</f>
        <v>c_b_0071</v>
      </c>
    </row>
    <row r="2549" spans="1:25" x14ac:dyDescent="0.15">
      <c r="A2549" s="51">
        <f t="shared" si="375"/>
        <v>128</v>
      </c>
      <c r="B2549" s="2">
        <f>COUNTIF(A$1:A2549,A2549)</f>
        <v>8</v>
      </c>
      <c r="C2549" s="2">
        <f t="shared" si="377"/>
        <v>104</v>
      </c>
      <c r="D2549" s="100">
        <f t="shared" si="378"/>
        <v>3000</v>
      </c>
      <c r="E2549" s="51">
        <v>1</v>
      </c>
      <c r="F2549" s="43">
        <f t="shared" si="385"/>
        <v>3</v>
      </c>
      <c r="G2549" s="82">
        <v>13009</v>
      </c>
      <c r="H2549" s="101">
        <f t="shared" si="386"/>
        <v>24</v>
      </c>
      <c r="I2549" s="43">
        <f>VLOOKUP(C2549,[4]CharPropertyConfig!$A:$G,7,FALSE)*D2549</f>
        <v>3000</v>
      </c>
      <c r="J2549" s="51">
        <f>VLOOKUP(A2549,filiation!A:C,3,FALSE)</f>
        <v>32</v>
      </c>
      <c r="K2549" s="51">
        <f>VLOOKUP(J2549,Entourage!A:N,14,FALSE)</f>
        <v>3</v>
      </c>
      <c r="L2549" s="2" t="str">
        <f t="shared" si="379"/>
        <v>辅助</v>
      </c>
      <c r="M2549" s="51">
        <f>VLOOKUP(A2549,filiation!A:D,IF(AND(A2549&gt;=105,A2549&lt;=125),3,4),FALSE)</f>
        <v>21</v>
      </c>
      <c r="N2549" s="51">
        <f>VLOOKUP(M2549,Entourage!A:N,14,FALSE)</f>
        <v>3</v>
      </c>
      <c r="O2549" s="2" t="str">
        <f t="shared" si="380"/>
        <v>辅助</v>
      </c>
      <c r="P2549" s="2">
        <f t="shared" si="381"/>
        <v>104</v>
      </c>
      <c r="Q2549" s="51">
        <f>INT(VLOOKUP(M2549,Entourage!A:AF,28+IF(N2549=1,2,IF(N2549=3,3,1)),FALSE)*0.6*POWER(B2549,1.1))</f>
        <v>2594</v>
      </c>
      <c r="R2549" s="55">
        <f>I2549/(SUM(H$2:H2549)*10)</f>
        <v>3.4905638424126777E-3</v>
      </c>
      <c r="S2549" s="95">
        <f t="shared" si="382"/>
        <v>2.2799999999999998</v>
      </c>
      <c r="T2549" s="96">
        <f>SUMIFS(H$2:H2549,A$2:A2549,A2549)*10*S2549*(1.1+INDEX(Entourage!BD:BD,MATCH(J2549,Entourage!A:A,0))/20)</f>
        <v>3000.48</v>
      </c>
      <c r="U2549" s="96">
        <f t="shared" si="383"/>
        <v>452.47999999999956</v>
      </c>
      <c r="V2549" s="96">
        <f>T2549/VLOOKUP(C2549,[4]CharPropertyConfig!$A:$G,7,FALSE)</f>
        <v>3000.48</v>
      </c>
      <c r="W2549" s="96">
        <f t="shared" si="384"/>
        <v>18.479999999999109</v>
      </c>
      <c r="X2549" s="54" t="str">
        <f>VLOOKUP(J2549,Entourage!A:B,2,FALSE)</f>
        <v>c_b_0013</v>
      </c>
      <c r="Y2549" s="51" t="str">
        <f>VLOOKUP(M2549,Entourage!A:B,2,FALSE)</f>
        <v>c_b_0071</v>
      </c>
    </row>
    <row r="2550" spans="1:25" x14ac:dyDescent="0.15">
      <c r="A2550" s="51">
        <f t="shared" si="375"/>
        <v>128</v>
      </c>
      <c r="B2550" s="2">
        <f>COUNTIF(A$1:A2550,A2550)</f>
        <v>9</v>
      </c>
      <c r="C2550" s="2">
        <f t="shared" si="377"/>
        <v>104</v>
      </c>
      <c r="D2550" s="100">
        <f t="shared" si="378"/>
        <v>3477</v>
      </c>
      <c r="E2550" s="51">
        <v>1</v>
      </c>
      <c r="F2550" s="43">
        <f t="shared" si="385"/>
        <v>3</v>
      </c>
      <c r="G2550" s="82">
        <v>13009</v>
      </c>
      <c r="H2550" s="101">
        <f t="shared" si="386"/>
        <v>26</v>
      </c>
      <c r="I2550" s="43">
        <f>VLOOKUP(C2550,[4]CharPropertyConfig!$A:$G,7,FALSE)*D2550</f>
        <v>3477</v>
      </c>
      <c r="J2550" s="51">
        <f>VLOOKUP(A2550,filiation!A:C,3,FALSE)</f>
        <v>32</v>
      </c>
      <c r="K2550" s="51">
        <f>VLOOKUP(J2550,Entourage!A:N,14,FALSE)</f>
        <v>3</v>
      </c>
      <c r="L2550" s="2" t="str">
        <f t="shared" si="379"/>
        <v>辅助</v>
      </c>
      <c r="M2550" s="51">
        <f>VLOOKUP(A2550,filiation!A:D,IF(AND(A2550&gt;=105,A2550&lt;=125),3,4),FALSE)</f>
        <v>21</v>
      </c>
      <c r="N2550" s="51">
        <f>VLOOKUP(M2550,Entourage!A:N,14,FALSE)</f>
        <v>3</v>
      </c>
      <c r="O2550" s="2" t="str">
        <f t="shared" si="380"/>
        <v>辅助</v>
      </c>
      <c r="P2550" s="2">
        <f t="shared" si="381"/>
        <v>104</v>
      </c>
      <c r="Q2550" s="51">
        <f>INT(VLOOKUP(M2550,Entourage!A:AF,28+IF(N2550=1,2,IF(N2550=3,3,1)),FALSE)*0.6*POWER(B2550,1.1))</f>
        <v>2953</v>
      </c>
      <c r="R2550" s="55">
        <f>I2550/(SUM(H$2:H2550)*10)</f>
        <v>4.0443400176801746E-3</v>
      </c>
      <c r="S2550" s="95">
        <f t="shared" si="382"/>
        <v>2.0699999999999998</v>
      </c>
      <c r="T2550" s="96">
        <f>SUMIFS(H$2:H2550,A$2:A2550,A2550)*10*S2550*(1.1+INDEX(Entourage!BD:BD,MATCH(J2550,Entourage!A:A,0))/20)</f>
        <v>3477.6000000000004</v>
      </c>
      <c r="U2550" s="96">
        <f t="shared" si="383"/>
        <v>477.12000000000035</v>
      </c>
      <c r="V2550" s="96">
        <f>T2550/VLOOKUP(C2550,[4]CharPropertyConfig!$A:$G,7,FALSE)</f>
        <v>3477.6000000000004</v>
      </c>
      <c r="W2550" s="96">
        <f t="shared" si="384"/>
        <v>24.640000000000782</v>
      </c>
      <c r="X2550" s="54" t="str">
        <f>VLOOKUP(J2550,Entourage!A:B,2,FALSE)</f>
        <v>c_b_0013</v>
      </c>
      <c r="Y2550" s="51" t="str">
        <f>VLOOKUP(M2550,Entourage!A:B,2,FALSE)</f>
        <v>c_b_0071</v>
      </c>
    </row>
    <row r="2551" spans="1:25" x14ac:dyDescent="0.15">
      <c r="A2551" s="51">
        <f t="shared" si="375"/>
        <v>128</v>
      </c>
      <c r="B2551" s="2">
        <f>COUNTIF(A$1:A2551,A2551)</f>
        <v>10</v>
      </c>
      <c r="C2551" s="2">
        <f t="shared" si="377"/>
        <v>104</v>
      </c>
      <c r="D2551" s="100">
        <f t="shared" si="378"/>
        <v>3969</v>
      </c>
      <c r="E2551" s="51">
        <v>1</v>
      </c>
      <c r="F2551" s="43">
        <f t="shared" si="385"/>
        <v>3</v>
      </c>
      <c r="G2551" s="82">
        <v>13009</v>
      </c>
      <c r="H2551" s="101">
        <f t="shared" si="386"/>
        <v>30</v>
      </c>
      <c r="I2551" s="43">
        <f>VLOOKUP(C2551,[4]CharPropertyConfig!$A:$G,7,FALSE)*D2551</f>
        <v>3969</v>
      </c>
      <c r="J2551" s="51">
        <f>VLOOKUP(A2551,filiation!A:C,3,FALSE)</f>
        <v>32</v>
      </c>
      <c r="K2551" s="51">
        <f>VLOOKUP(J2551,Entourage!A:N,14,FALSE)</f>
        <v>3</v>
      </c>
      <c r="L2551" s="2" t="str">
        <f t="shared" si="379"/>
        <v>辅助</v>
      </c>
      <c r="M2551" s="51">
        <f>VLOOKUP(A2551,filiation!A:D,IF(AND(A2551&gt;=105,A2551&lt;=125),3,4),FALSE)</f>
        <v>21</v>
      </c>
      <c r="N2551" s="51">
        <f>VLOOKUP(M2551,Entourage!A:N,14,FALSE)</f>
        <v>3</v>
      </c>
      <c r="O2551" s="2" t="str">
        <f t="shared" si="380"/>
        <v>辅助</v>
      </c>
      <c r="P2551" s="2">
        <f t="shared" si="381"/>
        <v>104</v>
      </c>
      <c r="Q2551" s="51">
        <f>INT(VLOOKUP(M2551,Entourage!A:AF,28+IF(N2551=1,2,IF(N2551=3,3,1)),FALSE)*0.6*POWER(B2551,1.1))</f>
        <v>3316</v>
      </c>
      <c r="R2551" s="55">
        <f>I2551/(SUM(H$2:H2551)*10)</f>
        <v>4.6150089532801565E-3</v>
      </c>
      <c r="S2551" s="95">
        <f t="shared" si="382"/>
        <v>1.89</v>
      </c>
      <c r="T2551" s="96">
        <f>SUMIFS(H$2:H2551,A$2:A2551,A2551)*10*S2551*(1.1+INDEX(Entourage!BD:BD,MATCH(J2551,Entourage!A:A,0))/20)</f>
        <v>3969.0000000000005</v>
      </c>
      <c r="U2551" s="96">
        <f t="shared" si="383"/>
        <v>491.40000000000009</v>
      </c>
      <c r="V2551" s="96">
        <f>T2551/VLOOKUP(C2551,[4]CharPropertyConfig!$A:$G,7,FALSE)</f>
        <v>3969.0000000000005</v>
      </c>
      <c r="W2551" s="96">
        <f t="shared" si="384"/>
        <v>14.279999999999745</v>
      </c>
      <c r="X2551" s="54" t="str">
        <f>VLOOKUP(J2551,Entourage!A:B,2,FALSE)</f>
        <v>c_b_0013</v>
      </c>
      <c r="Y2551" s="51" t="str">
        <f>VLOOKUP(M2551,Entourage!A:B,2,FALSE)</f>
        <v>c_b_0071</v>
      </c>
    </row>
    <row r="2552" spans="1:25" x14ac:dyDescent="0.15">
      <c r="A2552" s="51">
        <f t="shared" si="375"/>
        <v>128</v>
      </c>
      <c r="B2552" s="2">
        <f>COUNTIF(A$1:A2552,A2552)</f>
        <v>11</v>
      </c>
      <c r="C2552" s="2">
        <f t="shared" si="377"/>
        <v>104</v>
      </c>
      <c r="D2552" s="100">
        <f t="shared" si="378"/>
        <v>4482</v>
      </c>
      <c r="E2552" s="51">
        <v>1</v>
      </c>
      <c r="F2552" s="43">
        <f t="shared" si="385"/>
        <v>4</v>
      </c>
      <c r="G2552" s="82">
        <v>13009</v>
      </c>
      <c r="H2552" s="101">
        <f t="shared" si="386"/>
        <v>34</v>
      </c>
      <c r="I2552" s="43">
        <f>VLOOKUP(C2552,[4]CharPropertyConfig!$A:$G,7,FALSE)*D2552</f>
        <v>4482</v>
      </c>
      <c r="J2552" s="51">
        <f>VLOOKUP(A2552,filiation!A:C,3,FALSE)</f>
        <v>32</v>
      </c>
      <c r="K2552" s="51">
        <f>VLOOKUP(J2552,Entourage!A:N,14,FALSE)</f>
        <v>3</v>
      </c>
      <c r="L2552" s="2" t="str">
        <f t="shared" si="379"/>
        <v>辅助</v>
      </c>
      <c r="M2552" s="51">
        <f>VLOOKUP(A2552,filiation!A:D,IF(AND(A2552&gt;=105,A2552&lt;=125),3,4),FALSE)</f>
        <v>21</v>
      </c>
      <c r="N2552" s="51">
        <f>VLOOKUP(M2552,Entourage!A:N,14,FALSE)</f>
        <v>3</v>
      </c>
      <c r="O2552" s="2" t="str">
        <f t="shared" si="380"/>
        <v>辅助</v>
      </c>
      <c r="P2552" s="2">
        <f t="shared" si="381"/>
        <v>104</v>
      </c>
      <c r="Q2552" s="51">
        <f>INT(VLOOKUP(M2552,Entourage!A:AF,28+IF(N2552=1,2,IF(N2552=3,3,1)),FALSE)*0.6*POWER(B2552,1.1))</f>
        <v>3682</v>
      </c>
      <c r="R2552" s="55">
        <f>I2552/(SUM(H$2:H2552)*10)</f>
        <v>5.2094472081454278E-3</v>
      </c>
      <c r="S2552" s="95">
        <f t="shared" si="382"/>
        <v>1.74</v>
      </c>
      <c r="T2552" s="96">
        <f>SUMIFS(H$2:H2552,A$2:A2552,A2552)*10*S2552*(1.1+INDEX(Entourage!BD:BD,MATCH(J2552,Entourage!A:A,0))/20)</f>
        <v>4482.2400000000007</v>
      </c>
      <c r="U2552" s="96">
        <f t="shared" si="383"/>
        <v>513.24000000000024</v>
      </c>
      <c r="V2552" s="96">
        <f>T2552/VLOOKUP(C2552,[4]CharPropertyConfig!$A:$G,7,FALSE)</f>
        <v>4482.2400000000007</v>
      </c>
      <c r="W2552" s="96">
        <f t="shared" si="384"/>
        <v>21.840000000000146</v>
      </c>
      <c r="X2552" s="54" t="str">
        <f>VLOOKUP(J2552,Entourage!A:B,2,FALSE)</f>
        <v>c_b_0013</v>
      </c>
      <c r="Y2552" s="51" t="str">
        <f>VLOOKUP(M2552,Entourage!A:B,2,FALSE)</f>
        <v>c_b_0071</v>
      </c>
    </row>
    <row r="2553" spans="1:25" x14ac:dyDescent="0.15">
      <c r="A2553" s="51">
        <f t="shared" si="375"/>
        <v>128</v>
      </c>
      <c r="B2553" s="2">
        <f>COUNTIF(A$1:A2553,A2553)</f>
        <v>12</v>
      </c>
      <c r="C2553" s="2">
        <f t="shared" si="377"/>
        <v>104</v>
      </c>
      <c r="D2553" s="100">
        <f t="shared" si="378"/>
        <v>5019</v>
      </c>
      <c r="E2553" s="51">
        <v>1</v>
      </c>
      <c r="F2553" s="43">
        <f t="shared" si="385"/>
        <v>4</v>
      </c>
      <c r="G2553" s="82">
        <v>13009</v>
      </c>
      <c r="H2553" s="101">
        <f t="shared" si="386"/>
        <v>38</v>
      </c>
      <c r="I2553" s="43">
        <f>VLOOKUP(C2553,[4]CharPropertyConfig!$A:$G,7,FALSE)*D2553</f>
        <v>5019</v>
      </c>
      <c r="J2553" s="51">
        <f>VLOOKUP(A2553,filiation!A:C,3,FALSE)</f>
        <v>32</v>
      </c>
      <c r="K2553" s="51">
        <f>VLOOKUP(J2553,Entourage!A:N,14,FALSE)</f>
        <v>3</v>
      </c>
      <c r="L2553" s="2" t="str">
        <f t="shared" si="379"/>
        <v>辅助</v>
      </c>
      <c r="M2553" s="51">
        <f>VLOOKUP(A2553,filiation!A:D,IF(AND(A2553&gt;=105,A2553&lt;=125),3,4),FALSE)</f>
        <v>21</v>
      </c>
      <c r="N2553" s="51">
        <f>VLOOKUP(M2553,Entourage!A:N,14,FALSE)</f>
        <v>3</v>
      </c>
      <c r="O2553" s="2" t="str">
        <f t="shared" si="380"/>
        <v>辅助</v>
      </c>
      <c r="P2553" s="2">
        <f t="shared" si="381"/>
        <v>104</v>
      </c>
      <c r="Q2553" s="51">
        <f>INT(VLOOKUP(M2553,Entourage!A:AF,28+IF(N2553=1,2,IF(N2553=3,3,1)),FALSE)*0.6*POWER(B2553,1.1))</f>
        <v>4052</v>
      </c>
      <c r="R2553" s="55">
        <f>I2553/(SUM(H$2:H2553)*10)</f>
        <v>5.8310291144828864E-3</v>
      </c>
      <c r="S2553" s="95">
        <f t="shared" si="382"/>
        <v>1.615</v>
      </c>
      <c r="T2553" s="96">
        <f>SUMIFS(H$2:H2553,A$2:A2553,A2553)*10*S2553*(1.1+INDEX(Entourage!BD:BD,MATCH(J2553,Entourage!A:A,0))/20)</f>
        <v>5019.420000000001</v>
      </c>
      <c r="U2553" s="96">
        <f t="shared" si="383"/>
        <v>537.18000000000029</v>
      </c>
      <c r="V2553" s="96">
        <f>T2553/VLOOKUP(C2553,[4]CharPropertyConfig!$A:$G,7,FALSE)</f>
        <v>5019.420000000001</v>
      </c>
      <c r="W2553" s="96">
        <f t="shared" si="384"/>
        <v>23.940000000000055</v>
      </c>
      <c r="X2553" s="54" t="str">
        <f>VLOOKUP(J2553,Entourage!A:B,2,FALSE)</f>
        <v>c_b_0013</v>
      </c>
      <c r="Y2553" s="51" t="str">
        <f>VLOOKUP(M2553,Entourage!A:B,2,FALSE)</f>
        <v>c_b_0071</v>
      </c>
    </row>
    <row r="2554" spans="1:25" x14ac:dyDescent="0.15">
      <c r="A2554" s="51">
        <f t="shared" si="375"/>
        <v>128</v>
      </c>
      <c r="B2554" s="2">
        <f>COUNTIF(A$1:A2554,A2554)</f>
        <v>13</v>
      </c>
      <c r="C2554" s="2">
        <f t="shared" si="377"/>
        <v>104</v>
      </c>
      <c r="D2554" s="100">
        <f t="shared" si="378"/>
        <v>5580</v>
      </c>
      <c r="E2554" s="51">
        <v>1</v>
      </c>
      <c r="F2554" s="43">
        <f t="shared" si="385"/>
        <v>4</v>
      </c>
      <c r="G2554" s="82">
        <v>13009</v>
      </c>
      <c r="H2554" s="101">
        <f t="shared" si="386"/>
        <v>42</v>
      </c>
      <c r="I2554" s="43">
        <f>VLOOKUP(C2554,[4]CharPropertyConfig!$A:$G,7,FALSE)*D2554</f>
        <v>5580</v>
      </c>
      <c r="J2554" s="51">
        <f>VLOOKUP(A2554,filiation!A:C,3,FALSE)</f>
        <v>32</v>
      </c>
      <c r="K2554" s="51">
        <f>VLOOKUP(J2554,Entourage!A:N,14,FALSE)</f>
        <v>3</v>
      </c>
      <c r="L2554" s="2" t="str">
        <f t="shared" si="379"/>
        <v>辅助</v>
      </c>
      <c r="M2554" s="51">
        <f>VLOOKUP(A2554,filiation!A:D,IF(AND(A2554&gt;=105,A2554&lt;=125),3,4),FALSE)</f>
        <v>21</v>
      </c>
      <c r="N2554" s="51">
        <f>VLOOKUP(M2554,Entourage!A:N,14,FALSE)</f>
        <v>3</v>
      </c>
      <c r="O2554" s="2" t="str">
        <f t="shared" si="380"/>
        <v>辅助</v>
      </c>
      <c r="P2554" s="2">
        <f t="shared" si="381"/>
        <v>104</v>
      </c>
      <c r="Q2554" s="51">
        <f>INT(VLOOKUP(M2554,Entourage!A:AF,28+IF(N2554=1,2,IF(N2554=3,3,1)),FALSE)*0.6*POWER(B2554,1.1))</f>
        <v>4425</v>
      </c>
      <c r="R2554" s="55">
        <f>I2554/(SUM(H$2:H2554)*10)</f>
        <v>6.4796321241116636E-3</v>
      </c>
      <c r="S2554" s="95">
        <f t="shared" si="382"/>
        <v>1.51</v>
      </c>
      <c r="T2554" s="96">
        <f>SUMIFS(H$2:H2554,A$2:A2554,A2554)*10*S2554*(1.1+INDEX(Entourage!BD:BD,MATCH(J2554,Entourage!A:A,0))/20)</f>
        <v>5580.9600000000009</v>
      </c>
      <c r="U2554" s="96">
        <f t="shared" si="383"/>
        <v>561.54</v>
      </c>
      <c r="V2554" s="96">
        <f>T2554/VLOOKUP(C2554,[4]CharPropertyConfig!$A:$G,7,FALSE)</f>
        <v>5580.9600000000009</v>
      </c>
      <c r="W2554" s="96">
        <f t="shared" si="384"/>
        <v>24.359999999999673</v>
      </c>
      <c r="X2554" s="54" t="str">
        <f>VLOOKUP(J2554,Entourage!A:B,2,FALSE)</f>
        <v>c_b_0013</v>
      </c>
      <c r="Y2554" s="51" t="str">
        <f>VLOOKUP(M2554,Entourage!A:B,2,FALSE)</f>
        <v>c_b_0071</v>
      </c>
    </row>
    <row r="2555" spans="1:25" x14ac:dyDescent="0.15">
      <c r="A2555" s="51">
        <f t="shared" si="375"/>
        <v>128</v>
      </c>
      <c r="B2555" s="2">
        <f>COUNTIF(A$1:A2555,A2555)</f>
        <v>14</v>
      </c>
      <c r="C2555" s="2">
        <f t="shared" si="377"/>
        <v>104</v>
      </c>
      <c r="D2555" s="100">
        <f t="shared" si="378"/>
        <v>6162</v>
      </c>
      <c r="E2555" s="51">
        <v>1</v>
      </c>
      <c r="F2555" s="43">
        <f t="shared" si="385"/>
        <v>5</v>
      </c>
      <c r="G2555" s="82">
        <v>13009</v>
      </c>
      <c r="H2555" s="101">
        <f t="shared" si="386"/>
        <v>46</v>
      </c>
      <c r="I2555" s="43">
        <f>VLOOKUP(C2555,[4]CharPropertyConfig!$A:$G,7,FALSE)*D2555</f>
        <v>6162</v>
      </c>
      <c r="J2555" s="51">
        <f>VLOOKUP(A2555,filiation!A:C,3,FALSE)</f>
        <v>32</v>
      </c>
      <c r="K2555" s="51">
        <f>VLOOKUP(J2555,Entourage!A:N,14,FALSE)</f>
        <v>3</v>
      </c>
      <c r="L2555" s="2" t="str">
        <f t="shared" si="379"/>
        <v>辅助</v>
      </c>
      <c r="M2555" s="51">
        <f>VLOOKUP(A2555,filiation!A:D,IF(AND(A2555&gt;=105,A2555&lt;=125),3,4),FALSE)</f>
        <v>21</v>
      </c>
      <c r="N2555" s="51">
        <f>VLOOKUP(M2555,Entourage!A:N,14,FALSE)</f>
        <v>3</v>
      </c>
      <c r="O2555" s="2" t="str">
        <f t="shared" si="380"/>
        <v>辅助</v>
      </c>
      <c r="P2555" s="2">
        <f t="shared" si="381"/>
        <v>104</v>
      </c>
      <c r="Q2555" s="51">
        <f>INT(VLOOKUP(M2555,Entourage!A:AF,28+IF(N2555=1,2,IF(N2555=3,3,1)),FALSE)*0.6*POWER(B2555,1.1))</f>
        <v>4801</v>
      </c>
      <c r="R2555" s="55">
        <f>I2555/(SUM(H$2:H2555)*10)</f>
        <v>7.1516445764954386E-3</v>
      </c>
      <c r="S2555" s="95">
        <f t="shared" si="382"/>
        <v>1.42</v>
      </c>
      <c r="T2555" s="96">
        <f>SUMIFS(H$2:H2555,A$2:A2555,A2555)*10*S2555*(1.1+INDEX(Entourage!BD:BD,MATCH(J2555,Entourage!A:A,0))/20)</f>
        <v>6162.8</v>
      </c>
      <c r="U2555" s="96">
        <f t="shared" si="383"/>
        <v>581.83999999999924</v>
      </c>
      <c r="V2555" s="96">
        <f>T2555/VLOOKUP(C2555,[4]CharPropertyConfig!$A:$G,7,FALSE)</f>
        <v>6162.8</v>
      </c>
      <c r="W2555" s="96">
        <f t="shared" si="384"/>
        <v>20.299999999999272</v>
      </c>
      <c r="X2555" s="54" t="str">
        <f>VLOOKUP(J2555,Entourage!A:B,2,FALSE)</f>
        <v>c_b_0013</v>
      </c>
      <c r="Y2555" s="51" t="str">
        <f>VLOOKUP(M2555,Entourage!A:B,2,FALSE)</f>
        <v>c_b_0071</v>
      </c>
    </row>
    <row r="2556" spans="1:25" x14ac:dyDescent="0.15">
      <c r="A2556" s="51">
        <f t="shared" si="375"/>
        <v>128</v>
      </c>
      <c r="B2556" s="2">
        <f>COUNTIF(A$1:A2556,A2556)</f>
        <v>15</v>
      </c>
      <c r="C2556" s="2">
        <f t="shared" si="377"/>
        <v>104</v>
      </c>
      <c r="D2556" s="100">
        <f t="shared" si="378"/>
        <v>6763</v>
      </c>
      <c r="E2556" s="51">
        <v>1</v>
      </c>
      <c r="F2556" s="43">
        <f t="shared" si="385"/>
        <v>5</v>
      </c>
      <c r="G2556" s="82">
        <v>13009</v>
      </c>
      <c r="H2556" s="101">
        <f t="shared" si="386"/>
        <v>50</v>
      </c>
      <c r="I2556" s="43">
        <f>VLOOKUP(C2556,[4]CharPropertyConfig!$A:$G,7,FALSE)*D2556</f>
        <v>6763</v>
      </c>
      <c r="J2556" s="51">
        <f>VLOOKUP(A2556,filiation!A:C,3,FALSE)</f>
        <v>32</v>
      </c>
      <c r="K2556" s="51">
        <f>VLOOKUP(J2556,Entourage!A:N,14,FALSE)</f>
        <v>3</v>
      </c>
      <c r="L2556" s="2" t="str">
        <f t="shared" si="379"/>
        <v>辅助</v>
      </c>
      <c r="M2556" s="51">
        <f>VLOOKUP(A2556,filiation!A:D,IF(AND(A2556&gt;=105,A2556&lt;=125),3,4),FALSE)</f>
        <v>21</v>
      </c>
      <c r="N2556" s="51">
        <f>VLOOKUP(M2556,Entourage!A:N,14,FALSE)</f>
        <v>3</v>
      </c>
      <c r="O2556" s="2" t="str">
        <f t="shared" si="380"/>
        <v>辅助</v>
      </c>
      <c r="P2556" s="2">
        <f t="shared" si="381"/>
        <v>104</v>
      </c>
      <c r="Q2556" s="51">
        <f>INT(VLOOKUP(M2556,Entourage!A:AF,28+IF(N2556=1,2,IF(N2556=3,3,1)),FALSE)*0.6*POWER(B2556,1.1))</f>
        <v>5179</v>
      </c>
      <c r="R2556" s="55">
        <f>I2556/(SUM(H$2:H2556)*10)</f>
        <v>7.844615598756554E-3</v>
      </c>
      <c r="S2556" s="95">
        <f t="shared" si="382"/>
        <v>1.3418999999999999</v>
      </c>
      <c r="T2556" s="96">
        <f>SUMIFS(H$2:H2556,A$2:A2556,A2556)*10*S2556*(1.1+INDEX(Entourage!BD:BD,MATCH(J2556,Entourage!A:A,0))/20)</f>
        <v>6763.1759999999995</v>
      </c>
      <c r="U2556" s="96">
        <f t="shared" si="383"/>
        <v>600.37599999999929</v>
      </c>
      <c r="V2556" s="96">
        <f>T2556/VLOOKUP(C2556,[4]CharPropertyConfig!$A:$G,7,FALSE)</f>
        <v>6763.1759999999995</v>
      </c>
      <c r="W2556" s="96">
        <f t="shared" si="384"/>
        <v>18.536000000000058</v>
      </c>
      <c r="X2556" s="54" t="str">
        <f>VLOOKUP(J2556,Entourage!A:B,2,FALSE)</f>
        <v>c_b_0013</v>
      </c>
      <c r="Y2556" s="51" t="str">
        <f>VLOOKUP(M2556,Entourage!A:B,2,FALSE)</f>
        <v>c_b_0071</v>
      </c>
    </row>
    <row r="2557" spans="1:25" x14ac:dyDescent="0.15">
      <c r="A2557" s="51">
        <f t="shared" si="375"/>
        <v>128</v>
      </c>
      <c r="B2557" s="2">
        <f>COUNTIF(A$1:A2557,A2557)</f>
        <v>16</v>
      </c>
      <c r="C2557" s="2">
        <f t="shared" si="377"/>
        <v>104</v>
      </c>
      <c r="D2557" s="100">
        <f t="shared" si="378"/>
        <v>7388</v>
      </c>
      <c r="E2557" s="51">
        <v>1</v>
      </c>
      <c r="F2557" s="43">
        <f t="shared" si="385"/>
        <v>5</v>
      </c>
      <c r="G2557" s="82">
        <v>13009</v>
      </c>
      <c r="H2557" s="101">
        <f t="shared" si="386"/>
        <v>54</v>
      </c>
      <c r="I2557" s="43">
        <f>VLOOKUP(C2557,[4]CharPropertyConfig!$A:$G,7,FALSE)*D2557</f>
        <v>7388</v>
      </c>
      <c r="J2557" s="51">
        <f>VLOOKUP(A2557,filiation!A:C,3,FALSE)</f>
        <v>32</v>
      </c>
      <c r="K2557" s="51">
        <f>VLOOKUP(J2557,Entourage!A:N,14,FALSE)</f>
        <v>3</v>
      </c>
      <c r="L2557" s="2" t="str">
        <f t="shared" si="379"/>
        <v>辅助</v>
      </c>
      <c r="M2557" s="51">
        <f>VLOOKUP(A2557,filiation!A:D,IF(AND(A2557&gt;=105,A2557&lt;=125),3,4),FALSE)</f>
        <v>21</v>
      </c>
      <c r="N2557" s="51">
        <f>VLOOKUP(M2557,Entourage!A:N,14,FALSE)</f>
        <v>3</v>
      </c>
      <c r="O2557" s="2" t="str">
        <f t="shared" si="380"/>
        <v>辅助</v>
      </c>
      <c r="P2557" s="2">
        <f t="shared" si="381"/>
        <v>104</v>
      </c>
      <c r="Q2557" s="51">
        <f>INT(VLOOKUP(M2557,Entourage!A:AF,28+IF(N2557=1,2,IF(N2557=3,3,1)),FALSE)*0.6*POWER(B2557,1.1))</f>
        <v>5560</v>
      </c>
      <c r="R2557" s="55">
        <f>I2557/(SUM(H$2:H2557)*10)</f>
        <v>8.5642083787355397E-3</v>
      </c>
      <c r="S2557" s="95">
        <f t="shared" si="382"/>
        <v>1.2748049999999997</v>
      </c>
      <c r="T2557" s="96">
        <f>SUMIFS(H$2:H2557,A$2:A2557,A2557)*10*S2557*(1.1+INDEX(Entourage!BD:BD,MATCH(J2557,Entourage!A:A,0))/20)</f>
        <v>7388.7697799999987</v>
      </c>
      <c r="U2557" s="96">
        <f t="shared" si="383"/>
        <v>625.59377999999924</v>
      </c>
      <c r="V2557" s="96">
        <f>T2557/VLOOKUP(C2557,[4]CharPropertyConfig!$A:$G,7,FALSE)</f>
        <v>7388.7697799999987</v>
      </c>
      <c r="W2557" s="96">
        <f t="shared" si="384"/>
        <v>25.217779999999948</v>
      </c>
      <c r="X2557" s="54" t="str">
        <f>VLOOKUP(J2557,Entourage!A:B,2,FALSE)</f>
        <v>c_b_0013</v>
      </c>
      <c r="Y2557" s="51" t="str">
        <f>VLOOKUP(M2557,Entourage!A:B,2,FALSE)</f>
        <v>c_b_0071</v>
      </c>
    </row>
    <row r="2558" spans="1:25" x14ac:dyDescent="0.15">
      <c r="A2558" s="51">
        <f t="shared" si="375"/>
        <v>128</v>
      </c>
      <c r="B2558" s="2">
        <f>COUNTIF(A$1:A2558,A2558)</f>
        <v>17</v>
      </c>
      <c r="C2558" s="2">
        <f t="shared" si="377"/>
        <v>104</v>
      </c>
      <c r="D2558" s="100">
        <f t="shared" si="378"/>
        <v>8044</v>
      </c>
      <c r="E2558" s="51">
        <v>1</v>
      </c>
      <c r="F2558" s="43">
        <f t="shared" si="385"/>
        <v>5</v>
      </c>
      <c r="G2558" s="82">
        <v>13009</v>
      </c>
      <c r="H2558" s="101">
        <f t="shared" si="386"/>
        <v>58</v>
      </c>
      <c r="I2558" s="43">
        <f>VLOOKUP(C2558,[4]CharPropertyConfig!$A:$G,7,FALSE)*D2558</f>
        <v>8044</v>
      </c>
      <c r="J2558" s="51">
        <f>VLOOKUP(A2558,filiation!A:C,3,FALSE)</f>
        <v>32</v>
      </c>
      <c r="K2558" s="51">
        <f>VLOOKUP(J2558,Entourage!A:N,14,FALSE)</f>
        <v>3</v>
      </c>
      <c r="L2558" s="2" t="str">
        <f t="shared" si="379"/>
        <v>辅助</v>
      </c>
      <c r="M2558" s="51">
        <f>VLOOKUP(A2558,filiation!A:D,IF(AND(A2558&gt;=105,A2558&lt;=125),3,4),FALSE)</f>
        <v>21</v>
      </c>
      <c r="N2558" s="51">
        <f>VLOOKUP(M2558,Entourage!A:N,14,FALSE)</f>
        <v>3</v>
      </c>
      <c r="O2558" s="2" t="str">
        <f t="shared" si="380"/>
        <v>辅助</v>
      </c>
      <c r="P2558" s="2">
        <f t="shared" si="381"/>
        <v>104</v>
      </c>
      <c r="Q2558" s="51">
        <f>INT(VLOOKUP(M2558,Entourage!A:AF,28+IF(N2558=1,2,IF(N2558=3,3,1)),FALSE)*0.6*POWER(B2558,1.1))</f>
        <v>5944</v>
      </c>
      <c r="R2558" s="55">
        <f>I2558/(SUM(H$2:H2558)*10)</f>
        <v>9.3183819100134384E-3</v>
      </c>
      <c r="S2558" s="95">
        <f t="shared" si="382"/>
        <v>1.2174387749999998</v>
      </c>
      <c r="T2558" s="96">
        <f>SUMIFS(H$2:H2558,A$2:A2558,A2558)*10*S2558*(1.1+INDEX(Entourage!BD:BD,MATCH(J2558,Entourage!A:A,0))/20)</f>
        <v>8044.835425199999</v>
      </c>
      <c r="U2558" s="96">
        <f t="shared" si="383"/>
        <v>656.06564520000029</v>
      </c>
      <c r="V2558" s="96">
        <f>T2558/VLOOKUP(C2558,[4]CharPropertyConfig!$A:$G,7,FALSE)</f>
        <v>8044.835425199999</v>
      </c>
      <c r="W2558" s="96">
        <f t="shared" si="384"/>
        <v>30.471865200001048</v>
      </c>
      <c r="X2558" s="54" t="str">
        <f>VLOOKUP(J2558,Entourage!A:B,2,FALSE)</f>
        <v>c_b_0013</v>
      </c>
      <c r="Y2558" s="51" t="str">
        <f>VLOOKUP(M2558,Entourage!A:B,2,FALSE)</f>
        <v>c_b_0071</v>
      </c>
    </row>
    <row r="2559" spans="1:25" x14ac:dyDescent="0.15">
      <c r="A2559" s="51">
        <f t="shared" si="375"/>
        <v>128</v>
      </c>
      <c r="B2559" s="2">
        <f>COUNTIF(A$1:A2559,A2559)</f>
        <v>18</v>
      </c>
      <c r="C2559" s="2">
        <f t="shared" si="377"/>
        <v>104</v>
      </c>
      <c r="D2559" s="100">
        <f t="shared" si="378"/>
        <v>8770</v>
      </c>
      <c r="E2559" s="51">
        <v>1</v>
      </c>
      <c r="F2559" s="43">
        <f t="shared" si="385"/>
        <v>6</v>
      </c>
      <c r="G2559" s="82">
        <v>13009</v>
      </c>
      <c r="H2559" s="101">
        <f t="shared" si="386"/>
        <v>64</v>
      </c>
      <c r="I2559" s="43">
        <f>VLOOKUP(C2559,[4]CharPropertyConfig!$A:$G,7,FALSE)*D2559</f>
        <v>8770</v>
      </c>
      <c r="J2559" s="51">
        <f>VLOOKUP(A2559,filiation!A:C,3,FALSE)</f>
        <v>32</v>
      </c>
      <c r="K2559" s="51">
        <f>VLOOKUP(J2559,Entourage!A:N,14,FALSE)</f>
        <v>3</v>
      </c>
      <c r="L2559" s="2" t="str">
        <f t="shared" si="379"/>
        <v>辅助</v>
      </c>
      <c r="M2559" s="51">
        <f>VLOOKUP(A2559,filiation!A:D,IF(AND(A2559&gt;=105,A2559&lt;=125),3,4),FALSE)</f>
        <v>21</v>
      </c>
      <c r="N2559" s="51">
        <f>VLOOKUP(M2559,Entourage!A:N,14,FALSE)</f>
        <v>3</v>
      </c>
      <c r="O2559" s="2" t="str">
        <f t="shared" si="380"/>
        <v>辅助</v>
      </c>
      <c r="P2559" s="2">
        <f t="shared" si="381"/>
        <v>104</v>
      </c>
      <c r="Q2559" s="51">
        <f>INT(VLOOKUP(M2559,Entourage!A:AF,28+IF(N2559=1,2,IF(N2559=3,3,1)),FALSE)*0.6*POWER(B2559,1.1))</f>
        <v>6330</v>
      </c>
      <c r="R2559" s="55">
        <f>I2559/(SUM(H$2:H2559)*10)</f>
        <v>1.0151872945316479E-2</v>
      </c>
      <c r="S2559" s="95">
        <f t="shared" si="382"/>
        <v>1.1687412239999997</v>
      </c>
      <c r="T2559" s="96">
        <f>SUMIFS(H$2:H2559,A$2:A2559,A2559)*10*S2559*(1.1+INDEX(Entourage!BD:BD,MATCH(J2559,Entourage!A:A,0))/20)</f>
        <v>8770.2341448959978</v>
      </c>
      <c r="U2559" s="96">
        <f t="shared" si="383"/>
        <v>725.39871969599881</v>
      </c>
      <c r="V2559" s="96">
        <f>T2559/VLOOKUP(C2559,[4]CharPropertyConfig!$A:$G,7,FALSE)</f>
        <v>8770.2341448959978</v>
      </c>
      <c r="W2559" s="96">
        <f t="shared" si="384"/>
        <v>69.333074495998517</v>
      </c>
      <c r="X2559" s="54" t="str">
        <f>VLOOKUP(J2559,Entourage!A:B,2,FALSE)</f>
        <v>c_b_0013</v>
      </c>
      <c r="Y2559" s="51" t="str">
        <f>VLOOKUP(M2559,Entourage!A:B,2,FALSE)</f>
        <v>c_b_0071</v>
      </c>
    </row>
    <row r="2560" spans="1:25" x14ac:dyDescent="0.15">
      <c r="A2560" s="51">
        <f t="shared" si="375"/>
        <v>128</v>
      </c>
      <c r="B2560" s="2">
        <f>COUNTIF(A$1:A2560,A2560)</f>
        <v>19</v>
      </c>
      <c r="C2560" s="2">
        <f t="shared" si="377"/>
        <v>104</v>
      </c>
      <c r="D2560" s="100">
        <f t="shared" si="378"/>
        <v>9536</v>
      </c>
      <c r="E2560" s="51">
        <v>1</v>
      </c>
      <c r="F2560" s="43">
        <f t="shared" si="385"/>
        <v>6</v>
      </c>
      <c r="G2560" s="82">
        <v>13009</v>
      </c>
      <c r="H2560" s="101">
        <f t="shared" si="386"/>
        <v>68</v>
      </c>
      <c r="I2560" s="43">
        <f>VLOOKUP(C2560,[4]CharPropertyConfig!$A:$G,7,FALSE)*D2560</f>
        <v>9536</v>
      </c>
      <c r="J2560" s="51">
        <f>VLOOKUP(A2560,filiation!A:C,3,FALSE)</f>
        <v>32</v>
      </c>
      <c r="K2560" s="51">
        <f>VLOOKUP(J2560,Entourage!A:N,14,FALSE)</f>
        <v>3</v>
      </c>
      <c r="L2560" s="2" t="str">
        <f t="shared" si="379"/>
        <v>辅助</v>
      </c>
      <c r="M2560" s="51">
        <f>VLOOKUP(A2560,filiation!A:D,IF(AND(A2560&gt;=105,A2560&lt;=125),3,4),FALSE)</f>
        <v>21</v>
      </c>
      <c r="N2560" s="51">
        <f>VLOOKUP(M2560,Entourage!A:N,14,FALSE)</f>
        <v>3</v>
      </c>
      <c r="O2560" s="2" t="str">
        <f t="shared" si="380"/>
        <v>辅助</v>
      </c>
      <c r="P2560" s="2">
        <f t="shared" si="381"/>
        <v>104</v>
      </c>
      <c r="Q2560" s="51">
        <f>INT(VLOOKUP(M2560,Entourage!A:AF,28+IF(N2560=1,2,IF(N2560=3,3,1)),FALSE)*0.6*POWER(B2560,1.1))</f>
        <v>6718</v>
      </c>
      <c r="R2560" s="55">
        <f>I2560/(SUM(H$2:H2560)*10)</f>
        <v>1.1029888035532525E-2</v>
      </c>
      <c r="S2560" s="95">
        <f t="shared" si="382"/>
        <v>1.1278352811599996</v>
      </c>
      <c r="T2560" s="96">
        <f>SUMIFS(H$2:H2560,A$2:A2560,A2560)*10*S2560*(1.1+INDEX(Entourage!BD:BD,MATCH(J2560,Entourage!A:A,0))/20)</f>
        <v>9536.9751374889565</v>
      </c>
      <c r="U2560" s="96">
        <f t="shared" si="383"/>
        <v>766.74099259295872</v>
      </c>
      <c r="V2560" s="96">
        <f>T2560/VLOOKUP(C2560,[4]CharPropertyConfig!$A:$G,7,FALSE)</f>
        <v>9536.9751374889565</v>
      </c>
      <c r="W2560" s="96">
        <f t="shared" si="384"/>
        <v>41.342272896959912</v>
      </c>
      <c r="X2560" s="54" t="str">
        <f>VLOOKUP(J2560,Entourage!A:B,2,FALSE)</f>
        <v>c_b_0013</v>
      </c>
      <c r="Y2560" s="51" t="str">
        <f>VLOOKUP(M2560,Entourage!A:B,2,FALSE)</f>
        <v>c_b_0071</v>
      </c>
    </row>
    <row r="2561" spans="1:25" x14ac:dyDescent="0.15">
      <c r="A2561" s="51">
        <f t="shared" si="375"/>
        <v>128</v>
      </c>
      <c r="B2561" s="2">
        <f>COUNTIF(A$1:A2561,A2561)</f>
        <v>20</v>
      </c>
      <c r="C2561" s="2">
        <f t="shared" si="377"/>
        <v>104</v>
      </c>
      <c r="D2561" s="100">
        <f t="shared" si="378"/>
        <v>10353</v>
      </c>
      <c r="E2561" s="51">
        <v>1</v>
      </c>
      <c r="F2561" s="43">
        <f t="shared" si="385"/>
        <v>6</v>
      </c>
      <c r="G2561" s="82">
        <v>13009</v>
      </c>
      <c r="H2561" s="101">
        <f t="shared" si="386"/>
        <v>72</v>
      </c>
      <c r="I2561" s="43">
        <f>VLOOKUP(C2561,[4]CharPropertyConfig!$A:$G,7,FALSE)*D2561</f>
        <v>10353</v>
      </c>
      <c r="J2561" s="51">
        <f>VLOOKUP(A2561,filiation!A:C,3,FALSE)</f>
        <v>32</v>
      </c>
      <c r="K2561" s="51">
        <f>VLOOKUP(J2561,Entourage!A:N,14,FALSE)</f>
        <v>3</v>
      </c>
      <c r="L2561" s="2" t="str">
        <f t="shared" si="379"/>
        <v>辅助</v>
      </c>
      <c r="M2561" s="51">
        <f>VLOOKUP(A2561,filiation!A:D,IF(AND(A2561&gt;=105,A2561&lt;=125),3,4),FALSE)</f>
        <v>21</v>
      </c>
      <c r="N2561" s="51">
        <f>VLOOKUP(M2561,Entourage!A:N,14,FALSE)</f>
        <v>3</v>
      </c>
      <c r="O2561" s="2" t="str">
        <f t="shared" si="380"/>
        <v>辅助</v>
      </c>
      <c r="P2561" s="2">
        <f t="shared" si="381"/>
        <v>104</v>
      </c>
      <c r="Q2561" s="51">
        <f>INT(VLOOKUP(M2561,Entourage!A:AF,28+IF(N2561=1,2,IF(N2561=3,3,1)),FALSE)*0.6*POWER(B2561,1.1))</f>
        <v>7108</v>
      </c>
      <c r="R2561" s="55">
        <f>I2561/(SUM(H$2:H2561)*10)</f>
        <v>1.1964913091715976E-2</v>
      </c>
      <c r="S2561" s="95">
        <f t="shared" si="382"/>
        <v>1.0940002227251997</v>
      </c>
      <c r="T2561" s="96">
        <f>SUMIFS(H$2:H2561,A$2:A2561,A2561)*10*S2561*(1.1+INDEX(Entourage!BD:BD,MATCH(J2561,Entourage!A:A,0))/20)</f>
        <v>10353.618107871291</v>
      </c>
      <c r="U2561" s="96">
        <f t="shared" si="383"/>
        <v>816.64297038233417</v>
      </c>
      <c r="V2561" s="96">
        <f>T2561/VLOOKUP(C2561,[4]CharPropertyConfig!$A:$G,7,FALSE)</f>
        <v>10353.618107871291</v>
      </c>
      <c r="W2561" s="96">
        <f t="shared" si="384"/>
        <v>49.901977789375451</v>
      </c>
      <c r="X2561" s="54" t="str">
        <f>VLOOKUP(J2561,Entourage!A:B,2,FALSE)</f>
        <v>c_b_0013</v>
      </c>
      <c r="Y2561" s="51" t="str">
        <f>VLOOKUP(M2561,Entourage!A:B,2,FALSE)</f>
        <v>c_b_0071</v>
      </c>
    </row>
    <row r="2562" spans="1:25" x14ac:dyDescent="0.15">
      <c r="A2562" s="51">
        <f t="shared" si="375"/>
        <v>129</v>
      </c>
      <c r="B2562" s="2">
        <f>COUNTIF(A$1:A2562,A2562)</f>
        <v>1</v>
      </c>
      <c r="C2562" s="2">
        <f t="shared" si="377"/>
        <v>101</v>
      </c>
      <c r="D2562" s="100">
        <f t="shared" si="378"/>
        <v>11</v>
      </c>
      <c r="E2562" s="51">
        <v>1</v>
      </c>
      <c r="F2562" s="43">
        <f t="shared" si="385"/>
        <v>1</v>
      </c>
      <c r="G2562" s="82">
        <v>13009</v>
      </c>
      <c r="H2562" s="101">
        <f t="shared" si="386"/>
        <v>2</v>
      </c>
      <c r="I2562" s="43">
        <f>VLOOKUP(C2562,[4]CharPropertyConfig!$A:$G,7,FALSE)*D2562</f>
        <v>275</v>
      </c>
      <c r="J2562" s="51">
        <f>VLOOKUP(A2562,filiation!A:C,3,FALSE)</f>
        <v>32</v>
      </c>
      <c r="K2562" s="51">
        <f>VLOOKUP(J2562,Entourage!A:N,14,FALSE)</f>
        <v>3</v>
      </c>
      <c r="L2562" s="2" t="str">
        <f t="shared" si="379"/>
        <v>辅助</v>
      </c>
      <c r="M2562" s="51">
        <f>VLOOKUP(A2562,filiation!A:D,IF(AND(A2562&gt;=105,A2562&lt;=125),3,4),FALSE)</f>
        <v>7</v>
      </c>
      <c r="N2562" s="51">
        <f>VLOOKUP(M2562,Entourage!A:N,14,FALSE)</f>
        <v>2</v>
      </c>
      <c r="O2562" s="2" t="str">
        <f t="shared" si="380"/>
        <v>刺杀</v>
      </c>
      <c r="P2562" s="2">
        <f t="shared" si="381"/>
        <v>101</v>
      </c>
      <c r="Q2562" s="51">
        <f>INT(VLOOKUP(M2562,Entourage!A:AF,28+IF(N2562=1,2,IF(N2562=3,3,1)),FALSE)*0.6*POWER(B2562,1.1))</f>
        <v>18</v>
      </c>
      <c r="R2562" s="55">
        <f>I2562/(SUM(H$2:H2562)*10)</f>
        <v>3.1780885242112565E-4</v>
      </c>
      <c r="S2562" s="95">
        <f t="shared" si="382"/>
        <v>10</v>
      </c>
      <c r="T2562" s="96">
        <f>SUMIFS(H$2:H2562,A$2:A2562,A2562)*10*S2562*(1.1+INDEX(Entourage!BD:BD,MATCH(J2562,Entourage!A:A,0))/20)</f>
        <v>280</v>
      </c>
      <c r="U2562" s="96">
        <f t="shared" si="383"/>
        <v>-10073.618107871291</v>
      </c>
      <c r="V2562" s="96">
        <f>T2562/VLOOKUP(C2562,[4]CharPropertyConfig!$A:$G,7,FALSE)</f>
        <v>11.2</v>
      </c>
      <c r="W2562" s="96">
        <f t="shared" si="384"/>
        <v>-10890.261078253625</v>
      </c>
      <c r="X2562" s="54" t="str">
        <f>VLOOKUP(J2562,Entourage!A:B,2,FALSE)</f>
        <v>c_b_0013</v>
      </c>
      <c r="Y2562" s="51" t="str">
        <f>VLOOKUP(M2562,Entourage!A:B,2,FALSE)</f>
        <v>c_b_0058</v>
      </c>
    </row>
    <row r="2563" spans="1:25" x14ac:dyDescent="0.15">
      <c r="A2563" s="51">
        <f t="shared" ref="A2563:A2601" si="387">INT((ROW(A2563)+18)/20)</f>
        <v>129</v>
      </c>
      <c r="B2563" s="2">
        <f>COUNTIF(A$1:A2563,A2563)</f>
        <v>2</v>
      </c>
      <c r="C2563" s="2">
        <f t="shared" si="377"/>
        <v>101</v>
      </c>
      <c r="D2563" s="100">
        <f t="shared" si="378"/>
        <v>23</v>
      </c>
      <c r="E2563" s="51">
        <v>1</v>
      </c>
      <c r="F2563" s="43">
        <f t="shared" si="385"/>
        <v>1</v>
      </c>
      <c r="G2563" s="82">
        <v>13009</v>
      </c>
      <c r="H2563" s="101">
        <f t="shared" si="386"/>
        <v>4</v>
      </c>
      <c r="I2563" s="43">
        <f>VLOOKUP(C2563,[4]CharPropertyConfig!$A:$G,7,FALSE)*D2563</f>
        <v>575</v>
      </c>
      <c r="J2563" s="51">
        <f>VLOOKUP(A2563,filiation!A:C,3,FALSE)</f>
        <v>32</v>
      </c>
      <c r="K2563" s="51">
        <f>VLOOKUP(J2563,Entourage!A:N,14,FALSE)</f>
        <v>3</v>
      </c>
      <c r="L2563" s="2" t="str">
        <f t="shared" si="379"/>
        <v>辅助</v>
      </c>
      <c r="M2563" s="51">
        <f>VLOOKUP(A2563,filiation!A:D,IF(AND(A2563&gt;=105,A2563&lt;=125),3,4),FALSE)</f>
        <v>7</v>
      </c>
      <c r="N2563" s="51">
        <f>VLOOKUP(M2563,Entourage!A:N,14,FALSE)</f>
        <v>2</v>
      </c>
      <c r="O2563" s="2" t="str">
        <f t="shared" si="380"/>
        <v>刺杀</v>
      </c>
      <c r="P2563" s="2">
        <f t="shared" si="381"/>
        <v>101</v>
      </c>
      <c r="Q2563" s="51">
        <f>INT(VLOOKUP(M2563,Entourage!A:AF,28+IF(N2563=1,2,IF(N2563=3,3,1)),FALSE)*0.6*POWER(B2563,1.1))</f>
        <v>38</v>
      </c>
      <c r="R2563" s="55">
        <f>I2563/(SUM(H$2:H2563)*10)</f>
        <v>6.6447870201308159E-4</v>
      </c>
      <c r="S2563" s="95">
        <f t="shared" si="382"/>
        <v>7</v>
      </c>
      <c r="T2563" s="96">
        <f>SUMIFS(H$2:H2563,A$2:A2563,A2563)*10*S2563*(1.1+INDEX(Entourage!BD:BD,MATCH(J2563,Entourage!A:A,0))/20)</f>
        <v>588</v>
      </c>
      <c r="U2563" s="96">
        <f t="shared" si="383"/>
        <v>308</v>
      </c>
      <c r="V2563" s="96">
        <f>T2563/VLOOKUP(C2563,[4]CharPropertyConfig!$A:$G,7,FALSE)</f>
        <v>23.52</v>
      </c>
      <c r="W2563" s="96">
        <f t="shared" si="384"/>
        <v>10381.618107871291</v>
      </c>
      <c r="X2563" s="54" t="str">
        <f>VLOOKUP(J2563,Entourage!A:B,2,FALSE)</f>
        <v>c_b_0013</v>
      </c>
      <c r="Y2563" s="51" t="str">
        <f>VLOOKUP(M2563,Entourage!A:B,2,FALSE)</f>
        <v>c_b_0058</v>
      </c>
    </row>
    <row r="2564" spans="1:25" x14ac:dyDescent="0.15">
      <c r="A2564" s="51">
        <f t="shared" si="387"/>
        <v>129</v>
      </c>
      <c r="B2564" s="2">
        <f>COUNTIF(A$1:A2564,A2564)</f>
        <v>3</v>
      </c>
      <c r="C2564" s="2">
        <f t="shared" si="377"/>
        <v>101</v>
      </c>
      <c r="D2564" s="100">
        <f t="shared" si="378"/>
        <v>36</v>
      </c>
      <c r="E2564" s="51">
        <v>1</v>
      </c>
      <c r="F2564" s="43">
        <f t="shared" si="385"/>
        <v>1</v>
      </c>
      <c r="G2564" s="82">
        <v>13009</v>
      </c>
      <c r="H2564" s="101">
        <f t="shared" si="386"/>
        <v>6</v>
      </c>
      <c r="I2564" s="43">
        <f>VLOOKUP(C2564,[4]CharPropertyConfig!$A:$G,7,FALSE)*D2564</f>
        <v>900</v>
      </c>
      <c r="J2564" s="51">
        <f>VLOOKUP(A2564,filiation!A:C,3,FALSE)</f>
        <v>32</v>
      </c>
      <c r="K2564" s="51">
        <f>VLOOKUP(J2564,Entourage!A:N,14,FALSE)</f>
        <v>3</v>
      </c>
      <c r="L2564" s="2" t="str">
        <f t="shared" si="379"/>
        <v>辅助</v>
      </c>
      <c r="M2564" s="51">
        <f>VLOOKUP(A2564,filiation!A:D,IF(AND(A2564&gt;=105,A2564&lt;=125),3,4),FALSE)</f>
        <v>7</v>
      </c>
      <c r="N2564" s="51">
        <f>VLOOKUP(M2564,Entourage!A:N,14,FALSE)</f>
        <v>2</v>
      </c>
      <c r="O2564" s="2" t="str">
        <f t="shared" si="380"/>
        <v>刺杀</v>
      </c>
      <c r="P2564" s="2">
        <f t="shared" si="381"/>
        <v>101</v>
      </c>
      <c r="Q2564" s="51">
        <f>INT(VLOOKUP(M2564,Entourage!A:AF,28+IF(N2564=1,2,IF(N2564=3,3,1)),FALSE)*0.6*POWER(B2564,1.1))</f>
        <v>60</v>
      </c>
      <c r="R2564" s="55">
        <f>I2564/(SUM(H$2:H2564)*10)</f>
        <v>1.0399815114397967E-3</v>
      </c>
      <c r="S2564" s="95">
        <f t="shared" si="382"/>
        <v>5.5</v>
      </c>
      <c r="T2564" s="96">
        <f>SUMIFS(H$2:H2564,A$2:A2564,A2564)*10*S2564*(1.1+INDEX(Entourage!BD:BD,MATCH(J2564,Entourage!A:A,0))/20)</f>
        <v>924.00000000000011</v>
      </c>
      <c r="U2564" s="96">
        <f t="shared" si="383"/>
        <v>336.00000000000011</v>
      </c>
      <c r="V2564" s="96">
        <f>T2564/VLOOKUP(C2564,[4]CharPropertyConfig!$A:$G,7,FALSE)</f>
        <v>36.960000000000008</v>
      </c>
      <c r="W2564" s="96">
        <f t="shared" si="384"/>
        <v>28.000000000000114</v>
      </c>
      <c r="X2564" s="54" t="str">
        <f>VLOOKUP(J2564,Entourage!A:B,2,FALSE)</f>
        <v>c_b_0013</v>
      </c>
      <c r="Y2564" s="51" t="str">
        <f>VLOOKUP(M2564,Entourage!A:B,2,FALSE)</f>
        <v>c_b_0058</v>
      </c>
    </row>
    <row r="2565" spans="1:25" x14ac:dyDescent="0.15">
      <c r="A2565" s="51">
        <f t="shared" si="387"/>
        <v>129</v>
      </c>
      <c r="B2565" s="2">
        <f>COUNTIF(A$1:A2565,A2565)</f>
        <v>4</v>
      </c>
      <c r="C2565" s="2">
        <f t="shared" si="377"/>
        <v>101</v>
      </c>
      <c r="D2565" s="100">
        <f t="shared" si="378"/>
        <v>51</v>
      </c>
      <c r="E2565" s="51">
        <v>1</v>
      </c>
      <c r="F2565" s="43">
        <f t="shared" si="385"/>
        <v>2</v>
      </c>
      <c r="G2565" s="82">
        <v>13009</v>
      </c>
      <c r="H2565" s="101">
        <f t="shared" si="386"/>
        <v>10</v>
      </c>
      <c r="I2565" s="43">
        <f>VLOOKUP(C2565,[4]CharPropertyConfig!$A:$G,7,FALSE)*D2565</f>
        <v>1275</v>
      </c>
      <c r="J2565" s="51">
        <f>VLOOKUP(A2565,filiation!A:C,3,FALSE)</f>
        <v>32</v>
      </c>
      <c r="K2565" s="51">
        <f>VLOOKUP(J2565,Entourage!A:N,14,FALSE)</f>
        <v>3</v>
      </c>
      <c r="L2565" s="2" t="str">
        <f t="shared" si="379"/>
        <v>辅助</v>
      </c>
      <c r="M2565" s="51">
        <f>VLOOKUP(A2565,filiation!A:D,IF(AND(A2565&gt;=105,A2565&lt;=125),3,4),FALSE)</f>
        <v>7</v>
      </c>
      <c r="N2565" s="51">
        <f>VLOOKUP(M2565,Entourage!A:N,14,FALSE)</f>
        <v>2</v>
      </c>
      <c r="O2565" s="2" t="str">
        <f t="shared" si="380"/>
        <v>刺杀</v>
      </c>
      <c r="P2565" s="2">
        <f t="shared" si="381"/>
        <v>101</v>
      </c>
      <c r="Q2565" s="51">
        <f>INT(VLOOKUP(M2565,Entourage!A:AF,28+IF(N2565=1,2,IF(N2565=3,3,1)),FALSE)*0.6*POWER(B2565,1.1))</f>
        <v>82</v>
      </c>
      <c r="R2565" s="55">
        <f>I2565/(SUM(H$2:H2565)*10)</f>
        <v>1.4731369150779896E-3</v>
      </c>
      <c r="S2565" s="95">
        <f t="shared" si="382"/>
        <v>4.2</v>
      </c>
      <c r="T2565" s="96">
        <f>SUMIFS(H$2:H2565,A$2:A2565,A2565)*10*S2565*(1.1+INDEX(Entourage!BD:BD,MATCH(J2565,Entourage!A:A,0))/20)</f>
        <v>1293.6000000000001</v>
      </c>
      <c r="U2565" s="96">
        <f t="shared" si="383"/>
        <v>369.6</v>
      </c>
      <c r="V2565" s="96">
        <f>T2565/VLOOKUP(C2565,[4]CharPropertyConfig!$A:$G,7,FALSE)</f>
        <v>51.744000000000007</v>
      </c>
      <c r="W2565" s="96">
        <f t="shared" si="384"/>
        <v>33.599999999999909</v>
      </c>
      <c r="X2565" s="54" t="str">
        <f>VLOOKUP(J2565,Entourage!A:B,2,FALSE)</f>
        <v>c_b_0013</v>
      </c>
      <c r="Y2565" s="51" t="str">
        <f>VLOOKUP(M2565,Entourage!A:B,2,FALSE)</f>
        <v>c_b_0058</v>
      </c>
    </row>
    <row r="2566" spans="1:25" x14ac:dyDescent="0.15">
      <c r="A2566" s="51">
        <f t="shared" si="387"/>
        <v>129</v>
      </c>
      <c r="B2566" s="2">
        <f>COUNTIF(A$1:A2566,A2566)</f>
        <v>5</v>
      </c>
      <c r="C2566" s="2">
        <f t="shared" ref="C2566:C2601" si="388">P2566</f>
        <v>101</v>
      </c>
      <c r="D2566" s="100">
        <f t="shared" ref="D2566:D2601" si="389">INT(V2566)</f>
        <v>67</v>
      </c>
      <c r="E2566" s="51">
        <v>1</v>
      </c>
      <c r="F2566" s="43">
        <f t="shared" si="385"/>
        <v>2</v>
      </c>
      <c r="G2566" s="82">
        <v>13009</v>
      </c>
      <c r="H2566" s="101">
        <f t="shared" si="386"/>
        <v>12</v>
      </c>
      <c r="I2566" s="43">
        <f>VLOOKUP(C2566,[4]CharPropertyConfig!$A:$G,7,FALSE)*D2566</f>
        <v>1675</v>
      </c>
      <c r="J2566" s="51">
        <f>VLOOKUP(A2566,filiation!A:C,3,FALSE)</f>
        <v>32</v>
      </c>
      <c r="K2566" s="51">
        <f>VLOOKUP(J2566,Entourage!A:N,14,FALSE)</f>
        <v>3</v>
      </c>
      <c r="L2566" s="2" t="str">
        <f t="shared" ref="L2566:L2601" si="390">VLOOKUP(K2566,$AC$2:$AD$4,2,FALSE)</f>
        <v>辅助</v>
      </c>
      <c r="M2566" s="51">
        <f>VLOOKUP(A2566,filiation!A:D,IF(AND(A2566&gt;=105,A2566&lt;=125),3,4),FALSE)</f>
        <v>7</v>
      </c>
      <c r="N2566" s="51">
        <f>VLOOKUP(M2566,Entourage!A:N,14,FALSE)</f>
        <v>2</v>
      </c>
      <c r="O2566" s="2" t="str">
        <f t="shared" ref="O2566:O2601" si="391">VLOOKUP(N2566,$AC$2:$AD$4,2,FALSE)</f>
        <v>刺杀</v>
      </c>
      <c r="P2566" s="2">
        <f t="shared" ref="P2566:P2601" si="392">VLOOKUP(N2566,$AC$2:$AE$4,3,FALSE)</f>
        <v>101</v>
      </c>
      <c r="Q2566" s="51">
        <f>INT(VLOOKUP(M2566,Entourage!A:AF,28+IF(N2566=1,2,IF(N2566=3,3,1)),FALSE)*0.6*POWER(B2566,1.1))</f>
        <v>105</v>
      </c>
      <c r="R2566" s="55">
        <f>I2566/(SUM(H$2:H2566)*10)</f>
        <v>1.9350292276056468E-3</v>
      </c>
      <c r="S2566" s="95">
        <f t="shared" ref="S2566:S2601" si="393">VLOOKUP(B2566,AG$2:AH$22,2,FALSE)</f>
        <v>3.56</v>
      </c>
      <c r="T2566" s="96">
        <f>SUMIFS(H$2:H2566,A$2:A2566,A2566)*10*S2566*(1.1+INDEX(Entourage!BD:BD,MATCH(J2566,Entourage!A:A,0))/20)</f>
        <v>1694.5600000000004</v>
      </c>
      <c r="U2566" s="96">
        <f t="shared" ref="U2566:U2601" si="394">IFERROR(T2566-T2565,0)</f>
        <v>400.96000000000026</v>
      </c>
      <c r="V2566" s="96">
        <f>T2566/VLOOKUP(C2566,[4]CharPropertyConfig!$A:$G,7,FALSE)</f>
        <v>67.78240000000001</v>
      </c>
      <c r="W2566" s="96">
        <f t="shared" ref="W2566:W2601" si="395">U2566-U2565</f>
        <v>31.360000000000241</v>
      </c>
      <c r="X2566" s="54" t="str">
        <f>VLOOKUP(J2566,Entourage!A:B,2,FALSE)</f>
        <v>c_b_0013</v>
      </c>
      <c r="Y2566" s="51" t="str">
        <f>VLOOKUP(M2566,Entourage!A:B,2,FALSE)</f>
        <v>c_b_0058</v>
      </c>
    </row>
    <row r="2567" spans="1:25" x14ac:dyDescent="0.15">
      <c r="A2567" s="51">
        <f t="shared" si="387"/>
        <v>129</v>
      </c>
      <c r="B2567" s="2">
        <f>COUNTIF(A$1:A2567,A2567)</f>
        <v>6</v>
      </c>
      <c r="C2567" s="2">
        <f t="shared" si="388"/>
        <v>101</v>
      </c>
      <c r="D2567" s="100">
        <f t="shared" si="389"/>
        <v>84</v>
      </c>
      <c r="E2567" s="51">
        <v>1</v>
      </c>
      <c r="F2567" s="43">
        <f t="shared" si="385"/>
        <v>2</v>
      </c>
      <c r="G2567" s="82">
        <v>13009</v>
      </c>
      <c r="H2567" s="101">
        <f t="shared" si="386"/>
        <v>16</v>
      </c>
      <c r="I2567" s="43">
        <f>VLOOKUP(C2567,[4]CharPropertyConfig!$A:$G,7,FALSE)*D2567</f>
        <v>2100</v>
      </c>
      <c r="J2567" s="51">
        <f>VLOOKUP(A2567,filiation!A:C,3,FALSE)</f>
        <v>32</v>
      </c>
      <c r="K2567" s="51">
        <f>VLOOKUP(J2567,Entourage!A:N,14,FALSE)</f>
        <v>3</v>
      </c>
      <c r="L2567" s="2" t="str">
        <f t="shared" si="390"/>
        <v>辅助</v>
      </c>
      <c r="M2567" s="51">
        <f>VLOOKUP(A2567,filiation!A:D,IF(AND(A2567&gt;=105,A2567&lt;=125),3,4),FALSE)</f>
        <v>7</v>
      </c>
      <c r="N2567" s="51">
        <f>VLOOKUP(M2567,Entourage!A:N,14,FALSE)</f>
        <v>2</v>
      </c>
      <c r="O2567" s="2" t="str">
        <f t="shared" si="391"/>
        <v>刺杀</v>
      </c>
      <c r="P2567" s="2">
        <f t="shared" si="392"/>
        <v>101</v>
      </c>
      <c r="Q2567" s="51">
        <f>INT(VLOOKUP(M2567,Entourage!A:AF,28+IF(N2567=1,2,IF(N2567=3,3,1)),FALSE)*0.6*POWER(B2567,1.1))</f>
        <v>129</v>
      </c>
      <c r="R2567" s="55">
        <f>I2567/(SUM(H$2:H2567)*10)</f>
        <v>2.4255584559587885E-3</v>
      </c>
      <c r="S2567" s="95">
        <f t="shared" si="393"/>
        <v>3.02</v>
      </c>
      <c r="T2567" s="96">
        <f>SUMIFS(H$2:H2567,A$2:A2567,A2567)*10*S2567*(1.1+INDEX(Entourage!BD:BD,MATCH(J2567,Entourage!A:A,0))/20)</f>
        <v>2114</v>
      </c>
      <c r="U2567" s="96">
        <f t="shared" si="394"/>
        <v>419.4399999999996</v>
      </c>
      <c r="V2567" s="96">
        <f>T2567/VLOOKUP(C2567,[4]CharPropertyConfig!$A:$G,7,FALSE)</f>
        <v>84.56</v>
      </c>
      <c r="W2567" s="96">
        <f t="shared" si="395"/>
        <v>18.479999999999336</v>
      </c>
      <c r="X2567" s="54" t="str">
        <f>VLOOKUP(J2567,Entourage!A:B,2,FALSE)</f>
        <v>c_b_0013</v>
      </c>
      <c r="Y2567" s="51" t="str">
        <f>VLOOKUP(M2567,Entourage!A:B,2,FALSE)</f>
        <v>c_b_0058</v>
      </c>
    </row>
    <row r="2568" spans="1:25" x14ac:dyDescent="0.15">
      <c r="A2568" s="51">
        <f t="shared" si="387"/>
        <v>129</v>
      </c>
      <c r="B2568" s="2">
        <f>COUNTIF(A$1:A2568,A2568)</f>
        <v>7</v>
      </c>
      <c r="C2568" s="2">
        <f t="shared" si="388"/>
        <v>101</v>
      </c>
      <c r="D2568" s="100">
        <f t="shared" si="389"/>
        <v>101</v>
      </c>
      <c r="E2568" s="51">
        <v>1</v>
      </c>
      <c r="F2568" s="43">
        <f t="shared" si="385"/>
        <v>3</v>
      </c>
      <c r="G2568" s="82">
        <v>13009</v>
      </c>
      <c r="H2568" s="101">
        <f t="shared" si="386"/>
        <v>20</v>
      </c>
      <c r="I2568" s="43">
        <f>VLOOKUP(C2568,[4]CharPropertyConfig!$A:$G,7,FALSE)*D2568</f>
        <v>2525</v>
      </c>
      <c r="J2568" s="51">
        <f>VLOOKUP(A2568,filiation!A:C,3,FALSE)</f>
        <v>32</v>
      </c>
      <c r="K2568" s="51">
        <f>VLOOKUP(J2568,Entourage!A:N,14,FALSE)</f>
        <v>3</v>
      </c>
      <c r="L2568" s="2" t="str">
        <f t="shared" si="390"/>
        <v>辅助</v>
      </c>
      <c r="M2568" s="51">
        <f>VLOOKUP(A2568,filiation!A:D,IF(AND(A2568&gt;=105,A2568&lt;=125),3,4),FALSE)</f>
        <v>7</v>
      </c>
      <c r="N2568" s="51">
        <f>VLOOKUP(M2568,Entourage!A:N,14,FALSE)</f>
        <v>2</v>
      </c>
      <c r="O2568" s="2" t="str">
        <f t="shared" si="391"/>
        <v>刺杀</v>
      </c>
      <c r="P2568" s="2">
        <f t="shared" si="392"/>
        <v>101</v>
      </c>
      <c r="Q2568" s="51">
        <f>INT(VLOOKUP(M2568,Entourage!A:AF,28+IF(N2568=1,2,IF(N2568=3,3,1)),FALSE)*0.6*POWER(B2568,1.1))</f>
        <v>153</v>
      </c>
      <c r="R2568" s="55">
        <f>I2568/(SUM(H$2:H2568)*10)</f>
        <v>2.915771726829719E-3</v>
      </c>
      <c r="S2568" s="95">
        <f t="shared" si="393"/>
        <v>2.6</v>
      </c>
      <c r="T2568" s="96">
        <f>SUMIFS(H$2:H2568,A$2:A2568,A2568)*10*S2568*(1.1+INDEX(Entourage!BD:BD,MATCH(J2568,Entourage!A:A,0))/20)</f>
        <v>2548.0000000000005</v>
      </c>
      <c r="U2568" s="96">
        <f t="shared" si="394"/>
        <v>434.00000000000045</v>
      </c>
      <c r="V2568" s="96">
        <f>T2568/VLOOKUP(C2568,[4]CharPropertyConfig!$A:$G,7,FALSE)</f>
        <v>101.92000000000002</v>
      </c>
      <c r="W2568" s="96">
        <f t="shared" si="395"/>
        <v>14.560000000000855</v>
      </c>
      <c r="X2568" s="54" t="str">
        <f>VLOOKUP(J2568,Entourage!A:B,2,FALSE)</f>
        <v>c_b_0013</v>
      </c>
      <c r="Y2568" s="51" t="str">
        <f>VLOOKUP(M2568,Entourage!A:B,2,FALSE)</f>
        <v>c_b_0058</v>
      </c>
    </row>
    <row r="2569" spans="1:25" x14ac:dyDescent="0.15">
      <c r="A2569" s="51">
        <f t="shared" si="387"/>
        <v>129</v>
      </c>
      <c r="B2569" s="2">
        <f>COUNTIF(A$1:A2569,A2569)</f>
        <v>8</v>
      </c>
      <c r="C2569" s="2">
        <f t="shared" si="388"/>
        <v>101</v>
      </c>
      <c r="D2569" s="100">
        <f t="shared" si="389"/>
        <v>120</v>
      </c>
      <c r="E2569" s="51">
        <v>1</v>
      </c>
      <c r="F2569" s="43">
        <f t="shared" si="385"/>
        <v>3</v>
      </c>
      <c r="G2569" s="82">
        <v>13009</v>
      </c>
      <c r="H2569" s="101">
        <f t="shared" si="386"/>
        <v>24</v>
      </c>
      <c r="I2569" s="43">
        <f>VLOOKUP(C2569,[4]CharPropertyConfig!$A:$G,7,FALSE)*D2569</f>
        <v>3000</v>
      </c>
      <c r="J2569" s="51">
        <f>VLOOKUP(A2569,filiation!A:C,3,FALSE)</f>
        <v>32</v>
      </c>
      <c r="K2569" s="51">
        <f>VLOOKUP(J2569,Entourage!A:N,14,FALSE)</f>
        <v>3</v>
      </c>
      <c r="L2569" s="2" t="str">
        <f t="shared" si="390"/>
        <v>辅助</v>
      </c>
      <c r="M2569" s="51">
        <f>VLOOKUP(A2569,filiation!A:D,IF(AND(A2569&gt;=105,A2569&lt;=125),3,4),FALSE)</f>
        <v>7</v>
      </c>
      <c r="N2569" s="51">
        <f>VLOOKUP(M2569,Entourage!A:N,14,FALSE)</f>
        <v>2</v>
      </c>
      <c r="O2569" s="2" t="str">
        <f t="shared" si="391"/>
        <v>刺杀</v>
      </c>
      <c r="P2569" s="2">
        <f t="shared" si="392"/>
        <v>101</v>
      </c>
      <c r="Q2569" s="51">
        <f>INT(VLOOKUP(M2569,Entourage!A:AF,28+IF(N2569=1,2,IF(N2569=3,3,1)),FALSE)*0.6*POWER(B2569,1.1))</f>
        <v>177</v>
      </c>
      <c r="R2569" s="55">
        <f>I2569/(SUM(H$2:H2569)*10)</f>
        <v>3.463323405139572E-3</v>
      </c>
      <c r="S2569" s="95">
        <f t="shared" si="393"/>
        <v>2.2799999999999998</v>
      </c>
      <c r="T2569" s="96">
        <f>SUMIFS(H$2:H2569,A$2:A2569,A2569)*10*S2569*(1.1+INDEX(Entourage!BD:BD,MATCH(J2569,Entourage!A:A,0))/20)</f>
        <v>3000.48</v>
      </c>
      <c r="U2569" s="96">
        <f t="shared" si="394"/>
        <v>452.47999999999956</v>
      </c>
      <c r="V2569" s="96">
        <f>T2569/VLOOKUP(C2569,[4]CharPropertyConfig!$A:$G,7,FALSE)</f>
        <v>120.0192</v>
      </c>
      <c r="W2569" s="96">
        <f t="shared" si="395"/>
        <v>18.479999999999109</v>
      </c>
      <c r="X2569" s="54" t="str">
        <f>VLOOKUP(J2569,Entourage!A:B,2,FALSE)</f>
        <v>c_b_0013</v>
      </c>
      <c r="Y2569" s="51" t="str">
        <f>VLOOKUP(M2569,Entourage!A:B,2,FALSE)</f>
        <v>c_b_0058</v>
      </c>
    </row>
    <row r="2570" spans="1:25" x14ac:dyDescent="0.15">
      <c r="A2570" s="51">
        <f t="shared" si="387"/>
        <v>129</v>
      </c>
      <c r="B2570" s="2">
        <f>COUNTIF(A$1:A2570,A2570)</f>
        <v>9</v>
      </c>
      <c r="C2570" s="2">
        <f t="shared" si="388"/>
        <v>101</v>
      </c>
      <c r="D2570" s="100">
        <f t="shared" si="389"/>
        <v>139</v>
      </c>
      <c r="E2570" s="51">
        <v>1</v>
      </c>
      <c r="F2570" s="43">
        <f t="shared" si="385"/>
        <v>3</v>
      </c>
      <c r="G2570" s="82">
        <v>13009</v>
      </c>
      <c r="H2570" s="101">
        <f t="shared" si="386"/>
        <v>26</v>
      </c>
      <c r="I2570" s="43">
        <f>VLOOKUP(C2570,[4]CharPropertyConfig!$A:$G,7,FALSE)*D2570</f>
        <v>3475</v>
      </c>
      <c r="J2570" s="51">
        <f>VLOOKUP(A2570,filiation!A:C,3,FALSE)</f>
        <v>32</v>
      </c>
      <c r="K2570" s="51">
        <f>VLOOKUP(J2570,Entourage!A:N,14,FALSE)</f>
        <v>3</v>
      </c>
      <c r="L2570" s="2" t="str">
        <f t="shared" si="390"/>
        <v>辅助</v>
      </c>
      <c r="M2570" s="51">
        <f>VLOOKUP(A2570,filiation!A:D,IF(AND(A2570&gt;=105,A2570&lt;=125),3,4),FALSE)</f>
        <v>7</v>
      </c>
      <c r="N2570" s="51">
        <f>VLOOKUP(M2570,Entourage!A:N,14,FALSE)</f>
        <v>2</v>
      </c>
      <c r="O2570" s="2" t="str">
        <f t="shared" si="391"/>
        <v>刺杀</v>
      </c>
      <c r="P2570" s="2">
        <f t="shared" si="392"/>
        <v>101</v>
      </c>
      <c r="Q2570" s="51">
        <f>INT(VLOOKUP(M2570,Entourage!A:AF,28+IF(N2570=1,2,IF(N2570=3,3,1)),FALSE)*0.6*POWER(B2570,1.1))</f>
        <v>201</v>
      </c>
      <c r="R2570" s="55">
        <f>I2570/(SUM(H$2:H2570)*10)</f>
        <v>4.0104791801311053E-3</v>
      </c>
      <c r="S2570" s="95">
        <f t="shared" si="393"/>
        <v>2.0699999999999998</v>
      </c>
      <c r="T2570" s="96">
        <f>SUMIFS(H$2:H2570,A$2:A2570,A2570)*10*S2570*(1.1+INDEX(Entourage!BD:BD,MATCH(J2570,Entourage!A:A,0))/20)</f>
        <v>3477.6000000000004</v>
      </c>
      <c r="U2570" s="96">
        <f t="shared" si="394"/>
        <v>477.12000000000035</v>
      </c>
      <c r="V2570" s="96">
        <f>T2570/VLOOKUP(C2570,[4]CharPropertyConfig!$A:$G,7,FALSE)</f>
        <v>139.10400000000001</v>
      </c>
      <c r="W2570" s="96">
        <f t="shared" si="395"/>
        <v>24.640000000000782</v>
      </c>
      <c r="X2570" s="54" t="str">
        <f>VLOOKUP(J2570,Entourage!A:B,2,FALSE)</f>
        <v>c_b_0013</v>
      </c>
      <c r="Y2570" s="51" t="str">
        <f>VLOOKUP(M2570,Entourage!A:B,2,FALSE)</f>
        <v>c_b_0058</v>
      </c>
    </row>
    <row r="2571" spans="1:25" x14ac:dyDescent="0.15">
      <c r="A2571" s="51">
        <f t="shared" si="387"/>
        <v>129</v>
      </c>
      <c r="B2571" s="2">
        <f>COUNTIF(A$1:A2571,A2571)</f>
        <v>10</v>
      </c>
      <c r="C2571" s="2">
        <f t="shared" si="388"/>
        <v>101</v>
      </c>
      <c r="D2571" s="100">
        <f t="shared" si="389"/>
        <v>158</v>
      </c>
      <c r="E2571" s="51">
        <v>1</v>
      </c>
      <c r="F2571" s="43">
        <f t="shared" si="385"/>
        <v>3</v>
      </c>
      <c r="G2571" s="82">
        <v>13009</v>
      </c>
      <c r="H2571" s="101">
        <f t="shared" si="386"/>
        <v>30</v>
      </c>
      <c r="I2571" s="43">
        <f>VLOOKUP(C2571,[4]CharPropertyConfig!$A:$G,7,FALSE)*D2571</f>
        <v>3950</v>
      </c>
      <c r="J2571" s="51">
        <f>VLOOKUP(A2571,filiation!A:C,3,FALSE)</f>
        <v>32</v>
      </c>
      <c r="K2571" s="51">
        <f>VLOOKUP(J2571,Entourage!A:N,14,FALSE)</f>
        <v>3</v>
      </c>
      <c r="L2571" s="2" t="str">
        <f t="shared" si="390"/>
        <v>辅助</v>
      </c>
      <c r="M2571" s="51">
        <f>VLOOKUP(A2571,filiation!A:D,IF(AND(A2571&gt;=105,A2571&lt;=125),3,4),FALSE)</f>
        <v>7</v>
      </c>
      <c r="N2571" s="51">
        <f>VLOOKUP(M2571,Entourage!A:N,14,FALSE)</f>
        <v>2</v>
      </c>
      <c r="O2571" s="2" t="str">
        <f t="shared" si="391"/>
        <v>刺杀</v>
      </c>
      <c r="P2571" s="2">
        <f t="shared" si="392"/>
        <v>101</v>
      </c>
      <c r="Q2571" s="51">
        <f>INT(VLOOKUP(M2571,Entourage!A:AF,28+IF(N2571=1,2,IF(N2571=3,3,1)),FALSE)*0.6*POWER(B2571,1.1))</f>
        <v>226</v>
      </c>
      <c r="R2571" s="55">
        <f>I2571/(SUM(H$2:H2571)*10)</f>
        <v>4.5570963797041926E-3</v>
      </c>
      <c r="S2571" s="95">
        <f t="shared" si="393"/>
        <v>1.89</v>
      </c>
      <c r="T2571" s="96">
        <f>SUMIFS(H$2:H2571,A$2:A2571,A2571)*10*S2571*(1.1+INDEX(Entourage!BD:BD,MATCH(J2571,Entourage!A:A,0))/20)</f>
        <v>3969.0000000000005</v>
      </c>
      <c r="U2571" s="96">
        <f t="shared" si="394"/>
        <v>491.40000000000009</v>
      </c>
      <c r="V2571" s="96">
        <f>T2571/VLOOKUP(C2571,[4]CharPropertyConfig!$A:$G,7,FALSE)</f>
        <v>158.76000000000002</v>
      </c>
      <c r="W2571" s="96">
        <f t="shared" si="395"/>
        <v>14.279999999999745</v>
      </c>
      <c r="X2571" s="54" t="str">
        <f>VLOOKUP(J2571,Entourage!A:B,2,FALSE)</f>
        <v>c_b_0013</v>
      </c>
      <c r="Y2571" s="51" t="str">
        <f>VLOOKUP(M2571,Entourage!A:B,2,FALSE)</f>
        <v>c_b_0058</v>
      </c>
    </row>
    <row r="2572" spans="1:25" x14ac:dyDescent="0.15">
      <c r="A2572" s="51">
        <f t="shared" si="387"/>
        <v>129</v>
      </c>
      <c r="B2572" s="2">
        <f>COUNTIF(A$1:A2572,A2572)</f>
        <v>11</v>
      </c>
      <c r="C2572" s="2">
        <f t="shared" si="388"/>
        <v>101</v>
      </c>
      <c r="D2572" s="100">
        <f t="shared" si="389"/>
        <v>179</v>
      </c>
      <c r="E2572" s="51">
        <v>1</v>
      </c>
      <c r="F2572" s="43">
        <f t="shared" si="385"/>
        <v>4</v>
      </c>
      <c r="G2572" s="82">
        <v>13009</v>
      </c>
      <c r="H2572" s="101">
        <f t="shared" si="386"/>
        <v>34</v>
      </c>
      <c r="I2572" s="43">
        <f>VLOOKUP(C2572,[4]CharPropertyConfig!$A:$G,7,FALSE)*D2572</f>
        <v>4475</v>
      </c>
      <c r="J2572" s="51">
        <f>VLOOKUP(A2572,filiation!A:C,3,FALSE)</f>
        <v>32</v>
      </c>
      <c r="K2572" s="51">
        <f>VLOOKUP(J2572,Entourage!A:N,14,FALSE)</f>
        <v>3</v>
      </c>
      <c r="L2572" s="2" t="str">
        <f t="shared" si="390"/>
        <v>辅助</v>
      </c>
      <c r="M2572" s="51">
        <f>VLOOKUP(A2572,filiation!A:D,IF(AND(A2572&gt;=105,A2572&lt;=125),3,4),FALSE)</f>
        <v>7</v>
      </c>
      <c r="N2572" s="51">
        <f>VLOOKUP(M2572,Entourage!A:N,14,FALSE)</f>
        <v>2</v>
      </c>
      <c r="O2572" s="2" t="str">
        <f t="shared" si="391"/>
        <v>刺杀</v>
      </c>
      <c r="P2572" s="2">
        <f t="shared" si="392"/>
        <v>101</v>
      </c>
      <c r="Q2572" s="51">
        <f>INT(VLOOKUP(M2572,Entourage!A:AF,28+IF(N2572=1,2,IF(N2572=3,3,1)),FALSE)*0.6*POWER(B2572,1.1))</f>
        <v>251</v>
      </c>
      <c r="R2572" s="55">
        <f>I2572/(SUM(H$2:H2572)*10)</f>
        <v>5.1607620629209334E-3</v>
      </c>
      <c r="S2572" s="95">
        <f t="shared" si="393"/>
        <v>1.74</v>
      </c>
      <c r="T2572" s="96">
        <f>SUMIFS(H$2:H2572,A$2:A2572,A2572)*10*S2572*(1.1+INDEX(Entourage!BD:BD,MATCH(J2572,Entourage!A:A,0))/20)</f>
        <v>4482.2400000000007</v>
      </c>
      <c r="U2572" s="96">
        <f t="shared" si="394"/>
        <v>513.24000000000024</v>
      </c>
      <c r="V2572" s="96">
        <f>T2572/VLOOKUP(C2572,[4]CharPropertyConfig!$A:$G,7,FALSE)</f>
        <v>179.28960000000004</v>
      </c>
      <c r="W2572" s="96">
        <f t="shared" si="395"/>
        <v>21.840000000000146</v>
      </c>
      <c r="X2572" s="54" t="str">
        <f>VLOOKUP(J2572,Entourage!A:B,2,FALSE)</f>
        <v>c_b_0013</v>
      </c>
      <c r="Y2572" s="51" t="str">
        <f>VLOOKUP(M2572,Entourage!A:B,2,FALSE)</f>
        <v>c_b_0058</v>
      </c>
    </row>
    <row r="2573" spans="1:25" x14ac:dyDescent="0.15">
      <c r="A2573" s="51">
        <f t="shared" si="387"/>
        <v>129</v>
      </c>
      <c r="B2573" s="2">
        <f>COUNTIF(A$1:A2573,A2573)</f>
        <v>12</v>
      </c>
      <c r="C2573" s="2">
        <f t="shared" si="388"/>
        <v>101</v>
      </c>
      <c r="D2573" s="100">
        <f t="shared" si="389"/>
        <v>200</v>
      </c>
      <c r="E2573" s="51">
        <v>1</v>
      </c>
      <c r="F2573" s="43">
        <f t="shared" si="385"/>
        <v>4</v>
      </c>
      <c r="G2573" s="82">
        <v>13009</v>
      </c>
      <c r="H2573" s="101">
        <f t="shared" si="386"/>
        <v>38</v>
      </c>
      <c r="I2573" s="43">
        <f>VLOOKUP(C2573,[4]CharPropertyConfig!$A:$G,7,FALSE)*D2573</f>
        <v>5000</v>
      </c>
      <c r="J2573" s="51">
        <f>VLOOKUP(A2573,filiation!A:C,3,FALSE)</f>
        <v>32</v>
      </c>
      <c r="K2573" s="51">
        <f>VLOOKUP(J2573,Entourage!A:N,14,FALSE)</f>
        <v>3</v>
      </c>
      <c r="L2573" s="2" t="str">
        <f t="shared" si="390"/>
        <v>辅助</v>
      </c>
      <c r="M2573" s="51">
        <f>VLOOKUP(A2573,filiation!A:D,IF(AND(A2573&gt;=105,A2573&lt;=125),3,4),FALSE)</f>
        <v>7</v>
      </c>
      <c r="N2573" s="51">
        <f>VLOOKUP(M2573,Entourage!A:N,14,FALSE)</f>
        <v>2</v>
      </c>
      <c r="O2573" s="2" t="str">
        <f t="shared" si="391"/>
        <v>刺杀</v>
      </c>
      <c r="P2573" s="2">
        <f t="shared" si="392"/>
        <v>101</v>
      </c>
      <c r="Q2573" s="51">
        <f>INT(VLOOKUP(M2573,Entourage!A:AF,28+IF(N2573=1,2,IF(N2573=3,3,1)),FALSE)*0.6*POWER(B2573,1.1))</f>
        <v>276</v>
      </c>
      <c r="R2573" s="55">
        <f>I2573/(SUM(H$2:H2573)*10)</f>
        <v>5.763688760806916E-3</v>
      </c>
      <c r="S2573" s="95">
        <f t="shared" si="393"/>
        <v>1.615</v>
      </c>
      <c r="T2573" s="96">
        <f>SUMIFS(H$2:H2573,A$2:A2573,A2573)*10*S2573*(1.1+INDEX(Entourage!BD:BD,MATCH(J2573,Entourage!A:A,0))/20)</f>
        <v>5019.420000000001</v>
      </c>
      <c r="U2573" s="96">
        <f t="shared" si="394"/>
        <v>537.18000000000029</v>
      </c>
      <c r="V2573" s="96">
        <f>T2573/VLOOKUP(C2573,[4]CharPropertyConfig!$A:$G,7,FALSE)</f>
        <v>200.77680000000004</v>
      </c>
      <c r="W2573" s="96">
        <f t="shared" si="395"/>
        <v>23.940000000000055</v>
      </c>
      <c r="X2573" s="54" t="str">
        <f>VLOOKUP(J2573,Entourage!A:B,2,FALSE)</f>
        <v>c_b_0013</v>
      </c>
      <c r="Y2573" s="51" t="str">
        <f>VLOOKUP(M2573,Entourage!A:B,2,FALSE)</f>
        <v>c_b_0058</v>
      </c>
    </row>
    <row r="2574" spans="1:25" x14ac:dyDescent="0.15">
      <c r="A2574" s="51">
        <f t="shared" si="387"/>
        <v>129</v>
      </c>
      <c r="B2574" s="2">
        <f>COUNTIF(A$1:A2574,A2574)</f>
        <v>13</v>
      </c>
      <c r="C2574" s="2">
        <f t="shared" si="388"/>
        <v>101</v>
      </c>
      <c r="D2574" s="100">
        <f t="shared" si="389"/>
        <v>223</v>
      </c>
      <c r="E2574" s="51">
        <v>1</v>
      </c>
      <c r="F2574" s="43">
        <f t="shared" si="385"/>
        <v>4</v>
      </c>
      <c r="G2574" s="82">
        <v>13009</v>
      </c>
      <c r="H2574" s="101">
        <f t="shared" si="386"/>
        <v>42</v>
      </c>
      <c r="I2574" s="43">
        <f>VLOOKUP(C2574,[4]CharPropertyConfig!$A:$G,7,FALSE)*D2574</f>
        <v>5575</v>
      </c>
      <c r="J2574" s="51">
        <f>VLOOKUP(A2574,filiation!A:C,3,FALSE)</f>
        <v>32</v>
      </c>
      <c r="K2574" s="51">
        <f>VLOOKUP(J2574,Entourage!A:N,14,FALSE)</f>
        <v>3</v>
      </c>
      <c r="L2574" s="2" t="str">
        <f t="shared" si="390"/>
        <v>辅助</v>
      </c>
      <c r="M2574" s="51">
        <f>VLOOKUP(A2574,filiation!A:D,IF(AND(A2574&gt;=105,A2574&lt;=125),3,4),FALSE)</f>
        <v>7</v>
      </c>
      <c r="N2574" s="51">
        <f>VLOOKUP(M2574,Entourage!A:N,14,FALSE)</f>
        <v>2</v>
      </c>
      <c r="O2574" s="2" t="str">
        <f t="shared" si="391"/>
        <v>刺杀</v>
      </c>
      <c r="P2574" s="2">
        <f t="shared" si="392"/>
        <v>101</v>
      </c>
      <c r="Q2574" s="51">
        <f>INT(VLOOKUP(M2574,Entourage!A:AF,28+IF(N2574=1,2,IF(N2574=3,3,1)),FALSE)*0.6*POWER(B2574,1.1))</f>
        <v>302</v>
      </c>
      <c r="R2574" s="55">
        <f>I2574/(SUM(H$2:H2574)*10)</f>
        <v>6.423403078624758E-3</v>
      </c>
      <c r="S2574" s="95">
        <f t="shared" si="393"/>
        <v>1.51</v>
      </c>
      <c r="T2574" s="96">
        <f>SUMIFS(H$2:H2574,A$2:A2574,A2574)*10*S2574*(1.1+INDEX(Entourage!BD:BD,MATCH(J2574,Entourage!A:A,0))/20)</f>
        <v>5580.9600000000009</v>
      </c>
      <c r="U2574" s="96">
        <f t="shared" si="394"/>
        <v>561.54</v>
      </c>
      <c r="V2574" s="96">
        <f>T2574/VLOOKUP(C2574,[4]CharPropertyConfig!$A:$G,7,FALSE)</f>
        <v>223.23840000000004</v>
      </c>
      <c r="W2574" s="96">
        <f t="shared" si="395"/>
        <v>24.359999999999673</v>
      </c>
      <c r="X2574" s="54" t="str">
        <f>VLOOKUP(J2574,Entourage!A:B,2,FALSE)</f>
        <v>c_b_0013</v>
      </c>
      <c r="Y2574" s="51" t="str">
        <f>VLOOKUP(M2574,Entourage!A:B,2,FALSE)</f>
        <v>c_b_0058</v>
      </c>
    </row>
    <row r="2575" spans="1:25" x14ac:dyDescent="0.15">
      <c r="A2575" s="51">
        <f t="shared" si="387"/>
        <v>129</v>
      </c>
      <c r="B2575" s="2">
        <f>COUNTIF(A$1:A2575,A2575)</f>
        <v>14</v>
      </c>
      <c r="C2575" s="2">
        <f t="shared" si="388"/>
        <v>101</v>
      </c>
      <c r="D2575" s="100">
        <f t="shared" si="389"/>
        <v>246</v>
      </c>
      <c r="E2575" s="51">
        <v>1</v>
      </c>
      <c r="F2575" s="43">
        <f t="shared" si="385"/>
        <v>5</v>
      </c>
      <c r="G2575" s="82">
        <v>13009</v>
      </c>
      <c r="H2575" s="101">
        <f t="shared" si="386"/>
        <v>46</v>
      </c>
      <c r="I2575" s="43">
        <f>VLOOKUP(C2575,[4]CharPropertyConfig!$A:$G,7,FALSE)*D2575</f>
        <v>6150</v>
      </c>
      <c r="J2575" s="51">
        <f>VLOOKUP(A2575,filiation!A:C,3,FALSE)</f>
        <v>32</v>
      </c>
      <c r="K2575" s="51">
        <f>VLOOKUP(J2575,Entourage!A:N,14,FALSE)</f>
        <v>3</v>
      </c>
      <c r="L2575" s="2" t="str">
        <f t="shared" si="390"/>
        <v>辅助</v>
      </c>
      <c r="M2575" s="51">
        <f>VLOOKUP(A2575,filiation!A:D,IF(AND(A2575&gt;=105,A2575&lt;=125),3,4),FALSE)</f>
        <v>7</v>
      </c>
      <c r="N2575" s="51">
        <f>VLOOKUP(M2575,Entourage!A:N,14,FALSE)</f>
        <v>2</v>
      </c>
      <c r="O2575" s="2" t="str">
        <f t="shared" si="391"/>
        <v>刺杀</v>
      </c>
      <c r="P2575" s="2">
        <f t="shared" si="392"/>
        <v>101</v>
      </c>
      <c r="Q2575" s="51">
        <f>INT(VLOOKUP(M2575,Entourage!A:AF,28+IF(N2575=1,2,IF(N2575=3,3,1)),FALSE)*0.6*POWER(B2575,1.1))</f>
        <v>328</v>
      </c>
      <c r="R2575" s="55">
        <f>I2575/(SUM(H$2:H2575)*10)</f>
        <v>7.0821529745042494E-3</v>
      </c>
      <c r="S2575" s="95">
        <f t="shared" si="393"/>
        <v>1.42</v>
      </c>
      <c r="T2575" s="96">
        <f>SUMIFS(H$2:H2575,A$2:A2575,A2575)*10*S2575*(1.1+INDEX(Entourage!BD:BD,MATCH(J2575,Entourage!A:A,0))/20)</f>
        <v>6162.8</v>
      </c>
      <c r="U2575" s="96">
        <f t="shared" si="394"/>
        <v>581.83999999999924</v>
      </c>
      <c r="V2575" s="96">
        <f>T2575/VLOOKUP(C2575,[4]CharPropertyConfig!$A:$G,7,FALSE)</f>
        <v>246.512</v>
      </c>
      <c r="W2575" s="96">
        <f t="shared" si="395"/>
        <v>20.299999999999272</v>
      </c>
      <c r="X2575" s="54" t="str">
        <f>VLOOKUP(J2575,Entourage!A:B,2,FALSE)</f>
        <v>c_b_0013</v>
      </c>
      <c r="Y2575" s="51" t="str">
        <f>VLOOKUP(M2575,Entourage!A:B,2,FALSE)</f>
        <v>c_b_0058</v>
      </c>
    </row>
    <row r="2576" spans="1:25" x14ac:dyDescent="0.15">
      <c r="A2576" s="51">
        <f t="shared" si="387"/>
        <v>129</v>
      </c>
      <c r="B2576" s="2">
        <f>COUNTIF(A$1:A2576,A2576)</f>
        <v>15</v>
      </c>
      <c r="C2576" s="2">
        <f t="shared" si="388"/>
        <v>101</v>
      </c>
      <c r="D2576" s="100">
        <f t="shared" si="389"/>
        <v>270</v>
      </c>
      <c r="E2576" s="51">
        <v>1</v>
      </c>
      <c r="F2576" s="43">
        <f t="shared" si="385"/>
        <v>5</v>
      </c>
      <c r="G2576" s="82">
        <v>13009</v>
      </c>
      <c r="H2576" s="101">
        <f t="shared" si="386"/>
        <v>50</v>
      </c>
      <c r="I2576" s="43">
        <f>VLOOKUP(C2576,[4]CharPropertyConfig!$A:$G,7,FALSE)*D2576</f>
        <v>6750</v>
      </c>
      <c r="J2576" s="51">
        <f>VLOOKUP(A2576,filiation!A:C,3,FALSE)</f>
        <v>32</v>
      </c>
      <c r="K2576" s="51">
        <f>VLOOKUP(J2576,Entourage!A:N,14,FALSE)</f>
        <v>3</v>
      </c>
      <c r="L2576" s="2" t="str">
        <f t="shared" si="390"/>
        <v>辅助</v>
      </c>
      <c r="M2576" s="51">
        <f>VLOOKUP(A2576,filiation!A:D,IF(AND(A2576&gt;=105,A2576&lt;=125),3,4),FALSE)</f>
        <v>7</v>
      </c>
      <c r="N2576" s="51">
        <f>VLOOKUP(M2576,Entourage!A:N,14,FALSE)</f>
        <v>2</v>
      </c>
      <c r="O2576" s="2" t="str">
        <f t="shared" si="391"/>
        <v>刺杀</v>
      </c>
      <c r="P2576" s="2">
        <f t="shared" si="392"/>
        <v>101</v>
      </c>
      <c r="Q2576" s="51">
        <f>INT(VLOOKUP(M2576,Entourage!A:AF,28+IF(N2576=1,2,IF(N2576=3,3,1)),FALSE)*0.6*POWER(B2576,1.1))</f>
        <v>353</v>
      </c>
      <c r="R2576" s="55">
        <f>I2576/(SUM(H$2:H2576)*10)</f>
        <v>7.7686216738790167E-3</v>
      </c>
      <c r="S2576" s="95">
        <f t="shared" si="393"/>
        <v>1.3418999999999999</v>
      </c>
      <c r="T2576" s="96">
        <f>SUMIFS(H$2:H2576,A$2:A2576,A2576)*10*S2576*(1.1+INDEX(Entourage!BD:BD,MATCH(J2576,Entourage!A:A,0))/20)</f>
        <v>6763.1759999999995</v>
      </c>
      <c r="U2576" s="96">
        <f t="shared" si="394"/>
        <v>600.37599999999929</v>
      </c>
      <c r="V2576" s="96">
        <f>T2576/VLOOKUP(C2576,[4]CharPropertyConfig!$A:$G,7,FALSE)</f>
        <v>270.52704</v>
      </c>
      <c r="W2576" s="96">
        <f t="shared" si="395"/>
        <v>18.536000000000058</v>
      </c>
      <c r="X2576" s="54" t="str">
        <f>VLOOKUP(J2576,Entourage!A:B,2,FALSE)</f>
        <v>c_b_0013</v>
      </c>
      <c r="Y2576" s="51" t="str">
        <f>VLOOKUP(M2576,Entourage!A:B,2,FALSE)</f>
        <v>c_b_0058</v>
      </c>
    </row>
    <row r="2577" spans="1:25" x14ac:dyDescent="0.15">
      <c r="A2577" s="51">
        <f t="shared" si="387"/>
        <v>129</v>
      </c>
      <c r="B2577" s="2">
        <f>COUNTIF(A$1:A2577,A2577)</f>
        <v>16</v>
      </c>
      <c r="C2577" s="2">
        <f t="shared" si="388"/>
        <v>101</v>
      </c>
      <c r="D2577" s="100">
        <f t="shared" si="389"/>
        <v>295</v>
      </c>
      <c r="E2577" s="51">
        <v>1</v>
      </c>
      <c r="F2577" s="43">
        <f t="shared" si="385"/>
        <v>5</v>
      </c>
      <c r="G2577" s="82">
        <v>13009</v>
      </c>
      <c r="H2577" s="101">
        <f t="shared" si="386"/>
        <v>54</v>
      </c>
      <c r="I2577" s="43">
        <f>VLOOKUP(C2577,[4]CharPropertyConfig!$A:$G,7,FALSE)*D2577</f>
        <v>7375</v>
      </c>
      <c r="J2577" s="51">
        <f>VLOOKUP(A2577,filiation!A:C,3,FALSE)</f>
        <v>32</v>
      </c>
      <c r="K2577" s="51">
        <f>VLOOKUP(J2577,Entourage!A:N,14,FALSE)</f>
        <v>3</v>
      </c>
      <c r="L2577" s="2" t="str">
        <f t="shared" si="390"/>
        <v>辅助</v>
      </c>
      <c r="M2577" s="51">
        <f>VLOOKUP(A2577,filiation!A:D,IF(AND(A2577&gt;=105,A2577&lt;=125),3,4),FALSE)</f>
        <v>7</v>
      </c>
      <c r="N2577" s="51">
        <f>VLOOKUP(M2577,Entourage!A:N,14,FALSE)</f>
        <v>2</v>
      </c>
      <c r="O2577" s="2" t="str">
        <f t="shared" si="391"/>
        <v>刺杀</v>
      </c>
      <c r="P2577" s="2">
        <f t="shared" si="392"/>
        <v>101</v>
      </c>
      <c r="Q2577" s="51">
        <f>INT(VLOOKUP(M2577,Entourage!A:AF,28+IF(N2577=1,2,IF(N2577=3,3,1)),FALSE)*0.6*POWER(B2577,1.1))</f>
        <v>380</v>
      </c>
      <c r="R2577" s="55">
        <f>I2577/(SUM(H$2:H2577)*10)</f>
        <v>8.4826666053230883E-3</v>
      </c>
      <c r="S2577" s="95">
        <f t="shared" si="393"/>
        <v>1.2748049999999997</v>
      </c>
      <c r="T2577" s="96">
        <f>SUMIFS(H$2:H2577,A$2:A2577,A2577)*10*S2577*(1.1+INDEX(Entourage!BD:BD,MATCH(J2577,Entourage!A:A,0))/20)</f>
        <v>7388.7697799999987</v>
      </c>
      <c r="U2577" s="96">
        <f t="shared" si="394"/>
        <v>625.59377999999924</v>
      </c>
      <c r="V2577" s="96">
        <f>T2577/VLOOKUP(C2577,[4]CharPropertyConfig!$A:$G,7,FALSE)</f>
        <v>295.55079119999994</v>
      </c>
      <c r="W2577" s="96">
        <f t="shared" si="395"/>
        <v>25.217779999999948</v>
      </c>
      <c r="X2577" s="54" t="str">
        <f>VLOOKUP(J2577,Entourage!A:B,2,FALSE)</f>
        <v>c_b_0013</v>
      </c>
      <c r="Y2577" s="51" t="str">
        <f>VLOOKUP(M2577,Entourage!A:B,2,FALSE)</f>
        <v>c_b_0058</v>
      </c>
    </row>
    <row r="2578" spans="1:25" x14ac:dyDescent="0.15">
      <c r="A2578" s="51">
        <f t="shared" si="387"/>
        <v>129</v>
      </c>
      <c r="B2578" s="2">
        <f>COUNTIF(A$1:A2578,A2578)</f>
        <v>17</v>
      </c>
      <c r="C2578" s="2">
        <f t="shared" si="388"/>
        <v>101</v>
      </c>
      <c r="D2578" s="100">
        <f t="shared" si="389"/>
        <v>321</v>
      </c>
      <c r="E2578" s="51">
        <v>1</v>
      </c>
      <c r="F2578" s="43">
        <f t="shared" si="385"/>
        <v>5</v>
      </c>
      <c r="G2578" s="82">
        <v>13009</v>
      </c>
      <c r="H2578" s="101">
        <f t="shared" si="386"/>
        <v>58</v>
      </c>
      <c r="I2578" s="43">
        <f>VLOOKUP(C2578,[4]CharPropertyConfig!$A:$G,7,FALSE)*D2578</f>
        <v>8025</v>
      </c>
      <c r="J2578" s="51">
        <f>VLOOKUP(A2578,filiation!A:C,3,FALSE)</f>
        <v>32</v>
      </c>
      <c r="K2578" s="51">
        <f>VLOOKUP(J2578,Entourage!A:N,14,FALSE)</f>
        <v>3</v>
      </c>
      <c r="L2578" s="2" t="str">
        <f t="shared" si="390"/>
        <v>辅助</v>
      </c>
      <c r="M2578" s="51">
        <f>VLOOKUP(A2578,filiation!A:D,IF(AND(A2578&gt;=105,A2578&lt;=125),3,4),FALSE)</f>
        <v>7</v>
      </c>
      <c r="N2578" s="51">
        <f>VLOOKUP(M2578,Entourage!A:N,14,FALSE)</f>
        <v>2</v>
      </c>
      <c r="O2578" s="2" t="str">
        <f t="shared" si="391"/>
        <v>刺杀</v>
      </c>
      <c r="P2578" s="2">
        <f t="shared" si="392"/>
        <v>101</v>
      </c>
      <c r="Q2578" s="51">
        <f>INT(VLOOKUP(M2578,Entourage!A:AF,28+IF(N2578=1,2,IF(N2578=3,3,1)),FALSE)*0.6*POWER(B2578,1.1))</f>
        <v>406</v>
      </c>
      <c r="R2578" s="55">
        <f>I2578/(SUM(H$2:H2578)*10)</f>
        <v>9.2241379310344825E-3</v>
      </c>
      <c r="S2578" s="95">
        <f t="shared" si="393"/>
        <v>1.2174387749999998</v>
      </c>
      <c r="T2578" s="96">
        <f>SUMIFS(H$2:H2578,A$2:A2578,A2578)*10*S2578*(1.1+INDEX(Entourage!BD:BD,MATCH(J2578,Entourage!A:A,0))/20)</f>
        <v>8044.835425199999</v>
      </c>
      <c r="U2578" s="96">
        <f t="shared" si="394"/>
        <v>656.06564520000029</v>
      </c>
      <c r="V2578" s="96">
        <f>T2578/VLOOKUP(C2578,[4]CharPropertyConfig!$A:$G,7,FALSE)</f>
        <v>321.79341700799995</v>
      </c>
      <c r="W2578" s="96">
        <f t="shared" si="395"/>
        <v>30.471865200001048</v>
      </c>
      <c r="X2578" s="54" t="str">
        <f>VLOOKUP(J2578,Entourage!A:B,2,FALSE)</f>
        <v>c_b_0013</v>
      </c>
      <c r="Y2578" s="51" t="str">
        <f>VLOOKUP(M2578,Entourage!A:B,2,FALSE)</f>
        <v>c_b_0058</v>
      </c>
    </row>
    <row r="2579" spans="1:25" x14ac:dyDescent="0.15">
      <c r="A2579" s="51">
        <f t="shared" si="387"/>
        <v>129</v>
      </c>
      <c r="B2579" s="2">
        <f>COUNTIF(A$1:A2579,A2579)</f>
        <v>18</v>
      </c>
      <c r="C2579" s="2">
        <f t="shared" si="388"/>
        <v>101</v>
      </c>
      <c r="D2579" s="100">
        <f t="shared" si="389"/>
        <v>350</v>
      </c>
      <c r="E2579" s="51">
        <v>1</v>
      </c>
      <c r="F2579" s="43">
        <f t="shared" si="385"/>
        <v>6</v>
      </c>
      <c r="G2579" s="82">
        <v>13009</v>
      </c>
      <c r="H2579" s="101">
        <f t="shared" si="386"/>
        <v>64</v>
      </c>
      <c r="I2579" s="43">
        <f>VLOOKUP(C2579,[4]CharPropertyConfig!$A:$G,7,FALSE)*D2579</f>
        <v>8750</v>
      </c>
      <c r="J2579" s="51">
        <f>VLOOKUP(A2579,filiation!A:C,3,FALSE)</f>
        <v>32</v>
      </c>
      <c r="K2579" s="51">
        <f>VLOOKUP(J2579,Entourage!A:N,14,FALSE)</f>
        <v>3</v>
      </c>
      <c r="L2579" s="2" t="str">
        <f t="shared" si="390"/>
        <v>辅助</v>
      </c>
      <c r="M2579" s="51">
        <f>VLOOKUP(A2579,filiation!A:D,IF(AND(A2579&gt;=105,A2579&lt;=125),3,4),FALSE)</f>
        <v>7</v>
      </c>
      <c r="N2579" s="51">
        <f>VLOOKUP(M2579,Entourage!A:N,14,FALSE)</f>
        <v>2</v>
      </c>
      <c r="O2579" s="2" t="str">
        <f t="shared" si="391"/>
        <v>刺杀</v>
      </c>
      <c r="P2579" s="2">
        <f t="shared" si="392"/>
        <v>101</v>
      </c>
      <c r="Q2579" s="51">
        <f>INT(VLOOKUP(M2579,Entourage!A:AF,28+IF(N2579=1,2,IF(N2579=3,3,1)),FALSE)*0.6*POWER(B2579,1.1))</f>
        <v>432</v>
      </c>
      <c r="R2579" s="55">
        <f>I2579/(SUM(H$2:H2579)*10)</f>
        <v>1.0050078103464118E-2</v>
      </c>
      <c r="S2579" s="95">
        <f t="shared" si="393"/>
        <v>1.1687412239999997</v>
      </c>
      <c r="T2579" s="96">
        <f>SUMIFS(H$2:H2579,A$2:A2579,A2579)*10*S2579*(1.1+INDEX(Entourage!BD:BD,MATCH(J2579,Entourage!A:A,0))/20)</f>
        <v>8770.2341448959978</v>
      </c>
      <c r="U2579" s="96">
        <f t="shared" si="394"/>
        <v>725.39871969599881</v>
      </c>
      <c r="V2579" s="96">
        <f>T2579/VLOOKUP(C2579,[4]CharPropertyConfig!$A:$G,7,FALSE)</f>
        <v>350.80936579583994</v>
      </c>
      <c r="W2579" s="96">
        <f t="shared" si="395"/>
        <v>69.333074495998517</v>
      </c>
      <c r="X2579" s="54" t="str">
        <f>VLOOKUP(J2579,Entourage!A:B,2,FALSE)</f>
        <v>c_b_0013</v>
      </c>
      <c r="Y2579" s="51" t="str">
        <f>VLOOKUP(M2579,Entourage!A:B,2,FALSE)</f>
        <v>c_b_0058</v>
      </c>
    </row>
    <row r="2580" spans="1:25" x14ac:dyDescent="0.15">
      <c r="A2580" s="51">
        <f t="shared" si="387"/>
        <v>129</v>
      </c>
      <c r="B2580" s="2">
        <f>COUNTIF(A$1:A2580,A2580)</f>
        <v>19</v>
      </c>
      <c r="C2580" s="2">
        <f t="shared" si="388"/>
        <v>101</v>
      </c>
      <c r="D2580" s="100">
        <f t="shared" si="389"/>
        <v>381</v>
      </c>
      <c r="E2580" s="51">
        <v>1</v>
      </c>
      <c r="F2580" s="43">
        <f t="shared" si="385"/>
        <v>6</v>
      </c>
      <c r="G2580" s="82">
        <v>13009</v>
      </c>
      <c r="H2580" s="101">
        <f t="shared" si="386"/>
        <v>68</v>
      </c>
      <c r="I2580" s="43">
        <f>VLOOKUP(C2580,[4]CharPropertyConfig!$A:$G,7,FALSE)*D2580</f>
        <v>9525</v>
      </c>
      <c r="J2580" s="51">
        <f>VLOOKUP(A2580,filiation!A:C,3,FALSE)</f>
        <v>32</v>
      </c>
      <c r="K2580" s="51">
        <f>VLOOKUP(J2580,Entourage!A:N,14,FALSE)</f>
        <v>3</v>
      </c>
      <c r="L2580" s="2" t="str">
        <f t="shared" si="390"/>
        <v>辅助</v>
      </c>
      <c r="M2580" s="51">
        <f>VLOOKUP(A2580,filiation!A:D,IF(AND(A2580&gt;=105,A2580&lt;=125),3,4),FALSE)</f>
        <v>7</v>
      </c>
      <c r="N2580" s="51">
        <f>VLOOKUP(M2580,Entourage!A:N,14,FALSE)</f>
        <v>2</v>
      </c>
      <c r="O2580" s="2" t="str">
        <f t="shared" si="391"/>
        <v>刺杀</v>
      </c>
      <c r="P2580" s="2">
        <f t="shared" si="392"/>
        <v>101</v>
      </c>
      <c r="Q2580" s="51">
        <f>INT(VLOOKUP(M2580,Entourage!A:AF,28+IF(N2580=1,2,IF(N2580=3,3,1)),FALSE)*0.6*POWER(B2580,1.1))</f>
        <v>459</v>
      </c>
      <c r="R2580" s="55">
        <f>I2580/(SUM(H$2:H2580)*10)</f>
        <v>1.0931689849882936E-2</v>
      </c>
      <c r="S2580" s="95">
        <f t="shared" si="393"/>
        <v>1.1278352811599996</v>
      </c>
      <c r="T2580" s="96">
        <f>SUMIFS(H$2:H2580,A$2:A2580,A2580)*10*S2580*(1.1+INDEX(Entourage!BD:BD,MATCH(J2580,Entourage!A:A,0))/20)</f>
        <v>9536.9751374889565</v>
      </c>
      <c r="U2580" s="96">
        <f t="shared" si="394"/>
        <v>766.74099259295872</v>
      </c>
      <c r="V2580" s="96">
        <f>T2580/VLOOKUP(C2580,[4]CharPropertyConfig!$A:$G,7,FALSE)</f>
        <v>381.47900549955824</v>
      </c>
      <c r="W2580" s="96">
        <f t="shared" si="395"/>
        <v>41.342272896959912</v>
      </c>
      <c r="X2580" s="54" t="str">
        <f>VLOOKUP(J2580,Entourage!A:B,2,FALSE)</f>
        <v>c_b_0013</v>
      </c>
      <c r="Y2580" s="51" t="str">
        <f>VLOOKUP(M2580,Entourage!A:B,2,FALSE)</f>
        <v>c_b_0058</v>
      </c>
    </row>
    <row r="2581" spans="1:25" x14ac:dyDescent="0.15">
      <c r="A2581" s="51">
        <f t="shared" si="387"/>
        <v>129</v>
      </c>
      <c r="B2581" s="2">
        <f>COUNTIF(A$1:A2581,A2581)</f>
        <v>20</v>
      </c>
      <c r="C2581" s="2">
        <f t="shared" si="388"/>
        <v>101</v>
      </c>
      <c r="D2581" s="100">
        <f t="shared" si="389"/>
        <v>414</v>
      </c>
      <c r="E2581" s="51">
        <v>1</v>
      </c>
      <c r="F2581" s="43">
        <f t="shared" si="385"/>
        <v>6</v>
      </c>
      <c r="G2581" s="82">
        <v>13009</v>
      </c>
      <c r="H2581" s="101">
        <f t="shared" si="386"/>
        <v>72</v>
      </c>
      <c r="I2581" s="43">
        <f>VLOOKUP(C2581,[4]CharPropertyConfig!$A:$G,7,FALSE)*D2581</f>
        <v>10350</v>
      </c>
      <c r="J2581" s="51">
        <f>VLOOKUP(A2581,filiation!A:C,3,FALSE)</f>
        <v>32</v>
      </c>
      <c r="K2581" s="51">
        <f>VLOOKUP(J2581,Entourage!A:N,14,FALSE)</f>
        <v>3</v>
      </c>
      <c r="L2581" s="2" t="str">
        <f t="shared" si="390"/>
        <v>辅助</v>
      </c>
      <c r="M2581" s="51">
        <f>VLOOKUP(A2581,filiation!A:D,IF(AND(A2581&gt;=105,A2581&lt;=125),3,4),FALSE)</f>
        <v>7</v>
      </c>
      <c r="N2581" s="51">
        <f>VLOOKUP(M2581,Entourage!A:N,14,FALSE)</f>
        <v>2</v>
      </c>
      <c r="O2581" s="2" t="str">
        <f t="shared" si="391"/>
        <v>刺杀</v>
      </c>
      <c r="P2581" s="2">
        <f t="shared" si="392"/>
        <v>101</v>
      </c>
      <c r="Q2581" s="51">
        <f>INT(VLOOKUP(M2581,Entourage!A:AF,28+IF(N2581=1,2,IF(N2581=3,3,1)),FALSE)*0.6*POWER(B2581,1.1))</f>
        <v>485</v>
      </c>
      <c r="R2581" s="55">
        <f>I2581/(SUM(H$2:H2581)*10)</f>
        <v>1.186872161827439E-2</v>
      </c>
      <c r="S2581" s="95">
        <f t="shared" si="393"/>
        <v>1.0940002227251997</v>
      </c>
      <c r="T2581" s="96">
        <f>SUMIFS(H$2:H2581,A$2:A2581,A2581)*10*S2581*(1.1+INDEX(Entourage!BD:BD,MATCH(J2581,Entourage!A:A,0))/20)</f>
        <v>10353.618107871291</v>
      </c>
      <c r="U2581" s="96">
        <f t="shared" si="394"/>
        <v>816.64297038233417</v>
      </c>
      <c r="V2581" s="96">
        <f>T2581/VLOOKUP(C2581,[4]CharPropertyConfig!$A:$G,7,FALSE)</f>
        <v>414.1447243148516</v>
      </c>
      <c r="W2581" s="96">
        <f t="shared" si="395"/>
        <v>49.901977789375451</v>
      </c>
      <c r="X2581" s="54" t="str">
        <f>VLOOKUP(J2581,Entourage!A:B,2,FALSE)</f>
        <v>c_b_0013</v>
      </c>
      <c r="Y2581" s="51" t="str">
        <f>VLOOKUP(M2581,Entourage!A:B,2,FALSE)</f>
        <v>c_b_0058</v>
      </c>
    </row>
    <row r="2582" spans="1:25" x14ac:dyDescent="0.15">
      <c r="A2582" s="51">
        <f t="shared" si="387"/>
        <v>130</v>
      </c>
      <c r="B2582" s="2">
        <f>COUNTIF(A$1:A2582,A2582)</f>
        <v>1</v>
      </c>
      <c r="C2582" s="2">
        <f t="shared" si="388"/>
        <v>101</v>
      </c>
      <c r="D2582" s="100">
        <f t="shared" si="389"/>
        <v>11</v>
      </c>
      <c r="E2582" s="51">
        <v>1</v>
      </c>
      <c r="F2582" s="43">
        <f t="shared" si="385"/>
        <v>1</v>
      </c>
      <c r="G2582" s="82">
        <v>13009</v>
      </c>
      <c r="H2582" s="101">
        <f t="shared" si="386"/>
        <v>2</v>
      </c>
      <c r="I2582" s="43">
        <f>VLOOKUP(C2582,[4]CharPropertyConfig!$A:$G,7,FALSE)*D2582</f>
        <v>275</v>
      </c>
      <c r="J2582" s="51">
        <f>VLOOKUP(A2582,filiation!A:C,3,FALSE)</f>
        <v>32</v>
      </c>
      <c r="K2582" s="51">
        <f>VLOOKUP(J2582,Entourage!A:N,14,FALSE)</f>
        <v>3</v>
      </c>
      <c r="L2582" s="2" t="str">
        <f t="shared" si="390"/>
        <v>辅助</v>
      </c>
      <c r="M2582" s="51">
        <f>VLOOKUP(A2582,filiation!A:D,IF(AND(A2582&gt;=105,A2582&lt;=125),3,4),FALSE)</f>
        <v>27</v>
      </c>
      <c r="N2582" s="51">
        <f>VLOOKUP(M2582,Entourage!A:N,14,FALSE)</f>
        <v>2</v>
      </c>
      <c r="O2582" s="2" t="str">
        <f t="shared" si="391"/>
        <v>刺杀</v>
      </c>
      <c r="P2582" s="2">
        <f t="shared" si="392"/>
        <v>101</v>
      </c>
      <c r="Q2582" s="51">
        <f>INT(VLOOKUP(M2582,Entourage!A:AF,28+IF(N2582=1,2,IF(N2582=3,3,1)),FALSE)*0.6*POWER(B2582,1.1))</f>
        <v>25</v>
      </c>
      <c r="R2582" s="55">
        <f>I2582/(SUM(H$2:H2582)*10)</f>
        <v>3.1534527440772422E-4</v>
      </c>
      <c r="S2582" s="95">
        <f t="shared" si="393"/>
        <v>10</v>
      </c>
      <c r="T2582" s="96">
        <f>SUMIFS(H$2:H2582,A$2:A2582,A2582)*10*S2582*(1.1+INDEX(Entourage!BD:BD,MATCH(J2582,Entourage!A:A,0))/20)</f>
        <v>280</v>
      </c>
      <c r="U2582" s="96">
        <f t="shared" si="394"/>
        <v>-10073.618107871291</v>
      </c>
      <c r="V2582" s="96">
        <f>T2582/VLOOKUP(C2582,[4]CharPropertyConfig!$A:$G,7,FALSE)</f>
        <v>11.2</v>
      </c>
      <c r="W2582" s="96">
        <f t="shared" si="395"/>
        <v>-10890.261078253625</v>
      </c>
      <c r="X2582" s="54" t="str">
        <f>VLOOKUP(J2582,Entourage!A:B,2,FALSE)</f>
        <v>c_b_0013</v>
      </c>
      <c r="Y2582" s="51" t="str">
        <f>VLOOKUP(M2582,Entourage!A:B,2,FALSE)</f>
        <v>c_m_0014</v>
      </c>
    </row>
    <row r="2583" spans="1:25" x14ac:dyDescent="0.15">
      <c r="A2583" s="51">
        <f t="shared" si="387"/>
        <v>130</v>
      </c>
      <c r="B2583" s="2">
        <f>COUNTIF(A$1:A2583,A2583)</f>
        <v>2</v>
      </c>
      <c r="C2583" s="2">
        <f t="shared" si="388"/>
        <v>101</v>
      </c>
      <c r="D2583" s="100">
        <f t="shared" si="389"/>
        <v>23</v>
      </c>
      <c r="E2583" s="51">
        <v>1</v>
      </c>
      <c r="F2583" s="43">
        <f t="shared" si="385"/>
        <v>1</v>
      </c>
      <c r="G2583" s="82">
        <v>13009</v>
      </c>
      <c r="H2583" s="101">
        <f t="shared" si="386"/>
        <v>4</v>
      </c>
      <c r="I2583" s="43">
        <f>VLOOKUP(C2583,[4]CharPropertyConfig!$A:$G,7,FALSE)*D2583</f>
        <v>575</v>
      </c>
      <c r="J2583" s="51">
        <f>VLOOKUP(A2583,filiation!A:C,3,FALSE)</f>
        <v>32</v>
      </c>
      <c r="K2583" s="51">
        <f>VLOOKUP(J2583,Entourage!A:N,14,FALSE)</f>
        <v>3</v>
      </c>
      <c r="L2583" s="2" t="str">
        <f t="shared" si="390"/>
        <v>辅助</v>
      </c>
      <c r="M2583" s="51">
        <f>VLOOKUP(A2583,filiation!A:D,IF(AND(A2583&gt;=105,A2583&lt;=125),3,4),FALSE)</f>
        <v>27</v>
      </c>
      <c r="N2583" s="51">
        <f>VLOOKUP(M2583,Entourage!A:N,14,FALSE)</f>
        <v>2</v>
      </c>
      <c r="O2583" s="2" t="str">
        <f t="shared" si="391"/>
        <v>刺杀</v>
      </c>
      <c r="P2583" s="2">
        <f t="shared" si="392"/>
        <v>101</v>
      </c>
      <c r="Q2583" s="51">
        <f>INT(VLOOKUP(M2583,Entourage!A:AF,28+IF(N2583=1,2,IF(N2583=3,3,1)),FALSE)*0.6*POWER(B2583,1.1))</f>
        <v>54</v>
      </c>
      <c r="R2583" s="55">
        <f>I2583/(SUM(H$2:H2583)*10)</f>
        <v>6.5932805870886366E-4</v>
      </c>
      <c r="S2583" s="95">
        <f t="shared" si="393"/>
        <v>7</v>
      </c>
      <c r="T2583" s="96">
        <f>SUMIFS(H$2:H2583,A$2:A2583,A2583)*10*S2583*(1.1+INDEX(Entourage!BD:BD,MATCH(J2583,Entourage!A:A,0))/20)</f>
        <v>588</v>
      </c>
      <c r="U2583" s="96">
        <f t="shared" si="394"/>
        <v>308</v>
      </c>
      <c r="V2583" s="96">
        <f>T2583/VLOOKUP(C2583,[4]CharPropertyConfig!$A:$G,7,FALSE)</f>
        <v>23.52</v>
      </c>
      <c r="W2583" s="96">
        <f t="shared" si="395"/>
        <v>10381.618107871291</v>
      </c>
      <c r="X2583" s="54" t="str">
        <f>VLOOKUP(J2583,Entourage!A:B,2,FALSE)</f>
        <v>c_b_0013</v>
      </c>
      <c r="Y2583" s="51" t="str">
        <f>VLOOKUP(M2583,Entourage!A:B,2,FALSE)</f>
        <v>c_m_0014</v>
      </c>
    </row>
    <row r="2584" spans="1:25" x14ac:dyDescent="0.15">
      <c r="A2584" s="51">
        <f t="shared" si="387"/>
        <v>130</v>
      </c>
      <c r="B2584" s="2">
        <f>COUNTIF(A$1:A2584,A2584)</f>
        <v>3</v>
      </c>
      <c r="C2584" s="2">
        <f t="shared" si="388"/>
        <v>101</v>
      </c>
      <c r="D2584" s="100">
        <f t="shared" si="389"/>
        <v>36</v>
      </c>
      <c r="E2584" s="51">
        <v>1</v>
      </c>
      <c r="F2584" s="43">
        <f t="shared" si="385"/>
        <v>1</v>
      </c>
      <c r="G2584" s="82">
        <v>13009</v>
      </c>
      <c r="H2584" s="101">
        <f t="shared" si="386"/>
        <v>6</v>
      </c>
      <c r="I2584" s="43">
        <f>VLOOKUP(C2584,[4]CharPropertyConfig!$A:$G,7,FALSE)*D2584</f>
        <v>900</v>
      </c>
      <c r="J2584" s="51">
        <f>VLOOKUP(A2584,filiation!A:C,3,FALSE)</f>
        <v>32</v>
      </c>
      <c r="K2584" s="51">
        <f>VLOOKUP(J2584,Entourage!A:N,14,FALSE)</f>
        <v>3</v>
      </c>
      <c r="L2584" s="2" t="str">
        <f t="shared" si="390"/>
        <v>辅助</v>
      </c>
      <c r="M2584" s="51">
        <f>VLOOKUP(A2584,filiation!A:D,IF(AND(A2584&gt;=105,A2584&lt;=125),3,4),FALSE)</f>
        <v>27</v>
      </c>
      <c r="N2584" s="51">
        <f>VLOOKUP(M2584,Entourage!A:N,14,FALSE)</f>
        <v>2</v>
      </c>
      <c r="O2584" s="2" t="str">
        <f t="shared" si="391"/>
        <v>刺杀</v>
      </c>
      <c r="P2584" s="2">
        <f t="shared" si="392"/>
        <v>101</v>
      </c>
      <c r="Q2584" s="51">
        <f>INT(VLOOKUP(M2584,Entourage!A:AF,28+IF(N2584=1,2,IF(N2584=3,3,1)),FALSE)*0.6*POWER(B2584,1.1))</f>
        <v>84</v>
      </c>
      <c r="R2584" s="55">
        <f>I2584/(SUM(H$2:H2584)*10)</f>
        <v>1.0319207484865162E-3</v>
      </c>
      <c r="S2584" s="95">
        <f t="shared" si="393"/>
        <v>5.5</v>
      </c>
      <c r="T2584" s="96">
        <f>SUMIFS(H$2:H2584,A$2:A2584,A2584)*10*S2584*(1.1+INDEX(Entourage!BD:BD,MATCH(J2584,Entourage!A:A,0))/20)</f>
        <v>924.00000000000011</v>
      </c>
      <c r="U2584" s="96">
        <f t="shared" si="394"/>
        <v>336.00000000000011</v>
      </c>
      <c r="V2584" s="96">
        <f>T2584/VLOOKUP(C2584,[4]CharPropertyConfig!$A:$G,7,FALSE)</f>
        <v>36.960000000000008</v>
      </c>
      <c r="W2584" s="96">
        <f t="shared" si="395"/>
        <v>28.000000000000114</v>
      </c>
      <c r="X2584" s="54" t="str">
        <f>VLOOKUP(J2584,Entourage!A:B,2,FALSE)</f>
        <v>c_b_0013</v>
      </c>
      <c r="Y2584" s="51" t="str">
        <f>VLOOKUP(M2584,Entourage!A:B,2,FALSE)</f>
        <v>c_m_0014</v>
      </c>
    </row>
    <row r="2585" spans="1:25" x14ac:dyDescent="0.15">
      <c r="A2585" s="51">
        <f t="shared" si="387"/>
        <v>130</v>
      </c>
      <c r="B2585" s="2">
        <f>COUNTIF(A$1:A2585,A2585)</f>
        <v>4</v>
      </c>
      <c r="C2585" s="2">
        <f t="shared" si="388"/>
        <v>101</v>
      </c>
      <c r="D2585" s="100">
        <f t="shared" si="389"/>
        <v>51</v>
      </c>
      <c r="E2585" s="51">
        <v>1</v>
      </c>
      <c r="F2585" s="43">
        <f t="shared" si="385"/>
        <v>2</v>
      </c>
      <c r="G2585" s="82">
        <v>13009</v>
      </c>
      <c r="H2585" s="101">
        <f t="shared" si="386"/>
        <v>10</v>
      </c>
      <c r="I2585" s="43">
        <f>VLOOKUP(C2585,[4]CharPropertyConfig!$A:$G,7,FALSE)*D2585</f>
        <v>1275</v>
      </c>
      <c r="J2585" s="51">
        <f>VLOOKUP(A2585,filiation!A:C,3,FALSE)</f>
        <v>32</v>
      </c>
      <c r="K2585" s="51">
        <f>VLOOKUP(J2585,Entourage!A:N,14,FALSE)</f>
        <v>3</v>
      </c>
      <c r="L2585" s="2" t="str">
        <f t="shared" si="390"/>
        <v>辅助</v>
      </c>
      <c r="M2585" s="51">
        <f>VLOOKUP(A2585,filiation!A:D,IF(AND(A2585&gt;=105,A2585&lt;=125),3,4),FALSE)</f>
        <v>27</v>
      </c>
      <c r="N2585" s="51">
        <f>VLOOKUP(M2585,Entourage!A:N,14,FALSE)</f>
        <v>2</v>
      </c>
      <c r="O2585" s="2" t="str">
        <f t="shared" si="391"/>
        <v>刺杀</v>
      </c>
      <c r="P2585" s="2">
        <f t="shared" si="392"/>
        <v>101</v>
      </c>
      <c r="Q2585" s="51">
        <f>INT(VLOOKUP(M2585,Entourage!A:AF,28+IF(N2585=1,2,IF(N2585=3,3,1)),FALSE)*0.6*POWER(B2585,1.1))</f>
        <v>115</v>
      </c>
      <c r="R2585" s="55">
        <f>I2585/(SUM(H$2:H2585)*10)</f>
        <v>1.4617201293192397E-3</v>
      </c>
      <c r="S2585" s="95">
        <f t="shared" si="393"/>
        <v>4.2</v>
      </c>
      <c r="T2585" s="96">
        <f>SUMIFS(H$2:H2585,A$2:A2585,A2585)*10*S2585*(1.1+INDEX(Entourage!BD:BD,MATCH(J2585,Entourage!A:A,0))/20)</f>
        <v>1293.6000000000001</v>
      </c>
      <c r="U2585" s="96">
        <f t="shared" si="394"/>
        <v>369.6</v>
      </c>
      <c r="V2585" s="96">
        <f>T2585/VLOOKUP(C2585,[4]CharPropertyConfig!$A:$G,7,FALSE)</f>
        <v>51.744000000000007</v>
      </c>
      <c r="W2585" s="96">
        <f t="shared" si="395"/>
        <v>33.599999999999909</v>
      </c>
      <c r="X2585" s="54" t="str">
        <f>VLOOKUP(J2585,Entourage!A:B,2,FALSE)</f>
        <v>c_b_0013</v>
      </c>
      <c r="Y2585" s="51" t="str">
        <f>VLOOKUP(M2585,Entourage!A:B,2,FALSE)</f>
        <v>c_m_0014</v>
      </c>
    </row>
    <row r="2586" spans="1:25" x14ac:dyDescent="0.15">
      <c r="A2586" s="51">
        <f t="shared" si="387"/>
        <v>130</v>
      </c>
      <c r="B2586" s="2">
        <f>COUNTIF(A$1:A2586,A2586)</f>
        <v>5</v>
      </c>
      <c r="C2586" s="2">
        <f t="shared" si="388"/>
        <v>101</v>
      </c>
      <c r="D2586" s="100">
        <f t="shared" si="389"/>
        <v>67</v>
      </c>
      <c r="E2586" s="51">
        <v>1</v>
      </c>
      <c r="F2586" s="43">
        <f t="shared" si="385"/>
        <v>2</v>
      </c>
      <c r="G2586" s="82">
        <v>13009</v>
      </c>
      <c r="H2586" s="101">
        <f t="shared" si="386"/>
        <v>12</v>
      </c>
      <c r="I2586" s="43">
        <f>VLOOKUP(C2586,[4]CharPropertyConfig!$A:$G,7,FALSE)*D2586</f>
        <v>1675</v>
      </c>
      <c r="J2586" s="51">
        <f>VLOOKUP(A2586,filiation!A:C,3,FALSE)</f>
        <v>32</v>
      </c>
      <c r="K2586" s="51">
        <f>VLOOKUP(J2586,Entourage!A:N,14,FALSE)</f>
        <v>3</v>
      </c>
      <c r="L2586" s="2" t="str">
        <f t="shared" si="390"/>
        <v>辅助</v>
      </c>
      <c r="M2586" s="51">
        <f>VLOOKUP(A2586,filiation!A:D,IF(AND(A2586&gt;=105,A2586&lt;=125),3,4),FALSE)</f>
        <v>27</v>
      </c>
      <c r="N2586" s="51">
        <f>VLOOKUP(M2586,Entourage!A:N,14,FALSE)</f>
        <v>2</v>
      </c>
      <c r="O2586" s="2" t="str">
        <f t="shared" si="391"/>
        <v>刺杀</v>
      </c>
      <c r="P2586" s="2">
        <f t="shared" si="392"/>
        <v>101</v>
      </c>
      <c r="Q2586" s="51">
        <f>INT(VLOOKUP(M2586,Entourage!A:AF,28+IF(N2586=1,2,IF(N2586=3,3,1)),FALSE)*0.6*POWER(B2586,1.1))</f>
        <v>148</v>
      </c>
      <c r="R2586" s="55">
        <f>I2586/(SUM(H$2:H2586)*10)</f>
        <v>1.9200348471996149E-3</v>
      </c>
      <c r="S2586" s="95">
        <f t="shared" si="393"/>
        <v>3.56</v>
      </c>
      <c r="T2586" s="96">
        <f>SUMIFS(H$2:H2586,A$2:A2586,A2586)*10*S2586*(1.1+INDEX(Entourage!BD:BD,MATCH(J2586,Entourage!A:A,0))/20)</f>
        <v>1694.5600000000004</v>
      </c>
      <c r="U2586" s="96">
        <f t="shared" si="394"/>
        <v>400.96000000000026</v>
      </c>
      <c r="V2586" s="96">
        <f>T2586/VLOOKUP(C2586,[4]CharPropertyConfig!$A:$G,7,FALSE)</f>
        <v>67.78240000000001</v>
      </c>
      <c r="W2586" s="96">
        <f t="shared" si="395"/>
        <v>31.360000000000241</v>
      </c>
      <c r="X2586" s="54" t="str">
        <f>VLOOKUP(J2586,Entourage!A:B,2,FALSE)</f>
        <v>c_b_0013</v>
      </c>
      <c r="Y2586" s="51" t="str">
        <f>VLOOKUP(M2586,Entourage!A:B,2,FALSE)</f>
        <v>c_m_0014</v>
      </c>
    </row>
    <row r="2587" spans="1:25" x14ac:dyDescent="0.15">
      <c r="A2587" s="51">
        <f t="shared" si="387"/>
        <v>130</v>
      </c>
      <c r="B2587" s="2">
        <f>COUNTIF(A$1:A2587,A2587)</f>
        <v>6</v>
      </c>
      <c r="C2587" s="2">
        <f t="shared" si="388"/>
        <v>101</v>
      </c>
      <c r="D2587" s="100">
        <f t="shared" si="389"/>
        <v>84</v>
      </c>
      <c r="E2587" s="51">
        <v>1</v>
      </c>
      <c r="F2587" s="43">
        <f t="shared" si="385"/>
        <v>2</v>
      </c>
      <c r="G2587" s="82">
        <v>13009</v>
      </c>
      <c r="H2587" s="101">
        <f t="shared" si="386"/>
        <v>16</v>
      </c>
      <c r="I2587" s="43">
        <f>VLOOKUP(C2587,[4]CharPropertyConfig!$A:$G,7,FALSE)*D2587</f>
        <v>2100</v>
      </c>
      <c r="J2587" s="51">
        <f>VLOOKUP(A2587,filiation!A:C,3,FALSE)</f>
        <v>32</v>
      </c>
      <c r="K2587" s="51">
        <f>VLOOKUP(J2587,Entourage!A:N,14,FALSE)</f>
        <v>3</v>
      </c>
      <c r="L2587" s="2" t="str">
        <f t="shared" si="390"/>
        <v>辅助</v>
      </c>
      <c r="M2587" s="51">
        <f>VLOOKUP(A2587,filiation!A:D,IF(AND(A2587&gt;=105,A2587&lt;=125),3,4),FALSE)</f>
        <v>27</v>
      </c>
      <c r="N2587" s="51">
        <f>VLOOKUP(M2587,Entourage!A:N,14,FALSE)</f>
        <v>2</v>
      </c>
      <c r="O2587" s="2" t="str">
        <f t="shared" si="391"/>
        <v>刺杀</v>
      </c>
      <c r="P2587" s="2">
        <f t="shared" si="392"/>
        <v>101</v>
      </c>
      <c r="Q2587" s="51">
        <f>INT(VLOOKUP(M2587,Entourage!A:AF,28+IF(N2587=1,2,IF(N2587=3,3,1)),FALSE)*0.6*POWER(B2587,1.1))</f>
        <v>180</v>
      </c>
      <c r="R2587" s="55">
        <f>I2587/(SUM(H$2:H2587)*10)</f>
        <v>2.4067664519678181E-3</v>
      </c>
      <c r="S2587" s="95">
        <f t="shared" si="393"/>
        <v>3.02</v>
      </c>
      <c r="T2587" s="96">
        <f>SUMIFS(H$2:H2587,A$2:A2587,A2587)*10*S2587*(1.1+INDEX(Entourage!BD:BD,MATCH(J2587,Entourage!A:A,0))/20)</f>
        <v>2114</v>
      </c>
      <c r="U2587" s="96">
        <f t="shared" si="394"/>
        <v>419.4399999999996</v>
      </c>
      <c r="V2587" s="96">
        <f>T2587/VLOOKUP(C2587,[4]CharPropertyConfig!$A:$G,7,FALSE)</f>
        <v>84.56</v>
      </c>
      <c r="W2587" s="96">
        <f t="shared" si="395"/>
        <v>18.479999999999336</v>
      </c>
      <c r="X2587" s="54" t="str">
        <f>VLOOKUP(J2587,Entourage!A:B,2,FALSE)</f>
        <v>c_b_0013</v>
      </c>
      <c r="Y2587" s="51" t="str">
        <f>VLOOKUP(M2587,Entourage!A:B,2,FALSE)</f>
        <v>c_m_0014</v>
      </c>
    </row>
    <row r="2588" spans="1:25" x14ac:dyDescent="0.15">
      <c r="A2588" s="51">
        <f t="shared" si="387"/>
        <v>130</v>
      </c>
      <c r="B2588" s="2">
        <f>COUNTIF(A$1:A2588,A2588)</f>
        <v>7</v>
      </c>
      <c r="C2588" s="2">
        <f t="shared" si="388"/>
        <v>101</v>
      </c>
      <c r="D2588" s="100">
        <f t="shared" si="389"/>
        <v>101</v>
      </c>
      <c r="E2588" s="51">
        <v>1</v>
      </c>
      <c r="F2588" s="43">
        <f t="shared" si="385"/>
        <v>3</v>
      </c>
      <c r="G2588" s="82">
        <v>13009</v>
      </c>
      <c r="H2588" s="101">
        <f t="shared" si="386"/>
        <v>20</v>
      </c>
      <c r="I2588" s="43">
        <f>VLOOKUP(C2588,[4]CharPropertyConfig!$A:$G,7,FALSE)*D2588</f>
        <v>2525</v>
      </c>
      <c r="J2588" s="51">
        <f>VLOOKUP(A2588,filiation!A:C,3,FALSE)</f>
        <v>32</v>
      </c>
      <c r="K2588" s="51">
        <f>VLOOKUP(J2588,Entourage!A:N,14,FALSE)</f>
        <v>3</v>
      </c>
      <c r="L2588" s="2" t="str">
        <f t="shared" si="390"/>
        <v>辅助</v>
      </c>
      <c r="M2588" s="51">
        <f>VLOOKUP(A2588,filiation!A:D,IF(AND(A2588&gt;=105,A2588&lt;=125),3,4),FALSE)</f>
        <v>27</v>
      </c>
      <c r="N2588" s="51">
        <f>VLOOKUP(M2588,Entourage!A:N,14,FALSE)</f>
        <v>2</v>
      </c>
      <c r="O2588" s="2" t="str">
        <f t="shared" si="391"/>
        <v>刺杀</v>
      </c>
      <c r="P2588" s="2">
        <f t="shared" si="392"/>
        <v>101</v>
      </c>
      <c r="Q2588" s="51">
        <f>INT(VLOOKUP(M2588,Entourage!A:AF,28+IF(N2588=1,2,IF(N2588=3,3,1)),FALSE)*0.6*POWER(B2588,1.1))</f>
        <v>214</v>
      </c>
      <c r="R2588" s="55">
        <f>I2588/(SUM(H$2:H2588)*10)</f>
        <v>2.8931869743566239E-3</v>
      </c>
      <c r="S2588" s="95">
        <f t="shared" si="393"/>
        <v>2.6</v>
      </c>
      <c r="T2588" s="96">
        <f>SUMIFS(H$2:H2588,A$2:A2588,A2588)*10*S2588*(1.1+INDEX(Entourage!BD:BD,MATCH(J2588,Entourage!A:A,0))/20)</f>
        <v>2548.0000000000005</v>
      </c>
      <c r="U2588" s="96">
        <f t="shared" si="394"/>
        <v>434.00000000000045</v>
      </c>
      <c r="V2588" s="96">
        <f>T2588/VLOOKUP(C2588,[4]CharPropertyConfig!$A:$G,7,FALSE)</f>
        <v>101.92000000000002</v>
      </c>
      <c r="W2588" s="96">
        <f t="shared" si="395"/>
        <v>14.560000000000855</v>
      </c>
      <c r="X2588" s="54" t="str">
        <f>VLOOKUP(J2588,Entourage!A:B,2,FALSE)</f>
        <v>c_b_0013</v>
      </c>
      <c r="Y2588" s="51" t="str">
        <f>VLOOKUP(M2588,Entourage!A:B,2,FALSE)</f>
        <v>c_m_0014</v>
      </c>
    </row>
    <row r="2589" spans="1:25" x14ac:dyDescent="0.15">
      <c r="A2589" s="51">
        <f t="shared" si="387"/>
        <v>130</v>
      </c>
      <c r="B2589" s="2">
        <f>COUNTIF(A$1:A2589,A2589)</f>
        <v>8</v>
      </c>
      <c r="C2589" s="2">
        <f t="shared" si="388"/>
        <v>101</v>
      </c>
      <c r="D2589" s="100">
        <f t="shared" si="389"/>
        <v>120</v>
      </c>
      <c r="E2589" s="51">
        <v>1</v>
      </c>
      <c r="F2589" s="43">
        <f t="shared" si="385"/>
        <v>3</v>
      </c>
      <c r="G2589" s="82">
        <v>13009</v>
      </c>
      <c r="H2589" s="101">
        <f t="shared" si="386"/>
        <v>24</v>
      </c>
      <c r="I2589" s="43">
        <f>VLOOKUP(C2589,[4]CharPropertyConfig!$A:$G,7,FALSE)*D2589</f>
        <v>3000</v>
      </c>
      <c r="J2589" s="51">
        <f>VLOOKUP(A2589,filiation!A:C,3,FALSE)</f>
        <v>32</v>
      </c>
      <c r="K2589" s="51">
        <f>VLOOKUP(J2589,Entourage!A:N,14,FALSE)</f>
        <v>3</v>
      </c>
      <c r="L2589" s="2" t="str">
        <f t="shared" si="390"/>
        <v>辅助</v>
      </c>
      <c r="M2589" s="51">
        <f>VLOOKUP(A2589,filiation!A:D,IF(AND(A2589&gt;=105,A2589&lt;=125),3,4),FALSE)</f>
        <v>27</v>
      </c>
      <c r="N2589" s="51">
        <f>VLOOKUP(M2589,Entourage!A:N,14,FALSE)</f>
        <v>2</v>
      </c>
      <c r="O2589" s="2" t="str">
        <f t="shared" si="391"/>
        <v>刺杀</v>
      </c>
      <c r="P2589" s="2">
        <f t="shared" si="392"/>
        <v>101</v>
      </c>
      <c r="Q2589" s="51">
        <f>INT(VLOOKUP(M2589,Entourage!A:AF,28+IF(N2589=1,2,IF(N2589=3,3,1)),FALSE)*0.6*POWER(B2589,1.1))</f>
        <v>248</v>
      </c>
      <c r="R2589" s="55">
        <f>I2589/(SUM(H$2:H2589)*10)</f>
        <v>3.4365048454718322E-3</v>
      </c>
      <c r="S2589" s="95">
        <f t="shared" si="393"/>
        <v>2.2799999999999998</v>
      </c>
      <c r="T2589" s="96">
        <f>SUMIFS(H$2:H2589,A$2:A2589,A2589)*10*S2589*(1.1+INDEX(Entourage!BD:BD,MATCH(J2589,Entourage!A:A,0))/20)</f>
        <v>3000.48</v>
      </c>
      <c r="U2589" s="96">
        <f t="shared" si="394"/>
        <v>452.47999999999956</v>
      </c>
      <c r="V2589" s="96">
        <f>T2589/VLOOKUP(C2589,[4]CharPropertyConfig!$A:$G,7,FALSE)</f>
        <v>120.0192</v>
      </c>
      <c r="W2589" s="96">
        <f t="shared" si="395"/>
        <v>18.479999999999109</v>
      </c>
      <c r="X2589" s="54" t="str">
        <f>VLOOKUP(J2589,Entourage!A:B,2,FALSE)</f>
        <v>c_b_0013</v>
      </c>
      <c r="Y2589" s="51" t="str">
        <f>VLOOKUP(M2589,Entourage!A:B,2,FALSE)</f>
        <v>c_m_0014</v>
      </c>
    </row>
    <row r="2590" spans="1:25" x14ac:dyDescent="0.15">
      <c r="A2590" s="51">
        <f t="shared" si="387"/>
        <v>130</v>
      </c>
      <c r="B2590" s="2">
        <f>COUNTIF(A$1:A2590,A2590)</f>
        <v>9</v>
      </c>
      <c r="C2590" s="2">
        <f t="shared" si="388"/>
        <v>101</v>
      </c>
      <c r="D2590" s="100">
        <f t="shared" si="389"/>
        <v>139</v>
      </c>
      <c r="E2590" s="51">
        <v>1</v>
      </c>
      <c r="F2590" s="43">
        <f t="shared" si="385"/>
        <v>3</v>
      </c>
      <c r="G2590" s="82">
        <v>13009</v>
      </c>
      <c r="H2590" s="101">
        <f t="shared" si="386"/>
        <v>26</v>
      </c>
      <c r="I2590" s="43">
        <f>VLOOKUP(C2590,[4]CharPropertyConfig!$A:$G,7,FALSE)*D2590</f>
        <v>3475</v>
      </c>
      <c r="J2590" s="51">
        <f>VLOOKUP(A2590,filiation!A:C,3,FALSE)</f>
        <v>32</v>
      </c>
      <c r="K2590" s="51">
        <f>VLOOKUP(J2590,Entourage!A:N,14,FALSE)</f>
        <v>3</v>
      </c>
      <c r="L2590" s="2" t="str">
        <f t="shared" si="390"/>
        <v>辅助</v>
      </c>
      <c r="M2590" s="51">
        <f>VLOOKUP(A2590,filiation!A:D,IF(AND(A2590&gt;=105,A2590&lt;=125),3,4),FALSE)</f>
        <v>27</v>
      </c>
      <c r="N2590" s="51">
        <f>VLOOKUP(M2590,Entourage!A:N,14,FALSE)</f>
        <v>2</v>
      </c>
      <c r="O2590" s="2" t="str">
        <f t="shared" si="391"/>
        <v>刺杀</v>
      </c>
      <c r="P2590" s="2">
        <f t="shared" si="392"/>
        <v>101</v>
      </c>
      <c r="Q2590" s="51">
        <f>INT(VLOOKUP(M2590,Entourage!A:AF,28+IF(N2590=1,2,IF(N2590=3,3,1)),FALSE)*0.6*POWER(B2590,1.1))</f>
        <v>282</v>
      </c>
      <c r="R2590" s="55">
        <f>I2590/(SUM(H$2:H2590)*10)</f>
        <v>3.9794329164948928E-3</v>
      </c>
      <c r="S2590" s="95">
        <f t="shared" si="393"/>
        <v>2.0699999999999998</v>
      </c>
      <c r="T2590" s="96">
        <f>SUMIFS(H$2:H2590,A$2:A2590,A2590)*10*S2590*(1.1+INDEX(Entourage!BD:BD,MATCH(J2590,Entourage!A:A,0))/20)</f>
        <v>3477.6000000000004</v>
      </c>
      <c r="U2590" s="96">
        <f t="shared" si="394"/>
        <v>477.12000000000035</v>
      </c>
      <c r="V2590" s="96">
        <f>T2590/VLOOKUP(C2590,[4]CharPropertyConfig!$A:$G,7,FALSE)</f>
        <v>139.10400000000001</v>
      </c>
      <c r="W2590" s="96">
        <f t="shared" si="395"/>
        <v>24.640000000000782</v>
      </c>
      <c r="X2590" s="54" t="str">
        <f>VLOOKUP(J2590,Entourage!A:B,2,FALSE)</f>
        <v>c_b_0013</v>
      </c>
      <c r="Y2590" s="51" t="str">
        <f>VLOOKUP(M2590,Entourage!A:B,2,FALSE)</f>
        <v>c_m_0014</v>
      </c>
    </row>
    <row r="2591" spans="1:25" x14ac:dyDescent="0.15">
      <c r="A2591" s="51">
        <f t="shared" si="387"/>
        <v>130</v>
      </c>
      <c r="B2591" s="2">
        <f>COUNTIF(A$1:A2591,A2591)</f>
        <v>10</v>
      </c>
      <c r="C2591" s="2">
        <f t="shared" si="388"/>
        <v>101</v>
      </c>
      <c r="D2591" s="100">
        <f t="shared" si="389"/>
        <v>158</v>
      </c>
      <c r="E2591" s="51">
        <v>1</v>
      </c>
      <c r="F2591" s="43">
        <f t="shared" si="385"/>
        <v>3</v>
      </c>
      <c r="G2591" s="82">
        <v>13009</v>
      </c>
      <c r="H2591" s="101">
        <f t="shared" si="386"/>
        <v>30</v>
      </c>
      <c r="I2591" s="43">
        <f>VLOOKUP(C2591,[4]CharPropertyConfig!$A:$G,7,FALSE)*D2591</f>
        <v>3950</v>
      </c>
      <c r="J2591" s="51">
        <f>VLOOKUP(A2591,filiation!A:C,3,FALSE)</f>
        <v>32</v>
      </c>
      <c r="K2591" s="51">
        <f>VLOOKUP(J2591,Entourage!A:N,14,FALSE)</f>
        <v>3</v>
      </c>
      <c r="L2591" s="2" t="str">
        <f t="shared" si="390"/>
        <v>辅助</v>
      </c>
      <c r="M2591" s="51">
        <f>VLOOKUP(A2591,filiation!A:D,IF(AND(A2591&gt;=105,A2591&lt;=125),3,4),FALSE)</f>
        <v>27</v>
      </c>
      <c r="N2591" s="51">
        <f>VLOOKUP(M2591,Entourage!A:N,14,FALSE)</f>
        <v>2</v>
      </c>
      <c r="O2591" s="2" t="str">
        <f t="shared" si="391"/>
        <v>刺杀</v>
      </c>
      <c r="P2591" s="2">
        <f t="shared" si="392"/>
        <v>101</v>
      </c>
      <c r="Q2591" s="51">
        <f>INT(VLOOKUP(M2591,Entourage!A:AF,28+IF(N2591=1,2,IF(N2591=3,3,1)),FALSE)*0.6*POWER(B2591,1.1))</f>
        <v>317</v>
      </c>
      <c r="R2591" s="55">
        <f>I2591/(SUM(H$2:H2591)*10)</f>
        <v>4.5218307118162875E-3</v>
      </c>
      <c r="S2591" s="95">
        <f t="shared" si="393"/>
        <v>1.89</v>
      </c>
      <c r="T2591" s="96">
        <f>SUMIFS(H$2:H2591,A$2:A2591,A2591)*10*S2591*(1.1+INDEX(Entourage!BD:BD,MATCH(J2591,Entourage!A:A,0))/20)</f>
        <v>3969.0000000000005</v>
      </c>
      <c r="U2591" s="96">
        <f t="shared" si="394"/>
        <v>491.40000000000009</v>
      </c>
      <c r="V2591" s="96">
        <f>T2591/VLOOKUP(C2591,[4]CharPropertyConfig!$A:$G,7,FALSE)</f>
        <v>158.76000000000002</v>
      </c>
      <c r="W2591" s="96">
        <f t="shared" si="395"/>
        <v>14.279999999999745</v>
      </c>
      <c r="X2591" s="54" t="str">
        <f>VLOOKUP(J2591,Entourage!A:B,2,FALSE)</f>
        <v>c_b_0013</v>
      </c>
      <c r="Y2591" s="51" t="str">
        <f>VLOOKUP(M2591,Entourage!A:B,2,FALSE)</f>
        <v>c_m_0014</v>
      </c>
    </row>
    <row r="2592" spans="1:25" x14ac:dyDescent="0.15">
      <c r="A2592" s="51">
        <f t="shared" si="387"/>
        <v>130</v>
      </c>
      <c r="B2592" s="2">
        <f>COUNTIF(A$1:A2592,A2592)</f>
        <v>11</v>
      </c>
      <c r="C2592" s="2">
        <f t="shared" si="388"/>
        <v>101</v>
      </c>
      <c r="D2592" s="100">
        <f t="shared" si="389"/>
        <v>179</v>
      </c>
      <c r="E2592" s="51">
        <v>1</v>
      </c>
      <c r="F2592" s="43">
        <f t="shared" si="385"/>
        <v>4</v>
      </c>
      <c r="G2592" s="82">
        <v>13009</v>
      </c>
      <c r="H2592" s="101">
        <f t="shared" si="386"/>
        <v>34</v>
      </c>
      <c r="I2592" s="43">
        <f>VLOOKUP(C2592,[4]CharPropertyConfig!$A:$G,7,FALSE)*D2592</f>
        <v>4475</v>
      </c>
      <c r="J2592" s="51">
        <f>VLOOKUP(A2592,filiation!A:C,3,FALSE)</f>
        <v>32</v>
      </c>
      <c r="K2592" s="51">
        <f>VLOOKUP(J2592,Entourage!A:N,14,FALSE)</f>
        <v>3</v>
      </c>
      <c r="L2592" s="2" t="str">
        <f t="shared" si="390"/>
        <v>辅助</v>
      </c>
      <c r="M2592" s="51">
        <f>VLOOKUP(A2592,filiation!A:D,IF(AND(A2592&gt;=105,A2592&lt;=125),3,4),FALSE)</f>
        <v>27</v>
      </c>
      <c r="N2592" s="51">
        <f>VLOOKUP(M2592,Entourage!A:N,14,FALSE)</f>
        <v>2</v>
      </c>
      <c r="O2592" s="2" t="str">
        <f t="shared" si="391"/>
        <v>刺杀</v>
      </c>
      <c r="P2592" s="2">
        <f t="shared" si="392"/>
        <v>101</v>
      </c>
      <c r="Q2592" s="51">
        <f>INT(VLOOKUP(M2592,Entourage!A:AF,28+IF(N2592=1,2,IF(N2592=3,3,1)),FALSE)*0.6*POWER(B2592,1.1))</f>
        <v>352</v>
      </c>
      <c r="R2592" s="55">
        <f>I2592/(SUM(H$2:H2592)*10)</f>
        <v>5.1208403899848948E-3</v>
      </c>
      <c r="S2592" s="95">
        <f t="shared" si="393"/>
        <v>1.74</v>
      </c>
      <c r="T2592" s="96">
        <f>SUMIFS(H$2:H2592,A$2:A2592,A2592)*10*S2592*(1.1+INDEX(Entourage!BD:BD,MATCH(J2592,Entourage!A:A,0))/20)</f>
        <v>4482.2400000000007</v>
      </c>
      <c r="U2592" s="96">
        <f t="shared" si="394"/>
        <v>513.24000000000024</v>
      </c>
      <c r="V2592" s="96">
        <f>T2592/VLOOKUP(C2592,[4]CharPropertyConfig!$A:$G,7,FALSE)</f>
        <v>179.28960000000004</v>
      </c>
      <c r="W2592" s="96">
        <f t="shared" si="395"/>
        <v>21.840000000000146</v>
      </c>
      <c r="X2592" s="54" t="str">
        <f>VLOOKUP(J2592,Entourage!A:B,2,FALSE)</f>
        <v>c_b_0013</v>
      </c>
      <c r="Y2592" s="51" t="str">
        <f>VLOOKUP(M2592,Entourage!A:B,2,FALSE)</f>
        <v>c_m_0014</v>
      </c>
    </row>
    <row r="2593" spans="1:25" x14ac:dyDescent="0.15">
      <c r="A2593" s="51">
        <f t="shared" si="387"/>
        <v>130</v>
      </c>
      <c r="B2593" s="2">
        <f>COUNTIF(A$1:A2593,A2593)</f>
        <v>12</v>
      </c>
      <c r="C2593" s="2">
        <f t="shared" si="388"/>
        <v>101</v>
      </c>
      <c r="D2593" s="100">
        <f t="shared" si="389"/>
        <v>200</v>
      </c>
      <c r="E2593" s="51">
        <v>1</v>
      </c>
      <c r="F2593" s="43">
        <f t="shared" si="385"/>
        <v>4</v>
      </c>
      <c r="G2593" s="82">
        <v>13009</v>
      </c>
      <c r="H2593" s="101">
        <f t="shared" si="386"/>
        <v>38</v>
      </c>
      <c r="I2593" s="43">
        <f>VLOOKUP(C2593,[4]CharPropertyConfig!$A:$G,7,FALSE)*D2593</f>
        <v>5000</v>
      </c>
      <c r="J2593" s="51">
        <f>VLOOKUP(A2593,filiation!A:C,3,FALSE)</f>
        <v>32</v>
      </c>
      <c r="K2593" s="51">
        <f>VLOOKUP(J2593,Entourage!A:N,14,FALSE)</f>
        <v>3</v>
      </c>
      <c r="L2593" s="2" t="str">
        <f t="shared" si="390"/>
        <v>辅助</v>
      </c>
      <c r="M2593" s="51">
        <f>VLOOKUP(A2593,filiation!A:D,IF(AND(A2593&gt;=105,A2593&lt;=125),3,4),FALSE)</f>
        <v>27</v>
      </c>
      <c r="N2593" s="51">
        <f>VLOOKUP(M2593,Entourage!A:N,14,FALSE)</f>
        <v>2</v>
      </c>
      <c r="O2593" s="2" t="str">
        <f t="shared" si="391"/>
        <v>刺杀</v>
      </c>
      <c r="P2593" s="2">
        <f t="shared" si="392"/>
        <v>101</v>
      </c>
      <c r="Q2593" s="51">
        <f>INT(VLOOKUP(M2593,Entourage!A:AF,28+IF(N2593=1,2,IF(N2593=3,3,1)),FALSE)*0.6*POWER(B2593,1.1))</f>
        <v>387</v>
      </c>
      <c r="R2593" s="55">
        <f>I2593/(SUM(H$2:H2593)*10)</f>
        <v>5.7191224578500678E-3</v>
      </c>
      <c r="S2593" s="95">
        <f t="shared" si="393"/>
        <v>1.615</v>
      </c>
      <c r="T2593" s="96">
        <f>SUMIFS(H$2:H2593,A$2:A2593,A2593)*10*S2593*(1.1+INDEX(Entourage!BD:BD,MATCH(J2593,Entourage!A:A,0))/20)</f>
        <v>5019.420000000001</v>
      </c>
      <c r="U2593" s="96">
        <f t="shared" si="394"/>
        <v>537.18000000000029</v>
      </c>
      <c r="V2593" s="96">
        <f>T2593/VLOOKUP(C2593,[4]CharPropertyConfig!$A:$G,7,FALSE)</f>
        <v>200.77680000000004</v>
      </c>
      <c r="W2593" s="96">
        <f t="shared" si="395"/>
        <v>23.940000000000055</v>
      </c>
      <c r="X2593" s="54" t="str">
        <f>VLOOKUP(J2593,Entourage!A:B,2,FALSE)</f>
        <v>c_b_0013</v>
      </c>
      <c r="Y2593" s="51" t="str">
        <f>VLOOKUP(M2593,Entourage!A:B,2,FALSE)</f>
        <v>c_m_0014</v>
      </c>
    </row>
    <row r="2594" spans="1:25" x14ac:dyDescent="0.15">
      <c r="A2594" s="51">
        <f t="shared" si="387"/>
        <v>130</v>
      </c>
      <c r="B2594" s="2">
        <f>COUNTIF(A$1:A2594,A2594)</f>
        <v>13</v>
      </c>
      <c r="C2594" s="2">
        <f t="shared" si="388"/>
        <v>101</v>
      </c>
      <c r="D2594" s="100">
        <f t="shared" si="389"/>
        <v>223</v>
      </c>
      <c r="E2594" s="51">
        <v>1</v>
      </c>
      <c r="F2594" s="43">
        <f t="shared" si="385"/>
        <v>4</v>
      </c>
      <c r="G2594" s="82">
        <v>13009</v>
      </c>
      <c r="H2594" s="101">
        <f t="shared" si="386"/>
        <v>42</v>
      </c>
      <c r="I2594" s="43">
        <f>VLOOKUP(C2594,[4]CharPropertyConfig!$A:$G,7,FALSE)*D2594</f>
        <v>5575</v>
      </c>
      <c r="J2594" s="51">
        <f>VLOOKUP(A2594,filiation!A:C,3,FALSE)</f>
        <v>32</v>
      </c>
      <c r="K2594" s="51">
        <f>VLOOKUP(J2594,Entourage!A:N,14,FALSE)</f>
        <v>3</v>
      </c>
      <c r="L2594" s="2" t="str">
        <f t="shared" si="390"/>
        <v>辅助</v>
      </c>
      <c r="M2594" s="51">
        <f>VLOOKUP(A2594,filiation!A:D,IF(AND(A2594&gt;=105,A2594&lt;=125),3,4),FALSE)</f>
        <v>27</v>
      </c>
      <c r="N2594" s="51">
        <f>VLOOKUP(M2594,Entourage!A:N,14,FALSE)</f>
        <v>2</v>
      </c>
      <c r="O2594" s="2" t="str">
        <f t="shared" si="391"/>
        <v>刺杀</v>
      </c>
      <c r="P2594" s="2">
        <f t="shared" si="392"/>
        <v>101</v>
      </c>
      <c r="Q2594" s="51">
        <f>INT(VLOOKUP(M2594,Entourage!A:AF,28+IF(N2594=1,2,IF(N2594=3,3,1)),FALSE)*0.6*POWER(B2594,1.1))</f>
        <v>423</v>
      </c>
      <c r="R2594" s="55">
        <f>I2594/(SUM(H$2:H2594)*10)</f>
        <v>6.3737595463483785E-3</v>
      </c>
      <c r="S2594" s="95">
        <f t="shared" si="393"/>
        <v>1.51</v>
      </c>
      <c r="T2594" s="96">
        <f>SUMIFS(H$2:H2594,A$2:A2594,A2594)*10*S2594*(1.1+INDEX(Entourage!BD:BD,MATCH(J2594,Entourage!A:A,0))/20)</f>
        <v>5580.9600000000009</v>
      </c>
      <c r="U2594" s="96">
        <f t="shared" si="394"/>
        <v>561.54</v>
      </c>
      <c r="V2594" s="96">
        <f>T2594/VLOOKUP(C2594,[4]CharPropertyConfig!$A:$G,7,FALSE)</f>
        <v>223.23840000000004</v>
      </c>
      <c r="W2594" s="96">
        <f t="shared" si="395"/>
        <v>24.359999999999673</v>
      </c>
      <c r="X2594" s="54" t="str">
        <f>VLOOKUP(J2594,Entourage!A:B,2,FALSE)</f>
        <v>c_b_0013</v>
      </c>
      <c r="Y2594" s="51" t="str">
        <f>VLOOKUP(M2594,Entourage!A:B,2,FALSE)</f>
        <v>c_m_0014</v>
      </c>
    </row>
    <row r="2595" spans="1:25" x14ac:dyDescent="0.15">
      <c r="A2595" s="51">
        <f t="shared" si="387"/>
        <v>130</v>
      </c>
      <c r="B2595" s="2">
        <f>COUNTIF(A$1:A2595,A2595)</f>
        <v>14</v>
      </c>
      <c r="C2595" s="2">
        <f t="shared" si="388"/>
        <v>101</v>
      </c>
      <c r="D2595" s="100">
        <f t="shared" si="389"/>
        <v>246</v>
      </c>
      <c r="E2595" s="51">
        <v>1</v>
      </c>
      <c r="F2595" s="43">
        <f t="shared" ref="F2595:F2601" si="396">F2575</f>
        <v>5</v>
      </c>
      <c r="G2595" s="82">
        <v>13009</v>
      </c>
      <c r="H2595" s="101">
        <f t="shared" ref="H2595:H2601" si="397">H2575</f>
        <v>46</v>
      </c>
      <c r="I2595" s="43">
        <f>VLOOKUP(C2595,[4]CharPropertyConfig!$A:$G,7,FALSE)*D2595</f>
        <v>6150</v>
      </c>
      <c r="J2595" s="51">
        <f>VLOOKUP(A2595,filiation!A:C,3,FALSE)</f>
        <v>32</v>
      </c>
      <c r="K2595" s="51">
        <f>VLOOKUP(J2595,Entourage!A:N,14,FALSE)</f>
        <v>3</v>
      </c>
      <c r="L2595" s="2" t="str">
        <f t="shared" si="390"/>
        <v>辅助</v>
      </c>
      <c r="M2595" s="51">
        <f>VLOOKUP(A2595,filiation!A:D,IF(AND(A2595&gt;=105,A2595&lt;=125),3,4),FALSE)</f>
        <v>27</v>
      </c>
      <c r="N2595" s="51">
        <f>VLOOKUP(M2595,Entourage!A:N,14,FALSE)</f>
        <v>2</v>
      </c>
      <c r="O2595" s="2" t="str">
        <f t="shared" si="391"/>
        <v>刺杀</v>
      </c>
      <c r="P2595" s="2">
        <f t="shared" si="392"/>
        <v>101</v>
      </c>
      <c r="Q2595" s="51">
        <f>INT(VLOOKUP(M2595,Entourage!A:AF,28+IF(N2595=1,2,IF(N2595=3,3,1)),FALSE)*0.6*POWER(B2595,1.1))</f>
        <v>459</v>
      </c>
      <c r="R2595" s="55">
        <f>I2595/(SUM(H$2:H2595)*10)</f>
        <v>7.0274470370455012E-3</v>
      </c>
      <c r="S2595" s="95">
        <f t="shared" si="393"/>
        <v>1.42</v>
      </c>
      <c r="T2595" s="96">
        <f>SUMIFS(H$2:H2595,A$2:A2595,A2595)*10*S2595*(1.1+INDEX(Entourage!BD:BD,MATCH(J2595,Entourage!A:A,0))/20)</f>
        <v>6162.8</v>
      </c>
      <c r="U2595" s="96">
        <f t="shared" si="394"/>
        <v>581.83999999999924</v>
      </c>
      <c r="V2595" s="96">
        <f>T2595/VLOOKUP(C2595,[4]CharPropertyConfig!$A:$G,7,FALSE)</f>
        <v>246.512</v>
      </c>
      <c r="W2595" s="96">
        <f t="shared" si="395"/>
        <v>20.299999999999272</v>
      </c>
      <c r="X2595" s="54" t="str">
        <f>VLOOKUP(J2595,Entourage!A:B,2,FALSE)</f>
        <v>c_b_0013</v>
      </c>
      <c r="Y2595" s="51" t="str">
        <f>VLOOKUP(M2595,Entourage!A:B,2,FALSE)</f>
        <v>c_m_0014</v>
      </c>
    </row>
    <row r="2596" spans="1:25" x14ac:dyDescent="0.15">
      <c r="A2596" s="51">
        <f t="shared" si="387"/>
        <v>130</v>
      </c>
      <c r="B2596" s="2">
        <f>COUNTIF(A$1:A2596,A2596)</f>
        <v>15</v>
      </c>
      <c r="C2596" s="2">
        <f t="shared" si="388"/>
        <v>101</v>
      </c>
      <c r="D2596" s="100">
        <f t="shared" si="389"/>
        <v>270</v>
      </c>
      <c r="E2596" s="51">
        <v>1</v>
      </c>
      <c r="F2596" s="43">
        <f t="shared" si="396"/>
        <v>5</v>
      </c>
      <c r="G2596" s="82">
        <v>13009</v>
      </c>
      <c r="H2596" s="101">
        <f t="shared" si="397"/>
        <v>50</v>
      </c>
      <c r="I2596" s="43">
        <f>VLOOKUP(C2596,[4]CharPropertyConfig!$A:$G,7,FALSE)*D2596</f>
        <v>6750</v>
      </c>
      <c r="J2596" s="51">
        <f>VLOOKUP(A2596,filiation!A:C,3,FALSE)</f>
        <v>32</v>
      </c>
      <c r="K2596" s="51">
        <f>VLOOKUP(J2596,Entourage!A:N,14,FALSE)</f>
        <v>3</v>
      </c>
      <c r="L2596" s="2" t="str">
        <f t="shared" si="390"/>
        <v>辅助</v>
      </c>
      <c r="M2596" s="51">
        <f>VLOOKUP(A2596,filiation!A:D,IF(AND(A2596&gt;=105,A2596&lt;=125),3,4),FALSE)</f>
        <v>27</v>
      </c>
      <c r="N2596" s="51">
        <f>VLOOKUP(M2596,Entourage!A:N,14,FALSE)</f>
        <v>2</v>
      </c>
      <c r="O2596" s="2" t="str">
        <f t="shared" si="391"/>
        <v>刺杀</v>
      </c>
      <c r="P2596" s="2">
        <f t="shared" si="392"/>
        <v>101</v>
      </c>
      <c r="Q2596" s="51">
        <f>INT(VLOOKUP(M2596,Entourage!A:AF,28+IF(N2596=1,2,IF(N2596=3,3,1)),FALSE)*0.6*POWER(B2596,1.1))</f>
        <v>495</v>
      </c>
      <c r="R2596" s="55">
        <f>I2596/(SUM(H$2:H2596)*10)</f>
        <v>7.7086473893380842E-3</v>
      </c>
      <c r="S2596" s="95">
        <f t="shared" si="393"/>
        <v>1.3418999999999999</v>
      </c>
      <c r="T2596" s="96">
        <f>SUMIFS(H$2:H2596,A$2:A2596,A2596)*10*S2596*(1.1+INDEX(Entourage!BD:BD,MATCH(J2596,Entourage!A:A,0))/20)</f>
        <v>6763.1759999999995</v>
      </c>
      <c r="U2596" s="96">
        <f t="shared" si="394"/>
        <v>600.37599999999929</v>
      </c>
      <c r="V2596" s="96">
        <f>T2596/VLOOKUP(C2596,[4]CharPropertyConfig!$A:$G,7,FALSE)</f>
        <v>270.52704</v>
      </c>
      <c r="W2596" s="96">
        <f t="shared" si="395"/>
        <v>18.536000000000058</v>
      </c>
      <c r="X2596" s="54" t="str">
        <f>VLOOKUP(J2596,Entourage!A:B,2,FALSE)</f>
        <v>c_b_0013</v>
      </c>
      <c r="Y2596" s="51" t="str">
        <f>VLOOKUP(M2596,Entourage!A:B,2,FALSE)</f>
        <v>c_m_0014</v>
      </c>
    </row>
    <row r="2597" spans="1:25" x14ac:dyDescent="0.15">
      <c r="A2597" s="51">
        <f t="shared" si="387"/>
        <v>130</v>
      </c>
      <c r="B2597" s="2">
        <f>COUNTIF(A$1:A2597,A2597)</f>
        <v>16</v>
      </c>
      <c r="C2597" s="2">
        <f t="shared" si="388"/>
        <v>101</v>
      </c>
      <c r="D2597" s="100">
        <f t="shared" si="389"/>
        <v>295</v>
      </c>
      <c r="E2597" s="51">
        <v>1</v>
      </c>
      <c r="F2597" s="43">
        <f t="shared" si="396"/>
        <v>5</v>
      </c>
      <c r="G2597" s="82">
        <v>13009</v>
      </c>
      <c r="H2597" s="101">
        <f t="shared" si="397"/>
        <v>54</v>
      </c>
      <c r="I2597" s="43">
        <f>VLOOKUP(C2597,[4]CharPropertyConfig!$A:$G,7,FALSE)*D2597</f>
        <v>7375</v>
      </c>
      <c r="J2597" s="51">
        <f>VLOOKUP(A2597,filiation!A:C,3,FALSE)</f>
        <v>32</v>
      </c>
      <c r="K2597" s="51">
        <f>VLOOKUP(J2597,Entourage!A:N,14,FALSE)</f>
        <v>3</v>
      </c>
      <c r="L2597" s="2" t="str">
        <f t="shared" si="390"/>
        <v>辅助</v>
      </c>
      <c r="M2597" s="51">
        <f>VLOOKUP(A2597,filiation!A:D,IF(AND(A2597&gt;=105,A2597&lt;=125),3,4),FALSE)</f>
        <v>27</v>
      </c>
      <c r="N2597" s="51">
        <f>VLOOKUP(M2597,Entourage!A:N,14,FALSE)</f>
        <v>2</v>
      </c>
      <c r="O2597" s="2" t="str">
        <f t="shared" si="391"/>
        <v>刺杀</v>
      </c>
      <c r="P2597" s="2">
        <f t="shared" si="392"/>
        <v>101</v>
      </c>
      <c r="Q2597" s="51">
        <f>INT(VLOOKUP(M2597,Entourage!A:AF,28+IF(N2597=1,2,IF(N2597=3,3,1)),FALSE)*0.6*POWER(B2597,1.1))</f>
        <v>532</v>
      </c>
      <c r="R2597" s="55">
        <f>I2597/(SUM(H$2:H2597)*10)</f>
        <v>8.4172202058937669E-3</v>
      </c>
      <c r="S2597" s="95">
        <f t="shared" si="393"/>
        <v>1.2748049999999997</v>
      </c>
      <c r="T2597" s="96">
        <f>SUMIFS(H$2:H2597,A$2:A2597,A2597)*10*S2597*(1.1+INDEX(Entourage!BD:BD,MATCH(J2597,Entourage!A:A,0))/20)</f>
        <v>7388.7697799999987</v>
      </c>
      <c r="U2597" s="96">
        <f t="shared" si="394"/>
        <v>625.59377999999924</v>
      </c>
      <c r="V2597" s="96">
        <f>T2597/VLOOKUP(C2597,[4]CharPropertyConfig!$A:$G,7,FALSE)</f>
        <v>295.55079119999994</v>
      </c>
      <c r="W2597" s="96">
        <f t="shared" si="395"/>
        <v>25.217779999999948</v>
      </c>
      <c r="X2597" s="54" t="str">
        <f>VLOOKUP(J2597,Entourage!A:B,2,FALSE)</f>
        <v>c_b_0013</v>
      </c>
      <c r="Y2597" s="51" t="str">
        <f>VLOOKUP(M2597,Entourage!A:B,2,FALSE)</f>
        <v>c_m_0014</v>
      </c>
    </row>
    <row r="2598" spans="1:25" x14ac:dyDescent="0.15">
      <c r="A2598" s="51">
        <f t="shared" si="387"/>
        <v>130</v>
      </c>
      <c r="B2598" s="2">
        <f>COUNTIF(A$1:A2598,A2598)</f>
        <v>17</v>
      </c>
      <c r="C2598" s="2">
        <f t="shared" si="388"/>
        <v>101</v>
      </c>
      <c r="D2598" s="100">
        <f t="shared" si="389"/>
        <v>321</v>
      </c>
      <c r="E2598" s="51">
        <v>1</v>
      </c>
      <c r="F2598" s="43">
        <f t="shared" si="396"/>
        <v>5</v>
      </c>
      <c r="G2598" s="82">
        <v>13009</v>
      </c>
      <c r="H2598" s="101">
        <f t="shared" si="397"/>
        <v>58</v>
      </c>
      <c r="I2598" s="43">
        <f>VLOOKUP(C2598,[4]CharPropertyConfig!$A:$G,7,FALSE)*D2598</f>
        <v>8025</v>
      </c>
      <c r="J2598" s="51">
        <f>VLOOKUP(A2598,filiation!A:C,3,FALSE)</f>
        <v>32</v>
      </c>
      <c r="K2598" s="51">
        <f>VLOOKUP(J2598,Entourage!A:N,14,FALSE)</f>
        <v>3</v>
      </c>
      <c r="L2598" s="2" t="str">
        <f t="shared" si="390"/>
        <v>辅助</v>
      </c>
      <c r="M2598" s="51">
        <f>VLOOKUP(A2598,filiation!A:D,IF(AND(A2598&gt;=105,A2598&lt;=125),3,4),FALSE)</f>
        <v>27</v>
      </c>
      <c r="N2598" s="51">
        <f>VLOOKUP(M2598,Entourage!A:N,14,FALSE)</f>
        <v>2</v>
      </c>
      <c r="O2598" s="2" t="str">
        <f t="shared" si="391"/>
        <v>刺杀</v>
      </c>
      <c r="P2598" s="2">
        <f t="shared" si="392"/>
        <v>101</v>
      </c>
      <c r="Q2598" s="51">
        <f>INT(VLOOKUP(M2598,Entourage!A:AF,28+IF(N2598=1,2,IF(N2598=3,3,1)),FALSE)*0.6*POWER(B2598,1.1))</f>
        <v>568</v>
      </c>
      <c r="R2598" s="55">
        <f>I2598/(SUM(H$2:H2598)*10)</f>
        <v>9.1530179296500751E-3</v>
      </c>
      <c r="S2598" s="95">
        <f t="shared" si="393"/>
        <v>1.2174387749999998</v>
      </c>
      <c r="T2598" s="96">
        <f>SUMIFS(H$2:H2598,A$2:A2598,A2598)*10*S2598*(1.1+INDEX(Entourage!BD:BD,MATCH(J2598,Entourage!A:A,0))/20)</f>
        <v>8044.835425199999</v>
      </c>
      <c r="U2598" s="96">
        <f t="shared" si="394"/>
        <v>656.06564520000029</v>
      </c>
      <c r="V2598" s="96">
        <f>T2598/VLOOKUP(C2598,[4]CharPropertyConfig!$A:$G,7,FALSE)</f>
        <v>321.79341700799995</v>
      </c>
      <c r="W2598" s="96">
        <f t="shared" si="395"/>
        <v>30.471865200001048</v>
      </c>
      <c r="X2598" s="54" t="str">
        <f>VLOOKUP(J2598,Entourage!A:B,2,FALSE)</f>
        <v>c_b_0013</v>
      </c>
      <c r="Y2598" s="51" t="str">
        <f>VLOOKUP(M2598,Entourage!A:B,2,FALSE)</f>
        <v>c_m_0014</v>
      </c>
    </row>
    <row r="2599" spans="1:25" x14ac:dyDescent="0.15">
      <c r="A2599" s="51">
        <f t="shared" si="387"/>
        <v>130</v>
      </c>
      <c r="B2599" s="2">
        <f>COUNTIF(A$1:A2599,A2599)</f>
        <v>18</v>
      </c>
      <c r="C2599" s="2">
        <f t="shared" si="388"/>
        <v>101</v>
      </c>
      <c r="D2599" s="100">
        <f t="shared" si="389"/>
        <v>350</v>
      </c>
      <c r="E2599" s="51">
        <v>1</v>
      </c>
      <c r="F2599" s="43">
        <f t="shared" si="396"/>
        <v>6</v>
      </c>
      <c r="G2599" s="82">
        <v>13009</v>
      </c>
      <c r="H2599" s="101">
        <f t="shared" si="397"/>
        <v>64</v>
      </c>
      <c r="I2599" s="43">
        <f>VLOOKUP(C2599,[4]CharPropertyConfig!$A:$G,7,FALSE)*D2599</f>
        <v>8750</v>
      </c>
      <c r="J2599" s="51">
        <f>VLOOKUP(A2599,filiation!A:C,3,FALSE)</f>
        <v>32</v>
      </c>
      <c r="K2599" s="51">
        <f>VLOOKUP(J2599,Entourage!A:N,14,FALSE)</f>
        <v>3</v>
      </c>
      <c r="L2599" s="2" t="str">
        <f t="shared" si="390"/>
        <v>辅助</v>
      </c>
      <c r="M2599" s="51">
        <f>VLOOKUP(A2599,filiation!A:D,IF(AND(A2599&gt;=105,A2599&lt;=125),3,4),FALSE)</f>
        <v>27</v>
      </c>
      <c r="N2599" s="51">
        <f>VLOOKUP(M2599,Entourage!A:N,14,FALSE)</f>
        <v>2</v>
      </c>
      <c r="O2599" s="2" t="str">
        <f t="shared" si="391"/>
        <v>刺杀</v>
      </c>
      <c r="P2599" s="2">
        <f t="shared" si="392"/>
        <v>101</v>
      </c>
      <c r="Q2599" s="51">
        <f>INT(VLOOKUP(M2599,Entourage!A:AF,28+IF(N2599=1,2,IF(N2599=3,3,1)),FALSE)*0.6*POWER(B2599,1.1))</f>
        <v>605</v>
      </c>
      <c r="R2599" s="55">
        <f>I2599/(SUM(H$2:H2599)*10)</f>
        <v>9.9726464554365166E-3</v>
      </c>
      <c r="S2599" s="95">
        <f t="shared" si="393"/>
        <v>1.1687412239999997</v>
      </c>
      <c r="T2599" s="96">
        <f>SUMIFS(H$2:H2599,A$2:A2599,A2599)*10*S2599*(1.1+INDEX(Entourage!BD:BD,MATCH(J2599,Entourage!A:A,0))/20)</f>
        <v>8770.2341448959978</v>
      </c>
      <c r="U2599" s="96">
        <f t="shared" si="394"/>
        <v>725.39871969599881</v>
      </c>
      <c r="V2599" s="96">
        <f>T2599/VLOOKUP(C2599,[4]CharPropertyConfig!$A:$G,7,FALSE)</f>
        <v>350.80936579583994</v>
      </c>
      <c r="W2599" s="96">
        <f t="shared" si="395"/>
        <v>69.333074495998517</v>
      </c>
      <c r="X2599" s="54" t="str">
        <f>VLOOKUP(J2599,Entourage!A:B,2,FALSE)</f>
        <v>c_b_0013</v>
      </c>
      <c r="Y2599" s="51" t="str">
        <f>VLOOKUP(M2599,Entourage!A:B,2,FALSE)</f>
        <v>c_m_0014</v>
      </c>
    </row>
    <row r="2600" spans="1:25" x14ac:dyDescent="0.15">
      <c r="A2600" s="51">
        <f t="shared" si="387"/>
        <v>130</v>
      </c>
      <c r="B2600" s="2">
        <f>COUNTIF(A$1:A2600,A2600)</f>
        <v>19</v>
      </c>
      <c r="C2600" s="2">
        <f t="shared" si="388"/>
        <v>101</v>
      </c>
      <c r="D2600" s="100">
        <f t="shared" si="389"/>
        <v>381</v>
      </c>
      <c r="E2600" s="51">
        <v>1</v>
      </c>
      <c r="F2600" s="43">
        <f t="shared" si="396"/>
        <v>6</v>
      </c>
      <c r="G2600" s="82">
        <v>13009</v>
      </c>
      <c r="H2600" s="101">
        <f t="shared" si="397"/>
        <v>68</v>
      </c>
      <c r="I2600" s="43">
        <f>VLOOKUP(C2600,[4]CharPropertyConfig!$A:$G,7,FALSE)*D2600</f>
        <v>9525</v>
      </c>
      <c r="J2600" s="51">
        <f>VLOOKUP(A2600,filiation!A:C,3,FALSE)</f>
        <v>32</v>
      </c>
      <c r="K2600" s="51">
        <f>VLOOKUP(J2600,Entourage!A:N,14,FALSE)</f>
        <v>3</v>
      </c>
      <c r="L2600" s="2" t="str">
        <f t="shared" si="390"/>
        <v>辅助</v>
      </c>
      <c r="M2600" s="51">
        <f>VLOOKUP(A2600,filiation!A:D,IF(AND(A2600&gt;=105,A2600&lt;=125),3,4),FALSE)</f>
        <v>27</v>
      </c>
      <c r="N2600" s="51">
        <f>VLOOKUP(M2600,Entourage!A:N,14,FALSE)</f>
        <v>2</v>
      </c>
      <c r="O2600" s="2" t="str">
        <f t="shared" si="391"/>
        <v>刺杀</v>
      </c>
      <c r="P2600" s="2">
        <f t="shared" si="392"/>
        <v>101</v>
      </c>
      <c r="Q2600" s="51">
        <f>INT(VLOOKUP(M2600,Entourage!A:AF,28+IF(N2600=1,2,IF(N2600=3,3,1)),FALSE)*0.6*POWER(B2600,1.1))</f>
        <v>642</v>
      </c>
      <c r="R2600" s="55">
        <f>I2600/(SUM(H$2:H2600)*10)</f>
        <v>1.0847530976676385E-2</v>
      </c>
      <c r="S2600" s="95">
        <f t="shared" si="393"/>
        <v>1.1278352811599996</v>
      </c>
      <c r="T2600" s="96">
        <f>SUMIFS(H$2:H2600,A$2:A2600,A2600)*10*S2600*(1.1+INDEX(Entourage!BD:BD,MATCH(J2600,Entourage!A:A,0))/20)</f>
        <v>9536.9751374889565</v>
      </c>
      <c r="U2600" s="96">
        <f t="shared" si="394"/>
        <v>766.74099259295872</v>
      </c>
      <c r="V2600" s="96">
        <f>T2600/VLOOKUP(C2600,[4]CharPropertyConfig!$A:$G,7,FALSE)</f>
        <v>381.47900549955824</v>
      </c>
      <c r="W2600" s="96">
        <f t="shared" si="395"/>
        <v>41.342272896959912</v>
      </c>
      <c r="X2600" s="54" t="str">
        <f>VLOOKUP(J2600,Entourage!A:B,2,FALSE)</f>
        <v>c_b_0013</v>
      </c>
      <c r="Y2600" s="51" t="str">
        <f>VLOOKUP(M2600,Entourage!A:B,2,FALSE)</f>
        <v>c_m_0014</v>
      </c>
    </row>
    <row r="2601" spans="1:25" x14ac:dyDescent="0.15">
      <c r="A2601" s="51">
        <f t="shared" si="387"/>
        <v>130</v>
      </c>
      <c r="B2601" s="2">
        <f>COUNTIF(A$1:A2601,A2601)</f>
        <v>20</v>
      </c>
      <c r="C2601" s="2">
        <f t="shared" si="388"/>
        <v>101</v>
      </c>
      <c r="D2601" s="100">
        <f t="shared" si="389"/>
        <v>414</v>
      </c>
      <c r="E2601" s="51">
        <v>1</v>
      </c>
      <c r="F2601" s="43">
        <f t="shared" si="396"/>
        <v>6</v>
      </c>
      <c r="G2601" s="82">
        <v>13009</v>
      </c>
      <c r="H2601" s="101">
        <f t="shared" si="397"/>
        <v>72</v>
      </c>
      <c r="I2601" s="43">
        <f>VLOOKUP(C2601,[4]CharPropertyConfig!$A:$G,7,FALSE)*D2601</f>
        <v>10350</v>
      </c>
      <c r="J2601" s="51">
        <f>VLOOKUP(A2601,filiation!A:C,3,FALSE)</f>
        <v>32</v>
      </c>
      <c r="K2601" s="51">
        <f>VLOOKUP(J2601,Entourage!A:N,14,FALSE)</f>
        <v>3</v>
      </c>
      <c r="L2601" s="2" t="str">
        <f t="shared" si="390"/>
        <v>辅助</v>
      </c>
      <c r="M2601" s="51">
        <f>VLOOKUP(A2601,filiation!A:D,IF(AND(A2601&gt;=105,A2601&lt;=125),3,4),FALSE)</f>
        <v>27</v>
      </c>
      <c r="N2601" s="51">
        <f>VLOOKUP(M2601,Entourage!A:N,14,FALSE)</f>
        <v>2</v>
      </c>
      <c r="O2601" s="2" t="str">
        <f t="shared" si="391"/>
        <v>刺杀</v>
      </c>
      <c r="P2601" s="2">
        <f t="shared" si="392"/>
        <v>101</v>
      </c>
      <c r="Q2601" s="51">
        <f>INT(VLOOKUP(M2601,Entourage!A:AF,28+IF(N2601=1,2,IF(N2601=3,3,1)),FALSE)*0.6*POWER(B2601,1.1))</f>
        <v>680</v>
      </c>
      <c r="R2601" s="55">
        <f>I2601/(SUM(H$2:H2601)*10)</f>
        <v>1.177742375967228E-2</v>
      </c>
      <c r="S2601" s="95">
        <f t="shared" si="393"/>
        <v>1.0940002227251997</v>
      </c>
      <c r="T2601" s="96">
        <f>SUMIFS(H$2:H2601,A$2:A2601,A2601)*10*S2601*(1.1+INDEX(Entourage!BD:BD,MATCH(J2601,Entourage!A:A,0))/20)</f>
        <v>10353.618107871291</v>
      </c>
      <c r="U2601" s="96">
        <f t="shared" si="394"/>
        <v>816.64297038233417</v>
      </c>
      <c r="V2601" s="96">
        <f>T2601/VLOOKUP(C2601,[4]CharPropertyConfig!$A:$G,7,FALSE)</f>
        <v>414.1447243148516</v>
      </c>
      <c r="W2601" s="96">
        <f t="shared" si="395"/>
        <v>49.901977789375451</v>
      </c>
      <c r="X2601" s="54" t="str">
        <f>VLOOKUP(J2601,Entourage!A:B,2,FALSE)</f>
        <v>c_b_0013</v>
      </c>
      <c r="Y2601" s="51" t="str">
        <f>VLOOKUP(M2601,Entourage!A:B,2,FALSE)</f>
        <v>c_m_0014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83" r:id="rId3" name="Button 11">
              <controlPr defaultSize="0" print="0" autoFill="0" autoPict="0" macro="[0]!WriteCur">
                <anchor moveWithCells="1" sizeWithCells="1">
                  <from>
                    <xdr:col>25</xdr:col>
                    <xdr:colOff>47625</xdr:colOff>
                    <xdr:row>0</xdr:row>
                    <xdr:rowOff>152400</xdr:rowOff>
                  </from>
                  <to>
                    <xdr:col>26</xdr:col>
                    <xdr:colOff>495300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0"/>
  <sheetViews>
    <sheetView workbookViewId="0">
      <selection activeCell="G9" sqref="G9:G10"/>
    </sheetView>
  </sheetViews>
  <sheetFormatPr defaultRowHeight="13.5" x14ac:dyDescent="0.15"/>
  <cols>
    <col min="1" max="1" width="28.25" bestFit="1" customWidth="1"/>
    <col min="2" max="2" width="17.25" bestFit="1" customWidth="1"/>
    <col min="3" max="6" width="2.5" bestFit="1" customWidth="1"/>
    <col min="7" max="7" width="11.625" bestFit="1" customWidth="1"/>
  </cols>
  <sheetData>
    <row r="1" spans="1:7" x14ac:dyDescent="0.1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</row>
    <row r="2" spans="1:7" x14ac:dyDescent="0.15">
      <c r="A2" t="s">
        <v>248</v>
      </c>
      <c r="B2" t="s">
        <v>248</v>
      </c>
      <c r="C2" s="3"/>
      <c r="D2" s="3"/>
      <c r="E2" s="3"/>
      <c r="F2" s="3"/>
      <c r="G2" s="3" t="s">
        <v>3</v>
      </c>
    </row>
    <row r="3" spans="1:7" x14ac:dyDescent="0.15">
      <c r="A3" t="s">
        <v>256</v>
      </c>
      <c r="B3" t="s">
        <v>249</v>
      </c>
      <c r="C3" s="3"/>
      <c r="D3" s="3"/>
      <c r="E3" s="3"/>
      <c r="F3" s="3"/>
      <c r="G3" s="3" t="s">
        <v>3</v>
      </c>
    </row>
    <row r="4" spans="1:7" x14ac:dyDescent="0.15">
      <c r="A4" t="s">
        <v>257</v>
      </c>
      <c r="B4" t="s">
        <v>250</v>
      </c>
      <c r="C4" s="3"/>
      <c r="D4" s="3"/>
      <c r="E4" s="3"/>
      <c r="F4" s="3"/>
      <c r="G4" s="3" t="s">
        <v>3</v>
      </c>
    </row>
    <row r="5" spans="1:7" x14ac:dyDescent="0.15">
      <c r="A5" t="s">
        <v>254</v>
      </c>
      <c r="B5" s="3"/>
      <c r="C5" s="3"/>
      <c r="D5" s="3"/>
      <c r="E5" s="3"/>
      <c r="F5" s="3"/>
      <c r="G5" s="3" t="s">
        <v>8</v>
      </c>
    </row>
    <row r="6" spans="1:7" x14ac:dyDescent="0.15">
      <c r="A6" t="s">
        <v>252</v>
      </c>
      <c r="B6" s="3"/>
      <c r="C6" s="3"/>
      <c r="D6" s="3"/>
      <c r="E6" s="3"/>
      <c r="F6" s="3"/>
      <c r="G6" s="3" t="s">
        <v>4</v>
      </c>
    </row>
    <row r="7" spans="1:7" x14ac:dyDescent="0.15">
      <c r="A7" s="19" t="s">
        <v>253</v>
      </c>
      <c r="B7" s="19"/>
      <c r="C7" s="19"/>
      <c r="D7" s="19"/>
      <c r="E7" s="19"/>
      <c r="F7" s="19"/>
      <c r="G7" s="19" t="s">
        <v>32</v>
      </c>
    </row>
    <row r="8" spans="1:7" x14ac:dyDescent="0.15">
      <c r="A8" t="s">
        <v>263</v>
      </c>
      <c r="B8" t="s">
        <v>264</v>
      </c>
      <c r="G8" s="1" t="s">
        <v>10</v>
      </c>
    </row>
    <row r="9" spans="1:7" x14ac:dyDescent="0.15">
      <c r="A9" s="2" t="s">
        <v>282</v>
      </c>
      <c r="B9" s="2" t="s">
        <v>282</v>
      </c>
      <c r="G9" s="3" t="s">
        <v>3</v>
      </c>
    </row>
    <row r="10" spans="1:7" x14ac:dyDescent="0.15">
      <c r="A10" s="2" t="s">
        <v>283</v>
      </c>
      <c r="B10" s="2" t="s">
        <v>283</v>
      </c>
      <c r="G10" s="3" t="s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13"/>
  <sheetViews>
    <sheetView workbookViewId="0">
      <selection activeCell="L24" sqref="L24"/>
    </sheetView>
  </sheetViews>
  <sheetFormatPr defaultRowHeight="13.5" x14ac:dyDescent="0.15"/>
  <cols>
    <col min="1" max="1" width="4" style="2" bestFit="1" customWidth="1"/>
    <col min="2" max="2" width="19.5" style="2" bestFit="1" customWidth="1"/>
    <col min="3" max="3" width="12" style="2" bestFit="1" customWidth="1"/>
    <col min="4" max="4" width="6.25" style="2" bestFit="1" customWidth="1"/>
    <col min="5" max="5" width="12" style="2" bestFit="1" customWidth="1"/>
    <col min="6" max="16384" width="9" style="2"/>
  </cols>
  <sheetData>
    <row r="1" spans="1:5" x14ac:dyDescent="0.15">
      <c r="A1" s="40" t="s">
        <v>248</v>
      </c>
      <c r="B1" s="40" t="s">
        <v>255</v>
      </c>
      <c r="C1" s="40" t="s">
        <v>250</v>
      </c>
      <c r="D1" s="40" t="s">
        <v>282</v>
      </c>
      <c r="E1" s="40" t="s">
        <v>283</v>
      </c>
    </row>
    <row r="2" spans="1:5" x14ac:dyDescent="0.15">
      <c r="A2" s="17">
        <v>1</v>
      </c>
      <c r="B2" s="17">
        <v>1</v>
      </c>
      <c r="C2" s="39">
        <v>20</v>
      </c>
      <c r="D2" s="39">
        <v>1</v>
      </c>
      <c r="E2" s="39">
        <v>0</v>
      </c>
    </row>
    <row r="3" spans="1:5" x14ac:dyDescent="0.15">
      <c r="A3" s="17">
        <v>2</v>
      </c>
      <c r="B3" s="17">
        <v>1</v>
      </c>
      <c r="C3" s="39">
        <v>80</v>
      </c>
      <c r="D3" s="39">
        <v>1</v>
      </c>
      <c r="E3" s="39">
        <v>0</v>
      </c>
    </row>
    <row r="4" spans="1:5" x14ac:dyDescent="0.15">
      <c r="A4" s="17">
        <v>3</v>
      </c>
      <c r="B4" s="17">
        <v>1</v>
      </c>
      <c r="C4" s="39">
        <v>140</v>
      </c>
      <c r="D4" s="39">
        <v>1</v>
      </c>
      <c r="E4" s="39">
        <v>0</v>
      </c>
    </row>
    <row r="5" spans="1:5" x14ac:dyDescent="0.15">
      <c r="A5" s="17">
        <v>4</v>
      </c>
      <c r="B5" s="17">
        <v>1</v>
      </c>
      <c r="C5" s="39">
        <v>200</v>
      </c>
      <c r="D5" s="39">
        <v>1</v>
      </c>
      <c r="E5" s="39">
        <v>0</v>
      </c>
    </row>
    <row r="6" spans="1:5" x14ac:dyDescent="0.15">
      <c r="A6" s="17">
        <v>5</v>
      </c>
      <c r="B6" s="17">
        <v>1</v>
      </c>
      <c r="C6" s="39">
        <v>260</v>
      </c>
      <c r="D6" s="39">
        <v>1</v>
      </c>
      <c r="E6" s="39">
        <v>0</v>
      </c>
    </row>
    <row r="7" spans="1:5" x14ac:dyDescent="0.15">
      <c r="A7" s="17">
        <v>6</v>
      </c>
      <c r="B7" s="20">
        <v>2</v>
      </c>
      <c r="C7" s="46">
        <v>5</v>
      </c>
      <c r="D7" s="39">
        <v>1</v>
      </c>
      <c r="E7" s="39">
        <v>0</v>
      </c>
    </row>
    <row r="8" spans="1:5" x14ac:dyDescent="0.15">
      <c r="A8" s="17">
        <v>7</v>
      </c>
      <c r="B8" s="17" t="s">
        <v>500</v>
      </c>
      <c r="C8" s="39">
        <v>5</v>
      </c>
      <c r="D8" s="39">
        <v>2</v>
      </c>
      <c r="E8" s="39">
        <v>0</v>
      </c>
    </row>
    <row r="9" spans="1:5" x14ac:dyDescent="0.15">
      <c r="A9" s="17">
        <v>8</v>
      </c>
      <c r="B9" s="17">
        <v>13005</v>
      </c>
      <c r="C9" s="39">
        <v>10</v>
      </c>
      <c r="D9" s="39">
        <v>2</v>
      </c>
      <c r="E9" s="39">
        <v>7</v>
      </c>
    </row>
    <row r="10" spans="1:5" x14ac:dyDescent="0.15">
      <c r="A10" s="17">
        <v>9</v>
      </c>
      <c r="B10" s="17">
        <v>13005</v>
      </c>
      <c r="C10" s="39">
        <v>20</v>
      </c>
      <c r="D10" s="39">
        <v>2</v>
      </c>
      <c r="E10" s="39">
        <v>8</v>
      </c>
    </row>
    <row r="11" spans="1:5" x14ac:dyDescent="0.15">
      <c r="A11" s="17">
        <v>10</v>
      </c>
      <c r="B11" s="17">
        <v>13005</v>
      </c>
      <c r="C11" s="39">
        <v>40</v>
      </c>
      <c r="D11" s="39">
        <v>2</v>
      </c>
      <c r="E11" s="39">
        <v>9</v>
      </c>
    </row>
    <row r="12" spans="1:5" x14ac:dyDescent="0.15">
      <c r="A12" s="17">
        <v>11</v>
      </c>
      <c r="B12" s="17">
        <v>13005</v>
      </c>
      <c r="C12" s="39">
        <v>80</v>
      </c>
      <c r="D12" s="39">
        <v>2</v>
      </c>
      <c r="E12" s="39">
        <v>10</v>
      </c>
    </row>
    <row r="13" spans="1:5" x14ac:dyDescent="0.15">
      <c r="A13" s="17">
        <v>12</v>
      </c>
      <c r="B13" s="17">
        <v>13005</v>
      </c>
      <c r="C13" s="39">
        <v>160</v>
      </c>
      <c r="D13" s="39">
        <v>2</v>
      </c>
      <c r="E13" s="39">
        <v>11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5]!WriteCur">
                <anchor moveWithCells="1" sizeWithCells="1">
                  <from>
                    <xdr:col>7</xdr:col>
                    <xdr:colOff>85725</xdr:colOff>
                    <xdr:row>1</xdr:row>
                    <xdr:rowOff>76200</xdr:rowOff>
                  </from>
                  <to>
                    <xdr:col>8</xdr:col>
                    <xdr:colOff>504825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41" sqref="N41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sconfig</vt:lpstr>
      <vt:lpstr>Entourage</vt:lpstr>
      <vt:lpstr>sconfig1</vt:lpstr>
      <vt:lpstr>EntourageExp</vt:lpstr>
      <vt:lpstr>all</vt:lpstr>
      <vt:lpstr>字段说明</vt:lpstr>
      <vt:lpstr>EntourageTalk</vt:lpstr>
      <vt:lpstr>sconfig2</vt:lpstr>
      <vt:lpstr>filiation</vt:lpstr>
      <vt:lpstr>sconfig3</vt:lpstr>
      <vt:lpstr>filiationLevel</vt:lpstr>
      <vt:lpstr>sconfig4</vt:lpstr>
      <vt:lpstr>soulLinkConfig</vt:lpstr>
      <vt:lpstr>classBaseProp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New User</cp:lastModifiedBy>
  <dcterms:created xsi:type="dcterms:W3CDTF">2006-09-13T11:21:51Z</dcterms:created>
  <dcterms:modified xsi:type="dcterms:W3CDTF">2018-12-07T10:11:37Z</dcterms:modified>
</cp:coreProperties>
</file>